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<sst xmlns="http://schemas.openxmlformats.org/spreadsheetml/2006/main" count="115" uniqueCount="73">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</sst>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13836653.105699997</v>
      </c>
      <c r="F3" s="25">
        <f>RA!I7</f>
        <v>1508462.4521000001</v>
      </c>
      <c r="G3" s="16">
        <f>SUM(G4:G38)</f>
        <v>12328190.653600002</v>
      </c>
      <c r="H3" s="27">
        <f>RA!J7</f>
        <v>10.901931562326901</v>
      </c>
      <c r="I3" s="20">
        <f>SUM(I4:I38)</f>
        <v>13836656.384399088</v>
      </c>
      <c r="J3" s="21">
        <f>SUM(J4:J38)</f>
        <v>12328190.666042656</v>
      </c>
      <c r="K3" s="22">
        <f>E3-I3</f>
        <v>-3.2786990907043219</v>
      </c>
      <c r="L3" s="22">
        <f>G3-J3</f>
        <v>-1.2442653998732567E-2</v>
      </c>
    </row>
    <row r="4" spans="1:13" x14ac:dyDescent="0.15">
      <c r="A4" s="42">
        <f>RA!A8</f>
        <v>42115</v>
      </c>
      <c r="B4" s="12">
        <v>12</v>
      </c>
      <c r="C4" s="39" t="s">
        <v>6</v>
      </c>
      <c r="D4" s="39"/>
      <c r="E4" s="15">
        <f>VLOOKUP(C4,RA!B8:D36,3,0)</f>
        <v>502418.53009999997</v>
      </c>
      <c r="F4" s="25">
        <f>VLOOKUP(C4,RA!B8:I39,8,0)</f>
        <v>109920.6363</v>
      </c>
      <c r="G4" s="16">
        <f t="shared" ref="G4:G38" si="0">E4-F4</f>
        <v>392497.89379999996</v>
      </c>
      <c r="H4" s="27">
        <f>RA!J8</f>
        <v>21.878300602909999</v>
      </c>
      <c r="I4" s="20">
        <f>VLOOKUP(B4,RMS!B:D,3,FALSE)</f>
        <v>502418.90756324801</v>
      </c>
      <c r="J4" s="21">
        <f>VLOOKUP(B4,RMS!B:E,4,FALSE)</f>
        <v>392497.90568290598</v>
      </c>
      <c r="K4" s="22">
        <f t="shared" ref="K4:K38" si="1">E4-I4</f>
        <v>-0.37746324803447351</v>
      </c>
      <c r="L4" s="22">
        <f t="shared" ref="L4:L38" si="2">G4-J4</f>
        <v>-1.1882906022947282E-2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66797.049499999994</v>
      </c>
      <c r="F5" s="25">
        <f>VLOOKUP(C5,RA!B9:I40,8,0)</f>
        <v>14867.714400000001</v>
      </c>
      <c r="G5" s="16">
        <f t="shared" si="0"/>
        <v>51929.335099999997</v>
      </c>
      <c r="H5" s="27">
        <f>RA!J9</f>
        <v>22.258040604024</v>
      </c>
      <c r="I5" s="20">
        <f>VLOOKUP(B5,RMS!B:D,3,FALSE)</f>
        <v>66797.077069381994</v>
      </c>
      <c r="J5" s="21">
        <f>VLOOKUP(B5,RMS!B:E,4,FALSE)</f>
        <v>51929.3393978065</v>
      </c>
      <c r="K5" s="22">
        <f t="shared" si="1"/>
        <v>-2.7569382000365295E-2</v>
      </c>
      <c r="L5" s="22">
        <f t="shared" si="2"/>
        <v>-4.2978065030183643E-3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97883.3128</v>
      </c>
      <c r="F6" s="25">
        <f>VLOOKUP(C6,RA!B10:I41,8,0)</f>
        <v>21953.629499999999</v>
      </c>
      <c r="G6" s="16">
        <f t="shared" si="0"/>
        <v>75929.683300000004</v>
      </c>
      <c r="H6" s="27">
        <f>RA!J10</f>
        <v>22.428367892346198</v>
      </c>
      <c r="I6" s="20">
        <f>VLOOKUP(B6,RMS!B:D,3,FALSE)</f>
        <v>97885.164823076906</v>
      </c>
      <c r="J6" s="21">
        <f>VLOOKUP(B6,RMS!B:E,4,FALSE)</f>
        <v>75929.683354700901</v>
      </c>
      <c r="K6" s="22">
        <f>E6-I6</f>
        <v>-1.8520230769063346</v>
      </c>
      <c r="L6" s="22">
        <f t="shared" si="2"/>
        <v>-5.4700896725989878E-5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40014.4542</v>
      </c>
      <c r="F7" s="25">
        <f>VLOOKUP(C7,RA!B11:I42,8,0)</f>
        <v>8028.9935999999998</v>
      </c>
      <c r="G7" s="16">
        <f t="shared" si="0"/>
        <v>31985.460599999999</v>
      </c>
      <c r="H7" s="27">
        <f>RA!J11</f>
        <v>20.065233327610901</v>
      </c>
      <c r="I7" s="20">
        <f>VLOOKUP(B7,RMS!B:D,3,FALSE)</f>
        <v>40014.470958119702</v>
      </c>
      <c r="J7" s="21">
        <f>VLOOKUP(B7,RMS!B:E,4,FALSE)</f>
        <v>31985.460704273501</v>
      </c>
      <c r="K7" s="22">
        <f t="shared" si="1"/>
        <v>-1.6758119701989926E-2</v>
      </c>
      <c r="L7" s="22">
        <f t="shared" si="2"/>
        <v>-1.0427350207464769E-4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114229.58689999999</v>
      </c>
      <c r="F8" s="25">
        <f>VLOOKUP(C8,RA!B12:I43,8,0)</f>
        <v>16633.635999999999</v>
      </c>
      <c r="G8" s="16">
        <f t="shared" si="0"/>
        <v>97595.950899999996</v>
      </c>
      <c r="H8" s="27">
        <f>RA!J12</f>
        <v>14.5615829063284</v>
      </c>
      <c r="I8" s="20">
        <f>VLOOKUP(B8,RMS!B:D,3,FALSE)</f>
        <v>114229.596215385</v>
      </c>
      <c r="J8" s="21">
        <f>VLOOKUP(B8,RMS!B:E,4,FALSE)</f>
        <v>97595.950747008494</v>
      </c>
      <c r="K8" s="22">
        <f t="shared" si="1"/>
        <v>-9.3153850029921159E-3</v>
      </c>
      <c r="L8" s="22">
        <f t="shared" si="2"/>
        <v>1.5299150254577398E-4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199022.56</v>
      </c>
      <c r="F9" s="25">
        <f>VLOOKUP(C9,RA!B13:I44,8,0)</f>
        <v>47539.936900000001</v>
      </c>
      <c r="G9" s="16">
        <f t="shared" si="0"/>
        <v>151482.6231</v>
      </c>
      <c r="H9" s="27">
        <f>RA!J13</f>
        <v>23.886707567222501</v>
      </c>
      <c r="I9" s="20">
        <f>VLOOKUP(B9,RMS!B:D,3,FALSE)</f>
        <v>199022.662171795</v>
      </c>
      <c r="J9" s="21">
        <f>VLOOKUP(B9,RMS!B:E,4,FALSE)</f>
        <v>151482.62174273501</v>
      </c>
      <c r="K9" s="22">
        <f t="shared" si="1"/>
        <v>-0.10217179500614293</v>
      </c>
      <c r="L9" s="22">
        <f t="shared" si="2"/>
        <v>1.3572649913839996E-3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115156.0708</v>
      </c>
      <c r="F10" s="25">
        <f>VLOOKUP(C10,RA!B14:I45,8,0)</f>
        <v>21481.766500000002</v>
      </c>
      <c r="G10" s="16">
        <f t="shared" si="0"/>
        <v>93674.304300000003</v>
      </c>
      <c r="H10" s="27">
        <f>RA!J14</f>
        <v>18.654480263840298</v>
      </c>
      <c r="I10" s="20">
        <f>VLOOKUP(B10,RMS!B:D,3,FALSE)</f>
        <v>115156.076125641</v>
      </c>
      <c r="J10" s="21">
        <f>VLOOKUP(B10,RMS!B:E,4,FALSE)</f>
        <v>93674.304939316193</v>
      </c>
      <c r="K10" s="22">
        <f t="shared" si="1"/>
        <v>-5.3256410028552637E-3</v>
      </c>
      <c r="L10" s="22">
        <f t="shared" si="2"/>
        <v>-6.3931618933565915E-4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86738.587599999999</v>
      </c>
      <c r="F11" s="25">
        <f>VLOOKUP(C11,RA!B15:I46,8,0)</f>
        <v>17349.098000000002</v>
      </c>
      <c r="G11" s="16">
        <f t="shared" si="0"/>
        <v>69389.489600000001</v>
      </c>
      <c r="H11" s="27">
        <f>RA!J15</f>
        <v>20.001591540787299</v>
      </c>
      <c r="I11" s="20">
        <f>VLOOKUP(B11,RMS!B:D,3,FALSE)</f>
        <v>86738.656170940201</v>
      </c>
      <c r="J11" s="21">
        <f>VLOOKUP(B11,RMS!B:E,4,FALSE)</f>
        <v>69389.490247863199</v>
      </c>
      <c r="K11" s="22">
        <f t="shared" si="1"/>
        <v>-6.8570940202334896E-2</v>
      </c>
      <c r="L11" s="22">
        <f t="shared" si="2"/>
        <v>-6.478631985373795E-4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673780.52339999995</v>
      </c>
      <c r="F12" s="25">
        <f>VLOOKUP(C12,RA!B16:I47,8,0)</f>
        <v>45442.4018</v>
      </c>
      <c r="G12" s="16">
        <f t="shared" si="0"/>
        <v>628338.12159999995</v>
      </c>
      <c r="H12" s="27">
        <f>RA!J16</f>
        <v>6.7443923090401396</v>
      </c>
      <c r="I12" s="20">
        <f>VLOOKUP(B12,RMS!B:D,3,FALSE)</f>
        <v>673780.10147777805</v>
      </c>
      <c r="J12" s="21">
        <f>VLOOKUP(B12,RMS!B:E,4,FALSE)</f>
        <v>628338.12140170904</v>
      </c>
      <c r="K12" s="22">
        <f t="shared" si="1"/>
        <v>0.42192222189623863</v>
      </c>
      <c r="L12" s="22">
        <f t="shared" si="2"/>
        <v>1.9829091615974903E-4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415365.10800000001</v>
      </c>
      <c r="F13" s="25">
        <f>VLOOKUP(C13,RA!B17:I48,8,0)</f>
        <v>39116.376900000003</v>
      </c>
      <c r="G13" s="16">
        <f t="shared" si="0"/>
        <v>376248.73109999998</v>
      </c>
      <c r="H13" s="27">
        <f>RA!J17</f>
        <v>9.4173478095805798</v>
      </c>
      <c r="I13" s="20">
        <f>VLOOKUP(B13,RMS!B:D,3,FALSE)</f>
        <v>415365.17424957303</v>
      </c>
      <c r="J13" s="21">
        <f>VLOOKUP(B13,RMS!B:E,4,FALSE)</f>
        <v>376248.73135470098</v>
      </c>
      <c r="K13" s="22">
        <f t="shared" si="1"/>
        <v>-6.6249573021195829E-2</v>
      </c>
      <c r="L13" s="22">
        <f t="shared" si="2"/>
        <v>-2.5470100808888674E-4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1321858.8873000001</v>
      </c>
      <c r="F14" s="25">
        <f>VLOOKUP(C14,RA!B18:I49,8,0)</f>
        <v>183897.69889999999</v>
      </c>
      <c r="G14" s="16">
        <f t="shared" si="0"/>
        <v>1137961.1884000001</v>
      </c>
      <c r="H14" s="27">
        <f>RA!J18</f>
        <v>13.9120522369544</v>
      </c>
      <c r="I14" s="20">
        <f>VLOOKUP(B14,RMS!B:D,3,FALSE)</f>
        <v>1321858.8049476999</v>
      </c>
      <c r="J14" s="21">
        <f>VLOOKUP(B14,RMS!B:E,4,FALSE)</f>
        <v>1137961.18521136</v>
      </c>
      <c r="K14" s="22">
        <f t="shared" si="1"/>
        <v>8.2352300174534321E-2</v>
      </c>
      <c r="L14" s="22">
        <f t="shared" si="2"/>
        <v>3.1886401120573282E-3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429935.56069999997</v>
      </c>
      <c r="F15" s="25">
        <f>VLOOKUP(C15,RA!B19:I50,8,0)</f>
        <v>34619.442000000003</v>
      </c>
      <c r="G15" s="16">
        <f t="shared" si="0"/>
        <v>395316.11869999999</v>
      </c>
      <c r="H15" s="27">
        <f>RA!J19</f>
        <v>8.0522397225375606</v>
      </c>
      <c r="I15" s="20">
        <f>VLOOKUP(B15,RMS!B:D,3,FALSE)</f>
        <v>429935.52417606802</v>
      </c>
      <c r="J15" s="21">
        <f>VLOOKUP(B15,RMS!B:E,4,FALSE)</f>
        <v>395316.11790000001</v>
      </c>
      <c r="K15" s="22">
        <f t="shared" si="1"/>
        <v>3.6523931950796396E-2</v>
      </c>
      <c r="L15" s="22">
        <f t="shared" si="2"/>
        <v>7.9999997979030013E-4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965759.29859999998</v>
      </c>
      <c r="F16" s="25">
        <f>VLOOKUP(C16,RA!B20:I51,8,0)</f>
        <v>50691.641199999998</v>
      </c>
      <c r="G16" s="16">
        <f t="shared" si="0"/>
        <v>915067.65740000003</v>
      </c>
      <c r="H16" s="27">
        <f>RA!J20</f>
        <v>5.2488897879093104</v>
      </c>
      <c r="I16" s="20">
        <f>VLOOKUP(B16,RMS!B:D,3,FALSE)</f>
        <v>965759.44010000001</v>
      </c>
      <c r="J16" s="21">
        <f>VLOOKUP(B16,RMS!B:E,4,FALSE)</f>
        <v>915067.65740000003</v>
      </c>
      <c r="K16" s="22">
        <f t="shared" si="1"/>
        <v>-0.14150000002700835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299464.01500000001</v>
      </c>
      <c r="F17" s="25">
        <f>VLOOKUP(C17,RA!B21:I52,8,0)</f>
        <v>26948.151600000001</v>
      </c>
      <c r="G17" s="16">
        <f t="shared" si="0"/>
        <v>272515.86340000003</v>
      </c>
      <c r="H17" s="27">
        <f>RA!J21</f>
        <v>8.9987945964058493</v>
      </c>
      <c r="I17" s="20">
        <f>VLOOKUP(B17,RMS!B:D,3,FALSE)</f>
        <v>299463.57877190801</v>
      </c>
      <c r="J17" s="21">
        <f>VLOOKUP(B17,RMS!B:E,4,FALSE)</f>
        <v>272515.86332893098</v>
      </c>
      <c r="K17" s="22">
        <f t="shared" si="1"/>
        <v>0.43622809200314805</v>
      </c>
      <c r="L17" s="22">
        <f t="shared" si="2"/>
        <v>7.1069051045924425E-5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1019509.9712</v>
      </c>
      <c r="F18" s="25">
        <f>VLOOKUP(C18,RA!B22:I53,8,0)</f>
        <v>119214.51360000001</v>
      </c>
      <c r="G18" s="16">
        <f t="shared" si="0"/>
        <v>900295.45760000008</v>
      </c>
      <c r="H18" s="27">
        <f>RA!J22</f>
        <v>11.693315118799701</v>
      </c>
      <c r="I18" s="20">
        <f>VLOOKUP(B18,RMS!B:D,3,FALSE)</f>
        <v>1019510.9565</v>
      </c>
      <c r="J18" s="21">
        <f>VLOOKUP(B18,RMS!B:E,4,FALSE)</f>
        <v>900295.45860000001</v>
      </c>
      <c r="K18" s="22">
        <f t="shared" si="1"/>
        <v>-0.98529999994207174</v>
      </c>
      <c r="L18" s="22">
        <f t="shared" si="2"/>
        <v>-9.9999993108212948E-4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2159301.8412000001</v>
      </c>
      <c r="F19" s="25">
        <f>VLOOKUP(C19,RA!B23:I54,8,0)</f>
        <v>202556.12179999999</v>
      </c>
      <c r="G19" s="16">
        <f t="shared" si="0"/>
        <v>1956745.7194000001</v>
      </c>
      <c r="H19" s="27">
        <f>RA!J23</f>
        <v>9.3806302544267002</v>
      </c>
      <c r="I19" s="20">
        <f>VLOOKUP(B19,RMS!B:D,3,FALSE)</f>
        <v>2159302.60557009</v>
      </c>
      <c r="J19" s="21">
        <f>VLOOKUP(B19,RMS!B:E,4,FALSE)</f>
        <v>1956745.7507606801</v>
      </c>
      <c r="K19" s="22">
        <f t="shared" si="1"/>
        <v>-0.76437008986249566</v>
      </c>
      <c r="L19" s="22">
        <f t="shared" si="2"/>
        <v>-3.1360680004581809E-2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186857.49609999999</v>
      </c>
      <c r="F20" s="25">
        <f>VLOOKUP(C20,RA!B24:I55,8,0)</f>
        <v>30540.670600000001</v>
      </c>
      <c r="G20" s="16">
        <f t="shared" si="0"/>
        <v>156316.82549999998</v>
      </c>
      <c r="H20" s="27">
        <f>RA!J24</f>
        <v>16.344364682942999</v>
      </c>
      <c r="I20" s="20">
        <f>VLOOKUP(B20,RMS!B:D,3,FALSE)</f>
        <v>186857.47736015401</v>
      </c>
      <c r="J20" s="21">
        <f>VLOOKUP(B20,RMS!B:E,4,FALSE)</f>
        <v>156316.82650388399</v>
      </c>
      <c r="K20" s="22">
        <f t="shared" si="1"/>
        <v>1.8739845982054248E-2</v>
      </c>
      <c r="L20" s="22">
        <f t="shared" si="2"/>
        <v>-1.0038840118795633E-3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176955.774</v>
      </c>
      <c r="F21" s="25">
        <f>VLOOKUP(C21,RA!B25:I56,8,0)</f>
        <v>14993.635700000001</v>
      </c>
      <c r="G21" s="16">
        <f t="shared" si="0"/>
        <v>161962.13829999999</v>
      </c>
      <c r="H21" s="27">
        <f>RA!J25</f>
        <v>8.4730977470110709</v>
      </c>
      <c r="I21" s="20">
        <f>VLOOKUP(B21,RMS!B:D,3,FALSE)</f>
        <v>176955.77201240501</v>
      </c>
      <c r="J21" s="21">
        <f>VLOOKUP(B21,RMS!B:E,4,FALSE)</f>
        <v>161962.147685926</v>
      </c>
      <c r="K21" s="22">
        <f t="shared" si="1"/>
        <v>1.9875949947163463E-3</v>
      </c>
      <c r="L21" s="22">
        <f t="shared" si="2"/>
        <v>-9.3859260086901486E-3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503614.94520000002</v>
      </c>
      <c r="F22" s="25">
        <f>VLOOKUP(C22,RA!B26:I57,8,0)</f>
        <v>112253.7341</v>
      </c>
      <c r="G22" s="16">
        <f t="shared" si="0"/>
        <v>391361.21110000001</v>
      </c>
      <c r="H22" s="27">
        <f>RA!J26</f>
        <v>22.289595487564601</v>
      </c>
      <c r="I22" s="20">
        <f>VLOOKUP(B22,RMS!B:D,3,FALSE)</f>
        <v>503614.91801993799</v>
      </c>
      <c r="J22" s="21">
        <f>VLOOKUP(B22,RMS!B:E,4,FALSE)</f>
        <v>391361.18775262998</v>
      </c>
      <c r="K22" s="22">
        <f t="shared" si="1"/>
        <v>2.7180062024854124E-2</v>
      </c>
      <c r="L22" s="22">
        <f t="shared" si="2"/>
        <v>2.3347370035480708E-2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213093.67869999999</v>
      </c>
      <c r="F23" s="25">
        <f>VLOOKUP(C23,RA!B27:I58,8,0)</f>
        <v>59432.847500000003</v>
      </c>
      <c r="G23" s="16">
        <f t="shared" si="0"/>
        <v>153660.83119999999</v>
      </c>
      <c r="H23" s="27">
        <f>RA!J27</f>
        <v>27.890478902319501</v>
      </c>
      <c r="I23" s="20">
        <f>VLOOKUP(B23,RMS!B:D,3,FALSE)</f>
        <v>213093.63957876901</v>
      </c>
      <c r="J23" s="21">
        <f>VLOOKUP(B23,RMS!B:E,4,FALSE)</f>
        <v>153660.84257580701</v>
      </c>
      <c r="K23" s="22">
        <f t="shared" si="1"/>
        <v>3.912123097688891E-2</v>
      </c>
      <c r="L23" s="22">
        <f t="shared" si="2"/>
        <v>-1.137580702197738E-2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661891.78379999998</v>
      </c>
      <c r="F24" s="25">
        <f>VLOOKUP(C24,RA!B28:I59,8,0)</f>
        <v>29841.042399999998</v>
      </c>
      <c r="G24" s="16">
        <f t="shared" si="0"/>
        <v>632050.74139999994</v>
      </c>
      <c r="H24" s="27">
        <f>RA!J28</f>
        <v>4.5084473218082604</v>
      </c>
      <c r="I24" s="20">
        <f>VLOOKUP(B24,RMS!B:D,3,FALSE)</f>
        <v>661891.78119822999</v>
      </c>
      <c r="J24" s="21">
        <f>VLOOKUP(B24,RMS!B:E,4,FALSE)</f>
        <v>632050.73656017706</v>
      </c>
      <c r="K24" s="22">
        <f t="shared" si="1"/>
        <v>2.6017699856311083E-3</v>
      </c>
      <c r="L24" s="22">
        <f t="shared" si="2"/>
        <v>4.8398228827863932E-3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775673.05660000001</v>
      </c>
      <c r="F25" s="25">
        <f>VLOOKUP(C25,RA!B29:I60,8,0)</f>
        <v>83940.334700000007</v>
      </c>
      <c r="G25" s="16">
        <f t="shared" si="0"/>
        <v>691732.7219</v>
      </c>
      <c r="H25" s="27">
        <f>RA!J29</f>
        <v>10.8216127897925</v>
      </c>
      <c r="I25" s="20">
        <f>VLOOKUP(B25,RMS!B:D,3,FALSE)</f>
        <v>775673.05782477895</v>
      </c>
      <c r="J25" s="21">
        <f>VLOOKUP(B25,RMS!B:E,4,FALSE)</f>
        <v>691732.70150505297</v>
      </c>
      <c r="K25" s="22">
        <f t="shared" si="1"/>
        <v>-1.2247789418324828E-3</v>
      </c>
      <c r="L25" s="22">
        <f t="shared" si="2"/>
        <v>2.0394947030581534E-2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1085237.0432</v>
      </c>
      <c r="F26" s="25">
        <f>VLOOKUP(C26,RA!B30:I61,8,0)</f>
        <v>125081.8077</v>
      </c>
      <c r="G26" s="16">
        <f t="shared" si="0"/>
        <v>960155.23549999995</v>
      </c>
      <c r="H26" s="27">
        <f>RA!J30</f>
        <v>11.525759140249701</v>
      </c>
      <c r="I26" s="20">
        <f>VLOOKUP(B26,RMS!B:D,3,FALSE)</f>
        <v>1085237.05798232</v>
      </c>
      <c r="J26" s="21">
        <f>VLOOKUP(B26,RMS!B:E,4,FALSE)</f>
        <v>960155.22704089899</v>
      </c>
      <c r="K26" s="22">
        <f t="shared" si="1"/>
        <v>-1.4782320009544492E-2</v>
      </c>
      <c r="L26" s="22">
        <f t="shared" si="2"/>
        <v>8.459100965410471E-3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884686.31050000002</v>
      </c>
      <c r="F27" s="25">
        <f>VLOOKUP(C27,RA!B31:I62,8,0)</f>
        <v>12157.621499999999</v>
      </c>
      <c r="G27" s="16">
        <f t="shared" si="0"/>
        <v>872528.68900000001</v>
      </c>
      <c r="H27" s="27">
        <f>RA!J31</f>
        <v>1.37422964000979</v>
      </c>
      <c r="I27" s="20">
        <f>VLOOKUP(B27,RMS!B:D,3,FALSE)</f>
        <v>884686.27674070804</v>
      </c>
      <c r="J27" s="21">
        <f>VLOOKUP(B27,RMS!B:E,4,FALSE)</f>
        <v>872528.67846460198</v>
      </c>
      <c r="K27" s="22">
        <f t="shared" si="1"/>
        <v>3.3759291982278228E-2</v>
      </c>
      <c r="L27" s="22">
        <f t="shared" si="2"/>
        <v>1.0535398032516241E-2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100591.14599999999</v>
      </c>
      <c r="F28" s="25">
        <f>VLOOKUP(C28,RA!B32:I63,8,0)</f>
        <v>29097.8164</v>
      </c>
      <c r="G28" s="16">
        <f t="shared" si="0"/>
        <v>71493.329599999997</v>
      </c>
      <c r="H28" s="27">
        <f>RA!J32</f>
        <v>28.926816680267301</v>
      </c>
      <c r="I28" s="20">
        <f>VLOOKUP(B28,RMS!B:D,3,FALSE)</f>
        <v>100591.09838336</v>
      </c>
      <c r="J28" s="21">
        <f>VLOOKUP(B28,RMS!B:E,4,FALSE)</f>
        <v>71493.347259628106</v>
      </c>
      <c r="K28" s="22">
        <f t="shared" si="1"/>
        <v>4.7616639989428222E-2</v>
      </c>
      <c r="L28" s="22">
        <f t="shared" si="2"/>
        <v>-1.7659628108958714E-2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108730.36659999999</v>
      </c>
      <c r="F30" s="25">
        <f>VLOOKUP(C30,RA!B34:I66,8,0)</f>
        <v>11444.1095</v>
      </c>
      <c r="G30" s="16">
        <f t="shared" si="0"/>
        <v>97286.257099999988</v>
      </c>
      <c r="H30" s="27">
        <f>RA!J34</f>
        <v>0</v>
      </c>
      <c r="I30" s="20">
        <f>VLOOKUP(B30,RMS!B:D,3,FALSE)</f>
        <v>108730.36659999999</v>
      </c>
      <c r="J30" s="21">
        <f>VLOOKUP(B30,RMS!B:E,4,FALSE)</f>
        <v>97286.255900000004</v>
      </c>
      <c r="K30" s="22">
        <f t="shared" si="1"/>
        <v>0</v>
      </c>
      <c r="L30" s="22">
        <f t="shared" si="2"/>
        <v>1.1999999842373654E-3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72292.960000000006</v>
      </c>
      <c r="F31" s="25">
        <f>VLOOKUP(C31,RA!B34:I67,8,0)</f>
        <v>4412.7</v>
      </c>
      <c r="G31" s="16">
        <f t="shared" si="0"/>
        <v>67880.260000000009</v>
      </c>
      <c r="H31" s="27">
        <f>RA!J35</f>
        <v>10.5252192720925</v>
      </c>
      <c r="I31" s="20">
        <f>VLOOKUP(B31,RMS!B:D,3,FALSE)</f>
        <v>72292.960000000006</v>
      </c>
      <c r="J31" s="21">
        <f>VLOOKUP(B31,RMS!B:E,4,FALSE)</f>
        <v>67880.259999999995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34010.129999999997</v>
      </c>
      <c r="F32" s="25">
        <f>VLOOKUP(C32,RA!B34:I68,8,0)</f>
        <v>3273.53</v>
      </c>
      <c r="G32" s="16">
        <f t="shared" si="0"/>
        <v>30736.6</v>
      </c>
      <c r="H32" s="27">
        <f>RA!J34</f>
        <v>0</v>
      </c>
      <c r="I32" s="20">
        <f>VLOOKUP(B32,RMS!B:D,3,FALSE)</f>
        <v>34010.129999999997</v>
      </c>
      <c r="J32" s="21">
        <f>VLOOKUP(B32,RMS!B:E,4,FALSE)</f>
        <v>30736.6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91436.12</v>
      </c>
      <c r="F33" s="25">
        <f>VLOOKUP(C33,RA!B35:I69,8,0)</f>
        <v>2166.98</v>
      </c>
      <c r="G33" s="16">
        <f t="shared" si="0"/>
        <v>89269.14</v>
      </c>
      <c r="H33" s="27">
        <f>RA!J35</f>
        <v>10.5252192720925</v>
      </c>
      <c r="I33" s="20">
        <f>VLOOKUP(B33,RMS!B:D,3,FALSE)</f>
        <v>91436.12</v>
      </c>
      <c r="J33" s="21">
        <f>VLOOKUP(B33,RMS!B:E,4,FALSE)</f>
        <v>89269.14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84221.794099999999</v>
      </c>
      <c r="F34" s="25">
        <f>VLOOKUP(C34,RA!B8:I70,8,0)</f>
        <v>4608.4408000000003</v>
      </c>
      <c r="G34" s="16">
        <f t="shared" si="0"/>
        <v>79613.353300000002</v>
      </c>
      <c r="H34" s="27">
        <f>RA!J36</f>
        <v>0</v>
      </c>
      <c r="I34" s="20">
        <f>VLOOKUP(B34,RMS!B:D,3,FALSE)</f>
        <v>84221.794871794904</v>
      </c>
      <c r="J34" s="21">
        <f>VLOOKUP(B34,RMS!B:E,4,FALSE)</f>
        <v>79613.352564102606</v>
      </c>
      <c r="K34" s="22">
        <f t="shared" si="1"/>
        <v>-7.7179490472190082E-4</v>
      </c>
      <c r="L34" s="22">
        <f t="shared" si="2"/>
        <v>7.3589739622548223E-4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277661.37829999998</v>
      </c>
      <c r="F35" s="25">
        <f>VLOOKUP(C35,RA!B8:I71,8,0)</f>
        <v>19559.997899999998</v>
      </c>
      <c r="G35" s="16">
        <f t="shared" si="0"/>
        <v>258101.38039999999</v>
      </c>
      <c r="H35" s="27">
        <f>RA!J37</f>
        <v>6.1039138527458299</v>
      </c>
      <c r="I35" s="20">
        <f>VLOOKUP(B35,RMS!B:D,3,FALSE)</f>
        <v>277661.37181452999</v>
      </c>
      <c r="J35" s="21">
        <f>VLOOKUP(B35,RMS!B:E,4,FALSE)</f>
        <v>258101.37867008499</v>
      </c>
      <c r="K35" s="22">
        <f t="shared" si="1"/>
        <v>6.4854699885472655E-3</v>
      </c>
      <c r="L35" s="22">
        <f t="shared" si="2"/>
        <v>1.7299150058533996E-3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38859.85</v>
      </c>
      <c r="F36" s="25">
        <f>VLOOKUP(C36,RA!B9:I72,8,0)</f>
        <v>702.53</v>
      </c>
      <c r="G36" s="16">
        <f t="shared" si="0"/>
        <v>38157.32</v>
      </c>
      <c r="H36" s="27">
        <f>RA!J38</f>
        <v>9.6251616797701196</v>
      </c>
      <c r="I36" s="20">
        <f>VLOOKUP(B36,RMS!B:D,3,FALSE)</f>
        <v>38859.85</v>
      </c>
      <c r="J36" s="21">
        <f>VLOOKUP(B36,RMS!B:E,4,FALSE)</f>
        <v>38157.32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25109.42</v>
      </c>
      <c r="F37" s="25">
        <f>VLOOKUP(C37,RA!B10:I73,8,0)</f>
        <v>3304.21</v>
      </c>
      <c r="G37" s="16">
        <f t="shared" si="0"/>
        <v>21805.21</v>
      </c>
      <c r="H37" s="27">
        <f>RA!J39</f>
        <v>2.36993870693551</v>
      </c>
      <c r="I37" s="20">
        <f>VLOOKUP(B37,RMS!B:D,3,FALSE)</f>
        <v>25109.42</v>
      </c>
      <c r="J37" s="21">
        <f>VLOOKUP(B37,RMS!B:E,4,FALSE)</f>
        <v>21805.21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8494.4953000000005</v>
      </c>
      <c r="F38" s="25">
        <f>VLOOKUP(C38,RA!B8:I74,8,0)</f>
        <v>1388.6842999999999</v>
      </c>
      <c r="G38" s="16">
        <f t="shared" si="0"/>
        <v>7105.8110000000006</v>
      </c>
      <c r="H38" s="27">
        <f>RA!J40</f>
        <v>0</v>
      </c>
      <c r="I38" s="20">
        <f>VLOOKUP(B38,RMS!B:D,3,FALSE)</f>
        <v>8494.4951213977802</v>
      </c>
      <c r="J38" s="21">
        <f>VLOOKUP(B38,RMS!B:E,4,FALSE)</f>
        <v>7105.81078587096</v>
      </c>
      <c r="K38" s="22">
        <f t="shared" si="1"/>
        <v>1.7860222033050377E-4</v>
      </c>
      <c r="L38" s="22">
        <f t="shared" si="2"/>
        <v>2.1412904061435256E-4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13836653.105699999</v>
      </c>
      <c r="E7" s="66">
        <v>15816682.7663</v>
      </c>
      <c r="F7" s="67">
        <v>87.4813847514299</v>
      </c>
      <c r="G7" s="66">
        <v>12181629.3002</v>
      </c>
      <c r="H7" s="67">
        <v>13.586226971073801</v>
      </c>
      <c r="I7" s="66">
        <v>1508462.4521000001</v>
      </c>
      <c r="J7" s="67">
        <v>10.901931562326901</v>
      </c>
      <c r="K7" s="66">
        <v>1321885.7050999999</v>
      </c>
      <c r="L7" s="67">
        <v>10.851468818529</v>
      </c>
      <c r="M7" s="67">
        <v>0.141144386598753</v>
      </c>
      <c r="N7" s="66">
        <v>385031756.81300002</v>
      </c>
      <c r="O7" s="66">
        <v>2660364814.2168002</v>
      </c>
      <c r="P7" s="66">
        <v>845270</v>
      </c>
      <c r="Q7" s="66">
        <v>918752</v>
      </c>
      <c r="R7" s="67">
        <v>-7.9980234056633401</v>
      </c>
      <c r="S7" s="66">
        <v>16.369506909863102</v>
      </c>
      <c r="T7" s="66">
        <v>16.789402055288001</v>
      </c>
      <c r="U7" s="68">
        <v>-2.5651056426869001</v>
      </c>
      <c r="V7" s="56"/>
      <c r="W7" s="56"/>
    </row>
    <row r="8" spans="1:23" ht="14.25" thickBot="1" x14ac:dyDescent="0.2">
      <c r="A8" s="51">
        <v>42115</v>
      </c>
      <c r="B8" s="54" t="s">
        <v>6</v>
      </c>
      <c r="C8" s="55"/>
      <c r="D8" s="69">
        <v>502418.53009999997</v>
      </c>
      <c r="E8" s="69">
        <v>588183.04579999996</v>
      </c>
      <c r="F8" s="70">
        <v>85.418737192033504</v>
      </c>
      <c r="G8" s="69">
        <v>431597.435</v>
      </c>
      <c r="H8" s="70">
        <v>16.4090630195705</v>
      </c>
      <c r="I8" s="69">
        <v>109920.6363</v>
      </c>
      <c r="J8" s="70">
        <v>21.878300602909999</v>
      </c>
      <c r="K8" s="69">
        <v>98553.611600000004</v>
      </c>
      <c r="L8" s="70">
        <v>22.834614760859299</v>
      </c>
      <c r="M8" s="70">
        <v>0.115338489533345</v>
      </c>
      <c r="N8" s="69">
        <v>13521833.437100001</v>
      </c>
      <c r="O8" s="69">
        <v>108732845.02339999</v>
      </c>
      <c r="P8" s="69">
        <v>24319</v>
      </c>
      <c r="Q8" s="69">
        <v>27376</v>
      </c>
      <c r="R8" s="70">
        <v>-11.166715371127999</v>
      </c>
      <c r="S8" s="69">
        <v>20.659506151568699</v>
      </c>
      <c r="T8" s="69">
        <v>19.845643717124499</v>
      </c>
      <c r="U8" s="71">
        <v>3.9394089504043799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66797.049499999994</v>
      </c>
      <c r="E9" s="69">
        <v>86095.616299999994</v>
      </c>
      <c r="F9" s="70">
        <v>77.584727737177502</v>
      </c>
      <c r="G9" s="69">
        <v>63437.490899999997</v>
      </c>
      <c r="H9" s="70">
        <v>5.2958566808637899</v>
      </c>
      <c r="I9" s="69">
        <v>14867.714400000001</v>
      </c>
      <c r="J9" s="70">
        <v>22.258040604024</v>
      </c>
      <c r="K9" s="69">
        <v>14702.712600000001</v>
      </c>
      <c r="L9" s="70">
        <v>23.1766931374645</v>
      </c>
      <c r="M9" s="70">
        <v>1.1222541342473E-2</v>
      </c>
      <c r="N9" s="69">
        <v>2082418.6921999999</v>
      </c>
      <c r="O9" s="69">
        <v>16760029.089</v>
      </c>
      <c r="P9" s="69">
        <v>3973</v>
      </c>
      <c r="Q9" s="69">
        <v>4268</v>
      </c>
      <c r="R9" s="70">
        <v>-6.9119025304592396</v>
      </c>
      <c r="S9" s="69">
        <v>16.812748426881502</v>
      </c>
      <c r="T9" s="69">
        <v>17.307200164011199</v>
      </c>
      <c r="U9" s="71">
        <v>-2.9409334189479002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97883.3128</v>
      </c>
      <c r="E10" s="69">
        <v>129682.7524</v>
      </c>
      <c r="F10" s="70">
        <v>75.479052525106596</v>
      </c>
      <c r="G10" s="69">
        <v>83087.348700000002</v>
      </c>
      <c r="H10" s="70">
        <v>17.807722031693601</v>
      </c>
      <c r="I10" s="69">
        <v>21953.629499999999</v>
      </c>
      <c r="J10" s="70">
        <v>22.428367892346198</v>
      </c>
      <c r="K10" s="69">
        <v>23570.289700000001</v>
      </c>
      <c r="L10" s="70">
        <v>28.368084995832799</v>
      </c>
      <c r="M10" s="70">
        <v>-6.8588898167001006E-2</v>
      </c>
      <c r="N10" s="69">
        <v>3154941.0126999998</v>
      </c>
      <c r="O10" s="69">
        <v>26609800.320799999</v>
      </c>
      <c r="P10" s="69">
        <v>79134</v>
      </c>
      <c r="Q10" s="69">
        <v>84931</v>
      </c>
      <c r="R10" s="70">
        <v>-6.8255407330656599</v>
      </c>
      <c r="S10" s="69">
        <v>1.2369311901331901</v>
      </c>
      <c r="T10" s="69">
        <v>1.2533028493718401</v>
      </c>
      <c r="U10" s="71">
        <v>-1.32357073451178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40014.4542</v>
      </c>
      <c r="E11" s="69">
        <v>63072.771200000003</v>
      </c>
      <c r="F11" s="70">
        <v>63.441725230553999</v>
      </c>
      <c r="G11" s="69">
        <v>38950.645700000001</v>
      </c>
      <c r="H11" s="70">
        <v>2.73117038467992</v>
      </c>
      <c r="I11" s="69">
        <v>8028.9935999999998</v>
      </c>
      <c r="J11" s="70">
        <v>20.065233327610901</v>
      </c>
      <c r="K11" s="69">
        <v>9152.5298000000003</v>
      </c>
      <c r="L11" s="70">
        <v>23.497761424786901</v>
      </c>
      <c r="M11" s="70">
        <v>-0.122756901594573</v>
      </c>
      <c r="N11" s="69">
        <v>1035297.8385</v>
      </c>
      <c r="O11" s="69">
        <v>8251900.4212999996</v>
      </c>
      <c r="P11" s="69">
        <v>2096</v>
      </c>
      <c r="Q11" s="69">
        <v>2493</v>
      </c>
      <c r="R11" s="70">
        <v>-15.924588848776599</v>
      </c>
      <c r="S11" s="69">
        <v>19.090865553435101</v>
      </c>
      <c r="T11" s="69">
        <v>18.4395602888087</v>
      </c>
      <c r="U11" s="71">
        <v>3.4116067854726402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114229.58689999999</v>
      </c>
      <c r="E12" s="69">
        <v>105476.8354</v>
      </c>
      <c r="F12" s="70">
        <v>108.298268967596</v>
      </c>
      <c r="G12" s="69">
        <v>83107.092900000003</v>
      </c>
      <c r="H12" s="70">
        <v>37.4486616171843</v>
      </c>
      <c r="I12" s="69">
        <v>16633.635999999999</v>
      </c>
      <c r="J12" s="70">
        <v>14.5615829063284</v>
      </c>
      <c r="K12" s="69">
        <v>18996.0517</v>
      </c>
      <c r="L12" s="70">
        <v>22.857317031721099</v>
      </c>
      <c r="M12" s="70">
        <v>-0.12436351181335201</v>
      </c>
      <c r="N12" s="69">
        <v>2965227.1165999998</v>
      </c>
      <c r="O12" s="69">
        <v>29357898.645399999</v>
      </c>
      <c r="P12" s="69">
        <v>1244</v>
      </c>
      <c r="Q12" s="69">
        <v>1397</v>
      </c>
      <c r="R12" s="70">
        <v>-10.9520400858984</v>
      </c>
      <c r="S12" s="69">
        <v>91.824426768488706</v>
      </c>
      <c r="T12" s="69">
        <v>87.726473944166102</v>
      </c>
      <c r="U12" s="71">
        <v>4.4628134022056898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199022.56</v>
      </c>
      <c r="E13" s="69">
        <v>242977.8095</v>
      </c>
      <c r="F13" s="70">
        <v>81.909767978215299</v>
      </c>
      <c r="G13" s="69">
        <v>181554.0264</v>
      </c>
      <c r="H13" s="70">
        <v>9.6216723728909805</v>
      </c>
      <c r="I13" s="69">
        <v>47539.936900000001</v>
      </c>
      <c r="J13" s="70">
        <v>23.886707567222501</v>
      </c>
      <c r="K13" s="69">
        <v>50470.611499999999</v>
      </c>
      <c r="L13" s="70">
        <v>27.799224561841001</v>
      </c>
      <c r="M13" s="70">
        <v>-5.8066952487785997E-2</v>
      </c>
      <c r="N13" s="69">
        <v>5853835.0484999996</v>
      </c>
      <c r="O13" s="69">
        <v>47926022.678499997</v>
      </c>
      <c r="P13" s="69">
        <v>9369</v>
      </c>
      <c r="Q13" s="69">
        <v>10433</v>
      </c>
      <c r="R13" s="70">
        <v>-10.1984088948529</v>
      </c>
      <c r="S13" s="69">
        <v>21.242668374426302</v>
      </c>
      <c r="T13" s="69">
        <v>22.352575500814702</v>
      </c>
      <c r="U13" s="71">
        <v>-5.2248950406090398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115156.0708</v>
      </c>
      <c r="E14" s="69">
        <v>110118.25629999999</v>
      </c>
      <c r="F14" s="70">
        <v>104.57491307006801</v>
      </c>
      <c r="G14" s="69">
        <v>110517.4132</v>
      </c>
      <c r="H14" s="70">
        <v>4.1972187600930697</v>
      </c>
      <c r="I14" s="69">
        <v>21481.766500000002</v>
      </c>
      <c r="J14" s="70">
        <v>18.654480263840298</v>
      </c>
      <c r="K14" s="69">
        <v>24188.531200000001</v>
      </c>
      <c r="L14" s="70">
        <v>21.886624469057001</v>
      </c>
      <c r="M14" s="70">
        <v>-0.11190281367725199</v>
      </c>
      <c r="N14" s="69">
        <v>3298035.7256999998</v>
      </c>
      <c r="O14" s="69">
        <v>22984563.625700001</v>
      </c>
      <c r="P14" s="69">
        <v>2039</v>
      </c>
      <c r="Q14" s="69">
        <v>2508</v>
      </c>
      <c r="R14" s="70">
        <v>-18.700159489633201</v>
      </c>
      <c r="S14" s="69">
        <v>56.476738989700799</v>
      </c>
      <c r="T14" s="69">
        <v>48.3709364035088</v>
      </c>
      <c r="U14" s="71">
        <v>14.352462148478899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86738.587599999999</v>
      </c>
      <c r="E15" s="69">
        <v>113928.1548</v>
      </c>
      <c r="F15" s="70">
        <v>76.134461891592096</v>
      </c>
      <c r="G15" s="69">
        <v>79474.063200000004</v>
      </c>
      <c r="H15" s="70">
        <v>9.1407487015210407</v>
      </c>
      <c r="I15" s="69">
        <v>17349.098000000002</v>
      </c>
      <c r="J15" s="70">
        <v>20.001591540787299</v>
      </c>
      <c r="K15" s="69">
        <v>16968.373</v>
      </c>
      <c r="L15" s="70">
        <v>21.350831097308198</v>
      </c>
      <c r="M15" s="70">
        <v>2.2437330909687001E-2</v>
      </c>
      <c r="N15" s="69">
        <v>2606864.0542000001</v>
      </c>
      <c r="O15" s="69">
        <v>18373259.583299998</v>
      </c>
      <c r="P15" s="69">
        <v>3846</v>
      </c>
      <c r="Q15" s="69">
        <v>4022</v>
      </c>
      <c r="R15" s="70">
        <v>-4.3759323719542502</v>
      </c>
      <c r="S15" s="69">
        <v>22.552934893395701</v>
      </c>
      <c r="T15" s="69">
        <v>22.853840825460001</v>
      </c>
      <c r="U15" s="71">
        <v>-1.3342207277525899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673780.52339999995</v>
      </c>
      <c r="E16" s="69">
        <v>767904.25109999999</v>
      </c>
      <c r="F16" s="70">
        <v>87.742778143867497</v>
      </c>
      <c r="G16" s="69">
        <v>549432.02080000006</v>
      </c>
      <c r="H16" s="70">
        <v>22.632190679193101</v>
      </c>
      <c r="I16" s="69">
        <v>45442.4018</v>
      </c>
      <c r="J16" s="70">
        <v>6.7443923090401396</v>
      </c>
      <c r="K16" s="69">
        <v>29276.415300000001</v>
      </c>
      <c r="L16" s="70">
        <v>5.32848727261511</v>
      </c>
      <c r="M16" s="70">
        <v>0.55218462828678405</v>
      </c>
      <c r="N16" s="69">
        <v>20753621.9197</v>
      </c>
      <c r="O16" s="69">
        <v>131958108.15989999</v>
      </c>
      <c r="P16" s="69">
        <v>38906</v>
      </c>
      <c r="Q16" s="69">
        <v>39321</v>
      </c>
      <c r="R16" s="70">
        <v>-1.0554156811881701</v>
      </c>
      <c r="S16" s="69">
        <v>17.318164894874801</v>
      </c>
      <c r="T16" s="69">
        <v>18.2115387909768</v>
      </c>
      <c r="U16" s="71">
        <v>-5.1585944672832698</v>
      </c>
      <c r="V16" s="56"/>
      <c r="W16" s="56"/>
    </row>
    <row r="17" spans="1:21" ht="12" thickBot="1" x14ac:dyDescent="0.2">
      <c r="A17" s="52"/>
      <c r="B17" s="54" t="s">
        <v>15</v>
      </c>
      <c r="C17" s="55"/>
      <c r="D17" s="69">
        <v>415365.10800000001</v>
      </c>
      <c r="E17" s="69">
        <v>467588.8273</v>
      </c>
      <c r="F17" s="70">
        <v>88.831273064937093</v>
      </c>
      <c r="G17" s="69">
        <v>403400.87670000002</v>
      </c>
      <c r="H17" s="70">
        <v>2.96584167041796</v>
      </c>
      <c r="I17" s="69">
        <v>39116.376900000003</v>
      </c>
      <c r="J17" s="70">
        <v>9.4173478095805798</v>
      </c>
      <c r="K17" s="69">
        <v>48474.158000000003</v>
      </c>
      <c r="L17" s="70">
        <v>12.016373984246201</v>
      </c>
      <c r="M17" s="70">
        <v>-0.19304680031781099</v>
      </c>
      <c r="N17" s="69">
        <v>18842797.227299999</v>
      </c>
      <c r="O17" s="69">
        <v>154701162.47319999</v>
      </c>
      <c r="P17" s="69">
        <v>11372</v>
      </c>
      <c r="Q17" s="69">
        <v>11906</v>
      </c>
      <c r="R17" s="70">
        <v>-4.4851335461112098</v>
      </c>
      <c r="S17" s="69">
        <v>36.525246922265197</v>
      </c>
      <c r="T17" s="69">
        <v>62.846927103981201</v>
      </c>
      <c r="U17" s="71">
        <v>-72.064345623001699</v>
      </c>
    </row>
    <row r="18" spans="1:21" ht="12" thickBot="1" x14ac:dyDescent="0.2">
      <c r="A18" s="52"/>
      <c r="B18" s="54" t="s">
        <v>16</v>
      </c>
      <c r="C18" s="55"/>
      <c r="D18" s="69">
        <v>1321858.8873000001</v>
      </c>
      <c r="E18" s="69">
        <v>1669823.0255</v>
      </c>
      <c r="F18" s="70">
        <v>79.161615758903096</v>
      </c>
      <c r="G18" s="69">
        <v>1526462.7333</v>
      </c>
      <c r="H18" s="70">
        <v>-13.403789135269299</v>
      </c>
      <c r="I18" s="69">
        <v>183897.69889999999</v>
      </c>
      <c r="J18" s="70">
        <v>13.9120522369544</v>
      </c>
      <c r="K18" s="69">
        <v>100958.9148</v>
      </c>
      <c r="L18" s="70">
        <v>6.61391284553281</v>
      </c>
      <c r="M18" s="70">
        <v>0.82151025755676998</v>
      </c>
      <c r="N18" s="69">
        <v>38872338.934799999</v>
      </c>
      <c r="O18" s="69">
        <v>342788454.3725</v>
      </c>
      <c r="P18" s="69">
        <v>69053</v>
      </c>
      <c r="Q18" s="69">
        <v>77282</v>
      </c>
      <c r="R18" s="70">
        <v>-10.648016355684399</v>
      </c>
      <c r="S18" s="69">
        <v>19.1426713871953</v>
      </c>
      <c r="T18" s="69">
        <v>19.933851819311101</v>
      </c>
      <c r="U18" s="71">
        <v>-4.1330722139699798</v>
      </c>
    </row>
    <row r="19" spans="1:21" ht="12" thickBot="1" x14ac:dyDescent="0.2">
      <c r="A19" s="52"/>
      <c r="B19" s="54" t="s">
        <v>17</v>
      </c>
      <c r="C19" s="55"/>
      <c r="D19" s="69">
        <v>429935.56069999997</v>
      </c>
      <c r="E19" s="69">
        <v>582610.03619999997</v>
      </c>
      <c r="F19" s="70">
        <v>73.794739875097306</v>
      </c>
      <c r="G19" s="69">
        <v>417340.8518</v>
      </c>
      <c r="H19" s="70">
        <v>3.0178471255998001</v>
      </c>
      <c r="I19" s="69">
        <v>34619.442000000003</v>
      </c>
      <c r="J19" s="70">
        <v>8.0522397225375606</v>
      </c>
      <c r="K19" s="69">
        <v>57044.3603</v>
      </c>
      <c r="L19" s="70">
        <v>13.668530184372401</v>
      </c>
      <c r="M19" s="70">
        <v>-0.39311367823332399</v>
      </c>
      <c r="N19" s="69">
        <v>12417271.455600001</v>
      </c>
      <c r="O19" s="69">
        <v>96573446.838599995</v>
      </c>
      <c r="P19" s="69">
        <v>10324</v>
      </c>
      <c r="Q19" s="69">
        <v>11661</v>
      </c>
      <c r="R19" s="70">
        <v>-11.465568990652599</v>
      </c>
      <c r="S19" s="69">
        <v>41.644281354126299</v>
      </c>
      <c r="T19" s="69">
        <v>39.476424577651997</v>
      </c>
      <c r="U19" s="71">
        <v>5.2056529875968396</v>
      </c>
    </row>
    <row r="20" spans="1:21" ht="12" thickBot="1" x14ac:dyDescent="0.2">
      <c r="A20" s="52"/>
      <c r="B20" s="54" t="s">
        <v>18</v>
      </c>
      <c r="C20" s="55"/>
      <c r="D20" s="69">
        <v>965759.29859999998</v>
      </c>
      <c r="E20" s="69">
        <v>956844.16009999998</v>
      </c>
      <c r="F20" s="70">
        <v>100.931723144871</v>
      </c>
      <c r="G20" s="69">
        <v>717932.81889999995</v>
      </c>
      <c r="H20" s="70">
        <v>34.519452680783402</v>
      </c>
      <c r="I20" s="69">
        <v>50691.641199999998</v>
      </c>
      <c r="J20" s="70">
        <v>5.2488897879093104</v>
      </c>
      <c r="K20" s="69">
        <v>57807.407500000001</v>
      </c>
      <c r="L20" s="70">
        <v>8.0519243553416597</v>
      </c>
      <c r="M20" s="70">
        <v>-0.12309436813958501</v>
      </c>
      <c r="N20" s="69">
        <v>21024693.764899999</v>
      </c>
      <c r="O20" s="69">
        <v>144294604.51350001</v>
      </c>
      <c r="P20" s="69">
        <v>36769</v>
      </c>
      <c r="Q20" s="69">
        <v>41219</v>
      </c>
      <c r="R20" s="70">
        <v>-10.7959921395473</v>
      </c>
      <c r="S20" s="69">
        <v>26.265585101580101</v>
      </c>
      <c r="T20" s="69">
        <v>25.480532749460199</v>
      </c>
      <c r="U20" s="71">
        <v>2.9889010622980501</v>
      </c>
    </row>
    <row r="21" spans="1:21" ht="12" thickBot="1" x14ac:dyDescent="0.2">
      <c r="A21" s="52"/>
      <c r="B21" s="54" t="s">
        <v>19</v>
      </c>
      <c r="C21" s="55"/>
      <c r="D21" s="69">
        <v>299464.01500000001</v>
      </c>
      <c r="E21" s="69">
        <v>328897.21039999998</v>
      </c>
      <c r="F21" s="70">
        <v>91.050944042911198</v>
      </c>
      <c r="G21" s="69">
        <v>337796.75439999998</v>
      </c>
      <c r="H21" s="70">
        <v>-11.347870842657199</v>
      </c>
      <c r="I21" s="69">
        <v>26948.151600000001</v>
      </c>
      <c r="J21" s="70">
        <v>8.9987945964058493</v>
      </c>
      <c r="K21" s="69">
        <v>44646.050999999999</v>
      </c>
      <c r="L21" s="70">
        <v>13.2168383557447</v>
      </c>
      <c r="M21" s="70">
        <v>-0.39640458682448798</v>
      </c>
      <c r="N21" s="69">
        <v>8260904.3644000003</v>
      </c>
      <c r="O21" s="69">
        <v>60115465.513099998</v>
      </c>
      <c r="P21" s="69">
        <v>26588</v>
      </c>
      <c r="Q21" s="69">
        <v>30826</v>
      </c>
      <c r="R21" s="70">
        <v>-13.748134691494201</v>
      </c>
      <c r="S21" s="69">
        <v>11.2631267865202</v>
      </c>
      <c r="T21" s="69">
        <v>11.277405375332499</v>
      </c>
      <c r="U21" s="71">
        <v>-0.126772867631777</v>
      </c>
    </row>
    <row r="22" spans="1:21" ht="12" thickBot="1" x14ac:dyDescent="0.2">
      <c r="A22" s="52"/>
      <c r="B22" s="54" t="s">
        <v>20</v>
      </c>
      <c r="C22" s="55"/>
      <c r="D22" s="69">
        <v>1019509.9712</v>
      </c>
      <c r="E22" s="69">
        <v>1146047.1185999999</v>
      </c>
      <c r="F22" s="70">
        <v>88.958818067220804</v>
      </c>
      <c r="G22" s="69">
        <v>862233.08019999997</v>
      </c>
      <c r="H22" s="70">
        <v>18.240646828757502</v>
      </c>
      <c r="I22" s="69">
        <v>119214.51360000001</v>
      </c>
      <c r="J22" s="70">
        <v>11.693315118799701</v>
      </c>
      <c r="K22" s="69">
        <v>114223.0275</v>
      </c>
      <c r="L22" s="70">
        <v>13.2473492519569</v>
      </c>
      <c r="M22" s="70">
        <v>4.3699472945593003E-2</v>
      </c>
      <c r="N22" s="69">
        <v>25252805.0165</v>
      </c>
      <c r="O22" s="69">
        <v>167289637.05289999</v>
      </c>
      <c r="P22" s="69">
        <v>65894</v>
      </c>
      <c r="Q22" s="69">
        <v>68921</v>
      </c>
      <c r="R22" s="70">
        <v>-4.3919850263344999</v>
      </c>
      <c r="S22" s="69">
        <v>15.471969696785701</v>
      </c>
      <c r="T22" s="69">
        <v>15.6490126449123</v>
      </c>
      <c r="U22" s="71">
        <v>-1.1442818955580301</v>
      </c>
    </row>
    <row r="23" spans="1:21" ht="12" thickBot="1" x14ac:dyDescent="0.2">
      <c r="A23" s="52"/>
      <c r="B23" s="54" t="s">
        <v>21</v>
      </c>
      <c r="C23" s="55"/>
      <c r="D23" s="69">
        <v>2159301.8412000001</v>
      </c>
      <c r="E23" s="69">
        <v>2670366.5806999998</v>
      </c>
      <c r="F23" s="70">
        <v>80.861626145499798</v>
      </c>
      <c r="G23" s="69">
        <v>1818945.0929</v>
      </c>
      <c r="H23" s="70">
        <v>18.7117659366704</v>
      </c>
      <c r="I23" s="69">
        <v>202556.12179999999</v>
      </c>
      <c r="J23" s="70">
        <v>9.3806302544267002</v>
      </c>
      <c r="K23" s="69">
        <v>116516.12149999999</v>
      </c>
      <c r="L23" s="70">
        <v>6.4056975636485403</v>
      </c>
      <c r="M23" s="70">
        <v>0.73843858851755595</v>
      </c>
      <c r="N23" s="69">
        <v>60521716.951499999</v>
      </c>
      <c r="O23" s="69">
        <v>373746849.97479999</v>
      </c>
      <c r="P23" s="69">
        <v>71193</v>
      </c>
      <c r="Q23" s="69">
        <v>76234</v>
      </c>
      <c r="R23" s="70">
        <v>-6.6125350893302199</v>
      </c>
      <c r="S23" s="69">
        <v>30.3302549576503</v>
      </c>
      <c r="T23" s="69">
        <v>29.341645326232399</v>
      </c>
      <c r="U23" s="71">
        <v>3.2594834194382099</v>
      </c>
    </row>
    <row r="24" spans="1:21" ht="12" thickBot="1" x14ac:dyDescent="0.2">
      <c r="A24" s="52"/>
      <c r="B24" s="54" t="s">
        <v>22</v>
      </c>
      <c r="C24" s="55"/>
      <c r="D24" s="69">
        <v>186857.49609999999</v>
      </c>
      <c r="E24" s="69">
        <v>251190.96170000001</v>
      </c>
      <c r="F24" s="70">
        <v>74.388622439037405</v>
      </c>
      <c r="G24" s="69">
        <v>194370.13589999999</v>
      </c>
      <c r="H24" s="70">
        <v>-3.86512041328464</v>
      </c>
      <c r="I24" s="69">
        <v>30540.670600000001</v>
      </c>
      <c r="J24" s="70">
        <v>16.344364682942999</v>
      </c>
      <c r="K24" s="69">
        <v>32390.015200000002</v>
      </c>
      <c r="L24" s="70">
        <v>16.664090422133601</v>
      </c>
      <c r="M24" s="70">
        <v>-5.7096132514318998E-2</v>
      </c>
      <c r="N24" s="69">
        <v>4821245.8369000005</v>
      </c>
      <c r="O24" s="69">
        <v>37054274.591899998</v>
      </c>
      <c r="P24" s="69">
        <v>21466</v>
      </c>
      <c r="Q24" s="69">
        <v>23321</v>
      </c>
      <c r="R24" s="70">
        <v>-7.9542043651644398</v>
      </c>
      <c r="S24" s="69">
        <v>8.7048120795676898</v>
      </c>
      <c r="T24" s="69">
        <v>8.7409785429441307</v>
      </c>
      <c r="U24" s="71">
        <v>-0.41547667021245199</v>
      </c>
    </row>
    <row r="25" spans="1:21" ht="12" thickBot="1" x14ac:dyDescent="0.2">
      <c r="A25" s="52"/>
      <c r="B25" s="54" t="s">
        <v>23</v>
      </c>
      <c r="C25" s="55"/>
      <c r="D25" s="69">
        <v>176955.774</v>
      </c>
      <c r="E25" s="69">
        <v>212060.73499999999</v>
      </c>
      <c r="F25" s="70">
        <v>83.445798676497105</v>
      </c>
      <c r="G25" s="69">
        <v>163380.59229999999</v>
      </c>
      <c r="H25" s="70">
        <v>8.3089316233308903</v>
      </c>
      <c r="I25" s="69">
        <v>14993.635700000001</v>
      </c>
      <c r="J25" s="70">
        <v>8.4730977470110709</v>
      </c>
      <c r="K25" s="69">
        <v>12185.999599999999</v>
      </c>
      <c r="L25" s="70">
        <v>7.4586579889636004</v>
      </c>
      <c r="M25" s="70">
        <v>0.23039850583943899</v>
      </c>
      <c r="N25" s="69">
        <v>4564311.4341000002</v>
      </c>
      <c r="O25" s="69">
        <v>44716306.364299998</v>
      </c>
      <c r="P25" s="69">
        <v>16289</v>
      </c>
      <c r="Q25" s="69">
        <v>17401</v>
      </c>
      <c r="R25" s="70">
        <v>-6.3904373311878597</v>
      </c>
      <c r="S25" s="69">
        <v>10.8635136595248</v>
      </c>
      <c r="T25" s="69">
        <v>10.6748826676628</v>
      </c>
      <c r="U25" s="71">
        <v>1.7363718385595199</v>
      </c>
    </row>
    <row r="26" spans="1:21" ht="12" thickBot="1" x14ac:dyDescent="0.2">
      <c r="A26" s="52"/>
      <c r="B26" s="54" t="s">
        <v>24</v>
      </c>
      <c r="C26" s="55"/>
      <c r="D26" s="69">
        <v>503614.94520000002</v>
      </c>
      <c r="E26" s="69">
        <v>525542.09459999995</v>
      </c>
      <c r="F26" s="70">
        <v>95.827708260612496</v>
      </c>
      <c r="G26" s="69">
        <v>426213.84220000001</v>
      </c>
      <c r="H26" s="70">
        <v>18.160157023637801</v>
      </c>
      <c r="I26" s="69">
        <v>112253.7341</v>
      </c>
      <c r="J26" s="70">
        <v>22.289595487564601</v>
      </c>
      <c r="K26" s="69">
        <v>87069.821800000005</v>
      </c>
      <c r="L26" s="70">
        <v>20.4286705824872</v>
      </c>
      <c r="M26" s="70">
        <v>0.28923812842809798</v>
      </c>
      <c r="N26" s="69">
        <v>11807340.4506</v>
      </c>
      <c r="O26" s="69">
        <v>87056918.421499997</v>
      </c>
      <c r="P26" s="69">
        <v>37476</v>
      </c>
      <c r="Q26" s="69">
        <v>40670</v>
      </c>
      <c r="R26" s="70">
        <v>-7.8534546348659999</v>
      </c>
      <c r="S26" s="69">
        <v>13.438332404739</v>
      </c>
      <c r="T26" s="69">
        <v>13.315628465699501</v>
      </c>
      <c r="U26" s="71">
        <v>0.91308903027455901</v>
      </c>
    </row>
    <row r="27" spans="1:21" ht="12" thickBot="1" x14ac:dyDescent="0.2">
      <c r="A27" s="52"/>
      <c r="B27" s="54" t="s">
        <v>25</v>
      </c>
      <c r="C27" s="55"/>
      <c r="D27" s="69">
        <v>213093.67869999999</v>
      </c>
      <c r="E27" s="69">
        <v>298230.47499999998</v>
      </c>
      <c r="F27" s="70">
        <v>71.452683935134402</v>
      </c>
      <c r="G27" s="69">
        <v>228236.85329999999</v>
      </c>
      <c r="H27" s="70">
        <v>-6.6348507618510899</v>
      </c>
      <c r="I27" s="69">
        <v>59432.847500000003</v>
      </c>
      <c r="J27" s="70">
        <v>27.890478902319501</v>
      </c>
      <c r="K27" s="69">
        <v>72404.437300000005</v>
      </c>
      <c r="L27" s="70">
        <v>31.7233769451027</v>
      </c>
      <c r="M27" s="70">
        <v>-0.17915462482297301</v>
      </c>
      <c r="N27" s="69">
        <v>5249636.1974999998</v>
      </c>
      <c r="O27" s="69">
        <v>32040914.616099998</v>
      </c>
      <c r="P27" s="69">
        <v>29124</v>
      </c>
      <c r="Q27" s="69">
        <v>32823</v>
      </c>
      <c r="R27" s="70">
        <v>-11.269536605429099</v>
      </c>
      <c r="S27" s="69">
        <v>7.3167723767339696</v>
      </c>
      <c r="T27" s="69">
        <v>7.5140560460652601</v>
      </c>
      <c r="U27" s="71">
        <v>-2.6963209892741902</v>
      </c>
    </row>
    <row r="28" spans="1:21" ht="12" thickBot="1" x14ac:dyDescent="0.2">
      <c r="A28" s="52"/>
      <c r="B28" s="54" t="s">
        <v>26</v>
      </c>
      <c r="C28" s="55"/>
      <c r="D28" s="69">
        <v>661891.78379999998</v>
      </c>
      <c r="E28" s="69">
        <v>857749.3149</v>
      </c>
      <c r="F28" s="70">
        <v>77.166110459343997</v>
      </c>
      <c r="G28" s="69">
        <v>723369.0514</v>
      </c>
      <c r="H28" s="70">
        <v>-8.4987417530536593</v>
      </c>
      <c r="I28" s="69">
        <v>29841.042399999998</v>
      </c>
      <c r="J28" s="70">
        <v>4.5084473218082604</v>
      </c>
      <c r="K28" s="69">
        <v>26226.981800000001</v>
      </c>
      <c r="L28" s="70">
        <v>3.62567098346834</v>
      </c>
      <c r="M28" s="70">
        <v>0.137799333051735</v>
      </c>
      <c r="N28" s="69">
        <v>16039691.0678</v>
      </c>
      <c r="O28" s="69">
        <v>111978846.2242</v>
      </c>
      <c r="P28" s="69">
        <v>38076</v>
      </c>
      <c r="Q28" s="69">
        <v>41246</v>
      </c>
      <c r="R28" s="70">
        <v>-7.6855937545458897</v>
      </c>
      <c r="S28" s="69">
        <v>17.3834379609203</v>
      </c>
      <c r="T28" s="69">
        <v>17.013372208214101</v>
      </c>
      <c r="U28" s="71">
        <v>2.12884098955616</v>
      </c>
    </row>
    <row r="29" spans="1:21" ht="12" thickBot="1" x14ac:dyDescent="0.2">
      <c r="A29" s="52"/>
      <c r="B29" s="54" t="s">
        <v>27</v>
      </c>
      <c r="C29" s="55"/>
      <c r="D29" s="69">
        <v>775673.05660000001</v>
      </c>
      <c r="E29" s="69">
        <v>792136.38580000005</v>
      </c>
      <c r="F29" s="70">
        <v>97.921654718161506</v>
      </c>
      <c r="G29" s="69">
        <v>748592.29249999998</v>
      </c>
      <c r="H29" s="70">
        <v>3.6175584989742502</v>
      </c>
      <c r="I29" s="69">
        <v>83940.334700000007</v>
      </c>
      <c r="J29" s="70">
        <v>10.8216127897925</v>
      </c>
      <c r="K29" s="69">
        <v>68456.195600000006</v>
      </c>
      <c r="L29" s="70">
        <v>9.1446567491876802</v>
      </c>
      <c r="M29" s="70">
        <v>0.22619047062556899</v>
      </c>
      <c r="N29" s="69">
        <v>16211876.160599999</v>
      </c>
      <c r="O29" s="69">
        <v>81950956.384100005</v>
      </c>
      <c r="P29" s="69">
        <v>113243</v>
      </c>
      <c r="Q29" s="69">
        <v>122064</v>
      </c>
      <c r="R29" s="70">
        <v>-7.2265368986761098</v>
      </c>
      <c r="S29" s="69">
        <v>6.84963358971416</v>
      </c>
      <c r="T29" s="69">
        <v>6.9248743994953497</v>
      </c>
      <c r="U29" s="71">
        <v>-1.0984647396932099</v>
      </c>
    </row>
    <row r="30" spans="1:21" ht="12" thickBot="1" x14ac:dyDescent="0.2">
      <c r="A30" s="52"/>
      <c r="B30" s="54" t="s">
        <v>28</v>
      </c>
      <c r="C30" s="55"/>
      <c r="D30" s="69">
        <v>1085237.0432</v>
      </c>
      <c r="E30" s="69">
        <v>1286392.0681</v>
      </c>
      <c r="F30" s="70">
        <v>84.362852516876501</v>
      </c>
      <c r="G30" s="69">
        <v>852601.10389999999</v>
      </c>
      <c r="H30" s="70">
        <v>27.2854372620289</v>
      </c>
      <c r="I30" s="69">
        <v>125081.8077</v>
      </c>
      <c r="J30" s="70">
        <v>11.525759140249701</v>
      </c>
      <c r="K30" s="69">
        <v>96058.0141</v>
      </c>
      <c r="L30" s="70">
        <v>11.266466071954101</v>
      </c>
      <c r="M30" s="70">
        <v>0.30214859084828799</v>
      </c>
      <c r="N30" s="69">
        <v>28451577.005600002</v>
      </c>
      <c r="O30" s="69">
        <v>143567661.39840001</v>
      </c>
      <c r="P30" s="69">
        <v>67520</v>
      </c>
      <c r="Q30" s="69">
        <v>72179</v>
      </c>
      <c r="R30" s="70">
        <v>-6.4547860180939098</v>
      </c>
      <c r="S30" s="69">
        <v>16.072823507109</v>
      </c>
      <c r="T30" s="69">
        <v>15.776709864364999</v>
      </c>
      <c r="U30" s="71">
        <v>1.84232498174979</v>
      </c>
    </row>
    <row r="31" spans="1:21" ht="12" thickBot="1" x14ac:dyDescent="0.2">
      <c r="A31" s="52"/>
      <c r="B31" s="54" t="s">
        <v>29</v>
      </c>
      <c r="C31" s="55"/>
      <c r="D31" s="69">
        <v>884686.31050000002</v>
      </c>
      <c r="E31" s="69">
        <v>686799.02130000002</v>
      </c>
      <c r="F31" s="70">
        <v>128.81298357493699</v>
      </c>
      <c r="G31" s="69">
        <v>497772.39970000001</v>
      </c>
      <c r="H31" s="70">
        <v>77.729080807450799</v>
      </c>
      <c r="I31" s="69">
        <v>12157.621499999999</v>
      </c>
      <c r="J31" s="70">
        <v>1.37422964000979</v>
      </c>
      <c r="K31" s="69">
        <v>31797.427</v>
      </c>
      <c r="L31" s="70">
        <v>6.3879449762911404</v>
      </c>
      <c r="M31" s="70">
        <v>-0.61765392212394998</v>
      </c>
      <c r="N31" s="69">
        <v>20883465.3728</v>
      </c>
      <c r="O31" s="69">
        <v>150988064.0449</v>
      </c>
      <c r="P31" s="69">
        <v>34331</v>
      </c>
      <c r="Q31" s="69">
        <v>38890</v>
      </c>
      <c r="R31" s="70">
        <v>-11.7228079197737</v>
      </c>
      <c r="S31" s="69">
        <v>25.769313754332799</v>
      </c>
      <c r="T31" s="69">
        <v>25.034779521728002</v>
      </c>
      <c r="U31" s="71">
        <v>2.8504221711428599</v>
      </c>
    </row>
    <row r="32" spans="1:21" ht="12" thickBot="1" x14ac:dyDescent="0.2">
      <c r="A32" s="52"/>
      <c r="B32" s="54" t="s">
        <v>30</v>
      </c>
      <c r="C32" s="55"/>
      <c r="D32" s="69">
        <v>100591.14599999999</v>
      </c>
      <c r="E32" s="69">
        <v>156849.46969999999</v>
      </c>
      <c r="F32" s="70">
        <v>64.132283132609203</v>
      </c>
      <c r="G32" s="69">
        <v>118394.3661</v>
      </c>
      <c r="H32" s="70">
        <v>-15.0372189880748</v>
      </c>
      <c r="I32" s="69">
        <v>29097.8164</v>
      </c>
      <c r="J32" s="70">
        <v>28.926816680267301</v>
      </c>
      <c r="K32" s="69">
        <v>36886.114699999998</v>
      </c>
      <c r="L32" s="70">
        <v>31.155295572801801</v>
      </c>
      <c r="M32" s="70">
        <v>-0.21114444726269899</v>
      </c>
      <c r="N32" s="69">
        <v>2428700.3465999998</v>
      </c>
      <c r="O32" s="69">
        <v>15661609.760600001</v>
      </c>
      <c r="P32" s="69">
        <v>21588</v>
      </c>
      <c r="Q32" s="69">
        <v>23819</v>
      </c>
      <c r="R32" s="70">
        <v>-9.3664721440866607</v>
      </c>
      <c r="S32" s="69">
        <v>4.6595861589772101</v>
      </c>
      <c r="T32" s="69">
        <v>4.7494324111003801</v>
      </c>
      <c r="U32" s="71">
        <v>-1.9282023994786299</v>
      </c>
    </row>
    <row r="33" spans="1:21" ht="12" thickBot="1" x14ac:dyDescent="0.2">
      <c r="A33" s="52"/>
      <c r="B33" s="54" t="s">
        <v>31</v>
      </c>
      <c r="C33" s="55"/>
      <c r="D33" s="72"/>
      <c r="E33" s="72"/>
      <c r="F33" s="72"/>
      <c r="G33" s="69">
        <v>-61.538499999999999</v>
      </c>
      <c r="H33" s="72"/>
      <c r="I33" s="72"/>
      <c r="J33" s="72"/>
      <c r="K33" s="69">
        <v>-11.9838</v>
      </c>
      <c r="L33" s="70">
        <v>19.473662828960698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2"/>
      <c r="B34" s="54" t="s">
        <v>72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69">
        <v>1</v>
      </c>
      <c r="O34" s="69">
        <v>1</v>
      </c>
      <c r="P34" s="72"/>
      <c r="Q34" s="72"/>
      <c r="R34" s="72"/>
      <c r="S34" s="72"/>
      <c r="T34" s="72"/>
      <c r="U34" s="73"/>
    </row>
    <row r="35" spans="1:21" ht="12" customHeight="1" thickBot="1" x14ac:dyDescent="0.2">
      <c r="A35" s="52"/>
      <c r="B35" s="54" t="s">
        <v>32</v>
      </c>
      <c r="C35" s="55"/>
      <c r="D35" s="69">
        <v>108730.36659999999</v>
      </c>
      <c r="E35" s="69">
        <v>114440.1811</v>
      </c>
      <c r="F35" s="70">
        <v>95.010655833364495</v>
      </c>
      <c r="G35" s="69">
        <v>88097.776299999998</v>
      </c>
      <c r="H35" s="70">
        <v>23.420103397093399</v>
      </c>
      <c r="I35" s="69">
        <v>11444.1095</v>
      </c>
      <c r="J35" s="70">
        <v>10.5252192720925</v>
      </c>
      <c r="K35" s="69">
        <v>7229.8419000000004</v>
      </c>
      <c r="L35" s="70">
        <v>8.2066111128391803</v>
      </c>
      <c r="M35" s="70">
        <v>0.58289899810948798</v>
      </c>
      <c r="N35" s="69">
        <v>2599754.2436000002</v>
      </c>
      <c r="O35" s="69">
        <v>25105555.9432</v>
      </c>
      <c r="P35" s="69">
        <v>8197</v>
      </c>
      <c r="Q35" s="69">
        <v>9464</v>
      </c>
      <c r="R35" s="70">
        <v>-13.387573964496999</v>
      </c>
      <c r="S35" s="69">
        <v>13.2646537269733</v>
      </c>
      <c r="T35" s="69">
        <v>12.9710069949281</v>
      </c>
      <c r="U35" s="71">
        <v>2.21375346910121</v>
      </c>
    </row>
    <row r="36" spans="1:21" ht="12" customHeight="1" thickBot="1" x14ac:dyDescent="0.2">
      <c r="A36" s="52"/>
      <c r="B36" s="54" t="s">
        <v>70</v>
      </c>
      <c r="C36" s="55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69">
        <v>731875.97</v>
      </c>
      <c r="O36" s="69">
        <v>1355387.16</v>
      </c>
      <c r="P36" s="72"/>
      <c r="Q36" s="69">
        <v>3</v>
      </c>
      <c r="R36" s="72"/>
      <c r="S36" s="72"/>
      <c r="T36" s="69">
        <v>4170.37</v>
      </c>
      <c r="U36" s="73"/>
    </row>
    <row r="37" spans="1:21" ht="12" customHeight="1" thickBot="1" x14ac:dyDescent="0.2">
      <c r="A37" s="52"/>
      <c r="B37" s="54" t="s">
        <v>36</v>
      </c>
      <c r="C37" s="55"/>
      <c r="D37" s="69">
        <v>72292.960000000006</v>
      </c>
      <c r="E37" s="69">
        <v>79991.665399999998</v>
      </c>
      <c r="F37" s="70">
        <v>90.375615557567798</v>
      </c>
      <c r="G37" s="72"/>
      <c r="H37" s="72"/>
      <c r="I37" s="69">
        <v>4412.7</v>
      </c>
      <c r="J37" s="70">
        <v>6.1039138527458299</v>
      </c>
      <c r="K37" s="72"/>
      <c r="L37" s="72"/>
      <c r="M37" s="72"/>
      <c r="N37" s="69">
        <v>5900511.4299999997</v>
      </c>
      <c r="O37" s="69">
        <v>20574228.280000001</v>
      </c>
      <c r="P37" s="69">
        <v>37</v>
      </c>
      <c r="Q37" s="69">
        <v>47</v>
      </c>
      <c r="R37" s="70">
        <v>-21.276595744680801</v>
      </c>
      <c r="S37" s="69">
        <v>1953.86378378378</v>
      </c>
      <c r="T37" s="69">
        <v>2285.9229787233999</v>
      </c>
      <c r="U37" s="71">
        <v>-16.995002297272102</v>
      </c>
    </row>
    <row r="38" spans="1:21" ht="12" customHeight="1" thickBot="1" x14ac:dyDescent="0.2">
      <c r="A38" s="52"/>
      <c r="B38" s="54" t="s">
        <v>37</v>
      </c>
      <c r="C38" s="55"/>
      <c r="D38" s="69">
        <v>34010.129999999997</v>
      </c>
      <c r="E38" s="69">
        <v>58722.058199999999</v>
      </c>
      <c r="F38" s="70">
        <v>57.917128660861501</v>
      </c>
      <c r="G38" s="72"/>
      <c r="H38" s="72"/>
      <c r="I38" s="69">
        <v>3273.53</v>
      </c>
      <c r="J38" s="70">
        <v>9.6251616797701196</v>
      </c>
      <c r="K38" s="72"/>
      <c r="L38" s="72"/>
      <c r="M38" s="72"/>
      <c r="N38" s="69">
        <v>4668065.78</v>
      </c>
      <c r="O38" s="69">
        <v>27907916.050000001</v>
      </c>
      <c r="P38" s="69">
        <v>14</v>
      </c>
      <c r="Q38" s="69">
        <v>25</v>
      </c>
      <c r="R38" s="70">
        <v>-44</v>
      </c>
      <c r="S38" s="69">
        <v>2429.2950000000001</v>
      </c>
      <c r="T38" s="69">
        <v>1773.2544</v>
      </c>
      <c r="U38" s="71">
        <v>27.005390452785701</v>
      </c>
    </row>
    <row r="39" spans="1:21" ht="12" thickBot="1" x14ac:dyDescent="0.2">
      <c r="A39" s="52"/>
      <c r="B39" s="54" t="s">
        <v>38</v>
      </c>
      <c r="C39" s="55"/>
      <c r="D39" s="69">
        <v>91436.12</v>
      </c>
      <c r="E39" s="69">
        <v>49055.361100000002</v>
      </c>
      <c r="F39" s="70">
        <v>186.39373546472601</v>
      </c>
      <c r="G39" s="72"/>
      <c r="H39" s="72"/>
      <c r="I39" s="69">
        <v>2166.98</v>
      </c>
      <c r="J39" s="70">
        <v>2.36993870693551</v>
      </c>
      <c r="K39" s="72"/>
      <c r="L39" s="72"/>
      <c r="M39" s="72"/>
      <c r="N39" s="69">
        <v>4761738.01</v>
      </c>
      <c r="O39" s="69">
        <v>15007786.59</v>
      </c>
      <c r="P39" s="69">
        <v>46</v>
      </c>
      <c r="Q39" s="69">
        <v>68</v>
      </c>
      <c r="R39" s="70">
        <v>-32.352941176470601</v>
      </c>
      <c r="S39" s="69">
        <v>1987.74173913043</v>
      </c>
      <c r="T39" s="69">
        <v>1926.80779411765</v>
      </c>
      <c r="U39" s="71">
        <v>3.0654860142668299</v>
      </c>
    </row>
    <row r="40" spans="1:21" ht="12" customHeight="1" thickBot="1" x14ac:dyDescent="0.2">
      <c r="A40" s="52"/>
      <c r="B40" s="54" t="s">
        <v>71</v>
      </c>
      <c r="C40" s="55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69">
        <v>367.14</v>
      </c>
      <c r="O40" s="69">
        <v>1522.18</v>
      </c>
      <c r="P40" s="72"/>
      <c r="Q40" s="72"/>
      <c r="R40" s="72"/>
      <c r="S40" s="72"/>
      <c r="T40" s="72"/>
      <c r="U40" s="73"/>
    </row>
    <row r="41" spans="1:21" ht="12" customHeight="1" thickBot="1" x14ac:dyDescent="0.2">
      <c r="A41" s="52"/>
      <c r="B41" s="54" t="s">
        <v>33</v>
      </c>
      <c r="C41" s="55"/>
      <c r="D41" s="69">
        <v>84221.794099999999</v>
      </c>
      <c r="E41" s="69">
        <v>94249.374400000001</v>
      </c>
      <c r="F41" s="70">
        <v>89.360586885762899</v>
      </c>
      <c r="G41" s="69">
        <v>177053.4179</v>
      </c>
      <c r="H41" s="70">
        <v>-52.431421489096302</v>
      </c>
      <c r="I41" s="69">
        <v>4608.4408000000003</v>
      </c>
      <c r="J41" s="70">
        <v>5.4717912973074503</v>
      </c>
      <c r="K41" s="69">
        <v>8104.7276000000002</v>
      </c>
      <c r="L41" s="70">
        <v>4.5775606571896601</v>
      </c>
      <c r="M41" s="70">
        <v>-0.431388563879679</v>
      </c>
      <c r="N41" s="69">
        <v>3158604.6952</v>
      </c>
      <c r="O41" s="69">
        <v>29475570.128199998</v>
      </c>
      <c r="P41" s="69">
        <v>186</v>
      </c>
      <c r="Q41" s="69">
        <v>224</v>
      </c>
      <c r="R41" s="70">
        <v>-16.964285714285701</v>
      </c>
      <c r="S41" s="69">
        <v>452.80534462365603</v>
      </c>
      <c r="T41" s="69">
        <v>460.69520758928599</v>
      </c>
      <c r="U41" s="71">
        <v>-1.74244033541331</v>
      </c>
    </row>
    <row r="42" spans="1:21" ht="12" thickBot="1" x14ac:dyDescent="0.2">
      <c r="A42" s="52"/>
      <c r="B42" s="54" t="s">
        <v>34</v>
      </c>
      <c r="C42" s="55"/>
      <c r="D42" s="69">
        <v>277661.37829999998</v>
      </c>
      <c r="E42" s="69">
        <v>283323.76049999997</v>
      </c>
      <c r="F42" s="70">
        <v>98.001444640573993</v>
      </c>
      <c r="G42" s="69">
        <v>249290.60800000001</v>
      </c>
      <c r="H42" s="70">
        <v>11.3806013502121</v>
      </c>
      <c r="I42" s="69">
        <v>19559.997899999998</v>
      </c>
      <c r="J42" s="70">
        <v>7.0445511794825002</v>
      </c>
      <c r="K42" s="69">
        <v>16571.2274</v>
      </c>
      <c r="L42" s="70">
        <v>6.6473532769433499</v>
      </c>
      <c r="M42" s="70">
        <v>0.18035903001367301</v>
      </c>
      <c r="N42" s="69">
        <v>7802993.6634</v>
      </c>
      <c r="O42" s="69">
        <v>67449393.520500004</v>
      </c>
      <c r="P42" s="69">
        <v>1479</v>
      </c>
      <c r="Q42" s="69">
        <v>1611</v>
      </c>
      <c r="R42" s="70">
        <v>-8.1936685288640607</v>
      </c>
      <c r="S42" s="69">
        <v>187.735887964841</v>
      </c>
      <c r="T42" s="69">
        <v>202.458903227809</v>
      </c>
      <c r="U42" s="71">
        <v>-7.8424085147348404</v>
      </c>
    </row>
    <row r="43" spans="1:21" ht="12" thickBot="1" x14ac:dyDescent="0.2">
      <c r="A43" s="52"/>
      <c r="B43" s="54" t="s">
        <v>39</v>
      </c>
      <c r="C43" s="55"/>
      <c r="D43" s="69">
        <v>38859.85</v>
      </c>
      <c r="E43" s="69">
        <v>33514.902800000003</v>
      </c>
      <c r="F43" s="70">
        <v>115.947971658745</v>
      </c>
      <c r="G43" s="72"/>
      <c r="H43" s="72"/>
      <c r="I43" s="69">
        <v>702.53</v>
      </c>
      <c r="J43" s="70">
        <v>1.8078556659379801</v>
      </c>
      <c r="K43" s="72"/>
      <c r="L43" s="72"/>
      <c r="M43" s="72"/>
      <c r="N43" s="69">
        <v>3077529.35</v>
      </c>
      <c r="O43" s="69">
        <v>11275521.130000001</v>
      </c>
      <c r="P43" s="69">
        <v>30</v>
      </c>
      <c r="Q43" s="69">
        <v>45</v>
      </c>
      <c r="R43" s="70">
        <v>-33.3333333333333</v>
      </c>
      <c r="S43" s="69">
        <v>1295.32833333333</v>
      </c>
      <c r="T43" s="69">
        <v>1370.10355555556</v>
      </c>
      <c r="U43" s="71">
        <v>-5.77268483194523</v>
      </c>
    </row>
    <row r="44" spans="1:21" ht="12" thickBot="1" x14ac:dyDescent="0.2">
      <c r="A44" s="52"/>
      <c r="B44" s="54" t="s">
        <v>40</v>
      </c>
      <c r="C44" s="55"/>
      <c r="D44" s="69">
        <v>25109.42</v>
      </c>
      <c r="E44" s="69">
        <v>6818.4850999999999</v>
      </c>
      <c r="F44" s="70">
        <v>368.255112854907</v>
      </c>
      <c r="G44" s="72"/>
      <c r="H44" s="72"/>
      <c r="I44" s="69">
        <v>3304.21</v>
      </c>
      <c r="J44" s="70">
        <v>13.1592446181553</v>
      </c>
      <c r="K44" s="72"/>
      <c r="L44" s="72"/>
      <c r="M44" s="72"/>
      <c r="N44" s="69">
        <v>1078517.99</v>
      </c>
      <c r="O44" s="69">
        <v>3523278.75</v>
      </c>
      <c r="P44" s="69">
        <v>28</v>
      </c>
      <c r="Q44" s="69">
        <v>36</v>
      </c>
      <c r="R44" s="70">
        <v>-22.2222222222222</v>
      </c>
      <c r="S44" s="69">
        <v>896.76499999999999</v>
      </c>
      <c r="T44" s="69">
        <v>915.81888888888898</v>
      </c>
      <c r="U44" s="71">
        <v>-2.1247360109826698</v>
      </c>
    </row>
    <row r="45" spans="1:21" ht="12" thickBot="1" x14ac:dyDescent="0.2">
      <c r="A45" s="53"/>
      <c r="B45" s="54" t="s">
        <v>35</v>
      </c>
      <c r="C45" s="55"/>
      <c r="D45" s="74">
        <v>8494.4953000000005</v>
      </c>
      <c r="E45" s="75"/>
      <c r="F45" s="75"/>
      <c r="G45" s="74">
        <v>9048.6542000000009</v>
      </c>
      <c r="H45" s="76">
        <v>-6.1242134769610503</v>
      </c>
      <c r="I45" s="74">
        <v>1388.6842999999999</v>
      </c>
      <c r="J45" s="76">
        <v>16.348049542154701</v>
      </c>
      <c r="K45" s="74">
        <v>967.71789999999999</v>
      </c>
      <c r="L45" s="76">
        <v>10.694605834312901</v>
      </c>
      <c r="M45" s="76">
        <v>0.43500941751723299</v>
      </c>
      <c r="N45" s="74">
        <v>329351.10810000001</v>
      </c>
      <c r="O45" s="74">
        <v>3208915.0167999999</v>
      </c>
      <c r="P45" s="74">
        <v>21</v>
      </c>
      <c r="Q45" s="74">
        <v>18</v>
      </c>
      <c r="R45" s="76">
        <v>16.6666666666667</v>
      </c>
      <c r="S45" s="74">
        <v>404.49977619047598</v>
      </c>
      <c r="T45" s="74">
        <v>883.75513333333299</v>
      </c>
      <c r="U45" s="77">
        <v>-118.480994391745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7" sqref="B37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61713</v>
      </c>
      <c r="D2" s="32">
        <v>502418.90756324801</v>
      </c>
      <c r="E2" s="32">
        <v>392497.90568290598</v>
      </c>
      <c r="F2" s="32">
        <v>109921.001880342</v>
      </c>
      <c r="G2" s="32">
        <v>392497.90568290598</v>
      </c>
      <c r="H2" s="32">
        <v>0.218783569299697</v>
      </c>
    </row>
    <row r="3" spans="1:8" ht="14.25" x14ac:dyDescent="0.2">
      <c r="A3" s="32">
        <v>2</v>
      </c>
      <c r="B3" s="33">
        <v>13</v>
      </c>
      <c r="C3" s="32">
        <v>9640</v>
      </c>
      <c r="D3" s="32">
        <v>66797.077069381994</v>
      </c>
      <c r="E3" s="32">
        <v>51929.3393978065</v>
      </c>
      <c r="F3" s="32">
        <v>14867.7376715755</v>
      </c>
      <c r="G3" s="32">
        <v>51929.3393978065</v>
      </c>
      <c r="H3" s="32">
        <v>0.22258066256600501</v>
      </c>
    </row>
    <row r="4" spans="1:8" ht="14.25" x14ac:dyDescent="0.2">
      <c r="A4" s="32">
        <v>3</v>
      </c>
      <c r="B4" s="33">
        <v>14</v>
      </c>
      <c r="C4" s="32">
        <v>96635</v>
      </c>
      <c r="D4" s="32">
        <v>97885.164823076906</v>
      </c>
      <c r="E4" s="32">
        <v>75929.683354700901</v>
      </c>
      <c r="F4" s="32">
        <v>21955.4814683761</v>
      </c>
      <c r="G4" s="32">
        <v>75929.683354700901</v>
      </c>
      <c r="H4" s="32">
        <v>0.22429835520080699</v>
      </c>
    </row>
    <row r="5" spans="1:8" ht="14.25" x14ac:dyDescent="0.2">
      <c r="A5" s="32">
        <v>4</v>
      </c>
      <c r="B5" s="33">
        <v>15</v>
      </c>
      <c r="C5" s="32">
        <v>2705</v>
      </c>
      <c r="D5" s="32">
        <v>40014.470958119702</v>
      </c>
      <c r="E5" s="32">
        <v>31985.460704273501</v>
      </c>
      <c r="F5" s="32">
        <v>8029.0102538461497</v>
      </c>
      <c r="G5" s="32">
        <v>31985.460704273501</v>
      </c>
      <c r="H5" s="32">
        <v>0.20065266543820001</v>
      </c>
    </row>
    <row r="6" spans="1:8" ht="14.25" x14ac:dyDescent="0.2">
      <c r="A6" s="32">
        <v>5</v>
      </c>
      <c r="B6" s="33">
        <v>16</v>
      </c>
      <c r="C6" s="32">
        <v>1851</v>
      </c>
      <c r="D6" s="32">
        <v>114229.596215385</v>
      </c>
      <c r="E6" s="32">
        <v>97595.950747008494</v>
      </c>
      <c r="F6" s="32">
        <v>16633.6454683761</v>
      </c>
      <c r="G6" s="32">
        <v>97595.950747008494</v>
      </c>
      <c r="H6" s="32">
        <v>0.145615900077355</v>
      </c>
    </row>
    <row r="7" spans="1:8" ht="14.25" x14ac:dyDescent="0.2">
      <c r="A7" s="32">
        <v>6</v>
      </c>
      <c r="B7" s="33">
        <v>17</v>
      </c>
      <c r="C7" s="32">
        <v>17147</v>
      </c>
      <c r="D7" s="32">
        <v>199022.662171795</v>
      </c>
      <c r="E7" s="32">
        <v>151482.62174273501</v>
      </c>
      <c r="F7" s="32">
        <v>47540.040429059802</v>
      </c>
      <c r="G7" s="32">
        <v>151482.62174273501</v>
      </c>
      <c r="H7" s="32">
        <v>0.23886747323289101</v>
      </c>
    </row>
    <row r="8" spans="1:8" ht="14.25" x14ac:dyDescent="0.2">
      <c r="A8" s="32">
        <v>7</v>
      </c>
      <c r="B8" s="33">
        <v>18</v>
      </c>
      <c r="C8" s="32">
        <v>56340</v>
      </c>
      <c r="D8" s="32">
        <v>115156.076125641</v>
      </c>
      <c r="E8" s="32">
        <v>93674.304939316193</v>
      </c>
      <c r="F8" s="32">
        <v>21481.771186324801</v>
      </c>
      <c r="G8" s="32">
        <v>93674.304939316193</v>
      </c>
      <c r="H8" s="32">
        <v>0.186544834706656</v>
      </c>
    </row>
    <row r="9" spans="1:8" ht="14.25" x14ac:dyDescent="0.2">
      <c r="A9" s="32">
        <v>8</v>
      </c>
      <c r="B9" s="33">
        <v>19</v>
      </c>
      <c r="C9" s="32">
        <v>14189</v>
      </c>
      <c r="D9" s="32">
        <v>86738.656170940201</v>
      </c>
      <c r="E9" s="32">
        <v>69389.490247863199</v>
      </c>
      <c r="F9" s="32">
        <v>17349.1659230769</v>
      </c>
      <c r="G9" s="32">
        <v>69389.490247863199</v>
      </c>
      <c r="H9" s="32">
        <v>0.20001654036334199</v>
      </c>
    </row>
    <row r="10" spans="1:8" ht="14.25" x14ac:dyDescent="0.2">
      <c r="A10" s="32">
        <v>9</v>
      </c>
      <c r="B10" s="33">
        <v>21</v>
      </c>
      <c r="C10" s="32">
        <v>177295</v>
      </c>
      <c r="D10" s="32">
        <v>673780.10147777805</v>
      </c>
      <c r="E10" s="32">
        <v>628338.12140170904</v>
      </c>
      <c r="F10" s="32">
        <v>45441.980076068401</v>
      </c>
      <c r="G10" s="32">
        <v>628338.12140170904</v>
      </c>
      <c r="H10" s="35">
        <v>6.74433394165279E-2</v>
      </c>
    </row>
    <row r="11" spans="1:8" ht="14.25" x14ac:dyDescent="0.2">
      <c r="A11" s="32">
        <v>10</v>
      </c>
      <c r="B11" s="33">
        <v>22</v>
      </c>
      <c r="C11" s="32">
        <v>30953</v>
      </c>
      <c r="D11" s="32">
        <v>415365.17424957303</v>
      </c>
      <c r="E11" s="32">
        <v>376248.73135470098</v>
      </c>
      <c r="F11" s="32">
        <v>39116.442894871798</v>
      </c>
      <c r="G11" s="32">
        <v>376248.73135470098</v>
      </c>
      <c r="H11" s="32">
        <v>9.4173621959381296E-2</v>
      </c>
    </row>
    <row r="12" spans="1:8" ht="14.25" x14ac:dyDescent="0.2">
      <c r="A12" s="32">
        <v>11</v>
      </c>
      <c r="B12" s="33">
        <v>23</v>
      </c>
      <c r="C12" s="32">
        <v>172535.66800000001</v>
      </c>
      <c r="D12" s="32">
        <v>1321858.8049476999</v>
      </c>
      <c r="E12" s="32">
        <v>1137961.18521136</v>
      </c>
      <c r="F12" s="32">
        <v>183897.619736344</v>
      </c>
      <c r="G12" s="32">
        <v>1137961.18521136</v>
      </c>
      <c r="H12" s="32">
        <v>0.13912047114867099</v>
      </c>
    </row>
    <row r="13" spans="1:8" ht="14.25" x14ac:dyDescent="0.2">
      <c r="A13" s="32">
        <v>12</v>
      </c>
      <c r="B13" s="33">
        <v>24</v>
      </c>
      <c r="C13" s="32">
        <v>24465.308000000001</v>
      </c>
      <c r="D13" s="32">
        <v>429935.52417606802</v>
      </c>
      <c r="E13" s="32">
        <v>395316.11790000001</v>
      </c>
      <c r="F13" s="32">
        <v>34619.406276068403</v>
      </c>
      <c r="G13" s="32">
        <v>395316.11790000001</v>
      </c>
      <c r="H13" s="32">
        <v>8.0522320974553696E-2</v>
      </c>
    </row>
    <row r="14" spans="1:8" ht="14.25" x14ac:dyDescent="0.2">
      <c r="A14" s="32">
        <v>13</v>
      </c>
      <c r="B14" s="33">
        <v>25</v>
      </c>
      <c r="C14" s="32">
        <v>80763</v>
      </c>
      <c r="D14" s="32">
        <v>965759.44010000001</v>
      </c>
      <c r="E14" s="32">
        <v>915067.65740000003</v>
      </c>
      <c r="F14" s="32">
        <v>50691.782700000003</v>
      </c>
      <c r="G14" s="32">
        <v>915067.65740000003</v>
      </c>
      <c r="H14" s="32">
        <v>5.2489036705404703E-2</v>
      </c>
    </row>
    <row r="15" spans="1:8" ht="14.25" x14ac:dyDescent="0.2">
      <c r="A15" s="32">
        <v>14</v>
      </c>
      <c r="B15" s="33">
        <v>26</v>
      </c>
      <c r="C15" s="32">
        <v>78646</v>
      </c>
      <c r="D15" s="32">
        <v>299463.57877190801</v>
      </c>
      <c r="E15" s="32">
        <v>272515.86332893098</v>
      </c>
      <c r="F15" s="32">
        <v>26947.7154429771</v>
      </c>
      <c r="G15" s="32">
        <v>272515.86332893098</v>
      </c>
      <c r="H15" s="32">
        <v>8.9986620588349706E-2</v>
      </c>
    </row>
    <row r="16" spans="1:8" ht="14.25" x14ac:dyDescent="0.2">
      <c r="A16" s="32">
        <v>15</v>
      </c>
      <c r="B16" s="33">
        <v>27</v>
      </c>
      <c r="C16" s="32">
        <v>148451.06299999999</v>
      </c>
      <c r="D16" s="32">
        <v>1019510.9565</v>
      </c>
      <c r="E16" s="32">
        <v>900295.45860000001</v>
      </c>
      <c r="F16" s="32">
        <v>119215.4979</v>
      </c>
      <c r="G16" s="32">
        <v>900295.45860000001</v>
      </c>
      <c r="H16" s="32">
        <v>0.11693400364157799</v>
      </c>
    </row>
    <row r="17" spans="1:8" ht="14.25" x14ac:dyDescent="0.2">
      <c r="A17" s="32">
        <v>16</v>
      </c>
      <c r="B17" s="33">
        <v>29</v>
      </c>
      <c r="C17" s="32">
        <v>164510</v>
      </c>
      <c r="D17" s="32">
        <v>2159302.60557009</v>
      </c>
      <c r="E17" s="32">
        <v>1956745.7507606801</v>
      </c>
      <c r="F17" s="32">
        <v>202556.85480940199</v>
      </c>
      <c r="G17" s="32">
        <v>1956745.7507606801</v>
      </c>
      <c r="H17" s="32">
        <v>9.3806608803643804E-2</v>
      </c>
    </row>
    <row r="18" spans="1:8" ht="14.25" x14ac:dyDescent="0.2">
      <c r="A18" s="32">
        <v>17</v>
      </c>
      <c r="B18" s="33">
        <v>31</v>
      </c>
      <c r="C18" s="32">
        <v>27707.300999999999</v>
      </c>
      <c r="D18" s="32">
        <v>186857.47736015401</v>
      </c>
      <c r="E18" s="32">
        <v>156316.82650388399</v>
      </c>
      <c r="F18" s="32">
        <v>30540.650856270699</v>
      </c>
      <c r="G18" s="32">
        <v>156316.82650388399</v>
      </c>
      <c r="H18" s="32">
        <v>0.163443557559143</v>
      </c>
    </row>
    <row r="19" spans="1:8" ht="14.25" x14ac:dyDescent="0.2">
      <c r="A19" s="32">
        <v>18</v>
      </c>
      <c r="B19" s="33">
        <v>32</v>
      </c>
      <c r="C19" s="32">
        <v>12348.451999999999</v>
      </c>
      <c r="D19" s="32">
        <v>176955.77201240501</v>
      </c>
      <c r="E19" s="32">
        <v>161962.147685926</v>
      </c>
      <c r="F19" s="32">
        <v>14993.624326478999</v>
      </c>
      <c r="G19" s="32">
        <v>161962.147685926</v>
      </c>
      <c r="H19" s="32">
        <v>8.4730914148581193E-2</v>
      </c>
    </row>
    <row r="20" spans="1:8" ht="14.25" x14ac:dyDescent="0.2">
      <c r="A20" s="32">
        <v>19</v>
      </c>
      <c r="B20" s="33">
        <v>33</v>
      </c>
      <c r="C20" s="32">
        <v>34133.116999999998</v>
      </c>
      <c r="D20" s="32">
        <v>503614.91801993799</v>
      </c>
      <c r="E20" s="32">
        <v>391361.18775262998</v>
      </c>
      <c r="F20" s="32">
        <v>112253.730267308</v>
      </c>
      <c r="G20" s="32">
        <v>391361.18775262998</v>
      </c>
      <c r="H20" s="32">
        <v>0.222895959294962</v>
      </c>
    </row>
    <row r="21" spans="1:8" ht="14.25" x14ac:dyDescent="0.2">
      <c r="A21" s="32">
        <v>20</v>
      </c>
      <c r="B21" s="33">
        <v>34</v>
      </c>
      <c r="C21" s="32">
        <v>40003.949000000001</v>
      </c>
      <c r="D21" s="32">
        <v>213093.63957876901</v>
      </c>
      <c r="E21" s="32">
        <v>153660.84257580701</v>
      </c>
      <c r="F21" s="32">
        <v>59432.797002961299</v>
      </c>
      <c r="G21" s="32">
        <v>153660.84257580701</v>
      </c>
      <c r="H21" s="32">
        <v>0.27890460325538002</v>
      </c>
    </row>
    <row r="22" spans="1:8" ht="14.25" x14ac:dyDescent="0.2">
      <c r="A22" s="32">
        <v>21</v>
      </c>
      <c r="B22" s="33">
        <v>35</v>
      </c>
      <c r="C22" s="32">
        <v>31102.933000000001</v>
      </c>
      <c r="D22" s="32">
        <v>661891.78119822999</v>
      </c>
      <c r="E22" s="32">
        <v>632050.73656017706</v>
      </c>
      <c r="F22" s="32">
        <v>29841.044638053099</v>
      </c>
      <c r="G22" s="32">
        <v>632050.73656017706</v>
      </c>
      <c r="H22" s="32">
        <v>4.5084476776598603E-2</v>
      </c>
    </row>
    <row r="23" spans="1:8" ht="14.25" x14ac:dyDescent="0.2">
      <c r="A23" s="32">
        <v>22</v>
      </c>
      <c r="B23" s="33">
        <v>36</v>
      </c>
      <c r="C23" s="32">
        <v>178797.74100000001</v>
      </c>
      <c r="D23" s="32">
        <v>775673.05782477895</v>
      </c>
      <c r="E23" s="32">
        <v>691732.70150505297</v>
      </c>
      <c r="F23" s="32">
        <v>83940.356319726197</v>
      </c>
      <c r="G23" s="32">
        <v>691732.70150505297</v>
      </c>
      <c r="H23" s="32">
        <v>0.108216155599268</v>
      </c>
    </row>
    <row r="24" spans="1:8" ht="14.25" x14ac:dyDescent="0.2">
      <c r="A24" s="32">
        <v>23</v>
      </c>
      <c r="B24" s="33">
        <v>37</v>
      </c>
      <c r="C24" s="32">
        <v>113817.568</v>
      </c>
      <c r="D24" s="32">
        <v>1085237.05798232</v>
      </c>
      <c r="E24" s="32">
        <v>960155.22704089899</v>
      </c>
      <c r="F24" s="32">
        <v>125081.830941425</v>
      </c>
      <c r="G24" s="32">
        <v>960155.22704089899</v>
      </c>
      <c r="H24" s="32">
        <v>0.11525761124853</v>
      </c>
    </row>
    <row r="25" spans="1:8" ht="14.25" x14ac:dyDescent="0.2">
      <c r="A25" s="32">
        <v>24</v>
      </c>
      <c r="B25" s="33">
        <v>38</v>
      </c>
      <c r="C25" s="32">
        <v>229024.986</v>
      </c>
      <c r="D25" s="32">
        <v>884686.27674070804</v>
      </c>
      <c r="E25" s="32">
        <v>872528.67846460198</v>
      </c>
      <c r="F25" s="32">
        <v>12157.598276106201</v>
      </c>
      <c r="G25" s="32">
        <v>872528.67846460198</v>
      </c>
      <c r="H25" s="32">
        <v>1.3742270673504999E-2</v>
      </c>
    </row>
    <row r="26" spans="1:8" ht="14.25" x14ac:dyDescent="0.2">
      <c r="A26" s="32">
        <v>25</v>
      </c>
      <c r="B26" s="33">
        <v>39</v>
      </c>
      <c r="C26" s="32">
        <v>68269.350999999995</v>
      </c>
      <c r="D26" s="32">
        <v>100591.09838336</v>
      </c>
      <c r="E26" s="32">
        <v>71493.347259628106</v>
      </c>
      <c r="F26" s="32">
        <v>29097.751123731701</v>
      </c>
      <c r="G26" s="32">
        <v>71493.347259628106</v>
      </c>
      <c r="H26" s="32">
        <v>0.289267654806175</v>
      </c>
    </row>
    <row r="27" spans="1:8" ht="14.25" x14ac:dyDescent="0.2">
      <c r="A27" s="32">
        <v>26</v>
      </c>
      <c r="B27" s="33">
        <v>42</v>
      </c>
      <c r="C27" s="32">
        <v>7968.1049999999996</v>
      </c>
      <c r="D27" s="32">
        <v>108730.36659999999</v>
      </c>
      <c r="E27" s="32">
        <v>97286.255900000004</v>
      </c>
      <c r="F27" s="32">
        <v>11444.110699999999</v>
      </c>
      <c r="G27" s="32">
        <v>97286.255900000004</v>
      </c>
      <c r="H27" s="32">
        <v>0.10525220375740001</v>
      </c>
    </row>
    <row r="28" spans="1:8" ht="14.25" x14ac:dyDescent="0.2">
      <c r="A28" s="32">
        <v>27</v>
      </c>
      <c r="B28" s="33">
        <v>75</v>
      </c>
      <c r="C28" s="32">
        <v>3246</v>
      </c>
      <c r="D28" s="32">
        <v>84221.794871794904</v>
      </c>
      <c r="E28" s="32">
        <v>79613.352564102606</v>
      </c>
      <c r="F28" s="32">
        <v>4608.4423076923104</v>
      </c>
      <c r="G28" s="32">
        <v>79613.352564102606</v>
      </c>
      <c r="H28" s="32">
        <v>5.4717930373099098E-2</v>
      </c>
    </row>
    <row r="29" spans="1:8" ht="14.25" x14ac:dyDescent="0.2">
      <c r="A29" s="32">
        <v>28</v>
      </c>
      <c r="B29" s="33">
        <v>76</v>
      </c>
      <c r="C29" s="32">
        <v>1491</v>
      </c>
      <c r="D29" s="32">
        <v>277661.37181452999</v>
      </c>
      <c r="E29" s="32">
        <v>258101.37867008499</v>
      </c>
      <c r="F29" s="32">
        <v>19559.993144444401</v>
      </c>
      <c r="G29" s="32">
        <v>258101.37867008499</v>
      </c>
      <c r="H29" s="32">
        <v>7.0445496313077297E-2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8494.4951213977802</v>
      </c>
      <c r="E30" s="32">
        <v>7105.81078587096</v>
      </c>
      <c r="F30" s="32">
        <v>1388.6843355268099</v>
      </c>
      <c r="G30" s="32">
        <v>7105.81078587096</v>
      </c>
      <c r="H30" s="32">
        <v>0.16348050304116299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71</v>
      </c>
      <c r="C32" s="38">
        <v>29</v>
      </c>
      <c r="D32" s="38">
        <v>72292.960000000006</v>
      </c>
      <c r="E32" s="38">
        <v>67880.259999999995</v>
      </c>
      <c r="F32" s="32"/>
      <c r="G32" s="32"/>
      <c r="H32" s="32"/>
    </row>
    <row r="33" spans="1:8" ht="14.25" x14ac:dyDescent="0.2">
      <c r="A33" s="32"/>
      <c r="B33" s="37">
        <v>72</v>
      </c>
      <c r="C33" s="38">
        <v>12</v>
      </c>
      <c r="D33" s="38">
        <v>34010.129999999997</v>
      </c>
      <c r="E33" s="38">
        <v>30736.6</v>
      </c>
      <c r="F33" s="32"/>
      <c r="G33" s="32"/>
      <c r="H33" s="32"/>
    </row>
    <row r="34" spans="1:8" ht="14.25" x14ac:dyDescent="0.2">
      <c r="A34" s="32"/>
      <c r="B34" s="37">
        <v>73</v>
      </c>
      <c r="C34" s="38">
        <v>44</v>
      </c>
      <c r="D34" s="38">
        <v>91436.12</v>
      </c>
      <c r="E34" s="38">
        <v>89269.14</v>
      </c>
      <c r="F34" s="32"/>
      <c r="G34" s="32"/>
      <c r="H34" s="32"/>
    </row>
    <row r="35" spans="1:8" ht="14.25" x14ac:dyDescent="0.2">
      <c r="A35" s="32"/>
      <c r="B35" s="37">
        <v>77</v>
      </c>
      <c r="C35" s="38">
        <v>28</v>
      </c>
      <c r="D35" s="38">
        <v>38859.85</v>
      </c>
      <c r="E35" s="38">
        <v>38157.32</v>
      </c>
      <c r="F35" s="32"/>
      <c r="G35" s="32"/>
      <c r="H35" s="32"/>
    </row>
    <row r="36" spans="1:8" ht="14.25" x14ac:dyDescent="0.2">
      <c r="A36" s="32"/>
      <c r="B36" s="37">
        <v>78</v>
      </c>
      <c r="C36" s="38">
        <v>28</v>
      </c>
      <c r="D36" s="38">
        <v>25109.42</v>
      </c>
      <c r="E36" s="38">
        <v>21805.21</v>
      </c>
      <c r="F36" s="32"/>
      <c r="G36" s="32"/>
      <c r="H36" s="32"/>
    </row>
    <row r="37" spans="1:8" ht="14.25" x14ac:dyDescent="0.2">
      <c r="A37" s="32"/>
      <c r="B37" s="37"/>
      <c r="C37" s="38"/>
      <c r="D37" s="38"/>
      <c r="E37" s="38"/>
      <c r="F37" s="32"/>
      <c r="G37" s="32"/>
      <c r="H37" s="32"/>
    </row>
    <row r="38" spans="1:8" ht="14.25" x14ac:dyDescent="0.2">
      <c r="A38" s="32"/>
      <c r="B38" s="37"/>
      <c r="C38" s="38"/>
      <c r="D38" s="38"/>
      <c r="E38" s="38"/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2015-04-22T02:17:10Z</dcterms:modified>
</cp:coreProperties>
</file>