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<sst xmlns="http://schemas.openxmlformats.org/spreadsheetml/2006/main" count="121" uniqueCount="80">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</sst>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8" sqref="K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14228284.221900001</v>
      </c>
      <c r="F3" s="25">
        <f>RA!I7</f>
        <v>1428344.9364</v>
      </c>
      <c r="G3" s="16">
        <f>SUM(G4:G42)</f>
        <v>12799939.285500001</v>
      </c>
      <c r="H3" s="27">
        <f>RA!J7</f>
        <v>10.038771464808899</v>
      </c>
      <c r="I3" s="20">
        <f>SUM(I4:I42)</f>
        <v>14228290.224021247</v>
      </c>
      <c r="J3" s="21">
        <f>SUM(J4:J42)</f>
        <v>12802704.834609991</v>
      </c>
      <c r="K3" s="22">
        <f>E3-I3</f>
        <v>-6.0021212454885244</v>
      </c>
      <c r="L3" s="22">
        <f>G3-J3</f>
        <v>-2765.5491099897772</v>
      </c>
    </row>
    <row r="4" spans="1:13">
      <c r="A4" s="69">
        <f>RA!A8</f>
        <v>42653</v>
      </c>
      <c r="B4" s="12">
        <v>12</v>
      </c>
      <c r="C4" s="67" t="s">
        <v>6</v>
      </c>
      <c r="D4" s="67"/>
      <c r="E4" s="15">
        <f>VLOOKUP(C4,RA!B8:D35,3,0)</f>
        <v>536186.49899999995</v>
      </c>
      <c r="F4" s="25">
        <f>VLOOKUP(C4,RA!B8:I38,8,0)</f>
        <v>140048.5123</v>
      </c>
      <c r="G4" s="16">
        <f t="shared" ref="G4:G42" si="0">E4-F4</f>
        <v>396137.98669999995</v>
      </c>
      <c r="H4" s="27">
        <f>RA!J8</f>
        <v>26.119365661238</v>
      </c>
      <c r="I4" s="20">
        <f>VLOOKUP(B4,RMS!B:D,3,FALSE)</f>
        <v>536187.05978205102</v>
      </c>
      <c r="J4" s="21">
        <f>VLOOKUP(B4,RMS!B:E,4,FALSE)</f>
        <v>396137.99873760698</v>
      </c>
      <c r="K4" s="22">
        <f t="shared" ref="K4:K42" si="1">E4-I4</f>
        <v>-0.56078205106314272</v>
      </c>
      <c r="L4" s="22">
        <f t="shared" ref="L4:L42" si="2">G4-J4</f>
        <v>-1.2037607026286423E-2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57025.4709</v>
      </c>
      <c r="F5" s="25">
        <f>VLOOKUP(C5,RA!B9:I39,8,0)</f>
        <v>12991.152400000001</v>
      </c>
      <c r="G5" s="16">
        <f t="shared" si="0"/>
        <v>44034.318500000001</v>
      </c>
      <c r="H5" s="27">
        <f>RA!J9</f>
        <v>22.781315427945</v>
      </c>
      <c r="I5" s="20">
        <f>VLOOKUP(B5,RMS!B:D,3,FALSE)</f>
        <v>57025.495819658099</v>
      </c>
      <c r="J5" s="21">
        <f>VLOOKUP(B5,RMS!B:E,4,FALSE)</f>
        <v>44034.317923076902</v>
      </c>
      <c r="K5" s="22">
        <f t="shared" si="1"/>
        <v>-2.4919658098951913E-2</v>
      </c>
      <c r="L5" s="22">
        <f t="shared" si="2"/>
        <v>5.7692309928825125E-4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82844.293300000005</v>
      </c>
      <c r="F6" s="25">
        <f>VLOOKUP(C6,RA!B10:I40,8,0)</f>
        <v>25987.434300000001</v>
      </c>
      <c r="G6" s="16">
        <f t="shared" si="0"/>
        <v>56856.859000000004</v>
      </c>
      <c r="H6" s="27">
        <f>RA!J10</f>
        <v>31.3690095778752</v>
      </c>
      <c r="I6" s="20">
        <f>VLOOKUP(B6,RMS!B:D,3,FALSE)</f>
        <v>82846.204942341705</v>
      </c>
      <c r="J6" s="21">
        <f>VLOOKUP(B6,RMS!B:E,4,FALSE)</f>
        <v>56856.859384652402</v>
      </c>
      <c r="K6" s="22">
        <f>E6-I6</f>
        <v>-1.9116423416999169</v>
      </c>
      <c r="L6" s="22">
        <f t="shared" si="2"/>
        <v>-3.8465239776996896E-4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38291.631600000001</v>
      </c>
      <c r="F7" s="25">
        <f>VLOOKUP(C7,RA!B11:I41,8,0)</f>
        <v>9027.9971000000005</v>
      </c>
      <c r="G7" s="16">
        <f t="shared" si="0"/>
        <v>29263.6345</v>
      </c>
      <c r="H7" s="27">
        <f>RA!J11</f>
        <v>23.576945465024298</v>
      </c>
      <c r="I7" s="20">
        <f>VLOOKUP(B7,RMS!B:D,3,FALSE)</f>
        <v>38291.657272906697</v>
      </c>
      <c r="J7" s="21">
        <f>VLOOKUP(B7,RMS!B:E,4,FALSE)</f>
        <v>29263.634316103198</v>
      </c>
      <c r="K7" s="22">
        <f t="shared" si="1"/>
        <v>-2.5672906696854625E-2</v>
      </c>
      <c r="L7" s="22">
        <f t="shared" si="2"/>
        <v>1.8389680190011859E-4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138514.8855</v>
      </c>
      <c r="F8" s="25">
        <f>VLOOKUP(C8,RA!B12:I42,8,0)</f>
        <v>25903.8262</v>
      </c>
      <c r="G8" s="16">
        <f t="shared" si="0"/>
        <v>112611.05930000001</v>
      </c>
      <c r="H8" s="27">
        <f>RA!J12</f>
        <v>18.701113679222601</v>
      </c>
      <c r="I8" s="20">
        <f>VLOOKUP(B8,RMS!B:D,3,FALSE)</f>
        <v>138514.89381452999</v>
      </c>
      <c r="J8" s="21">
        <f>VLOOKUP(B8,RMS!B:E,4,FALSE)</f>
        <v>112611.05925299101</v>
      </c>
      <c r="K8" s="22">
        <f t="shared" si="1"/>
        <v>-8.3145299868192524E-3</v>
      </c>
      <c r="L8" s="22">
        <f t="shared" si="2"/>
        <v>4.7009001718834043E-5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192177.8437</v>
      </c>
      <c r="F9" s="25">
        <f>VLOOKUP(C9,RA!B13:I43,8,0)</f>
        <v>57303.917600000001</v>
      </c>
      <c r="G9" s="16">
        <f t="shared" si="0"/>
        <v>134873.92609999998</v>
      </c>
      <c r="H9" s="27">
        <f>RA!J13</f>
        <v>29.8181707613779</v>
      </c>
      <c r="I9" s="20">
        <f>VLOOKUP(B9,RMS!B:D,3,FALSE)</f>
        <v>192178.024691453</v>
      </c>
      <c r="J9" s="21">
        <f>VLOOKUP(B9,RMS!B:E,4,FALSE)</f>
        <v>134873.92399059801</v>
      </c>
      <c r="K9" s="22">
        <f t="shared" si="1"/>
        <v>-0.18099145300220698</v>
      </c>
      <c r="L9" s="22">
        <f t="shared" si="2"/>
        <v>2.1094019757583737E-3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107334.0108</v>
      </c>
      <c r="F10" s="25">
        <f>VLOOKUP(C10,RA!B14:I43,8,0)</f>
        <v>19941.1214</v>
      </c>
      <c r="G10" s="16">
        <f t="shared" si="0"/>
        <v>87392.8894</v>
      </c>
      <c r="H10" s="27">
        <f>RA!J14</f>
        <v>18.578567269937501</v>
      </c>
      <c r="I10" s="20">
        <f>VLOOKUP(B10,RMS!B:D,3,FALSE)</f>
        <v>107334.008044444</v>
      </c>
      <c r="J10" s="21">
        <f>VLOOKUP(B10,RMS!B:E,4,FALSE)</f>
        <v>87392.887852991495</v>
      </c>
      <c r="K10" s="22">
        <f t="shared" si="1"/>
        <v>2.7555560081964359E-3</v>
      </c>
      <c r="L10" s="22">
        <f t="shared" si="2"/>
        <v>1.5470085054403171E-3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82967.878800000006</v>
      </c>
      <c r="F11" s="25">
        <f>VLOOKUP(C11,RA!B15:I44,8,0)</f>
        <v>9531.3075000000008</v>
      </c>
      <c r="G11" s="16">
        <f t="shared" si="0"/>
        <v>73436.571300000011</v>
      </c>
      <c r="H11" s="27">
        <f>RA!J15</f>
        <v>11.487948875944999</v>
      </c>
      <c r="I11" s="20">
        <f>VLOOKUP(B11,RMS!B:D,3,FALSE)</f>
        <v>82967.957619658104</v>
      </c>
      <c r="J11" s="21">
        <f>VLOOKUP(B11,RMS!B:E,4,FALSE)</f>
        <v>73436.571623931595</v>
      </c>
      <c r="K11" s="22">
        <f t="shared" si="1"/>
        <v>-7.8819658097927459E-2</v>
      </c>
      <c r="L11" s="22">
        <f t="shared" si="2"/>
        <v>-3.2393158471677452E-4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858066.46970000002</v>
      </c>
      <c r="F12" s="25">
        <f>VLOOKUP(C12,RA!B16:I45,8,0)</f>
        <v>-69168.347500000003</v>
      </c>
      <c r="G12" s="16">
        <f t="shared" si="0"/>
        <v>927234.81720000005</v>
      </c>
      <c r="H12" s="27">
        <f>RA!J16</f>
        <v>-8.0609544764268506</v>
      </c>
      <c r="I12" s="20">
        <f>VLOOKUP(B12,RMS!B:D,3,FALSE)</f>
        <v>858066.05020256399</v>
      </c>
      <c r="J12" s="21">
        <f>VLOOKUP(B12,RMS!B:E,4,FALSE)</f>
        <v>927234.81763333303</v>
      </c>
      <c r="K12" s="22">
        <f t="shared" si="1"/>
        <v>0.41949743602890521</v>
      </c>
      <c r="L12" s="22">
        <f t="shared" si="2"/>
        <v>-4.3333298526704311E-4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460199.88699999999</v>
      </c>
      <c r="F13" s="25">
        <f>VLOOKUP(C13,RA!B17:I46,8,0)</f>
        <v>42275.569900000002</v>
      </c>
      <c r="G13" s="16">
        <f t="shared" si="0"/>
        <v>417924.31709999999</v>
      </c>
      <c r="H13" s="27">
        <f>RA!J17</f>
        <v>9.1863494742665992</v>
      </c>
      <c r="I13" s="20">
        <f>VLOOKUP(B13,RMS!B:D,3,FALSE)</f>
        <v>460199.91406837601</v>
      </c>
      <c r="J13" s="21">
        <f>VLOOKUP(B13,RMS!B:E,4,FALSE)</f>
        <v>417924.31385897403</v>
      </c>
      <c r="K13" s="22">
        <f t="shared" si="1"/>
        <v>-2.7068376017268747E-2</v>
      </c>
      <c r="L13" s="22">
        <f t="shared" si="2"/>
        <v>3.2410259591415524E-3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1213709.2736</v>
      </c>
      <c r="F14" s="25">
        <f>VLOOKUP(C14,RA!B18:I47,8,0)</f>
        <v>157323.60010000001</v>
      </c>
      <c r="G14" s="16">
        <f t="shared" si="0"/>
        <v>1056385.6735</v>
      </c>
      <c r="H14" s="27">
        <f>RA!J18</f>
        <v>12.9622145535199</v>
      </c>
      <c r="I14" s="20">
        <f>VLOOKUP(B14,RMS!B:D,3,FALSE)</f>
        <v>1213709.56912308</v>
      </c>
      <c r="J14" s="21">
        <f>VLOOKUP(B14,RMS!B:E,4,FALSE)</f>
        <v>1056385.6693649599</v>
      </c>
      <c r="K14" s="22">
        <f t="shared" si="1"/>
        <v>-0.2955230800434947</v>
      </c>
      <c r="L14" s="22">
        <f t="shared" si="2"/>
        <v>4.1350401006639004E-3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462970.91340000002</v>
      </c>
      <c r="F15" s="25">
        <f>VLOOKUP(C15,RA!B19:I48,8,0)</f>
        <v>31848.571499999998</v>
      </c>
      <c r="G15" s="16">
        <f t="shared" si="0"/>
        <v>431122.3419</v>
      </c>
      <c r="H15" s="27">
        <f>RA!J19</f>
        <v>6.8791733083420104</v>
      </c>
      <c r="I15" s="20">
        <f>VLOOKUP(B15,RMS!B:D,3,FALSE)</f>
        <v>462970.87431025598</v>
      </c>
      <c r="J15" s="21">
        <f>VLOOKUP(B15,RMS!B:E,4,FALSE)</f>
        <v>431122.34285042703</v>
      </c>
      <c r="K15" s="22">
        <f t="shared" si="1"/>
        <v>3.9089744037482888E-2</v>
      </c>
      <c r="L15" s="22">
        <f t="shared" si="2"/>
        <v>-9.5042702741920948E-4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1024778.0493</v>
      </c>
      <c r="F16" s="25">
        <f>VLOOKUP(C16,RA!B20:I49,8,0)</f>
        <v>86977.734599999996</v>
      </c>
      <c r="G16" s="16">
        <f t="shared" si="0"/>
        <v>937800.31469999999</v>
      </c>
      <c r="H16" s="27">
        <f>RA!J20</f>
        <v>8.4874704975787001</v>
      </c>
      <c r="I16" s="20">
        <f>VLOOKUP(B16,RMS!B:D,3,FALSE)</f>
        <v>1024777.9965</v>
      </c>
      <c r="J16" s="21">
        <f>VLOOKUP(B16,RMS!B:E,4,FALSE)</f>
        <v>937800.31469999999</v>
      </c>
      <c r="K16" s="22">
        <f t="shared" si="1"/>
        <v>5.2799999946728349E-2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300702.723</v>
      </c>
      <c r="F17" s="25">
        <f>VLOOKUP(C17,RA!B21:I50,8,0)</f>
        <v>41379.110099999998</v>
      </c>
      <c r="G17" s="16">
        <f t="shared" si="0"/>
        <v>259323.61290000001</v>
      </c>
      <c r="H17" s="27">
        <f>RA!J21</f>
        <v>13.760803256843101</v>
      </c>
      <c r="I17" s="20">
        <f>VLOOKUP(B17,RMS!B:D,3,FALSE)</f>
        <v>300702.35234532901</v>
      </c>
      <c r="J17" s="21">
        <f>VLOOKUP(B17,RMS!B:E,4,FALSE)</f>
        <v>259323.61285899699</v>
      </c>
      <c r="K17" s="22">
        <f t="shared" si="1"/>
        <v>0.37065467098727822</v>
      </c>
      <c r="L17" s="22">
        <f t="shared" si="2"/>
        <v>4.1003018850460649E-5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1062579.4967</v>
      </c>
      <c r="F18" s="25">
        <f>VLOOKUP(C18,RA!B22:I51,8,0)</f>
        <v>40791.2952</v>
      </c>
      <c r="G18" s="16">
        <f t="shared" si="0"/>
        <v>1021788.2015</v>
      </c>
      <c r="H18" s="27">
        <f>RA!J22</f>
        <v>3.83889349706855</v>
      </c>
      <c r="I18" s="20">
        <f>VLOOKUP(B18,RMS!B:D,3,FALSE)</f>
        <v>1062580.97264377</v>
      </c>
      <c r="J18" s="21">
        <f>VLOOKUP(B18,RMS!B:E,4,FALSE)</f>
        <v>1021788.19953894</v>
      </c>
      <c r="K18" s="22">
        <f t="shared" si="1"/>
        <v>-1.4759437700267881</v>
      </c>
      <c r="L18" s="22">
        <f t="shared" si="2"/>
        <v>1.9610599847510457E-3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2184629.4588000001</v>
      </c>
      <c r="F19" s="25">
        <f>VLOOKUP(C19,RA!B23:I52,8,0)</f>
        <v>210228.9221</v>
      </c>
      <c r="G19" s="16">
        <f t="shared" si="0"/>
        <v>1974400.5367000001</v>
      </c>
      <c r="H19" s="27">
        <f>RA!J23</f>
        <v>9.6230928889642104</v>
      </c>
      <c r="I19" s="20">
        <f>VLOOKUP(B19,RMS!B:D,3,FALSE)</f>
        <v>2184630.8154786299</v>
      </c>
      <c r="J19" s="21">
        <f>VLOOKUP(B19,RMS!B:E,4,FALSE)</f>
        <v>1974400.5594367499</v>
      </c>
      <c r="K19" s="22">
        <f t="shared" si="1"/>
        <v>-1.3566786297596991</v>
      </c>
      <c r="L19" s="22">
        <f t="shared" si="2"/>
        <v>-2.2736749844625592E-2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231939.37280000001</v>
      </c>
      <c r="F20" s="25">
        <f>VLOOKUP(C20,RA!B24:I53,8,0)</f>
        <v>37679.017699999997</v>
      </c>
      <c r="G20" s="16">
        <f t="shared" si="0"/>
        <v>194260.35510000002</v>
      </c>
      <c r="H20" s="27">
        <f>RA!J24</f>
        <v>16.245201168363302</v>
      </c>
      <c r="I20" s="20">
        <f>VLOOKUP(B20,RMS!B:D,3,FALSE)</f>
        <v>231939.395499092</v>
      </c>
      <c r="J20" s="21">
        <f>VLOOKUP(B20,RMS!B:E,4,FALSE)</f>
        <v>194260.35515703299</v>
      </c>
      <c r="K20" s="22">
        <f t="shared" si="1"/>
        <v>-2.2699091990943998E-2</v>
      </c>
      <c r="L20" s="22">
        <f t="shared" si="2"/>
        <v>-5.7032972108572721E-5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274771.22149999999</v>
      </c>
      <c r="F21" s="25">
        <f>VLOOKUP(C21,RA!B25:I54,8,0)</f>
        <v>21074.791300000001</v>
      </c>
      <c r="G21" s="16">
        <f t="shared" si="0"/>
        <v>253696.43019999997</v>
      </c>
      <c r="H21" s="27">
        <f>RA!J25</f>
        <v>7.6699412642091396</v>
      </c>
      <c r="I21" s="20">
        <f>VLOOKUP(B21,RMS!B:D,3,FALSE)</f>
        <v>274771.209183231</v>
      </c>
      <c r="J21" s="21">
        <f>VLOOKUP(B21,RMS!B:E,4,FALSE)</f>
        <v>253696.433656801</v>
      </c>
      <c r="K21" s="22">
        <f t="shared" si="1"/>
        <v>1.2316768988966942E-2</v>
      </c>
      <c r="L21" s="22">
        <f t="shared" si="2"/>
        <v>-3.4568010305520147E-3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590755.76549999998</v>
      </c>
      <c r="F22" s="25">
        <f>VLOOKUP(C22,RA!B26:I55,8,0)</f>
        <v>120222.0361</v>
      </c>
      <c r="G22" s="16">
        <f t="shared" si="0"/>
        <v>470533.72939999995</v>
      </c>
      <c r="H22" s="27">
        <f>RA!J26</f>
        <v>20.350548081108801</v>
      </c>
      <c r="I22" s="20">
        <f>VLOOKUP(B22,RMS!B:D,3,FALSE)</f>
        <v>590755.79895818804</v>
      </c>
      <c r="J22" s="21">
        <f>VLOOKUP(B22,RMS!B:E,4,FALSE)</f>
        <v>470533.73617111403</v>
      </c>
      <c r="K22" s="22">
        <f t="shared" si="1"/>
        <v>-3.3458188059739769E-2</v>
      </c>
      <c r="L22" s="22">
        <f t="shared" si="2"/>
        <v>-6.7711140727624297E-3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201019.20879999999</v>
      </c>
      <c r="F23" s="25">
        <f>VLOOKUP(C23,RA!B27:I56,8,0)</f>
        <v>46481.558499999999</v>
      </c>
      <c r="G23" s="16">
        <f t="shared" si="0"/>
        <v>154537.65029999998</v>
      </c>
      <c r="H23" s="27">
        <f>RA!J27</f>
        <v>23.122943711436999</v>
      </c>
      <c r="I23" s="20">
        <f>VLOOKUP(B23,RMS!B:D,3,FALSE)</f>
        <v>201019.061848574</v>
      </c>
      <c r="J23" s="21">
        <f>VLOOKUP(B23,RMS!B:E,4,FALSE)</f>
        <v>154537.659220592</v>
      </c>
      <c r="K23" s="22">
        <f t="shared" si="1"/>
        <v>0.14695142599521205</v>
      </c>
      <c r="L23" s="22">
        <f t="shared" si="2"/>
        <v>-8.9205920230597258E-3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930463.245</v>
      </c>
      <c r="F24" s="25">
        <f>VLOOKUP(C24,RA!B28:I57,8,0)</f>
        <v>52323.577299999997</v>
      </c>
      <c r="G24" s="16">
        <f t="shared" si="0"/>
        <v>878139.66769999999</v>
      </c>
      <c r="H24" s="27">
        <f>RA!J28</f>
        <v>5.6233900243958601</v>
      </c>
      <c r="I24" s="20">
        <f>VLOOKUP(B24,RMS!B:D,3,FALSE)</f>
        <v>930463.41603008797</v>
      </c>
      <c r="J24" s="21">
        <f>VLOOKUP(B24,RMS!B:E,4,FALSE)</f>
        <v>878139.68432300899</v>
      </c>
      <c r="K24" s="22">
        <f t="shared" si="1"/>
        <v>-0.1710300879785791</v>
      </c>
      <c r="L24" s="22">
        <f t="shared" si="2"/>
        <v>-1.6623008996248245E-2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659439.26969999995</v>
      </c>
      <c r="F25" s="25">
        <f>VLOOKUP(C25,RA!B29:I58,8,0)</f>
        <v>88947.327699999994</v>
      </c>
      <c r="G25" s="16">
        <f t="shared" si="0"/>
        <v>570491.94199999992</v>
      </c>
      <c r="H25" s="27">
        <f>RA!J29</f>
        <v>13.488327399802101</v>
      </c>
      <c r="I25" s="20">
        <f>VLOOKUP(B25,RMS!B:D,3,FALSE)</f>
        <v>659440.25002123904</v>
      </c>
      <c r="J25" s="21">
        <f>VLOOKUP(B25,RMS!B:E,4,FALSE)</f>
        <v>570491.93430257798</v>
      </c>
      <c r="K25" s="22">
        <f t="shared" si="1"/>
        <v>-0.98032123909797519</v>
      </c>
      <c r="L25" s="22">
        <f t="shared" si="2"/>
        <v>7.6974219409748912E-3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1024489.7663</v>
      </c>
      <c r="F26" s="25">
        <f>VLOOKUP(C26,RA!B30:I59,8,0)</f>
        <v>109985.8414</v>
      </c>
      <c r="G26" s="16">
        <f t="shared" si="0"/>
        <v>914503.92489999998</v>
      </c>
      <c r="H26" s="27">
        <f>RA!J30</f>
        <v>10.735670088459701</v>
      </c>
      <c r="I26" s="20">
        <f>VLOOKUP(B26,RMS!B:D,3,FALSE)</f>
        <v>1024489.8092531</v>
      </c>
      <c r="J26" s="21">
        <f>VLOOKUP(B26,RMS!B:E,4,FALSE)</f>
        <v>914503.94360758003</v>
      </c>
      <c r="K26" s="22">
        <f t="shared" si="1"/>
        <v>-4.295309993904084E-2</v>
      </c>
      <c r="L26" s="22">
        <f t="shared" si="2"/>
        <v>-1.8707580049522221E-2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646864.08360000001</v>
      </c>
      <c r="F27" s="25">
        <f>VLOOKUP(C27,RA!B31:I60,8,0)</f>
        <v>37996.091899999999</v>
      </c>
      <c r="G27" s="16">
        <f t="shared" si="0"/>
        <v>608867.99170000001</v>
      </c>
      <c r="H27" s="27">
        <f>RA!J31</f>
        <v>5.8738911099438296</v>
      </c>
      <c r="I27" s="20">
        <f>VLOOKUP(B27,RMS!B:D,3,FALSE)</f>
        <v>646864.03301238897</v>
      </c>
      <c r="J27" s="21">
        <f>VLOOKUP(B27,RMS!B:E,4,FALSE)</f>
        <v>608867.96572566405</v>
      </c>
      <c r="K27" s="22">
        <f t="shared" si="1"/>
        <v>5.0587611040100455E-2</v>
      </c>
      <c r="L27" s="22">
        <f t="shared" si="2"/>
        <v>2.5974335963837802E-2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110713.5634</v>
      </c>
      <c r="F28" s="25">
        <f>VLOOKUP(C28,RA!B32:I61,8,0)</f>
        <v>23719.4408</v>
      </c>
      <c r="G28" s="16">
        <f t="shared" si="0"/>
        <v>86994.122600000002</v>
      </c>
      <c r="H28" s="27">
        <f>RA!J32</f>
        <v>21.4241508190856</v>
      </c>
      <c r="I28" s="20">
        <f>VLOOKUP(B28,RMS!B:D,3,FALSE)</f>
        <v>110713.46898075</v>
      </c>
      <c r="J28" s="21">
        <f>VLOOKUP(B28,RMS!B:E,4,FALSE)</f>
        <v>86994.138984400706</v>
      </c>
      <c r="K28" s="22">
        <f t="shared" si="1"/>
        <v>9.4419250002829358E-2</v>
      </c>
      <c r="L28" s="22">
        <f t="shared" si="2"/>
        <v>-1.6384400703827851E-2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169808.98629999999</v>
      </c>
      <c r="F30" s="25">
        <f>VLOOKUP(C30,RA!B34:I64,8,0)</f>
        <v>25461.850699999999</v>
      </c>
      <c r="G30" s="16">
        <f t="shared" si="0"/>
        <v>144347.13559999998</v>
      </c>
      <c r="H30" s="27">
        <f>RA!J34</f>
        <v>0</v>
      </c>
      <c r="I30" s="20">
        <f>VLOOKUP(B30,RMS!B:D,3,FALSE)</f>
        <v>169808.98540000001</v>
      </c>
      <c r="J30" s="21">
        <f>VLOOKUP(B30,RMS!B:E,4,FALSE)</f>
        <v>144347.11780000001</v>
      </c>
      <c r="K30" s="22">
        <f t="shared" si="1"/>
        <v>8.9999998454004526E-4</v>
      </c>
      <c r="L30" s="22">
        <f t="shared" si="2"/>
        <v>1.779999997233972E-2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14.9944071010569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82417.97</v>
      </c>
      <c r="F32" s="25">
        <f>VLOOKUP(C32,RA!B34:I65,8,0)</f>
        <v>4408.0200000000004</v>
      </c>
      <c r="G32" s="16">
        <f t="shared" si="0"/>
        <v>78009.95</v>
      </c>
      <c r="H32" s="27">
        <f>RA!J34</f>
        <v>0</v>
      </c>
      <c r="I32" s="20">
        <f>VLOOKUP(B32,RMS!B:D,3,FALSE)</f>
        <v>82417.97</v>
      </c>
      <c r="J32" s="21">
        <f>VLOOKUP(B32,RMS!B:E,4,FALSE)</f>
        <v>78009.95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66700.259999999995</v>
      </c>
      <c r="F33" s="25">
        <f>VLOOKUP(C33,RA!B34:I65,8,0)</f>
        <v>-5844.38</v>
      </c>
      <c r="G33" s="16">
        <f t="shared" si="0"/>
        <v>72544.639999999999</v>
      </c>
      <c r="H33" s="27">
        <f>RA!J34</f>
        <v>0</v>
      </c>
      <c r="I33" s="20">
        <f>VLOOKUP(B33,RMS!B:D,3,FALSE)</f>
        <v>66700.259999999995</v>
      </c>
      <c r="J33" s="21">
        <f>VLOOKUP(B33,RMS!B:E,4,FALSE)</f>
        <v>72544.639999999999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2050.4299999999998</v>
      </c>
      <c r="F34" s="25">
        <f>VLOOKUP(C34,RA!B34:I66,8,0)</f>
        <v>-85.47</v>
      </c>
      <c r="G34" s="16">
        <f t="shared" si="0"/>
        <v>2135.8999999999996</v>
      </c>
      <c r="H34" s="27">
        <f>RA!J35</f>
        <v>14.9944071010569</v>
      </c>
      <c r="I34" s="20">
        <f>VLOOKUP(B34,RMS!B:D,3,FALSE)</f>
        <v>2050.4299999999998</v>
      </c>
      <c r="J34" s="21">
        <f>VLOOKUP(B34,RMS!B:E,4,FALSE)</f>
        <v>2135.9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51353.06</v>
      </c>
      <c r="F35" s="25">
        <f>VLOOKUP(C35,RA!B34:I67,8,0)</f>
        <v>-3056.5</v>
      </c>
      <c r="G35" s="16">
        <f t="shared" si="0"/>
        <v>54409.56</v>
      </c>
      <c r="H35" s="27">
        <f>RA!J34</f>
        <v>0</v>
      </c>
      <c r="I35" s="20">
        <f>VLOOKUP(B35,RMS!B:D,3,FALSE)</f>
        <v>51353.06</v>
      </c>
      <c r="J35" s="21">
        <f>VLOOKUP(B35,RMS!B:E,4,FALSE)</f>
        <v>54409.56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14.9944071010569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27260.683700000001</v>
      </c>
      <c r="F37" s="25">
        <f>VLOOKUP(C37,RA!B8:I68,8,0)</f>
        <v>2048.8198000000002</v>
      </c>
      <c r="G37" s="16">
        <f t="shared" si="0"/>
        <v>25211.8639</v>
      </c>
      <c r="H37" s="27">
        <f>RA!J35</f>
        <v>14.9944071010569</v>
      </c>
      <c r="I37" s="20">
        <f>VLOOKUP(B37,RMS!B:D,3,FALSE)</f>
        <v>27260.683760683802</v>
      </c>
      <c r="J37" s="21">
        <f>VLOOKUP(B37,RMS!B:E,4,FALSE)</f>
        <v>25211.863247863199</v>
      </c>
      <c r="K37" s="22">
        <f t="shared" si="1"/>
        <v>-6.0683800256811082E-5</v>
      </c>
      <c r="L37" s="22">
        <f t="shared" si="2"/>
        <v>6.5213680136366747E-4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246940.6759</v>
      </c>
      <c r="F38" s="25">
        <f>VLOOKUP(C38,RA!B8:I69,8,0)</f>
        <v>20357.158899999999</v>
      </c>
      <c r="G38" s="16">
        <f t="shared" si="0"/>
        <v>226583.51699999999</v>
      </c>
      <c r="H38" s="27">
        <f>RA!J36</f>
        <v>0</v>
      </c>
      <c r="I38" s="20">
        <f>VLOOKUP(B38,RMS!B:D,3,FALSE)</f>
        <v>246940.67113076901</v>
      </c>
      <c r="J38" s="21">
        <f>VLOOKUP(B38,RMS!B:E,4,FALSE)</f>
        <v>229349.02411965799</v>
      </c>
      <c r="K38" s="22">
        <f t="shared" si="1"/>
        <v>4.7692309890408069E-3</v>
      </c>
      <c r="L38" s="22">
        <f t="shared" si="2"/>
        <v>-2765.5071196579956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52381.3</v>
      </c>
      <c r="F39" s="25">
        <f>VLOOKUP(C39,RA!B9:I70,8,0)</f>
        <v>-3270.38</v>
      </c>
      <c r="G39" s="16">
        <f t="shared" si="0"/>
        <v>55651.68</v>
      </c>
      <c r="H39" s="27">
        <f>RA!J37</f>
        <v>5.3483724483871704</v>
      </c>
      <c r="I39" s="20">
        <f>VLOOKUP(B39,RMS!B:D,3,FALSE)</f>
        <v>52381.3</v>
      </c>
      <c r="J39" s="21">
        <f>VLOOKUP(B39,RMS!B:E,4,FALSE)</f>
        <v>55651.68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50168.41</v>
      </c>
      <c r="F40" s="25">
        <f>VLOOKUP(C40,RA!B10:I71,8,0)</f>
        <v>7026.75</v>
      </c>
      <c r="G40" s="16">
        <f t="shared" si="0"/>
        <v>43141.66</v>
      </c>
      <c r="H40" s="27">
        <f>RA!J38</f>
        <v>-8.7621547502213701</v>
      </c>
      <c r="I40" s="20">
        <f>VLOOKUP(B40,RMS!B:D,3,FALSE)</f>
        <v>50168.41</v>
      </c>
      <c r="J40" s="21">
        <f>VLOOKUP(B40,RMS!B:E,4,FALSE)</f>
        <v>43141.66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-4.1683939466355797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5768.1643000000004</v>
      </c>
      <c r="F42" s="25">
        <f>VLOOKUP(C42,RA!B8:I72,8,0)</f>
        <v>477.65949999999998</v>
      </c>
      <c r="G42" s="16">
        <f t="shared" si="0"/>
        <v>5290.5048000000006</v>
      </c>
      <c r="H42" s="27">
        <f>RA!J39</f>
        <v>-4.1683939466355797</v>
      </c>
      <c r="I42" s="20">
        <f>VLOOKUP(B42,RMS!B:D,3,FALSE)</f>
        <v>5768.1642840934901</v>
      </c>
      <c r="J42" s="21">
        <f>VLOOKUP(B42,RMS!B:E,4,FALSE)</f>
        <v>5290.5049693669198</v>
      </c>
      <c r="K42" s="22">
        <f t="shared" si="1"/>
        <v>1.5906510270724539E-5</v>
      </c>
      <c r="L42" s="22">
        <f t="shared" si="2"/>
        <v>-1.6936691918090219E-4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14228284.221899999</v>
      </c>
      <c r="E7" s="65"/>
      <c r="F7" s="65"/>
      <c r="G7" s="53">
        <v>15335285.721899999</v>
      </c>
      <c r="H7" s="54">
        <v>-7.2186558507945504</v>
      </c>
      <c r="I7" s="53">
        <v>1428344.9364</v>
      </c>
      <c r="J7" s="54">
        <v>10.038771464808899</v>
      </c>
      <c r="K7" s="53">
        <v>1579173.3333999999</v>
      </c>
      <c r="L7" s="54">
        <v>10.2976453261958</v>
      </c>
      <c r="M7" s="54">
        <v>-9.5510982746436004E-2</v>
      </c>
      <c r="N7" s="53">
        <v>290787373.14740002</v>
      </c>
      <c r="O7" s="53">
        <v>6303160102.2255001</v>
      </c>
      <c r="P7" s="53">
        <v>816653</v>
      </c>
      <c r="Q7" s="53">
        <v>887169</v>
      </c>
      <c r="R7" s="54">
        <v>-7.9484292169812001</v>
      </c>
      <c r="S7" s="53">
        <v>17.422680406365998</v>
      </c>
      <c r="T7" s="53">
        <v>18.523865192652099</v>
      </c>
      <c r="U7" s="55">
        <v>-6.32040972228243</v>
      </c>
    </row>
    <row r="8" spans="1:23" ht="12" thickBot="1">
      <c r="A8" s="74">
        <v>42653</v>
      </c>
      <c r="B8" s="70" t="s">
        <v>6</v>
      </c>
      <c r="C8" s="71"/>
      <c r="D8" s="56">
        <v>536186.49899999995</v>
      </c>
      <c r="E8" s="59"/>
      <c r="F8" s="59"/>
      <c r="G8" s="56">
        <v>552701.2807</v>
      </c>
      <c r="H8" s="57">
        <v>-2.9880122005659202</v>
      </c>
      <c r="I8" s="56">
        <v>140048.5123</v>
      </c>
      <c r="J8" s="57">
        <v>26.119365661238</v>
      </c>
      <c r="K8" s="56">
        <v>139501.22459999999</v>
      </c>
      <c r="L8" s="57">
        <v>25.239895305348401</v>
      </c>
      <c r="M8" s="57">
        <v>3.9231748794269997E-3</v>
      </c>
      <c r="N8" s="56">
        <v>9365742.9769000001</v>
      </c>
      <c r="O8" s="56">
        <v>233013667.0704</v>
      </c>
      <c r="P8" s="56">
        <v>21333</v>
      </c>
      <c r="Q8" s="56">
        <v>22891</v>
      </c>
      <c r="R8" s="57">
        <v>-6.8061683631121399</v>
      </c>
      <c r="S8" s="56">
        <v>25.134134861482199</v>
      </c>
      <c r="T8" s="56">
        <v>24.699135044340601</v>
      </c>
      <c r="U8" s="58">
        <v>1.73071330896801</v>
      </c>
    </row>
    <row r="9" spans="1:23" ht="12" thickBot="1">
      <c r="A9" s="75"/>
      <c r="B9" s="70" t="s">
        <v>7</v>
      </c>
      <c r="C9" s="71"/>
      <c r="D9" s="56">
        <v>57025.4709</v>
      </c>
      <c r="E9" s="59"/>
      <c r="F9" s="59"/>
      <c r="G9" s="56">
        <v>74341.325800000006</v>
      </c>
      <c r="H9" s="57">
        <v>-23.2923676214556</v>
      </c>
      <c r="I9" s="56">
        <v>12991.152400000001</v>
      </c>
      <c r="J9" s="57">
        <v>22.781315427945</v>
      </c>
      <c r="K9" s="56">
        <v>15619.6736</v>
      </c>
      <c r="L9" s="57">
        <v>21.010754693858299</v>
      </c>
      <c r="M9" s="57">
        <v>-0.16828272263000399</v>
      </c>
      <c r="N9" s="56">
        <v>1086606.1673000001</v>
      </c>
      <c r="O9" s="56">
        <v>33058574.380899999</v>
      </c>
      <c r="P9" s="56">
        <v>3443</v>
      </c>
      <c r="Q9" s="56">
        <v>3725</v>
      </c>
      <c r="R9" s="57">
        <v>-7.5704697986577196</v>
      </c>
      <c r="S9" s="56">
        <v>16.562727534127198</v>
      </c>
      <c r="T9" s="56">
        <v>16.146179033557001</v>
      </c>
      <c r="U9" s="58">
        <v>2.5149752642605399</v>
      </c>
    </row>
    <row r="10" spans="1:23" ht="12" thickBot="1">
      <c r="A10" s="75"/>
      <c r="B10" s="70" t="s">
        <v>8</v>
      </c>
      <c r="C10" s="71"/>
      <c r="D10" s="56">
        <v>82844.293300000005</v>
      </c>
      <c r="E10" s="59"/>
      <c r="F10" s="59"/>
      <c r="G10" s="56">
        <v>99425.393299999996</v>
      </c>
      <c r="H10" s="57">
        <v>-16.676926738392901</v>
      </c>
      <c r="I10" s="56">
        <v>25987.434300000001</v>
      </c>
      <c r="J10" s="57">
        <v>31.3690095778752</v>
      </c>
      <c r="K10" s="56">
        <v>28552.649099999999</v>
      </c>
      <c r="L10" s="57">
        <v>28.717662714038301</v>
      </c>
      <c r="M10" s="57">
        <v>-8.9841569201367003E-2</v>
      </c>
      <c r="N10" s="56">
        <v>2044793.4691999999</v>
      </c>
      <c r="O10" s="56">
        <v>53805210.319899999</v>
      </c>
      <c r="P10" s="56">
        <v>83113</v>
      </c>
      <c r="Q10" s="56">
        <v>91818</v>
      </c>
      <c r="R10" s="57">
        <v>-9.4807118429937507</v>
      </c>
      <c r="S10" s="56">
        <v>0.99676697147257398</v>
      </c>
      <c r="T10" s="56">
        <v>0.94838342046221902</v>
      </c>
      <c r="U10" s="58">
        <v>4.8540483779147801</v>
      </c>
    </row>
    <row r="11" spans="1:23" ht="12" thickBot="1">
      <c r="A11" s="75"/>
      <c r="B11" s="70" t="s">
        <v>9</v>
      </c>
      <c r="C11" s="71"/>
      <c r="D11" s="56">
        <v>38291.631600000001</v>
      </c>
      <c r="E11" s="59"/>
      <c r="F11" s="59"/>
      <c r="G11" s="56">
        <v>44930.473400000003</v>
      </c>
      <c r="H11" s="57">
        <v>-14.775810931028399</v>
      </c>
      <c r="I11" s="56">
        <v>9027.9971000000005</v>
      </c>
      <c r="J11" s="57">
        <v>23.576945465024298</v>
      </c>
      <c r="K11" s="56">
        <v>9893.9657999999999</v>
      </c>
      <c r="L11" s="57">
        <v>22.020613297165902</v>
      </c>
      <c r="M11" s="57">
        <v>-8.7524933631769997E-2</v>
      </c>
      <c r="N11" s="56">
        <v>634015.01560000004</v>
      </c>
      <c r="O11" s="56">
        <v>18920626.3862</v>
      </c>
      <c r="P11" s="56">
        <v>1902</v>
      </c>
      <c r="Q11" s="56">
        <v>1958</v>
      </c>
      <c r="R11" s="57">
        <v>-2.8600612870275799</v>
      </c>
      <c r="S11" s="56">
        <v>20.1322984227129</v>
      </c>
      <c r="T11" s="56">
        <v>20.112078498467799</v>
      </c>
      <c r="U11" s="58">
        <v>0.1004352499678</v>
      </c>
    </row>
    <row r="12" spans="1:23" ht="12" thickBot="1">
      <c r="A12" s="75"/>
      <c r="B12" s="70" t="s">
        <v>10</v>
      </c>
      <c r="C12" s="71"/>
      <c r="D12" s="56">
        <v>138514.8855</v>
      </c>
      <c r="E12" s="59"/>
      <c r="F12" s="59"/>
      <c r="G12" s="56">
        <v>217736.6753</v>
      </c>
      <c r="H12" s="57">
        <v>-36.384219466402399</v>
      </c>
      <c r="I12" s="56">
        <v>25903.8262</v>
      </c>
      <c r="J12" s="57">
        <v>18.701113679222601</v>
      </c>
      <c r="K12" s="56">
        <v>39136.643199999999</v>
      </c>
      <c r="L12" s="57">
        <v>17.9742999869347</v>
      </c>
      <c r="M12" s="57">
        <v>-0.33811834429376902</v>
      </c>
      <c r="N12" s="56">
        <v>2912603.4109999998</v>
      </c>
      <c r="O12" s="56">
        <v>67629504.759599999</v>
      </c>
      <c r="P12" s="56">
        <v>1077</v>
      </c>
      <c r="Q12" s="56">
        <v>1195</v>
      </c>
      <c r="R12" s="57">
        <v>-9.8744769874477001</v>
      </c>
      <c r="S12" s="56">
        <v>128.61177855153201</v>
      </c>
      <c r="T12" s="56">
        <v>134.30118359832599</v>
      </c>
      <c r="U12" s="58">
        <v>-4.4237045089262104</v>
      </c>
    </row>
    <row r="13" spans="1:23" ht="12" thickBot="1">
      <c r="A13" s="75"/>
      <c r="B13" s="70" t="s">
        <v>11</v>
      </c>
      <c r="C13" s="71"/>
      <c r="D13" s="56">
        <v>192177.8437</v>
      </c>
      <c r="E13" s="59"/>
      <c r="F13" s="59"/>
      <c r="G13" s="56">
        <v>242544.2144</v>
      </c>
      <c r="H13" s="57">
        <v>-20.765851217929502</v>
      </c>
      <c r="I13" s="56">
        <v>57303.917600000001</v>
      </c>
      <c r="J13" s="57">
        <v>29.8181707613779</v>
      </c>
      <c r="K13" s="56">
        <v>67341.1538</v>
      </c>
      <c r="L13" s="57">
        <v>27.7644857316374</v>
      </c>
      <c r="M13" s="57">
        <v>-0.14905055279881499</v>
      </c>
      <c r="N13" s="56">
        <v>3869162.8977999999</v>
      </c>
      <c r="O13" s="56">
        <v>97707428.988999993</v>
      </c>
      <c r="P13" s="56">
        <v>7855</v>
      </c>
      <c r="Q13" s="56">
        <v>8433</v>
      </c>
      <c r="R13" s="57">
        <v>-6.8540258508241401</v>
      </c>
      <c r="S13" s="56">
        <v>24.4656707447486</v>
      </c>
      <c r="T13" s="56">
        <v>24.896585936203</v>
      </c>
      <c r="U13" s="58">
        <v>-1.7613054469268401</v>
      </c>
    </row>
    <row r="14" spans="1:23" ht="12" thickBot="1">
      <c r="A14" s="75"/>
      <c r="B14" s="70" t="s">
        <v>12</v>
      </c>
      <c r="C14" s="71"/>
      <c r="D14" s="56">
        <v>107334.0108</v>
      </c>
      <c r="E14" s="59"/>
      <c r="F14" s="59"/>
      <c r="G14" s="56">
        <v>148325.2095</v>
      </c>
      <c r="H14" s="57">
        <v>-27.636029531446599</v>
      </c>
      <c r="I14" s="56">
        <v>19941.1214</v>
      </c>
      <c r="J14" s="57">
        <v>18.578567269937501</v>
      </c>
      <c r="K14" s="56">
        <v>30734.020799999998</v>
      </c>
      <c r="L14" s="57">
        <v>20.7206994034281</v>
      </c>
      <c r="M14" s="57">
        <v>-0.35117108399952701</v>
      </c>
      <c r="N14" s="56">
        <v>1412612.0008</v>
      </c>
      <c r="O14" s="56">
        <v>40460958.708899997</v>
      </c>
      <c r="P14" s="56">
        <v>1459</v>
      </c>
      <c r="Q14" s="56">
        <v>1372</v>
      </c>
      <c r="R14" s="57">
        <v>6.3411078717201104</v>
      </c>
      <c r="S14" s="56">
        <v>73.566833995887606</v>
      </c>
      <c r="T14" s="56">
        <v>79.393420043731794</v>
      </c>
      <c r="U14" s="58">
        <v>-7.9201261375063297</v>
      </c>
    </row>
    <row r="15" spans="1:23" ht="12" thickBot="1">
      <c r="A15" s="75"/>
      <c r="B15" s="70" t="s">
        <v>13</v>
      </c>
      <c r="C15" s="71"/>
      <c r="D15" s="56">
        <v>82967.878800000006</v>
      </c>
      <c r="E15" s="59"/>
      <c r="F15" s="59"/>
      <c r="G15" s="56">
        <v>85000.650099999999</v>
      </c>
      <c r="H15" s="57">
        <v>-2.39147735647729</v>
      </c>
      <c r="I15" s="56">
        <v>9531.3075000000008</v>
      </c>
      <c r="J15" s="57">
        <v>11.487948875944999</v>
      </c>
      <c r="K15" s="56">
        <v>12672.943799999999</v>
      </c>
      <c r="L15" s="57">
        <v>14.9092316177474</v>
      </c>
      <c r="M15" s="57">
        <v>-0.247901067785056</v>
      </c>
      <c r="N15" s="56">
        <v>1520113.4098</v>
      </c>
      <c r="O15" s="56">
        <v>35961122.914499998</v>
      </c>
      <c r="P15" s="56">
        <v>2847</v>
      </c>
      <c r="Q15" s="56">
        <v>4568</v>
      </c>
      <c r="R15" s="57">
        <v>-37.6751313485114</v>
      </c>
      <c r="S15" s="56">
        <v>29.1422124341412</v>
      </c>
      <c r="T15" s="56">
        <v>27.000849014886199</v>
      </c>
      <c r="U15" s="58">
        <v>7.3479782089102903</v>
      </c>
    </row>
    <row r="16" spans="1:23" ht="12" thickBot="1">
      <c r="A16" s="75"/>
      <c r="B16" s="70" t="s">
        <v>14</v>
      </c>
      <c r="C16" s="71"/>
      <c r="D16" s="56">
        <v>858066.46970000002</v>
      </c>
      <c r="E16" s="59"/>
      <c r="F16" s="59"/>
      <c r="G16" s="56">
        <v>790681.88399999996</v>
      </c>
      <c r="H16" s="57">
        <v>8.5223383845733895</v>
      </c>
      <c r="I16" s="56">
        <v>-69168.347500000003</v>
      </c>
      <c r="J16" s="57">
        <v>-8.0609544764268506</v>
      </c>
      <c r="K16" s="56">
        <v>-19380.587899999999</v>
      </c>
      <c r="L16" s="57">
        <v>-2.4511233015678902</v>
      </c>
      <c r="M16" s="57">
        <v>2.5689499130209601</v>
      </c>
      <c r="N16" s="56">
        <v>14216674.7973</v>
      </c>
      <c r="O16" s="56">
        <v>331242751.85839999</v>
      </c>
      <c r="P16" s="56">
        <v>37849</v>
      </c>
      <c r="Q16" s="56">
        <v>44199</v>
      </c>
      <c r="R16" s="57">
        <v>-14.3668408787529</v>
      </c>
      <c r="S16" s="56">
        <v>22.6707831039129</v>
      </c>
      <c r="T16" s="56">
        <v>22.288533206633598</v>
      </c>
      <c r="U16" s="58">
        <v>1.68609039893866</v>
      </c>
    </row>
    <row r="17" spans="1:21" ht="12" thickBot="1">
      <c r="A17" s="75"/>
      <c r="B17" s="70" t="s">
        <v>15</v>
      </c>
      <c r="C17" s="71"/>
      <c r="D17" s="56">
        <v>460199.88699999999</v>
      </c>
      <c r="E17" s="59"/>
      <c r="F17" s="59"/>
      <c r="G17" s="56">
        <v>390988.32909999997</v>
      </c>
      <c r="H17" s="57">
        <v>17.701694078520301</v>
      </c>
      <c r="I17" s="56">
        <v>42275.569900000002</v>
      </c>
      <c r="J17" s="57">
        <v>9.1863494742665992</v>
      </c>
      <c r="K17" s="56">
        <v>-391.01549999999997</v>
      </c>
      <c r="L17" s="57">
        <v>-0.100006949286712</v>
      </c>
      <c r="M17" s="57">
        <v>-109.117376165395</v>
      </c>
      <c r="N17" s="56">
        <v>9300144.5671999995</v>
      </c>
      <c r="O17" s="56">
        <v>337447028.18849999</v>
      </c>
      <c r="P17" s="56">
        <v>8953</v>
      </c>
      <c r="Q17" s="56">
        <v>9745</v>
      </c>
      <c r="R17" s="57">
        <v>-8.1272447408927704</v>
      </c>
      <c r="S17" s="56">
        <v>51.401752150117296</v>
      </c>
      <c r="T17" s="56">
        <v>48.237974653668601</v>
      </c>
      <c r="U17" s="58">
        <v>6.1549993222196102</v>
      </c>
    </row>
    <row r="18" spans="1:21" ht="12" thickBot="1">
      <c r="A18" s="75"/>
      <c r="B18" s="70" t="s">
        <v>16</v>
      </c>
      <c r="C18" s="71"/>
      <c r="D18" s="56">
        <v>1213709.2736</v>
      </c>
      <c r="E18" s="59"/>
      <c r="F18" s="59"/>
      <c r="G18" s="56">
        <v>1377466.0659</v>
      </c>
      <c r="H18" s="57">
        <v>-11.8882632649833</v>
      </c>
      <c r="I18" s="56">
        <v>157323.60010000001</v>
      </c>
      <c r="J18" s="57">
        <v>12.9622145535199</v>
      </c>
      <c r="K18" s="56">
        <v>206445.5128</v>
      </c>
      <c r="L18" s="57">
        <v>14.9873392826642</v>
      </c>
      <c r="M18" s="57">
        <v>-0.237941295181302</v>
      </c>
      <c r="N18" s="56">
        <v>24267527.318999998</v>
      </c>
      <c r="O18" s="56">
        <v>624347937.72239995</v>
      </c>
      <c r="P18" s="56">
        <v>57685</v>
      </c>
      <c r="Q18" s="56">
        <v>63647</v>
      </c>
      <c r="R18" s="57">
        <v>-9.3672914669976599</v>
      </c>
      <c r="S18" s="56">
        <v>21.040292512785001</v>
      </c>
      <c r="T18" s="56">
        <v>21.158140657061601</v>
      </c>
      <c r="U18" s="58">
        <v>-0.56010696716808395</v>
      </c>
    </row>
    <row r="19" spans="1:21" ht="12" thickBot="1">
      <c r="A19" s="75"/>
      <c r="B19" s="70" t="s">
        <v>17</v>
      </c>
      <c r="C19" s="71"/>
      <c r="D19" s="56">
        <v>462970.91340000002</v>
      </c>
      <c r="E19" s="59"/>
      <c r="F19" s="59"/>
      <c r="G19" s="56">
        <v>474536.9412</v>
      </c>
      <c r="H19" s="57">
        <v>-2.4373292774113802</v>
      </c>
      <c r="I19" s="56">
        <v>31848.571499999998</v>
      </c>
      <c r="J19" s="57">
        <v>6.8791733083420104</v>
      </c>
      <c r="K19" s="56">
        <v>34719.0288</v>
      </c>
      <c r="L19" s="57">
        <v>7.3164016930279798</v>
      </c>
      <c r="M19" s="57">
        <v>-8.2676774069209993E-2</v>
      </c>
      <c r="N19" s="56">
        <v>8241348.0434999997</v>
      </c>
      <c r="O19" s="56">
        <v>186236036.46020001</v>
      </c>
      <c r="P19" s="56">
        <v>9916</v>
      </c>
      <c r="Q19" s="56">
        <v>11272</v>
      </c>
      <c r="R19" s="57">
        <v>-12.0298083747339</v>
      </c>
      <c r="S19" s="56">
        <v>46.6892813029447</v>
      </c>
      <c r="T19" s="56">
        <v>47.067608046486903</v>
      </c>
      <c r="U19" s="58">
        <v>-0.81030749025103999</v>
      </c>
    </row>
    <row r="20" spans="1:21" ht="12" thickBot="1">
      <c r="A20" s="75"/>
      <c r="B20" s="70" t="s">
        <v>18</v>
      </c>
      <c r="C20" s="71"/>
      <c r="D20" s="56">
        <v>1024778.0493</v>
      </c>
      <c r="E20" s="59"/>
      <c r="F20" s="59"/>
      <c r="G20" s="56">
        <v>1003996.5111</v>
      </c>
      <c r="H20" s="57">
        <v>2.0698815155474599</v>
      </c>
      <c r="I20" s="56">
        <v>86977.734599999996</v>
      </c>
      <c r="J20" s="57">
        <v>8.4874704975787001</v>
      </c>
      <c r="K20" s="56">
        <v>73466.550300000003</v>
      </c>
      <c r="L20" s="57">
        <v>7.3174109160507399</v>
      </c>
      <c r="M20" s="57">
        <v>0.183909333497043</v>
      </c>
      <c r="N20" s="56">
        <v>16643113.0187</v>
      </c>
      <c r="O20" s="56">
        <v>366047787.097</v>
      </c>
      <c r="P20" s="56">
        <v>40546</v>
      </c>
      <c r="Q20" s="56">
        <v>43410</v>
      </c>
      <c r="R20" s="57">
        <v>-6.5975581663211296</v>
      </c>
      <c r="S20" s="56">
        <v>25.274454922803699</v>
      </c>
      <c r="T20" s="56">
        <v>27.523806192121601</v>
      </c>
      <c r="U20" s="58">
        <v>-8.8997023919532197</v>
      </c>
    </row>
    <row r="21" spans="1:21" ht="12" thickBot="1">
      <c r="A21" s="75"/>
      <c r="B21" s="70" t="s">
        <v>19</v>
      </c>
      <c r="C21" s="71"/>
      <c r="D21" s="56">
        <v>300702.723</v>
      </c>
      <c r="E21" s="59"/>
      <c r="F21" s="59"/>
      <c r="G21" s="56">
        <v>344443.49170000001</v>
      </c>
      <c r="H21" s="57">
        <v>-12.698967974142199</v>
      </c>
      <c r="I21" s="56">
        <v>41379.110099999998</v>
      </c>
      <c r="J21" s="57">
        <v>13.760803256843101</v>
      </c>
      <c r="K21" s="56">
        <v>35092.856299999999</v>
      </c>
      <c r="L21" s="57">
        <v>10.188276784328</v>
      </c>
      <c r="M21" s="57">
        <v>0.17913200755904299</v>
      </c>
      <c r="N21" s="56">
        <v>4422564.2660999997</v>
      </c>
      <c r="O21" s="56">
        <v>117324253.5707</v>
      </c>
      <c r="P21" s="56">
        <v>25625</v>
      </c>
      <c r="Q21" s="56">
        <v>28061</v>
      </c>
      <c r="R21" s="57">
        <v>-8.6810876305192206</v>
      </c>
      <c r="S21" s="56">
        <v>11.7347404097561</v>
      </c>
      <c r="T21" s="56">
        <v>11.419254253234</v>
      </c>
      <c r="U21" s="58">
        <v>2.6884800643717801</v>
      </c>
    </row>
    <row r="22" spans="1:21" ht="12" thickBot="1">
      <c r="A22" s="75"/>
      <c r="B22" s="70" t="s">
        <v>20</v>
      </c>
      <c r="C22" s="71"/>
      <c r="D22" s="56">
        <v>1062579.4967</v>
      </c>
      <c r="E22" s="59"/>
      <c r="F22" s="59"/>
      <c r="G22" s="56">
        <v>1058174.7985</v>
      </c>
      <c r="H22" s="57">
        <v>0.416254309424469</v>
      </c>
      <c r="I22" s="56">
        <v>40791.2952</v>
      </c>
      <c r="J22" s="57">
        <v>3.83889349706855</v>
      </c>
      <c r="K22" s="56">
        <v>128653.1675</v>
      </c>
      <c r="L22" s="57">
        <v>12.158026035242001</v>
      </c>
      <c r="M22" s="57">
        <v>-0.68293594326000595</v>
      </c>
      <c r="N22" s="56">
        <v>16049903.0121</v>
      </c>
      <c r="O22" s="56">
        <v>418985080.58770001</v>
      </c>
      <c r="P22" s="56">
        <v>63330</v>
      </c>
      <c r="Q22" s="56">
        <v>69447</v>
      </c>
      <c r="R22" s="57">
        <v>-8.8081558598643497</v>
      </c>
      <c r="S22" s="56">
        <v>16.778454077056701</v>
      </c>
      <c r="T22" s="56">
        <v>16.677024542456799</v>
      </c>
      <c r="U22" s="58">
        <v>0.60452252712929899</v>
      </c>
    </row>
    <row r="23" spans="1:21" ht="12" thickBot="1">
      <c r="A23" s="75"/>
      <c r="B23" s="70" t="s">
        <v>21</v>
      </c>
      <c r="C23" s="71"/>
      <c r="D23" s="56">
        <v>2184629.4588000001</v>
      </c>
      <c r="E23" s="59"/>
      <c r="F23" s="59"/>
      <c r="G23" s="56">
        <v>2468006.7817000002</v>
      </c>
      <c r="H23" s="57">
        <v>-11.4820317756504</v>
      </c>
      <c r="I23" s="56">
        <v>210228.9221</v>
      </c>
      <c r="J23" s="57">
        <v>9.6230928889642104</v>
      </c>
      <c r="K23" s="56">
        <v>260009.89230000001</v>
      </c>
      <c r="L23" s="57">
        <v>10.5352179024768</v>
      </c>
      <c r="M23" s="57">
        <v>-0.191457985539114</v>
      </c>
      <c r="N23" s="56">
        <v>45920495.829599999</v>
      </c>
      <c r="O23" s="56">
        <v>921093348.0115</v>
      </c>
      <c r="P23" s="56">
        <v>67118</v>
      </c>
      <c r="Q23" s="56">
        <v>74101</v>
      </c>
      <c r="R23" s="57">
        <v>-9.4236245124897202</v>
      </c>
      <c r="S23" s="56">
        <v>32.549084579397501</v>
      </c>
      <c r="T23" s="56">
        <v>32.336277886938099</v>
      </c>
      <c r="U23" s="58">
        <v>0.65380238863637297</v>
      </c>
    </row>
    <row r="24" spans="1:21" ht="12" thickBot="1">
      <c r="A24" s="75"/>
      <c r="B24" s="70" t="s">
        <v>22</v>
      </c>
      <c r="C24" s="71"/>
      <c r="D24" s="56">
        <v>231939.37280000001</v>
      </c>
      <c r="E24" s="59"/>
      <c r="F24" s="59"/>
      <c r="G24" s="56">
        <v>232334.2255</v>
      </c>
      <c r="H24" s="57">
        <v>-0.16995029430133499</v>
      </c>
      <c r="I24" s="56">
        <v>37679.017699999997</v>
      </c>
      <c r="J24" s="57">
        <v>16.245201168363302</v>
      </c>
      <c r="K24" s="56">
        <v>36098.2664</v>
      </c>
      <c r="L24" s="57">
        <v>15.5372142534377</v>
      </c>
      <c r="M24" s="57">
        <v>4.3790227555083001E-2</v>
      </c>
      <c r="N24" s="56">
        <v>3940651.0189</v>
      </c>
      <c r="O24" s="56">
        <v>89315968.104000002</v>
      </c>
      <c r="P24" s="56">
        <v>22712</v>
      </c>
      <c r="Q24" s="56">
        <v>24742</v>
      </c>
      <c r="R24" s="57">
        <v>-8.2046722172823507</v>
      </c>
      <c r="S24" s="56">
        <v>10.2121949982388</v>
      </c>
      <c r="T24" s="56">
        <v>10.3912819416377</v>
      </c>
      <c r="U24" s="58">
        <v>-1.75365769484199</v>
      </c>
    </row>
    <row r="25" spans="1:21" ht="12" thickBot="1">
      <c r="A25" s="75"/>
      <c r="B25" s="70" t="s">
        <v>23</v>
      </c>
      <c r="C25" s="71"/>
      <c r="D25" s="56">
        <v>274771.22149999999</v>
      </c>
      <c r="E25" s="59"/>
      <c r="F25" s="59"/>
      <c r="G25" s="56">
        <v>275909.9166</v>
      </c>
      <c r="H25" s="57">
        <v>-0.412705390959478</v>
      </c>
      <c r="I25" s="56">
        <v>21074.791300000001</v>
      </c>
      <c r="J25" s="57">
        <v>7.6699412642091396</v>
      </c>
      <c r="K25" s="56">
        <v>24202.402099999999</v>
      </c>
      <c r="L25" s="57">
        <v>8.7718493043827106</v>
      </c>
      <c r="M25" s="57">
        <v>-0.12922728855909699</v>
      </c>
      <c r="N25" s="56">
        <v>4591624.3711999999</v>
      </c>
      <c r="O25" s="56">
        <v>104451541.3942</v>
      </c>
      <c r="P25" s="56">
        <v>17354</v>
      </c>
      <c r="Q25" s="56">
        <v>19619</v>
      </c>
      <c r="R25" s="57">
        <v>-11.544930934298399</v>
      </c>
      <c r="S25" s="56">
        <v>15.8333076812262</v>
      </c>
      <c r="T25" s="56">
        <v>16.0159752790662</v>
      </c>
      <c r="U25" s="58">
        <v>-1.1536919607554501</v>
      </c>
    </row>
    <row r="26" spans="1:21" ht="12" thickBot="1">
      <c r="A26" s="75"/>
      <c r="B26" s="70" t="s">
        <v>24</v>
      </c>
      <c r="C26" s="71"/>
      <c r="D26" s="56">
        <v>590755.76549999998</v>
      </c>
      <c r="E26" s="59"/>
      <c r="F26" s="59"/>
      <c r="G26" s="56">
        <v>480652.1972</v>
      </c>
      <c r="H26" s="57">
        <v>22.907118482220501</v>
      </c>
      <c r="I26" s="56">
        <v>120222.0361</v>
      </c>
      <c r="J26" s="57">
        <v>20.350548081108801</v>
      </c>
      <c r="K26" s="56">
        <v>97485.564400000003</v>
      </c>
      <c r="L26" s="57">
        <v>20.281934622975701</v>
      </c>
      <c r="M26" s="57">
        <v>0.233229112842886</v>
      </c>
      <c r="N26" s="56">
        <v>7326385.0854000002</v>
      </c>
      <c r="O26" s="56">
        <v>199445439.26679999</v>
      </c>
      <c r="P26" s="56">
        <v>39913</v>
      </c>
      <c r="Q26" s="56">
        <v>42241</v>
      </c>
      <c r="R26" s="57">
        <v>-5.5112331620937001</v>
      </c>
      <c r="S26" s="56">
        <v>14.801086500638901</v>
      </c>
      <c r="T26" s="56">
        <v>13.8087540872612</v>
      </c>
      <c r="U26" s="58">
        <v>6.7044565500975999</v>
      </c>
    </row>
    <row r="27" spans="1:21" ht="12" thickBot="1">
      <c r="A27" s="75"/>
      <c r="B27" s="70" t="s">
        <v>25</v>
      </c>
      <c r="C27" s="71"/>
      <c r="D27" s="56">
        <v>201019.20879999999</v>
      </c>
      <c r="E27" s="59"/>
      <c r="F27" s="59"/>
      <c r="G27" s="56">
        <v>193221.00649999999</v>
      </c>
      <c r="H27" s="57">
        <v>4.0358977738789603</v>
      </c>
      <c r="I27" s="56">
        <v>46481.558499999999</v>
      </c>
      <c r="J27" s="57">
        <v>23.122943711436999</v>
      </c>
      <c r="K27" s="56">
        <v>48933.764799999997</v>
      </c>
      <c r="L27" s="57">
        <v>25.3252820106804</v>
      </c>
      <c r="M27" s="57">
        <v>-5.0112765899427002E-2</v>
      </c>
      <c r="N27" s="56">
        <v>2768084.9778</v>
      </c>
      <c r="O27" s="56">
        <v>72675406.562900007</v>
      </c>
      <c r="P27" s="56">
        <v>26961</v>
      </c>
      <c r="Q27" s="56">
        <v>28683</v>
      </c>
      <c r="R27" s="57">
        <v>-6.0035561133772601</v>
      </c>
      <c r="S27" s="56">
        <v>7.45592555172286</v>
      </c>
      <c r="T27" s="56">
        <v>7.5250597322455803</v>
      </c>
      <c r="U27" s="58">
        <v>-0.927238074510364</v>
      </c>
    </row>
    <row r="28" spans="1:21" ht="12" thickBot="1">
      <c r="A28" s="75"/>
      <c r="B28" s="70" t="s">
        <v>26</v>
      </c>
      <c r="C28" s="71"/>
      <c r="D28" s="56">
        <v>930463.245</v>
      </c>
      <c r="E28" s="59"/>
      <c r="F28" s="59"/>
      <c r="G28" s="56">
        <v>1000504.0832</v>
      </c>
      <c r="H28" s="57">
        <v>-7.0005549578550701</v>
      </c>
      <c r="I28" s="56">
        <v>52323.577299999997</v>
      </c>
      <c r="J28" s="57">
        <v>5.6233900243958601</v>
      </c>
      <c r="K28" s="56">
        <v>56035.807699999998</v>
      </c>
      <c r="L28" s="57">
        <v>5.6007575222257699</v>
      </c>
      <c r="M28" s="57">
        <v>-6.6247468402244006E-2</v>
      </c>
      <c r="N28" s="56">
        <v>12818563.9681</v>
      </c>
      <c r="O28" s="56">
        <v>302588226.84869999</v>
      </c>
      <c r="P28" s="56">
        <v>41537</v>
      </c>
      <c r="Q28" s="56">
        <v>44447</v>
      </c>
      <c r="R28" s="57">
        <v>-6.5471235403964299</v>
      </c>
      <c r="S28" s="56">
        <v>22.400829260659201</v>
      </c>
      <c r="T28" s="56">
        <v>22.5326020136342</v>
      </c>
      <c r="U28" s="58">
        <v>-0.58824944131183499</v>
      </c>
    </row>
    <row r="29" spans="1:21" ht="12" thickBot="1">
      <c r="A29" s="75"/>
      <c r="B29" s="70" t="s">
        <v>27</v>
      </c>
      <c r="C29" s="71"/>
      <c r="D29" s="56">
        <v>659439.26969999995</v>
      </c>
      <c r="E29" s="59"/>
      <c r="F29" s="59"/>
      <c r="G29" s="56">
        <v>675952.62349999999</v>
      </c>
      <c r="H29" s="57">
        <v>-2.4429750290036498</v>
      </c>
      <c r="I29" s="56">
        <v>88947.327699999994</v>
      </c>
      <c r="J29" s="57">
        <v>13.488327399802101</v>
      </c>
      <c r="K29" s="56">
        <v>99223.635399999999</v>
      </c>
      <c r="L29" s="57">
        <v>14.679081336533899</v>
      </c>
      <c r="M29" s="57">
        <v>-0.103567135577861</v>
      </c>
      <c r="N29" s="56">
        <v>7766168.7477000002</v>
      </c>
      <c r="O29" s="56">
        <v>216389642.3928</v>
      </c>
      <c r="P29" s="56">
        <v>97175</v>
      </c>
      <c r="Q29" s="56">
        <v>98871</v>
      </c>
      <c r="R29" s="57">
        <v>-1.7153664876455199</v>
      </c>
      <c r="S29" s="56">
        <v>6.7861000226395696</v>
      </c>
      <c r="T29" s="56">
        <v>6.7204781968423504</v>
      </c>
      <c r="U29" s="58">
        <v>0.96700351569078002</v>
      </c>
    </row>
    <row r="30" spans="1:21" ht="12" thickBot="1">
      <c r="A30" s="75"/>
      <c r="B30" s="70" t="s">
        <v>28</v>
      </c>
      <c r="C30" s="71"/>
      <c r="D30" s="56">
        <v>1024489.7663</v>
      </c>
      <c r="E30" s="59"/>
      <c r="F30" s="59"/>
      <c r="G30" s="56">
        <v>887879.49650000001</v>
      </c>
      <c r="H30" s="57">
        <v>15.386127322290299</v>
      </c>
      <c r="I30" s="56">
        <v>109985.8414</v>
      </c>
      <c r="J30" s="57">
        <v>10.735670088459701</v>
      </c>
      <c r="K30" s="56">
        <v>99741.672999999995</v>
      </c>
      <c r="L30" s="57">
        <v>11.233694819305899</v>
      </c>
      <c r="M30" s="57">
        <v>0.10270700392202201</v>
      </c>
      <c r="N30" s="56">
        <v>15899315.4878</v>
      </c>
      <c r="O30" s="56">
        <v>354035688.43419999</v>
      </c>
      <c r="P30" s="56">
        <v>76443</v>
      </c>
      <c r="Q30" s="56">
        <v>84728</v>
      </c>
      <c r="R30" s="57">
        <v>-9.7783495420640101</v>
      </c>
      <c r="S30" s="56">
        <v>13.4020088994414</v>
      </c>
      <c r="T30" s="56">
        <v>14.0506172800019</v>
      </c>
      <c r="U30" s="58">
        <v>-4.8396355011188499</v>
      </c>
    </row>
    <row r="31" spans="1:21" ht="12" thickBot="1">
      <c r="A31" s="75"/>
      <c r="B31" s="70" t="s">
        <v>29</v>
      </c>
      <c r="C31" s="71"/>
      <c r="D31" s="56">
        <v>646864.08360000001</v>
      </c>
      <c r="E31" s="59"/>
      <c r="F31" s="59"/>
      <c r="G31" s="56">
        <v>732364.89950000006</v>
      </c>
      <c r="H31" s="57">
        <v>-11.6746195726165</v>
      </c>
      <c r="I31" s="56">
        <v>37996.091899999999</v>
      </c>
      <c r="J31" s="57">
        <v>5.8738911099438296</v>
      </c>
      <c r="K31" s="56">
        <v>24745.631799999999</v>
      </c>
      <c r="L31" s="57">
        <v>3.37886643896974</v>
      </c>
      <c r="M31" s="57">
        <v>0.53546663132682704</v>
      </c>
      <c r="N31" s="56">
        <v>22907762.4395</v>
      </c>
      <c r="O31" s="56">
        <v>369677315.75809997</v>
      </c>
      <c r="P31" s="56">
        <v>26993</v>
      </c>
      <c r="Q31" s="56">
        <v>27195</v>
      </c>
      <c r="R31" s="57">
        <v>-0.74278359992645504</v>
      </c>
      <c r="S31" s="56">
        <v>23.964141947912399</v>
      </c>
      <c r="T31" s="56">
        <v>26.741920930318098</v>
      </c>
      <c r="U31" s="58">
        <v>-11.5913976325267</v>
      </c>
    </row>
    <row r="32" spans="1:21" ht="12" thickBot="1">
      <c r="A32" s="75"/>
      <c r="B32" s="70" t="s">
        <v>30</v>
      </c>
      <c r="C32" s="71"/>
      <c r="D32" s="56">
        <v>110713.5634</v>
      </c>
      <c r="E32" s="59"/>
      <c r="F32" s="59"/>
      <c r="G32" s="56">
        <v>95353.685299999997</v>
      </c>
      <c r="H32" s="57">
        <v>16.108321405381499</v>
      </c>
      <c r="I32" s="56">
        <v>23719.4408</v>
      </c>
      <c r="J32" s="57">
        <v>21.4241508190856</v>
      </c>
      <c r="K32" s="56">
        <v>23227.2307</v>
      </c>
      <c r="L32" s="57">
        <v>24.359027788934299</v>
      </c>
      <c r="M32" s="57">
        <v>2.1191079830279E-2</v>
      </c>
      <c r="N32" s="56">
        <v>1476439.0726000001</v>
      </c>
      <c r="O32" s="56">
        <v>35623130.667099997</v>
      </c>
      <c r="P32" s="56">
        <v>20730</v>
      </c>
      <c r="Q32" s="56">
        <v>21531</v>
      </c>
      <c r="R32" s="57">
        <v>-3.7202173610143601</v>
      </c>
      <c r="S32" s="56">
        <v>5.3407411191509899</v>
      </c>
      <c r="T32" s="56">
        <v>5.4106624448469702</v>
      </c>
      <c r="U32" s="58">
        <v>-1.30920642165654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8.2301000000000002</v>
      </c>
      <c r="O33" s="56">
        <v>521.44719999999995</v>
      </c>
      <c r="P33" s="59"/>
      <c r="Q33" s="56">
        <v>1</v>
      </c>
      <c r="R33" s="59"/>
      <c r="S33" s="59"/>
      <c r="T33" s="56">
        <v>1.4158999999999999</v>
      </c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169808.98629999999</v>
      </c>
      <c r="E35" s="59"/>
      <c r="F35" s="59"/>
      <c r="G35" s="56">
        <v>144210.4167</v>
      </c>
      <c r="H35" s="57">
        <v>17.7508464268934</v>
      </c>
      <c r="I35" s="56">
        <v>25461.850699999999</v>
      </c>
      <c r="J35" s="57">
        <v>14.9944071010569</v>
      </c>
      <c r="K35" s="56">
        <v>20045.938099999999</v>
      </c>
      <c r="L35" s="57">
        <v>13.900478591433099</v>
      </c>
      <c r="M35" s="57">
        <v>0.270175063545667</v>
      </c>
      <c r="N35" s="56">
        <v>2812938.3391</v>
      </c>
      <c r="O35" s="56">
        <v>59073832.789999999</v>
      </c>
      <c r="P35" s="56">
        <v>11164</v>
      </c>
      <c r="Q35" s="56">
        <v>13115</v>
      </c>
      <c r="R35" s="57">
        <v>-14.8760960731986</v>
      </c>
      <c r="S35" s="56">
        <v>15.210407228591899</v>
      </c>
      <c r="T35" s="56">
        <v>14.782530308806701</v>
      </c>
      <c r="U35" s="58">
        <v>2.8130536767016201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82417.97</v>
      </c>
      <c r="E37" s="59"/>
      <c r="F37" s="59"/>
      <c r="G37" s="56">
        <v>78935.070000000007</v>
      </c>
      <c r="H37" s="57">
        <v>4.4123606908817603</v>
      </c>
      <c r="I37" s="56">
        <v>4408.0200000000004</v>
      </c>
      <c r="J37" s="57">
        <v>5.3483724483871704</v>
      </c>
      <c r="K37" s="56">
        <v>3344.93</v>
      </c>
      <c r="L37" s="57">
        <v>4.2375714622157199</v>
      </c>
      <c r="M37" s="57">
        <v>0.31782129969834899</v>
      </c>
      <c r="N37" s="56">
        <v>2009739.16</v>
      </c>
      <c r="O37" s="56">
        <v>56235581.060000002</v>
      </c>
      <c r="P37" s="56">
        <v>51</v>
      </c>
      <c r="Q37" s="56">
        <v>74</v>
      </c>
      <c r="R37" s="57">
        <v>-31.081081081081098</v>
      </c>
      <c r="S37" s="56">
        <v>1616.0386274509799</v>
      </c>
      <c r="T37" s="56">
        <v>1381.71324324324</v>
      </c>
      <c r="U37" s="58">
        <v>14.4999865861712</v>
      </c>
    </row>
    <row r="38" spans="1:21" ht="12" thickBot="1">
      <c r="A38" s="75"/>
      <c r="B38" s="70" t="s">
        <v>35</v>
      </c>
      <c r="C38" s="71"/>
      <c r="D38" s="56">
        <v>66700.259999999995</v>
      </c>
      <c r="E38" s="59"/>
      <c r="F38" s="59"/>
      <c r="G38" s="56">
        <v>191728.28</v>
      </c>
      <c r="H38" s="57">
        <v>-65.211047634704698</v>
      </c>
      <c r="I38" s="56">
        <v>-5844.38</v>
      </c>
      <c r="J38" s="57">
        <v>-8.7621547502213701</v>
      </c>
      <c r="K38" s="56">
        <v>-26459.9</v>
      </c>
      <c r="L38" s="57">
        <v>-13.800728823103199</v>
      </c>
      <c r="M38" s="57">
        <v>-0.77912312593774002</v>
      </c>
      <c r="N38" s="56">
        <v>11230478.210000001</v>
      </c>
      <c r="O38" s="56">
        <v>119464397.03</v>
      </c>
      <c r="P38" s="56">
        <v>48</v>
      </c>
      <c r="Q38" s="56">
        <v>140</v>
      </c>
      <c r="R38" s="57">
        <v>-65.714285714285694</v>
      </c>
      <c r="S38" s="56">
        <v>1389.5887499999999</v>
      </c>
      <c r="T38" s="56">
        <v>2233.1795000000002</v>
      </c>
      <c r="U38" s="58">
        <v>-60.707943267387598</v>
      </c>
    </row>
    <row r="39" spans="1:21" ht="12" thickBot="1">
      <c r="A39" s="75"/>
      <c r="B39" s="70" t="s">
        <v>36</v>
      </c>
      <c r="C39" s="71"/>
      <c r="D39" s="56">
        <v>2050.4299999999998</v>
      </c>
      <c r="E39" s="59"/>
      <c r="F39" s="59"/>
      <c r="G39" s="56">
        <v>96483.78</v>
      </c>
      <c r="H39" s="57">
        <v>-97.874844870298404</v>
      </c>
      <c r="I39" s="56">
        <v>-85.47</v>
      </c>
      <c r="J39" s="57">
        <v>-4.1683939466355797</v>
      </c>
      <c r="K39" s="56">
        <v>-6276.99</v>
      </c>
      <c r="L39" s="57">
        <v>-6.5057463544649696</v>
      </c>
      <c r="M39" s="57">
        <v>-0.98638360105719503</v>
      </c>
      <c r="N39" s="56">
        <v>7974052.9400000004</v>
      </c>
      <c r="O39" s="56">
        <v>106273982.87</v>
      </c>
      <c r="P39" s="56">
        <v>1</v>
      </c>
      <c r="Q39" s="56">
        <v>35</v>
      </c>
      <c r="R39" s="57">
        <v>-97.142857142857096</v>
      </c>
      <c r="S39" s="56">
        <v>2050.4299999999998</v>
      </c>
      <c r="T39" s="56">
        <v>2738.14857142857</v>
      </c>
      <c r="U39" s="58">
        <v>-33.540212122753402</v>
      </c>
    </row>
    <row r="40" spans="1:21" ht="12" thickBot="1">
      <c r="A40" s="75"/>
      <c r="B40" s="70" t="s">
        <v>37</v>
      </c>
      <c r="C40" s="71"/>
      <c r="D40" s="56">
        <v>51353.06</v>
      </c>
      <c r="E40" s="59"/>
      <c r="F40" s="59"/>
      <c r="G40" s="56">
        <v>139329.99</v>
      </c>
      <c r="H40" s="57">
        <v>-63.142852446913999</v>
      </c>
      <c r="I40" s="56">
        <v>-3056.5</v>
      </c>
      <c r="J40" s="57">
        <v>-5.95193353619044</v>
      </c>
      <c r="K40" s="56">
        <v>-21564.21</v>
      </c>
      <c r="L40" s="57">
        <v>-15.477077117424599</v>
      </c>
      <c r="M40" s="57">
        <v>-0.85826051591966501</v>
      </c>
      <c r="N40" s="56">
        <v>8385755.6299999999</v>
      </c>
      <c r="O40" s="56">
        <v>87165664.730000004</v>
      </c>
      <c r="P40" s="56">
        <v>38</v>
      </c>
      <c r="Q40" s="56">
        <v>101</v>
      </c>
      <c r="R40" s="57">
        <v>-62.3762376237624</v>
      </c>
      <c r="S40" s="56">
        <v>1351.39631578947</v>
      </c>
      <c r="T40" s="56">
        <v>1989.02920792079</v>
      </c>
      <c r="U40" s="58">
        <v>-47.183264056689303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27260.683700000001</v>
      </c>
      <c r="E42" s="59"/>
      <c r="F42" s="59"/>
      <c r="G42" s="56">
        <v>120520.51270000001</v>
      </c>
      <c r="H42" s="57">
        <v>-77.380876425694098</v>
      </c>
      <c r="I42" s="56">
        <v>2048.8198000000002</v>
      </c>
      <c r="J42" s="57">
        <v>7.5156581637752504</v>
      </c>
      <c r="K42" s="56">
        <v>7033.6902</v>
      </c>
      <c r="L42" s="57">
        <v>5.8360938253791597</v>
      </c>
      <c r="M42" s="57">
        <v>-0.70871338632457803</v>
      </c>
      <c r="N42" s="56">
        <v>702761.53830000001</v>
      </c>
      <c r="O42" s="56">
        <v>19917207.590700001</v>
      </c>
      <c r="P42" s="56">
        <v>72</v>
      </c>
      <c r="Q42" s="56">
        <v>60</v>
      </c>
      <c r="R42" s="57">
        <v>20</v>
      </c>
      <c r="S42" s="56">
        <v>378.620606944445</v>
      </c>
      <c r="T42" s="56">
        <v>565.37037999999995</v>
      </c>
      <c r="U42" s="58">
        <v>-49.323721326916001</v>
      </c>
    </row>
    <row r="43" spans="1:21" ht="12" thickBot="1">
      <c r="A43" s="75"/>
      <c r="B43" s="70" t="s">
        <v>33</v>
      </c>
      <c r="C43" s="71"/>
      <c r="D43" s="56">
        <v>246940.6759</v>
      </c>
      <c r="E43" s="59"/>
      <c r="F43" s="59"/>
      <c r="G43" s="56">
        <v>323652.32089999999</v>
      </c>
      <c r="H43" s="57">
        <v>-23.701867728519101</v>
      </c>
      <c r="I43" s="56">
        <v>20357.158899999999</v>
      </c>
      <c r="J43" s="57">
        <v>8.2437447074307606</v>
      </c>
      <c r="K43" s="56">
        <v>19006.8243</v>
      </c>
      <c r="L43" s="57">
        <v>5.8726055932942298</v>
      </c>
      <c r="M43" s="57">
        <v>7.1044724709745002E-2</v>
      </c>
      <c r="N43" s="56">
        <v>5980597.2723000003</v>
      </c>
      <c r="O43" s="56">
        <v>134206417.0619</v>
      </c>
      <c r="P43" s="56">
        <v>1307</v>
      </c>
      <c r="Q43" s="56">
        <v>1503</v>
      </c>
      <c r="R43" s="57">
        <v>-13.0405854956753</v>
      </c>
      <c r="S43" s="56">
        <v>188.937012930375</v>
      </c>
      <c r="T43" s="56">
        <v>208.07374058549601</v>
      </c>
      <c r="U43" s="58">
        <v>-10.128628244044901</v>
      </c>
    </row>
    <row r="44" spans="1:21" ht="12" thickBot="1">
      <c r="A44" s="75"/>
      <c r="B44" s="70" t="s">
        <v>38</v>
      </c>
      <c r="C44" s="71"/>
      <c r="D44" s="56">
        <v>52381.3</v>
      </c>
      <c r="E44" s="59"/>
      <c r="F44" s="59"/>
      <c r="G44" s="56">
        <v>173861.58</v>
      </c>
      <c r="H44" s="57">
        <v>-69.871837124682699</v>
      </c>
      <c r="I44" s="56">
        <v>-3270.38</v>
      </c>
      <c r="J44" s="57">
        <v>-6.2434112937250497</v>
      </c>
      <c r="K44" s="56">
        <v>-4229.1000000000004</v>
      </c>
      <c r="L44" s="57">
        <v>-2.4324522991221</v>
      </c>
      <c r="M44" s="57">
        <v>-0.22669598732590901</v>
      </c>
      <c r="N44" s="56">
        <v>7079134.3899999997</v>
      </c>
      <c r="O44" s="56">
        <v>59476140.630000003</v>
      </c>
      <c r="P44" s="56">
        <v>47</v>
      </c>
      <c r="Q44" s="56">
        <v>138</v>
      </c>
      <c r="R44" s="57">
        <v>-65.942028985507307</v>
      </c>
      <c r="S44" s="56">
        <v>1114.4957446808501</v>
      </c>
      <c r="T44" s="56">
        <v>1421.11971014493</v>
      </c>
      <c r="U44" s="58">
        <v>-27.5123495919566</v>
      </c>
    </row>
    <row r="45" spans="1:21" ht="12" thickBot="1">
      <c r="A45" s="75"/>
      <c r="B45" s="70" t="s">
        <v>39</v>
      </c>
      <c r="C45" s="71"/>
      <c r="D45" s="56">
        <v>50168.41</v>
      </c>
      <c r="E45" s="59"/>
      <c r="F45" s="59"/>
      <c r="G45" s="56">
        <v>89764.22</v>
      </c>
      <c r="H45" s="57">
        <v>-44.110905213680901</v>
      </c>
      <c r="I45" s="56">
        <v>7026.75</v>
      </c>
      <c r="J45" s="57">
        <v>14.0063238998406</v>
      </c>
      <c r="K45" s="56">
        <v>12125.95</v>
      </c>
      <c r="L45" s="57">
        <v>13.508667484661499</v>
      </c>
      <c r="M45" s="57">
        <v>-0.42051962938986198</v>
      </c>
      <c r="N45" s="56">
        <v>3045793.83</v>
      </c>
      <c r="O45" s="56">
        <v>26303343.760000002</v>
      </c>
      <c r="P45" s="56">
        <v>45</v>
      </c>
      <c r="Q45" s="56">
        <v>87</v>
      </c>
      <c r="R45" s="57">
        <v>-48.275862068965502</v>
      </c>
      <c r="S45" s="56">
        <v>1114.85355555556</v>
      </c>
      <c r="T45" s="56">
        <v>1593.3668965517199</v>
      </c>
      <c r="U45" s="58">
        <v>-42.921632048589103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5768.1643000000004</v>
      </c>
      <c r="E47" s="62"/>
      <c r="F47" s="62"/>
      <c r="G47" s="61">
        <v>29327.392100000001</v>
      </c>
      <c r="H47" s="63">
        <v>-80.331819889297293</v>
      </c>
      <c r="I47" s="61">
        <v>477.65949999999998</v>
      </c>
      <c r="J47" s="63">
        <v>8.2809621078234503</v>
      </c>
      <c r="K47" s="61">
        <v>4384.5451999999996</v>
      </c>
      <c r="L47" s="63">
        <v>14.950341254516101</v>
      </c>
      <c r="M47" s="63">
        <v>-0.89105837020450795</v>
      </c>
      <c r="N47" s="61">
        <v>163695.8867</v>
      </c>
      <c r="O47" s="61">
        <v>7129152.0993999997</v>
      </c>
      <c r="P47" s="61">
        <v>11</v>
      </c>
      <c r="Q47" s="61">
        <v>16</v>
      </c>
      <c r="R47" s="63">
        <v>-31.25</v>
      </c>
      <c r="S47" s="61">
        <v>524.37857272727297</v>
      </c>
      <c r="T47" s="61">
        <v>1224.4601</v>
      </c>
      <c r="U47" s="64">
        <v>-133.50689057175401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57616.553999999996</v>
      </c>
      <c r="D2" s="37">
        <v>536187.05978205102</v>
      </c>
      <c r="E2" s="37">
        <v>396137.99873760698</v>
      </c>
      <c r="F2" s="37">
        <v>140031.96702735001</v>
      </c>
      <c r="G2" s="37">
        <v>396137.99873760698</v>
      </c>
      <c r="H2" s="37">
        <v>0.26117085246945099</v>
      </c>
    </row>
    <row r="3" spans="1:8">
      <c r="A3" s="37">
        <v>2</v>
      </c>
      <c r="B3" s="37">
        <v>13</v>
      </c>
      <c r="C3" s="37">
        <v>6112</v>
      </c>
      <c r="D3" s="37">
        <v>57025.495819658099</v>
      </c>
      <c r="E3" s="37">
        <v>44034.317923076902</v>
      </c>
      <c r="F3" s="37">
        <v>12991.177896581199</v>
      </c>
      <c r="G3" s="37">
        <v>44034.317923076902</v>
      </c>
      <c r="H3" s="37">
        <v>0.22781350183548599</v>
      </c>
    </row>
    <row r="4" spans="1:8">
      <c r="A4" s="37">
        <v>3</v>
      </c>
      <c r="B4" s="37">
        <v>14</v>
      </c>
      <c r="C4" s="37">
        <v>93351</v>
      </c>
      <c r="D4" s="37">
        <v>82846.204942341705</v>
      </c>
      <c r="E4" s="37">
        <v>56856.859384652402</v>
      </c>
      <c r="F4" s="37">
        <v>25989.311369655199</v>
      </c>
      <c r="G4" s="37">
        <v>56856.859384652402</v>
      </c>
      <c r="H4" s="37">
        <v>0.31370564424432201</v>
      </c>
    </row>
    <row r="5" spans="1:8">
      <c r="A5" s="37">
        <v>4</v>
      </c>
      <c r="B5" s="37">
        <v>15</v>
      </c>
      <c r="C5" s="37">
        <v>2428</v>
      </c>
      <c r="D5" s="37">
        <v>38291.657272906697</v>
      </c>
      <c r="E5" s="37">
        <v>29263.634316103198</v>
      </c>
      <c r="F5" s="37">
        <v>9028.0229568035702</v>
      </c>
      <c r="G5" s="37">
        <v>29263.634316103198</v>
      </c>
      <c r="H5" s="37">
        <v>0.235769971836433</v>
      </c>
    </row>
    <row r="6" spans="1:8">
      <c r="A6" s="37">
        <v>5</v>
      </c>
      <c r="B6" s="37">
        <v>16</v>
      </c>
      <c r="C6" s="37">
        <v>3541</v>
      </c>
      <c r="D6" s="37">
        <v>138514.89381452999</v>
      </c>
      <c r="E6" s="37">
        <v>112611.05925299101</v>
      </c>
      <c r="F6" s="37">
        <v>25886.740544444401</v>
      </c>
      <c r="G6" s="37">
        <v>112611.05925299101</v>
      </c>
      <c r="H6" s="37">
        <v>0.18691084322137899</v>
      </c>
    </row>
    <row r="7" spans="1:8">
      <c r="A7" s="37">
        <v>6</v>
      </c>
      <c r="B7" s="37">
        <v>17</v>
      </c>
      <c r="C7" s="37">
        <v>12899</v>
      </c>
      <c r="D7" s="37">
        <v>192178.024691453</v>
      </c>
      <c r="E7" s="37">
        <v>134873.92399059801</v>
      </c>
      <c r="F7" s="37">
        <v>57304.100700854702</v>
      </c>
      <c r="G7" s="37">
        <v>134873.92399059801</v>
      </c>
      <c r="H7" s="37">
        <v>0.29818237955592503</v>
      </c>
    </row>
    <row r="8" spans="1:8">
      <c r="A8" s="37">
        <v>7</v>
      </c>
      <c r="B8" s="37">
        <v>18</v>
      </c>
      <c r="C8" s="37">
        <v>68169</v>
      </c>
      <c r="D8" s="37">
        <v>107334.008044444</v>
      </c>
      <c r="E8" s="37">
        <v>87392.887852991495</v>
      </c>
      <c r="F8" s="37">
        <v>19941.120191452999</v>
      </c>
      <c r="G8" s="37">
        <v>87392.887852991495</v>
      </c>
      <c r="H8" s="37">
        <v>0.185785666209314</v>
      </c>
    </row>
    <row r="9" spans="1:8">
      <c r="A9" s="37">
        <v>8</v>
      </c>
      <c r="B9" s="37">
        <v>19</v>
      </c>
      <c r="C9" s="37">
        <v>23186</v>
      </c>
      <c r="D9" s="37">
        <v>82967.957619658104</v>
      </c>
      <c r="E9" s="37">
        <v>73436.571623931595</v>
      </c>
      <c r="F9" s="37">
        <v>9531.3859957264995</v>
      </c>
      <c r="G9" s="37">
        <v>73436.571623931595</v>
      </c>
      <c r="H9" s="37">
        <v>0.114880325720687</v>
      </c>
    </row>
    <row r="10" spans="1:8">
      <c r="A10" s="37">
        <v>9</v>
      </c>
      <c r="B10" s="37">
        <v>21</v>
      </c>
      <c r="C10" s="37">
        <v>229742</v>
      </c>
      <c r="D10" s="37">
        <v>858066.05020256399</v>
      </c>
      <c r="E10" s="37">
        <v>927234.81763333303</v>
      </c>
      <c r="F10" s="37">
        <v>-69194.519567521405</v>
      </c>
      <c r="G10" s="37">
        <v>927234.81763333303</v>
      </c>
      <c r="H10" s="37">
        <v>-8.0642505629979294E-2</v>
      </c>
    </row>
    <row r="11" spans="1:8">
      <c r="A11" s="37">
        <v>10</v>
      </c>
      <c r="B11" s="37">
        <v>22</v>
      </c>
      <c r="C11" s="37">
        <v>31562</v>
      </c>
      <c r="D11" s="37">
        <v>460199.91406837601</v>
      </c>
      <c r="E11" s="37">
        <v>417924.31385897403</v>
      </c>
      <c r="F11" s="37">
        <v>42275.600209401702</v>
      </c>
      <c r="G11" s="37">
        <v>417924.31385897403</v>
      </c>
      <c r="H11" s="37">
        <v>9.1863555200752303E-2</v>
      </c>
    </row>
    <row r="12" spans="1:8">
      <c r="A12" s="37">
        <v>11</v>
      </c>
      <c r="B12" s="37">
        <v>23</v>
      </c>
      <c r="C12" s="37">
        <v>126039.42</v>
      </c>
      <c r="D12" s="37">
        <v>1213709.56912308</v>
      </c>
      <c r="E12" s="37">
        <v>1056385.6693649599</v>
      </c>
      <c r="F12" s="37">
        <v>157300.37839059799</v>
      </c>
      <c r="G12" s="37">
        <v>1056385.6693649599</v>
      </c>
      <c r="H12" s="37">
        <v>0.129605492855002</v>
      </c>
    </row>
    <row r="13" spans="1:8">
      <c r="A13" s="37">
        <v>12</v>
      </c>
      <c r="B13" s="37">
        <v>24</v>
      </c>
      <c r="C13" s="37">
        <v>18934</v>
      </c>
      <c r="D13" s="37">
        <v>462970.87431025598</v>
      </c>
      <c r="E13" s="37">
        <v>431122.34285042703</v>
      </c>
      <c r="F13" s="37">
        <v>31848.531459829101</v>
      </c>
      <c r="G13" s="37">
        <v>431122.34285042703</v>
      </c>
      <c r="H13" s="37">
        <v>6.8791652406380105E-2</v>
      </c>
    </row>
    <row r="14" spans="1:8">
      <c r="A14" s="37">
        <v>13</v>
      </c>
      <c r="B14" s="37">
        <v>25</v>
      </c>
      <c r="C14" s="37">
        <v>86439</v>
      </c>
      <c r="D14" s="37">
        <v>1024777.9965</v>
      </c>
      <c r="E14" s="37">
        <v>937800.31469999999</v>
      </c>
      <c r="F14" s="37">
        <v>86977.681800000006</v>
      </c>
      <c r="G14" s="37">
        <v>937800.31469999999</v>
      </c>
      <c r="H14" s="37">
        <v>8.4874657825461997E-2</v>
      </c>
    </row>
    <row r="15" spans="1:8">
      <c r="A15" s="37">
        <v>14</v>
      </c>
      <c r="B15" s="37">
        <v>26</v>
      </c>
      <c r="C15" s="37">
        <v>52387</v>
      </c>
      <c r="D15" s="37">
        <v>300702.35234532901</v>
      </c>
      <c r="E15" s="37">
        <v>259323.61285899699</v>
      </c>
      <c r="F15" s="37">
        <v>41378.739486332401</v>
      </c>
      <c r="G15" s="37">
        <v>259323.61285899699</v>
      </c>
      <c r="H15" s="37">
        <v>0.13760696969477901</v>
      </c>
    </row>
    <row r="16" spans="1:8">
      <c r="A16" s="37">
        <v>15</v>
      </c>
      <c r="B16" s="37">
        <v>27</v>
      </c>
      <c r="C16" s="37">
        <v>132922.63800000001</v>
      </c>
      <c r="D16" s="37">
        <v>1062580.97264377</v>
      </c>
      <c r="E16" s="37">
        <v>1021788.19953894</v>
      </c>
      <c r="F16" s="37">
        <v>40792.012421072497</v>
      </c>
      <c r="G16" s="37">
        <v>1021788.19953894</v>
      </c>
      <c r="H16" s="37">
        <v>3.83895841103878E-2</v>
      </c>
    </row>
    <row r="17" spans="1:9">
      <c r="A17" s="37">
        <v>16</v>
      </c>
      <c r="B17" s="37">
        <v>29</v>
      </c>
      <c r="C17" s="37">
        <v>164735</v>
      </c>
      <c r="D17" s="37">
        <v>2184630.8154786299</v>
      </c>
      <c r="E17" s="37">
        <v>1974400.5594367499</v>
      </c>
      <c r="F17" s="37">
        <v>209890.50390512799</v>
      </c>
      <c r="G17" s="37">
        <v>1974400.5594367499</v>
      </c>
      <c r="H17" s="37">
        <v>9.6090904471313396E-2</v>
      </c>
    </row>
    <row r="18" spans="1:9">
      <c r="A18" s="37">
        <v>17</v>
      </c>
      <c r="B18" s="37">
        <v>31</v>
      </c>
      <c r="C18" s="37">
        <v>25100.620999999999</v>
      </c>
      <c r="D18" s="37">
        <v>231939.395499092</v>
      </c>
      <c r="E18" s="37">
        <v>194260.35515703299</v>
      </c>
      <c r="F18" s="37">
        <v>37679.040342059503</v>
      </c>
      <c r="G18" s="37">
        <v>194260.35515703299</v>
      </c>
      <c r="H18" s="37">
        <v>0.16245209340561101</v>
      </c>
    </row>
    <row r="19" spans="1:9">
      <c r="A19" s="37">
        <v>18</v>
      </c>
      <c r="B19" s="37">
        <v>32</v>
      </c>
      <c r="C19" s="37">
        <v>16663.161</v>
      </c>
      <c r="D19" s="37">
        <v>274771.209183231</v>
      </c>
      <c r="E19" s="37">
        <v>253696.433656801</v>
      </c>
      <c r="F19" s="37">
        <v>21074.775526430301</v>
      </c>
      <c r="G19" s="37">
        <v>253696.433656801</v>
      </c>
      <c r="H19" s="37">
        <v>7.6699358673989096E-2</v>
      </c>
    </row>
    <row r="20" spans="1:9">
      <c r="A20" s="37">
        <v>19</v>
      </c>
      <c r="B20" s="37">
        <v>33</v>
      </c>
      <c r="C20" s="37">
        <v>41027.322</v>
      </c>
      <c r="D20" s="37">
        <v>590755.79895818804</v>
      </c>
      <c r="E20" s="37">
        <v>470533.73617111403</v>
      </c>
      <c r="F20" s="37">
        <v>120222.062787074</v>
      </c>
      <c r="G20" s="37">
        <v>470533.73617111403</v>
      </c>
      <c r="H20" s="37">
        <v>0.203505514459763</v>
      </c>
    </row>
    <row r="21" spans="1:9">
      <c r="A21" s="37">
        <v>20</v>
      </c>
      <c r="B21" s="37">
        <v>34</v>
      </c>
      <c r="C21" s="37">
        <v>33629.302000000003</v>
      </c>
      <c r="D21" s="37">
        <v>201019.061848574</v>
      </c>
      <c r="E21" s="37">
        <v>154537.659220592</v>
      </c>
      <c r="F21" s="37">
        <v>46481.402627982301</v>
      </c>
      <c r="G21" s="37">
        <v>154537.659220592</v>
      </c>
      <c r="H21" s="37">
        <v>0.23122883074141601</v>
      </c>
    </row>
    <row r="22" spans="1:9">
      <c r="A22" s="37">
        <v>21</v>
      </c>
      <c r="B22" s="37">
        <v>35</v>
      </c>
      <c r="C22" s="37">
        <v>34352.387000000002</v>
      </c>
      <c r="D22" s="37">
        <v>930463.41603008797</v>
      </c>
      <c r="E22" s="37">
        <v>878139.68432300899</v>
      </c>
      <c r="F22" s="37">
        <v>52322.911307079601</v>
      </c>
      <c r="G22" s="37">
        <v>878139.68432300899</v>
      </c>
      <c r="H22" s="37">
        <v>5.6233223724214E-2</v>
      </c>
    </row>
    <row r="23" spans="1:9">
      <c r="A23" s="37">
        <v>22</v>
      </c>
      <c r="B23" s="37">
        <v>36</v>
      </c>
      <c r="C23" s="37">
        <v>132425.163</v>
      </c>
      <c r="D23" s="37">
        <v>659440.25002123904</v>
      </c>
      <c r="E23" s="37">
        <v>570491.93430257798</v>
      </c>
      <c r="F23" s="37">
        <v>88948.315718661106</v>
      </c>
      <c r="G23" s="37">
        <v>570491.93430257798</v>
      </c>
      <c r="H23" s="37">
        <v>0.134884571749747</v>
      </c>
    </row>
    <row r="24" spans="1:9">
      <c r="A24" s="37">
        <v>23</v>
      </c>
      <c r="B24" s="37">
        <v>37</v>
      </c>
      <c r="C24" s="37">
        <v>130563.989</v>
      </c>
      <c r="D24" s="37">
        <v>1024489.8092531</v>
      </c>
      <c r="E24" s="37">
        <v>914503.94360758003</v>
      </c>
      <c r="F24" s="37">
        <v>109982.677415428</v>
      </c>
      <c r="G24" s="37">
        <v>914503.94360758003</v>
      </c>
      <c r="H24" s="37">
        <v>0.10735394211942401</v>
      </c>
    </row>
    <row r="25" spans="1:9">
      <c r="A25" s="37">
        <v>24</v>
      </c>
      <c r="B25" s="37">
        <v>38</v>
      </c>
      <c r="C25" s="37">
        <v>130079.337</v>
      </c>
      <c r="D25" s="37">
        <v>646864.03301238897</v>
      </c>
      <c r="E25" s="37">
        <v>608867.96572566405</v>
      </c>
      <c r="F25" s="37">
        <v>37996.067286725702</v>
      </c>
      <c r="G25" s="37">
        <v>608867.96572566405</v>
      </c>
      <c r="H25" s="37">
        <v>5.8738877642927997E-2</v>
      </c>
    </row>
    <row r="26" spans="1:9">
      <c r="A26" s="37">
        <v>25</v>
      </c>
      <c r="B26" s="37">
        <v>39</v>
      </c>
      <c r="C26" s="37">
        <v>59168.722999999998</v>
      </c>
      <c r="D26" s="37">
        <v>110713.46898075</v>
      </c>
      <c r="E26" s="37">
        <v>86994.138984400706</v>
      </c>
      <c r="F26" s="37">
        <v>23719.329996349599</v>
      </c>
      <c r="G26" s="37">
        <v>86994.138984400706</v>
      </c>
      <c r="H26" s="37">
        <v>0.214240690086892</v>
      </c>
    </row>
    <row r="27" spans="1:9">
      <c r="A27" s="37">
        <v>26</v>
      </c>
      <c r="B27" s="37">
        <v>42</v>
      </c>
      <c r="C27" s="37">
        <v>8206.43</v>
      </c>
      <c r="D27" s="37">
        <v>169808.98540000001</v>
      </c>
      <c r="E27" s="37">
        <v>144347.11780000001</v>
      </c>
      <c r="F27" s="37">
        <v>25461.867600000001</v>
      </c>
      <c r="G27" s="37">
        <v>144347.11780000001</v>
      </c>
      <c r="H27" s="37">
        <v>0.149944171328875</v>
      </c>
    </row>
    <row r="28" spans="1:9">
      <c r="A28" s="37">
        <v>27</v>
      </c>
      <c r="B28" s="37">
        <v>75</v>
      </c>
      <c r="C28" s="37">
        <v>78</v>
      </c>
      <c r="D28" s="37">
        <v>27260.683760683802</v>
      </c>
      <c r="E28" s="37">
        <v>25211.863247863199</v>
      </c>
      <c r="F28" s="37">
        <v>2048.82051282051</v>
      </c>
      <c r="G28" s="37">
        <v>25211.863247863199</v>
      </c>
      <c r="H28" s="37">
        <v>7.5156607618748997E-2</v>
      </c>
    </row>
    <row r="29" spans="1:9">
      <c r="A29" s="37">
        <v>28</v>
      </c>
      <c r="B29" s="37">
        <v>76</v>
      </c>
      <c r="C29" s="37">
        <v>1381</v>
      </c>
      <c r="D29" s="37">
        <v>246940.67113076901</v>
      </c>
      <c r="E29" s="37">
        <v>229349.02411965799</v>
      </c>
      <c r="F29" s="37">
        <v>17548.911968376098</v>
      </c>
      <c r="G29" s="37">
        <v>229349.02411965799</v>
      </c>
      <c r="H29" s="37">
        <v>7.1077596866256504E-2</v>
      </c>
    </row>
    <row r="30" spans="1:9">
      <c r="A30" s="37">
        <v>29</v>
      </c>
      <c r="B30" s="37">
        <v>99</v>
      </c>
      <c r="C30" s="37">
        <v>9</v>
      </c>
      <c r="D30" s="37">
        <v>5768.1642840934901</v>
      </c>
      <c r="E30" s="37">
        <v>5290.5049693669198</v>
      </c>
      <c r="F30" s="37">
        <v>477.65931472657098</v>
      </c>
      <c r="G30" s="37">
        <v>5290.5049693669198</v>
      </c>
      <c r="H30" s="37">
        <v>8.2809589186595006E-2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51</v>
      </c>
      <c r="D34" s="34">
        <v>82417.97</v>
      </c>
      <c r="E34" s="34">
        <v>78009.95</v>
      </c>
      <c r="F34" s="30"/>
      <c r="G34" s="30"/>
      <c r="H34" s="30"/>
    </row>
    <row r="35" spans="1:8">
      <c r="A35" s="30"/>
      <c r="B35" s="33">
        <v>71</v>
      </c>
      <c r="C35" s="34">
        <v>38</v>
      </c>
      <c r="D35" s="34">
        <v>66700.259999999995</v>
      </c>
      <c r="E35" s="34">
        <v>72544.639999999999</v>
      </c>
      <c r="F35" s="30"/>
      <c r="G35" s="30"/>
      <c r="H35" s="30"/>
    </row>
    <row r="36" spans="1:8">
      <c r="A36" s="30"/>
      <c r="B36" s="33">
        <v>72</v>
      </c>
      <c r="C36" s="34">
        <v>1</v>
      </c>
      <c r="D36" s="34">
        <v>2050.4299999999998</v>
      </c>
      <c r="E36" s="34">
        <v>2135.9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51353.06</v>
      </c>
      <c r="E37" s="34">
        <v>54409.56</v>
      </c>
      <c r="F37" s="30"/>
      <c r="G37" s="30"/>
      <c r="H37" s="30"/>
    </row>
    <row r="38" spans="1:8">
      <c r="A38" s="30"/>
      <c r="B38" s="33">
        <v>77</v>
      </c>
      <c r="C38" s="34">
        <v>45</v>
      </c>
      <c r="D38" s="34">
        <v>52381.3</v>
      </c>
      <c r="E38" s="34">
        <v>55651.68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50168.41</v>
      </c>
      <c r="E39" s="34">
        <v>43141.66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2016-10-18T05:35:36Z</dcterms:modified>
</cp:coreProperties>
</file>