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<sst xmlns="http://schemas.openxmlformats.org/spreadsheetml/2006/main" count="121" uniqueCount="80">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</sst>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21040617.964599997</v>
      </c>
      <c r="F3" s="25">
        <f>RA!I7</f>
        <v>2043418.2895</v>
      </c>
      <c r="G3" s="16">
        <f>SUM(G4:G42)</f>
        <v>18997199.675099995</v>
      </c>
      <c r="H3" s="27">
        <f>RA!J7</f>
        <v>9.7117788695083505</v>
      </c>
      <c r="I3" s="20">
        <f>SUM(I4:I42)</f>
        <v>21040630.185455054</v>
      </c>
      <c r="J3" s="21">
        <f>SUM(J4:J42)</f>
        <v>18997199.704288427</v>
      </c>
      <c r="K3" s="22">
        <f>E3-I3</f>
        <v>-12.220855057239532</v>
      </c>
      <c r="L3" s="22">
        <f>G3-J3</f>
        <v>-2.9188431799411774E-2</v>
      </c>
    </row>
    <row r="4" spans="1:13">
      <c r="A4" s="71">
        <f>RA!A8</f>
        <v>42659</v>
      </c>
      <c r="B4" s="12">
        <v>12</v>
      </c>
      <c r="C4" s="66" t="s">
        <v>6</v>
      </c>
      <c r="D4" s="66"/>
      <c r="E4" s="15">
        <f>VLOOKUP(C4,RA!B8:D35,3,0)</f>
        <v>726160.08730000001</v>
      </c>
      <c r="F4" s="25">
        <f>VLOOKUP(C4,RA!B8:I38,8,0)</f>
        <v>199406.73699999999</v>
      </c>
      <c r="G4" s="16">
        <f t="shared" ref="G4:G42" si="0">E4-F4</f>
        <v>526753.35030000005</v>
      </c>
      <c r="H4" s="27">
        <f>RA!J8</f>
        <v>27.460437510609001</v>
      </c>
      <c r="I4" s="20">
        <f>VLOOKUP(B4,RMS!B:D,3,FALSE)</f>
        <v>726161.00671709399</v>
      </c>
      <c r="J4" s="21">
        <f>VLOOKUP(B4,RMS!B:E,4,FALSE)</f>
        <v>526753.36800940195</v>
      </c>
      <c r="K4" s="22">
        <f t="shared" ref="K4:K42" si="1">E4-I4</f>
        <v>-0.91941709397360682</v>
      </c>
      <c r="L4" s="22">
        <f t="shared" ref="L4:L42" si="2">G4-J4</f>
        <v>-1.7709401901811361E-2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117739.4605</v>
      </c>
      <c r="F5" s="25">
        <f>VLOOKUP(C5,RA!B9:I39,8,0)</f>
        <v>26569.839199999999</v>
      </c>
      <c r="G5" s="16">
        <f t="shared" si="0"/>
        <v>91169.621299999999</v>
      </c>
      <c r="H5" s="27">
        <f>RA!J9</f>
        <v>22.566639160029101</v>
      </c>
      <c r="I5" s="20">
        <f>VLOOKUP(B5,RMS!B:D,3,FALSE)</f>
        <v>117739.524238461</v>
      </c>
      <c r="J5" s="21">
        <f>VLOOKUP(B5,RMS!B:E,4,FALSE)</f>
        <v>91169.625069230795</v>
      </c>
      <c r="K5" s="22">
        <f t="shared" si="1"/>
        <v>-6.3738461001776159E-2</v>
      </c>
      <c r="L5" s="22">
        <f t="shared" si="2"/>
        <v>-3.7692307960242033E-3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163160.16699999999</v>
      </c>
      <c r="F6" s="25">
        <f>VLOOKUP(C6,RA!B10:I40,8,0)</f>
        <v>48020.154399999999</v>
      </c>
      <c r="G6" s="16">
        <f t="shared" si="0"/>
        <v>115140.01259999999</v>
      </c>
      <c r="H6" s="27">
        <f>RA!J10</f>
        <v>29.431297652447199</v>
      </c>
      <c r="I6" s="20">
        <f>VLOOKUP(B6,RMS!B:D,3,FALSE)</f>
        <v>163162.800819144</v>
      </c>
      <c r="J6" s="21">
        <f>VLOOKUP(B6,RMS!B:E,4,FALSE)</f>
        <v>115140.01544808599</v>
      </c>
      <c r="K6" s="22">
        <f>E6-I6</f>
        <v>-2.6338191440154333</v>
      </c>
      <c r="L6" s="22">
        <f t="shared" si="2"/>
        <v>-2.8480860055424273E-3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53953.7817</v>
      </c>
      <c r="F7" s="25">
        <f>VLOOKUP(C7,RA!B11:I41,8,0)</f>
        <v>12936.9683</v>
      </c>
      <c r="G7" s="16">
        <f t="shared" si="0"/>
        <v>41016.813399999999</v>
      </c>
      <c r="H7" s="27">
        <f>RA!J11</f>
        <v>23.977871230479501</v>
      </c>
      <c r="I7" s="20">
        <f>VLOOKUP(B7,RMS!B:D,3,FALSE)</f>
        <v>53953.820994629801</v>
      </c>
      <c r="J7" s="21">
        <f>VLOOKUP(B7,RMS!B:E,4,FALSE)</f>
        <v>41016.813963225199</v>
      </c>
      <c r="K7" s="22">
        <f t="shared" si="1"/>
        <v>-3.9294629801588599E-2</v>
      </c>
      <c r="L7" s="22">
        <f t="shared" si="2"/>
        <v>-5.6322519958484918E-4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230079.19940000001</v>
      </c>
      <c r="F8" s="25">
        <f>VLOOKUP(C8,RA!B12:I42,8,0)</f>
        <v>38558.487500000003</v>
      </c>
      <c r="G8" s="16">
        <f t="shared" si="0"/>
        <v>191520.71189999999</v>
      </c>
      <c r="H8" s="27">
        <f>RA!J12</f>
        <v>16.758788973776301</v>
      </c>
      <c r="I8" s="20">
        <f>VLOOKUP(B8,RMS!B:D,3,FALSE)</f>
        <v>230079.191579487</v>
      </c>
      <c r="J8" s="21">
        <f>VLOOKUP(B8,RMS!B:E,4,FALSE)</f>
        <v>191520.70906752101</v>
      </c>
      <c r="K8" s="22">
        <f t="shared" si="1"/>
        <v>7.8205130121205002E-3</v>
      </c>
      <c r="L8" s="22">
        <f t="shared" si="2"/>
        <v>2.8324789891485125E-3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306172.59250000003</v>
      </c>
      <c r="F9" s="25">
        <f>VLOOKUP(C9,RA!B13:I43,8,0)</f>
        <v>83004.783500000005</v>
      </c>
      <c r="G9" s="16">
        <f t="shared" si="0"/>
        <v>223167.80900000001</v>
      </c>
      <c r="H9" s="27">
        <f>RA!J13</f>
        <v>27.110455192033601</v>
      </c>
      <c r="I9" s="20">
        <f>VLOOKUP(B9,RMS!B:D,3,FALSE)</f>
        <v>306172.90596153802</v>
      </c>
      <c r="J9" s="21">
        <f>VLOOKUP(B9,RMS!B:E,4,FALSE)</f>
        <v>223167.807003419</v>
      </c>
      <c r="K9" s="22">
        <f t="shared" si="1"/>
        <v>-0.31346153799677268</v>
      </c>
      <c r="L9" s="22">
        <f t="shared" si="2"/>
        <v>1.996581006096676E-3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144876.7794</v>
      </c>
      <c r="F10" s="25">
        <f>VLOOKUP(C10,RA!B14:I43,8,0)</f>
        <v>22415.722900000001</v>
      </c>
      <c r="G10" s="16">
        <f t="shared" si="0"/>
        <v>122461.05650000001</v>
      </c>
      <c r="H10" s="27">
        <f>RA!J14</f>
        <v>15.472267531645601</v>
      </c>
      <c r="I10" s="20">
        <f>VLOOKUP(B10,RMS!B:D,3,FALSE)</f>
        <v>144876.789883761</v>
      </c>
      <c r="J10" s="21">
        <f>VLOOKUP(B10,RMS!B:E,4,FALSE)</f>
        <v>122461.062773504</v>
      </c>
      <c r="K10" s="22">
        <f t="shared" si="1"/>
        <v>-1.0483760997885838E-2</v>
      </c>
      <c r="L10" s="22">
        <f t="shared" si="2"/>
        <v>-6.2735039973631501E-3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129776.6027</v>
      </c>
      <c r="F11" s="25">
        <f>VLOOKUP(C11,RA!B15:I44,8,0)</f>
        <v>26820.110400000001</v>
      </c>
      <c r="G11" s="16">
        <f t="shared" si="0"/>
        <v>102956.4923</v>
      </c>
      <c r="H11" s="27">
        <f>RA!J15</f>
        <v>20.666368083312499</v>
      </c>
      <c r="I11" s="20">
        <f>VLOOKUP(B11,RMS!B:D,3,FALSE)</f>
        <v>129776.698369231</v>
      </c>
      <c r="J11" s="21">
        <f>VLOOKUP(B11,RMS!B:E,4,FALSE)</f>
        <v>102956.491850427</v>
      </c>
      <c r="K11" s="22">
        <f t="shared" si="1"/>
        <v>-9.5669230999192223E-2</v>
      </c>
      <c r="L11" s="22">
        <f t="shared" si="2"/>
        <v>4.4957299542147666E-4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1202831.4794999999</v>
      </c>
      <c r="F12" s="25">
        <f>VLOOKUP(C12,RA!B16:I45,8,0)</f>
        <v>-36773.321100000001</v>
      </c>
      <c r="G12" s="16">
        <f t="shared" si="0"/>
        <v>1239604.8006</v>
      </c>
      <c r="H12" s="27">
        <f>RA!J16</f>
        <v>-3.0572296890073201</v>
      </c>
      <c r="I12" s="20">
        <f>VLOOKUP(B12,RMS!B:D,3,FALSE)</f>
        <v>1202830.8875700899</v>
      </c>
      <c r="J12" s="21">
        <f>VLOOKUP(B12,RMS!B:E,4,FALSE)</f>
        <v>1239604.80113333</v>
      </c>
      <c r="K12" s="22">
        <f t="shared" si="1"/>
        <v>0.59192991000600159</v>
      </c>
      <c r="L12" s="22">
        <f t="shared" si="2"/>
        <v>-5.3333002142608166E-4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653659.56229999999</v>
      </c>
      <c r="F13" s="25">
        <f>VLOOKUP(C13,RA!B17:I46,8,0)</f>
        <v>66859.356499999994</v>
      </c>
      <c r="G13" s="16">
        <f t="shared" si="0"/>
        <v>586800.2058</v>
      </c>
      <c r="H13" s="27">
        <f>RA!J17</f>
        <v>10.2284675932446</v>
      </c>
      <c r="I13" s="20">
        <f>VLOOKUP(B13,RMS!B:D,3,FALSE)</f>
        <v>653659.59804102604</v>
      </c>
      <c r="J13" s="21">
        <f>VLOOKUP(B13,RMS!B:E,4,FALSE)</f>
        <v>586800.20404871798</v>
      </c>
      <c r="K13" s="22">
        <f t="shared" si="1"/>
        <v>-3.5741026047617197E-2</v>
      </c>
      <c r="L13" s="22">
        <f t="shared" si="2"/>
        <v>1.7512820195406675E-3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2163445.4347999999</v>
      </c>
      <c r="F14" s="25">
        <f>VLOOKUP(C14,RA!B18:I47,8,0)</f>
        <v>279694.89750000002</v>
      </c>
      <c r="G14" s="16">
        <f t="shared" si="0"/>
        <v>1883750.5373</v>
      </c>
      <c r="H14" s="27">
        <f>RA!J18</f>
        <v>12.928215937457001</v>
      </c>
      <c r="I14" s="20">
        <f>VLOOKUP(B14,RMS!B:D,3,FALSE)</f>
        <v>2163446.1715640998</v>
      </c>
      <c r="J14" s="21">
        <f>VLOOKUP(B14,RMS!B:E,4,FALSE)</f>
        <v>1883750.5034359</v>
      </c>
      <c r="K14" s="22">
        <f t="shared" si="1"/>
        <v>-0.73676409991458058</v>
      </c>
      <c r="L14" s="22">
        <f t="shared" si="2"/>
        <v>3.3864099998027086E-2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666800.7156</v>
      </c>
      <c r="F15" s="25">
        <f>VLOOKUP(C15,RA!B19:I48,8,0)</f>
        <v>61067.577400000002</v>
      </c>
      <c r="G15" s="16">
        <f t="shared" si="0"/>
        <v>605733.13820000004</v>
      </c>
      <c r="H15" s="27">
        <f>RA!J19</f>
        <v>9.1582951204619292</v>
      </c>
      <c r="I15" s="20">
        <f>VLOOKUP(B15,RMS!B:D,3,FALSE)</f>
        <v>666800.76198034198</v>
      </c>
      <c r="J15" s="21">
        <f>VLOOKUP(B15,RMS!B:E,4,FALSE)</f>
        <v>605733.13770427404</v>
      </c>
      <c r="K15" s="22">
        <f t="shared" si="1"/>
        <v>-4.6380341984331608E-2</v>
      </c>
      <c r="L15" s="22">
        <f t="shared" si="2"/>
        <v>4.9572600983083248E-4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1226278.2235000001</v>
      </c>
      <c r="F16" s="25">
        <f>VLOOKUP(C16,RA!B20:I49,8,0)</f>
        <v>119757.5552</v>
      </c>
      <c r="G16" s="16">
        <f t="shared" si="0"/>
        <v>1106520.6683</v>
      </c>
      <c r="H16" s="27">
        <f>RA!J20</f>
        <v>9.7659367103651409</v>
      </c>
      <c r="I16" s="20">
        <f>VLOOKUP(B16,RMS!B:D,3,FALSE)</f>
        <v>1226278.3452000001</v>
      </c>
      <c r="J16" s="21">
        <f>VLOOKUP(B16,RMS!B:E,4,FALSE)</f>
        <v>1106520.6683</v>
      </c>
      <c r="K16" s="22">
        <f t="shared" si="1"/>
        <v>-0.12170000001788139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441131.36119999998</v>
      </c>
      <c r="F17" s="25">
        <f>VLOOKUP(C17,RA!B21:I50,8,0)</f>
        <v>54558.586799999997</v>
      </c>
      <c r="G17" s="16">
        <f t="shared" si="0"/>
        <v>386572.77439999999</v>
      </c>
      <c r="H17" s="27">
        <f>RA!J21</f>
        <v>12.367877598089001</v>
      </c>
      <c r="I17" s="20">
        <f>VLOOKUP(B17,RMS!B:D,3,FALSE)</f>
        <v>441130.64910993102</v>
      </c>
      <c r="J17" s="21">
        <f>VLOOKUP(B17,RMS!B:E,4,FALSE)</f>
        <v>386572.77433244803</v>
      </c>
      <c r="K17" s="22">
        <f t="shared" si="1"/>
        <v>0.71209006896242499</v>
      </c>
      <c r="L17" s="22">
        <f t="shared" si="2"/>
        <v>6.7551969550549984E-5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1532417.9611</v>
      </c>
      <c r="F18" s="25">
        <f>VLOOKUP(C18,RA!B22:I51,8,0)</f>
        <v>102917.644</v>
      </c>
      <c r="G18" s="16">
        <f t="shared" si="0"/>
        <v>1429500.3170999999</v>
      </c>
      <c r="H18" s="27">
        <f>RA!J22</f>
        <v>6.7160296089275597</v>
      </c>
      <c r="I18" s="20">
        <f>VLOOKUP(B18,RMS!B:D,3,FALSE)</f>
        <v>1532419.8545186201</v>
      </c>
      <c r="J18" s="21">
        <f>VLOOKUP(B18,RMS!B:E,4,FALSE)</f>
        <v>1429500.3209764501</v>
      </c>
      <c r="K18" s="22">
        <f t="shared" si="1"/>
        <v>-1.8934186201076955</v>
      </c>
      <c r="L18" s="22">
        <f t="shared" si="2"/>
        <v>-3.8764502387493849E-3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3795199.0849000001</v>
      </c>
      <c r="F19" s="25">
        <f>VLOOKUP(C19,RA!B23:I52,8,0)</f>
        <v>289347.16070000001</v>
      </c>
      <c r="G19" s="16">
        <f t="shared" si="0"/>
        <v>3505851.9242000002</v>
      </c>
      <c r="H19" s="27">
        <f>RA!J23</f>
        <v>7.6240311569221397</v>
      </c>
      <c r="I19" s="20">
        <f>VLOOKUP(B19,RMS!B:D,3,FALSE)</f>
        <v>3795201.5774914501</v>
      </c>
      <c r="J19" s="21">
        <f>VLOOKUP(B19,RMS!B:E,4,FALSE)</f>
        <v>3505851.9550888902</v>
      </c>
      <c r="K19" s="22">
        <f t="shared" si="1"/>
        <v>-2.4925914499908686</v>
      </c>
      <c r="L19" s="22">
        <f t="shared" si="2"/>
        <v>-3.0888889916241169E-2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346480.59330000001</v>
      </c>
      <c r="F20" s="25">
        <f>VLOOKUP(C20,RA!B24:I53,8,0)</f>
        <v>49806.445800000001</v>
      </c>
      <c r="G20" s="16">
        <f t="shared" si="0"/>
        <v>296674.14750000002</v>
      </c>
      <c r="H20" s="27">
        <f>RA!J24</f>
        <v>14.3749597417928</v>
      </c>
      <c r="I20" s="20">
        <f>VLOOKUP(B20,RMS!B:D,3,FALSE)</f>
        <v>346480.65639209602</v>
      </c>
      <c r="J20" s="21">
        <f>VLOOKUP(B20,RMS!B:E,4,FALSE)</f>
        <v>296674.15889537003</v>
      </c>
      <c r="K20" s="22">
        <f t="shared" si="1"/>
        <v>-6.3092096010223031E-2</v>
      </c>
      <c r="L20" s="22">
        <f t="shared" si="2"/>
        <v>-1.1395370005629957E-2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411479.95939999999</v>
      </c>
      <c r="F21" s="25">
        <f>VLOOKUP(C21,RA!B25:I54,8,0)</f>
        <v>24984.9375</v>
      </c>
      <c r="G21" s="16">
        <f t="shared" si="0"/>
        <v>386495.02189999999</v>
      </c>
      <c r="H21" s="27">
        <f>RA!J25</f>
        <v>6.0719694675852098</v>
      </c>
      <c r="I21" s="20">
        <f>VLOOKUP(B21,RMS!B:D,3,FALSE)</f>
        <v>411479.97359841201</v>
      </c>
      <c r="J21" s="21">
        <f>VLOOKUP(B21,RMS!B:E,4,FALSE)</f>
        <v>386495.016754137</v>
      </c>
      <c r="K21" s="22">
        <f t="shared" si="1"/>
        <v>-1.4198412012774497E-2</v>
      </c>
      <c r="L21" s="22">
        <f t="shared" si="2"/>
        <v>5.1458629895932972E-3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611531.84869999997</v>
      </c>
      <c r="F22" s="25">
        <f>VLOOKUP(C22,RA!B26:I55,8,0)</f>
        <v>150312.11660000001</v>
      </c>
      <c r="G22" s="16">
        <f t="shared" si="0"/>
        <v>461219.73209999996</v>
      </c>
      <c r="H22" s="27">
        <f>RA!J26</f>
        <v>24.5796056116349</v>
      </c>
      <c r="I22" s="20">
        <f>VLOOKUP(B22,RMS!B:D,3,FALSE)</f>
        <v>611531.83421095996</v>
      </c>
      <c r="J22" s="21">
        <f>VLOOKUP(B22,RMS!B:E,4,FALSE)</f>
        <v>461219.71865121799</v>
      </c>
      <c r="K22" s="22">
        <f t="shared" si="1"/>
        <v>1.4489040011540055E-2</v>
      </c>
      <c r="L22" s="22">
        <f t="shared" si="2"/>
        <v>1.3448781974148005E-2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291644.84090000001</v>
      </c>
      <c r="F23" s="25">
        <f>VLOOKUP(C23,RA!B27:I56,8,0)</f>
        <v>72430.443899999998</v>
      </c>
      <c r="G23" s="16">
        <f t="shared" si="0"/>
        <v>219214.397</v>
      </c>
      <c r="H23" s="27">
        <f>RA!J27</f>
        <v>24.8351534957668</v>
      </c>
      <c r="I23" s="20">
        <f>VLOOKUP(B23,RMS!B:D,3,FALSE)</f>
        <v>291644.61222030898</v>
      </c>
      <c r="J23" s="21">
        <f>VLOOKUP(B23,RMS!B:E,4,FALSE)</f>
        <v>219214.37191845899</v>
      </c>
      <c r="K23" s="22">
        <f t="shared" si="1"/>
        <v>0.22867969103390351</v>
      </c>
      <c r="L23" s="22">
        <f t="shared" si="2"/>
        <v>2.5081541010877118E-2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1283696.5312000001</v>
      </c>
      <c r="F24" s="25">
        <f>VLOOKUP(C24,RA!B28:I57,8,0)</f>
        <v>47285.955300000001</v>
      </c>
      <c r="G24" s="16">
        <f t="shared" si="0"/>
        <v>1236410.5759000001</v>
      </c>
      <c r="H24" s="27">
        <f>RA!J28</f>
        <v>3.6835773993871501</v>
      </c>
      <c r="I24" s="20">
        <f>VLOOKUP(B24,RMS!B:D,3,FALSE)</f>
        <v>1283699.8443327399</v>
      </c>
      <c r="J24" s="21">
        <f>VLOOKUP(B24,RMS!B:E,4,FALSE)</f>
        <v>1236410.59077168</v>
      </c>
      <c r="K24" s="22">
        <f t="shared" si="1"/>
        <v>-3.3131327398587018</v>
      </c>
      <c r="L24" s="22">
        <f t="shared" si="2"/>
        <v>-1.487167994491756E-2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761363.45050000004</v>
      </c>
      <c r="F25" s="25">
        <f>VLOOKUP(C25,RA!B29:I58,8,0)</f>
        <v>98033.155899999998</v>
      </c>
      <c r="G25" s="16">
        <f t="shared" si="0"/>
        <v>663330.29460000002</v>
      </c>
      <c r="H25" s="27">
        <f>RA!J29</f>
        <v>12.8759997391023</v>
      </c>
      <c r="I25" s="20">
        <f>VLOOKUP(B25,RMS!B:D,3,FALSE)</f>
        <v>761363.85595752206</v>
      </c>
      <c r="J25" s="21">
        <f>VLOOKUP(B25,RMS!B:E,4,FALSE)</f>
        <v>663330.31145670405</v>
      </c>
      <c r="K25" s="22">
        <f t="shared" si="1"/>
        <v>-0.40545752202160656</v>
      </c>
      <c r="L25" s="22">
        <f t="shared" si="2"/>
        <v>-1.685670402366668E-2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1191237.1379</v>
      </c>
      <c r="F26" s="25">
        <f>VLOOKUP(C26,RA!B30:I59,8,0)</f>
        <v>128476.1943</v>
      </c>
      <c r="G26" s="16">
        <f t="shared" si="0"/>
        <v>1062760.9435999999</v>
      </c>
      <c r="H26" s="27">
        <f>RA!J30</f>
        <v>10.785106526017801</v>
      </c>
      <c r="I26" s="20">
        <f>VLOOKUP(B26,RMS!B:D,3,FALSE)</f>
        <v>1191237.97316814</v>
      </c>
      <c r="J26" s="21">
        <f>VLOOKUP(B26,RMS!B:E,4,FALSE)</f>
        <v>1062760.9481541701</v>
      </c>
      <c r="K26" s="22">
        <f t="shared" si="1"/>
        <v>-0.83526814007200301</v>
      </c>
      <c r="L26" s="22">
        <f t="shared" si="2"/>
        <v>-4.5541701838374138E-3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935983.34829999995</v>
      </c>
      <c r="F27" s="25">
        <f>VLOOKUP(C27,RA!B31:I60,8,0)</f>
        <v>47963.9804</v>
      </c>
      <c r="G27" s="16">
        <f t="shared" si="0"/>
        <v>888019.36789999995</v>
      </c>
      <c r="H27" s="27">
        <f>RA!J31</f>
        <v>5.1244480456960702</v>
      </c>
      <c r="I27" s="20">
        <f>VLOOKUP(B27,RMS!B:D,3,FALSE)</f>
        <v>935983.23126194696</v>
      </c>
      <c r="J27" s="21">
        <f>VLOOKUP(B27,RMS!B:E,4,FALSE)</f>
        <v>888019.33626194706</v>
      </c>
      <c r="K27" s="22">
        <f t="shared" si="1"/>
        <v>0.11703805299475789</v>
      </c>
      <c r="L27" s="22">
        <f t="shared" si="2"/>
        <v>3.1638052896596491E-2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154806.38219999999</v>
      </c>
      <c r="F28" s="25">
        <f>VLOOKUP(C28,RA!B32:I61,8,0)</f>
        <v>30803.2117</v>
      </c>
      <c r="G28" s="16">
        <f t="shared" si="0"/>
        <v>124003.17049999999</v>
      </c>
      <c r="H28" s="27">
        <f>RA!J32</f>
        <v>19.8978952044782</v>
      </c>
      <c r="I28" s="20">
        <f>VLOOKUP(B28,RMS!B:D,3,FALSE)</f>
        <v>154806.24827919199</v>
      </c>
      <c r="J28" s="21">
        <f>VLOOKUP(B28,RMS!B:E,4,FALSE)</f>
        <v>124003.20315952299</v>
      </c>
      <c r="K28" s="22">
        <f t="shared" si="1"/>
        <v>0.13392080800258555</v>
      </c>
      <c r="L28" s="22">
        <f t="shared" si="2"/>
        <v>-3.2659522999892943E-2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252601.87539999999</v>
      </c>
      <c r="F30" s="25">
        <f>VLOOKUP(C30,RA!B34:I64,8,0)</f>
        <v>29734.995599999998</v>
      </c>
      <c r="G30" s="16">
        <f t="shared" si="0"/>
        <v>222866.8798</v>
      </c>
      <c r="H30" s="27">
        <f>RA!J34</f>
        <v>0</v>
      </c>
      <c r="I30" s="20">
        <f>VLOOKUP(B30,RMS!B:D,3,FALSE)</f>
        <v>252601.8744</v>
      </c>
      <c r="J30" s="21">
        <f>VLOOKUP(B30,RMS!B:E,4,FALSE)</f>
        <v>222866.8725</v>
      </c>
      <c r="K30" s="22">
        <f t="shared" si="1"/>
        <v>9.9999998928979039E-4</v>
      </c>
      <c r="L30" s="22">
        <f t="shared" si="2"/>
        <v>7.299999997485429E-3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11.7714864756701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173045.43</v>
      </c>
      <c r="F32" s="25">
        <f>VLOOKUP(C32,RA!B34:I65,8,0)</f>
        <v>9786.6299999999992</v>
      </c>
      <c r="G32" s="16">
        <f t="shared" si="0"/>
        <v>163258.79999999999</v>
      </c>
      <c r="H32" s="27">
        <f>RA!J34</f>
        <v>0</v>
      </c>
      <c r="I32" s="20">
        <f>VLOOKUP(B32,RMS!B:D,3,FALSE)</f>
        <v>173045.43</v>
      </c>
      <c r="J32" s="21">
        <f>VLOOKUP(B32,RMS!B:E,4,FALSE)</f>
        <v>163258.79999999999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260392.44</v>
      </c>
      <c r="F33" s="25">
        <f>VLOOKUP(C33,RA!B34:I65,8,0)</f>
        <v>-33608.449999999997</v>
      </c>
      <c r="G33" s="16">
        <f t="shared" si="0"/>
        <v>294000.89</v>
      </c>
      <c r="H33" s="27">
        <f>RA!J34</f>
        <v>0</v>
      </c>
      <c r="I33" s="20">
        <f>VLOOKUP(B33,RMS!B:D,3,FALSE)</f>
        <v>260392.44</v>
      </c>
      <c r="J33" s="21">
        <f>VLOOKUP(B33,RMS!B:E,4,FALSE)</f>
        <v>294000.89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65341.19</v>
      </c>
      <c r="F34" s="25">
        <f>VLOOKUP(C34,RA!B34:I66,8,0)</f>
        <v>-4723.08</v>
      </c>
      <c r="G34" s="16">
        <f t="shared" si="0"/>
        <v>70064.27</v>
      </c>
      <c r="H34" s="27">
        <f>RA!J35</f>
        <v>11.7714864756701</v>
      </c>
      <c r="I34" s="20">
        <f>VLOOKUP(B34,RMS!B:D,3,FALSE)</f>
        <v>65341.19</v>
      </c>
      <c r="J34" s="21">
        <f>VLOOKUP(B34,RMS!B:E,4,FALSE)</f>
        <v>70064.27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153712.64000000001</v>
      </c>
      <c r="F35" s="25">
        <f>VLOOKUP(C35,RA!B34:I67,8,0)</f>
        <v>-19360.490000000002</v>
      </c>
      <c r="G35" s="16">
        <f t="shared" si="0"/>
        <v>173073.13</v>
      </c>
      <c r="H35" s="27">
        <f>RA!J34</f>
        <v>0</v>
      </c>
      <c r="I35" s="20">
        <f>VLOOKUP(B35,RMS!B:D,3,FALSE)</f>
        <v>153712.64000000001</v>
      </c>
      <c r="J35" s="21">
        <f>VLOOKUP(B35,RMS!B:E,4,FALSE)</f>
        <v>173073.13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11.7714864756701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39899.9997</v>
      </c>
      <c r="F37" s="25">
        <f>VLOOKUP(C37,RA!B8:I68,8,0)</f>
        <v>3984.3285000000001</v>
      </c>
      <c r="G37" s="16">
        <f t="shared" si="0"/>
        <v>35915.671199999997</v>
      </c>
      <c r="H37" s="27">
        <f>RA!J35</f>
        <v>11.7714864756701</v>
      </c>
      <c r="I37" s="20">
        <f>VLOOKUP(B37,RMS!B:D,3,FALSE)</f>
        <v>39900</v>
      </c>
      <c r="J37" s="21">
        <f>VLOOKUP(B37,RMS!B:E,4,FALSE)</f>
        <v>35915.670940170901</v>
      </c>
      <c r="K37" s="22">
        <f t="shared" si="1"/>
        <v>-2.9999999969732016E-4</v>
      </c>
      <c r="L37" s="22">
        <f t="shared" si="2"/>
        <v>2.598290957394056E-4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332378.6727</v>
      </c>
      <c r="F38" s="25">
        <f>VLOOKUP(C38,RA!B8:I69,8,0)</f>
        <v>22279.750199999999</v>
      </c>
      <c r="G38" s="16">
        <f t="shared" si="0"/>
        <v>310098.92249999999</v>
      </c>
      <c r="H38" s="27">
        <f>RA!J36</f>
        <v>0</v>
      </c>
      <c r="I38" s="20">
        <f>VLOOKUP(B38,RMS!B:D,3,FALSE)</f>
        <v>332378.66649658099</v>
      </c>
      <c r="J38" s="21">
        <f>VLOOKUP(B38,RMS!B:E,4,FALSE)</f>
        <v>310098.92899145302</v>
      </c>
      <c r="K38" s="22">
        <f t="shared" si="1"/>
        <v>6.2034190050326288E-3</v>
      </c>
      <c r="L38" s="22">
        <f t="shared" si="2"/>
        <v>-6.491453037597239E-3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145828.44</v>
      </c>
      <c r="F39" s="25">
        <f>VLOOKUP(C39,RA!B9:I70,8,0)</f>
        <v>-19018.150000000001</v>
      </c>
      <c r="G39" s="16">
        <f t="shared" si="0"/>
        <v>164846.59</v>
      </c>
      <c r="H39" s="27">
        <f>RA!J37</f>
        <v>5.6555264129194303</v>
      </c>
      <c r="I39" s="20">
        <f>VLOOKUP(B39,RMS!B:D,3,FALSE)</f>
        <v>145828.44</v>
      </c>
      <c r="J39" s="21">
        <f>VLOOKUP(B39,RMS!B:E,4,FALSE)</f>
        <v>164846.59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68478.81</v>
      </c>
      <c r="F40" s="25">
        <f>VLOOKUP(C40,RA!B10:I71,8,0)</f>
        <v>8749.52</v>
      </c>
      <c r="G40" s="16">
        <f t="shared" si="0"/>
        <v>59729.289999999994</v>
      </c>
      <c r="H40" s="27">
        <f>RA!J38</f>
        <v>-12.9068455290023</v>
      </c>
      <c r="I40" s="20">
        <f>VLOOKUP(B40,RMS!B:D,3,FALSE)</f>
        <v>68478.81</v>
      </c>
      <c r="J40" s="21">
        <f>VLOOKUP(B40,RMS!B:E,4,FALSE)</f>
        <v>59729.29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-7.2283348374891903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7031.8810000000003</v>
      </c>
      <c r="F42" s="25">
        <f>VLOOKUP(C42,RA!B8:I72,8,0)</f>
        <v>334.53359999999998</v>
      </c>
      <c r="G42" s="16">
        <f t="shared" si="0"/>
        <v>6697.3474000000006</v>
      </c>
      <c r="H42" s="27">
        <f>RA!J39</f>
        <v>-7.2283348374891903</v>
      </c>
      <c r="I42" s="20">
        <f>VLOOKUP(B42,RMS!B:D,3,FALSE)</f>
        <v>7031.8810982527802</v>
      </c>
      <c r="J42" s="21">
        <f>VLOOKUP(B42,RMS!B:E,4,FALSE)</f>
        <v>6697.3476287724097</v>
      </c>
      <c r="K42" s="22">
        <f t="shared" si="1"/>
        <v>-9.8252779935137369E-5</v>
      </c>
      <c r="L42" s="22">
        <f t="shared" si="2"/>
        <v>-2.2877240917296149E-4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21040617.964600001</v>
      </c>
      <c r="E7" s="65"/>
      <c r="F7" s="65"/>
      <c r="G7" s="53">
        <v>16309719.037599999</v>
      </c>
      <c r="H7" s="54">
        <v>29.006624308447702</v>
      </c>
      <c r="I7" s="53">
        <v>2043418.2895</v>
      </c>
      <c r="J7" s="54">
        <v>9.7117788695083505</v>
      </c>
      <c r="K7" s="53">
        <v>1469918.4509000001</v>
      </c>
      <c r="L7" s="54">
        <v>9.0125307953576002</v>
      </c>
      <c r="M7" s="54">
        <v>0.390157588843693</v>
      </c>
      <c r="N7" s="53">
        <v>394913603.43599999</v>
      </c>
      <c r="O7" s="53">
        <v>6407286332.5141001</v>
      </c>
      <c r="P7" s="53">
        <v>1110576</v>
      </c>
      <c r="Q7" s="53">
        <v>1128952</v>
      </c>
      <c r="R7" s="54">
        <v>-1.6277042779498201</v>
      </c>
      <c r="S7" s="53">
        <v>18.945680407824401</v>
      </c>
      <c r="T7" s="53">
        <v>19.003376764291101</v>
      </c>
      <c r="U7" s="55">
        <v>-0.30453567897672301</v>
      </c>
    </row>
    <row r="8" spans="1:23" ht="12" thickBot="1">
      <c r="A8" s="74">
        <v>42659</v>
      </c>
      <c r="B8" s="72" t="s">
        <v>6</v>
      </c>
      <c r="C8" s="73"/>
      <c r="D8" s="56">
        <v>726160.08730000001</v>
      </c>
      <c r="E8" s="59"/>
      <c r="F8" s="59"/>
      <c r="G8" s="56">
        <v>502529.43849999999</v>
      </c>
      <c r="H8" s="57">
        <v>44.501004651093702</v>
      </c>
      <c r="I8" s="56">
        <v>199406.73699999999</v>
      </c>
      <c r="J8" s="57">
        <v>27.460437510609001</v>
      </c>
      <c r="K8" s="56">
        <v>125353.9972</v>
      </c>
      <c r="L8" s="57">
        <v>24.944607737641999</v>
      </c>
      <c r="M8" s="57">
        <v>0.59074893066114398</v>
      </c>
      <c r="N8" s="56">
        <v>12992536.721000001</v>
      </c>
      <c r="O8" s="56">
        <v>236640460.8145</v>
      </c>
      <c r="P8" s="56">
        <v>27952</v>
      </c>
      <c r="Q8" s="56">
        <v>28207</v>
      </c>
      <c r="R8" s="57">
        <v>-0.90403091431204796</v>
      </c>
      <c r="S8" s="56">
        <v>25.978823958929599</v>
      </c>
      <c r="T8" s="56">
        <v>25.2212015279895</v>
      </c>
      <c r="U8" s="58">
        <v>2.916307651716</v>
      </c>
    </row>
    <row r="9" spans="1:23" ht="12" thickBot="1">
      <c r="A9" s="75"/>
      <c r="B9" s="72" t="s">
        <v>7</v>
      </c>
      <c r="C9" s="73"/>
      <c r="D9" s="56">
        <v>117739.4605</v>
      </c>
      <c r="E9" s="59"/>
      <c r="F9" s="59"/>
      <c r="G9" s="56">
        <v>75999.7359</v>
      </c>
      <c r="H9" s="57">
        <v>54.920881113219799</v>
      </c>
      <c r="I9" s="56">
        <v>26569.839199999999</v>
      </c>
      <c r="J9" s="57">
        <v>22.566639160029101</v>
      </c>
      <c r="K9" s="56">
        <v>16751.073899999999</v>
      </c>
      <c r="L9" s="57">
        <v>22.040963302873799</v>
      </c>
      <c r="M9" s="57">
        <v>0.586157362722876</v>
      </c>
      <c r="N9" s="56">
        <v>1677099.4508</v>
      </c>
      <c r="O9" s="56">
        <v>33649067.664399996</v>
      </c>
      <c r="P9" s="56">
        <v>6948</v>
      </c>
      <c r="Q9" s="56">
        <v>7286</v>
      </c>
      <c r="R9" s="57">
        <v>-4.6390337633818302</v>
      </c>
      <c r="S9" s="56">
        <v>16.945806059297599</v>
      </c>
      <c r="T9" s="56">
        <v>17.3429513450453</v>
      </c>
      <c r="U9" s="58">
        <v>-2.3436199160898199</v>
      </c>
    </row>
    <row r="10" spans="1:23" ht="12" thickBot="1">
      <c r="A10" s="75"/>
      <c r="B10" s="72" t="s">
        <v>8</v>
      </c>
      <c r="C10" s="73"/>
      <c r="D10" s="56">
        <v>163160.16699999999</v>
      </c>
      <c r="E10" s="59"/>
      <c r="F10" s="59"/>
      <c r="G10" s="56">
        <v>118798.76119999999</v>
      </c>
      <c r="H10" s="57">
        <v>37.341640057438603</v>
      </c>
      <c r="I10" s="56">
        <v>48020.154399999999</v>
      </c>
      <c r="J10" s="57">
        <v>29.431297652447199</v>
      </c>
      <c r="K10" s="56">
        <v>31388.0524</v>
      </c>
      <c r="L10" s="57">
        <v>26.421195038522001</v>
      </c>
      <c r="M10" s="57">
        <v>0.52988639715664498</v>
      </c>
      <c r="N10" s="56">
        <v>2714899.6741999998</v>
      </c>
      <c r="O10" s="56">
        <v>54475316.524899997</v>
      </c>
      <c r="P10" s="56">
        <v>118566</v>
      </c>
      <c r="Q10" s="56">
        <v>118939</v>
      </c>
      <c r="R10" s="57">
        <v>-0.313606134236877</v>
      </c>
      <c r="S10" s="56">
        <v>1.37611260395054</v>
      </c>
      <c r="T10" s="56">
        <v>1.3894433104364401</v>
      </c>
      <c r="U10" s="58">
        <v>-0.96872206879219502</v>
      </c>
    </row>
    <row r="11" spans="1:23" ht="12" thickBot="1">
      <c r="A11" s="75"/>
      <c r="B11" s="72" t="s">
        <v>9</v>
      </c>
      <c r="C11" s="73"/>
      <c r="D11" s="56">
        <v>53953.7817</v>
      </c>
      <c r="E11" s="59"/>
      <c r="F11" s="59"/>
      <c r="G11" s="56">
        <v>36235.006300000001</v>
      </c>
      <c r="H11" s="57">
        <v>48.899606235200302</v>
      </c>
      <c r="I11" s="56">
        <v>12936.9683</v>
      </c>
      <c r="J11" s="57">
        <v>23.977871230479501</v>
      </c>
      <c r="K11" s="56">
        <v>7931.1980000000003</v>
      </c>
      <c r="L11" s="57">
        <v>21.888220287131599</v>
      </c>
      <c r="M11" s="57">
        <v>0.63114932952121505</v>
      </c>
      <c r="N11" s="56">
        <v>895156.47080000001</v>
      </c>
      <c r="O11" s="56">
        <v>19181767.841400001</v>
      </c>
      <c r="P11" s="56">
        <v>2626</v>
      </c>
      <c r="Q11" s="56">
        <v>2530</v>
      </c>
      <c r="R11" s="57">
        <v>3.7944664031620601</v>
      </c>
      <c r="S11" s="56">
        <v>20.545994554455401</v>
      </c>
      <c r="T11" s="56">
        <v>19.556792608695702</v>
      </c>
      <c r="U11" s="58">
        <v>4.8145731915678001</v>
      </c>
    </row>
    <row r="12" spans="1:23" ht="12" thickBot="1">
      <c r="A12" s="75"/>
      <c r="B12" s="72" t="s">
        <v>10</v>
      </c>
      <c r="C12" s="73"/>
      <c r="D12" s="56">
        <v>230079.19940000001</v>
      </c>
      <c r="E12" s="59"/>
      <c r="F12" s="59"/>
      <c r="G12" s="56">
        <v>147354.00589999999</v>
      </c>
      <c r="H12" s="57">
        <v>56.140444227990997</v>
      </c>
      <c r="I12" s="56">
        <v>38558.487500000003</v>
      </c>
      <c r="J12" s="57">
        <v>16.758788973776301</v>
      </c>
      <c r="K12" s="56">
        <v>22424.250100000001</v>
      </c>
      <c r="L12" s="57">
        <v>15.2179440002588</v>
      </c>
      <c r="M12" s="57">
        <v>0.71949952966320196</v>
      </c>
      <c r="N12" s="56">
        <v>4107854.8502000002</v>
      </c>
      <c r="O12" s="56">
        <v>68824756.198799998</v>
      </c>
      <c r="P12" s="56">
        <v>1701</v>
      </c>
      <c r="Q12" s="56">
        <v>1687</v>
      </c>
      <c r="R12" s="57">
        <v>0.829875518672196</v>
      </c>
      <c r="S12" s="56">
        <v>135.261140152851</v>
      </c>
      <c r="T12" s="56">
        <v>128.273255838767</v>
      </c>
      <c r="U12" s="58">
        <v>5.1662172196593898</v>
      </c>
    </row>
    <row r="13" spans="1:23" ht="12" thickBot="1">
      <c r="A13" s="75"/>
      <c r="B13" s="72" t="s">
        <v>11</v>
      </c>
      <c r="C13" s="73"/>
      <c r="D13" s="56">
        <v>306172.59250000003</v>
      </c>
      <c r="E13" s="59"/>
      <c r="F13" s="59"/>
      <c r="G13" s="56">
        <v>211443.2751</v>
      </c>
      <c r="H13" s="57">
        <v>44.801291199825897</v>
      </c>
      <c r="I13" s="56">
        <v>83004.783500000005</v>
      </c>
      <c r="J13" s="57">
        <v>27.110455192033601</v>
      </c>
      <c r="K13" s="56">
        <v>58687.927000000003</v>
      </c>
      <c r="L13" s="57">
        <v>27.755873045498401</v>
      </c>
      <c r="M13" s="57">
        <v>0.41434171801638198</v>
      </c>
      <c r="N13" s="56">
        <v>5438431.6228999998</v>
      </c>
      <c r="O13" s="56">
        <v>99276697.714100003</v>
      </c>
      <c r="P13" s="56">
        <v>11661</v>
      </c>
      <c r="Q13" s="56">
        <v>11447</v>
      </c>
      <c r="R13" s="57">
        <v>1.8694854547042901</v>
      </c>
      <c r="S13" s="56">
        <v>26.256118043049501</v>
      </c>
      <c r="T13" s="56">
        <v>26.0337493753822</v>
      </c>
      <c r="U13" s="58">
        <v>0.84692134344724701</v>
      </c>
    </row>
    <row r="14" spans="1:23" ht="12" thickBot="1">
      <c r="A14" s="75"/>
      <c r="B14" s="72" t="s">
        <v>12</v>
      </c>
      <c r="C14" s="73"/>
      <c r="D14" s="56">
        <v>144876.7794</v>
      </c>
      <c r="E14" s="59"/>
      <c r="F14" s="59"/>
      <c r="G14" s="56">
        <v>106511.7635</v>
      </c>
      <c r="H14" s="57">
        <v>36.019510558568498</v>
      </c>
      <c r="I14" s="56">
        <v>22415.722900000001</v>
      </c>
      <c r="J14" s="57">
        <v>15.472267531645601</v>
      </c>
      <c r="K14" s="56">
        <v>21277.947800000002</v>
      </c>
      <c r="L14" s="57">
        <v>19.977087131788998</v>
      </c>
      <c r="M14" s="57">
        <v>5.3472031734187998E-2</v>
      </c>
      <c r="N14" s="56">
        <v>2168417.4602000001</v>
      </c>
      <c r="O14" s="56">
        <v>41216764.168300003</v>
      </c>
      <c r="P14" s="56">
        <v>2213</v>
      </c>
      <c r="Q14" s="56">
        <v>2135</v>
      </c>
      <c r="R14" s="57">
        <v>3.65339578454333</v>
      </c>
      <c r="S14" s="56">
        <v>65.466235607772305</v>
      </c>
      <c r="T14" s="56">
        <v>65.040473067915698</v>
      </c>
      <c r="U14" s="58">
        <v>0.65035439399237804</v>
      </c>
    </row>
    <row r="15" spans="1:23" ht="12" thickBot="1">
      <c r="A15" s="75"/>
      <c r="B15" s="72" t="s">
        <v>13</v>
      </c>
      <c r="C15" s="73"/>
      <c r="D15" s="56">
        <v>129776.6027</v>
      </c>
      <c r="E15" s="59"/>
      <c r="F15" s="59"/>
      <c r="G15" s="56">
        <v>61324.122199999998</v>
      </c>
      <c r="H15" s="57">
        <v>111.624069035594</v>
      </c>
      <c r="I15" s="56">
        <v>26820.110400000001</v>
      </c>
      <c r="J15" s="57">
        <v>20.666368083312499</v>
      </c>
      <c r="K15" s="56">
        <v>11190.999299999999</v>
      </c>
      <c r="L15" s="57">
        <v>18.248935163722599</v>
      </c>
      <c r="M15" s="57">
        <v>1.3965786862304601</v>
      </c>
      <c r="N15" s="56">
        <v>2222758.92</v>
      </c>
      <c r="O15" s="56">
        <v>36663768.424699999</v>
      </c>
      <c r="P15" s="56">
        <v>4168</v>
      </c>
      <c r="Q15" s="56">
        <v>4392</v>
      </c>
      <c r="R15" s="57">
        <v>-5.1001821493624799</v>
      </c>
      <c r="S15" s="56">
        <v>31.136420993282101</v>
      </c>
      <c r="T15" s="56">
        <v>31.869097108378899</v>
      </c>
      <c r="U15" s="58">
        <v>-2.3531160349315599</v>
      </c>
    </row>
    <row r="16" spans="1:23" ht="12" thickBot="1">
      <c r="A16" s="75"/>
      <c r="B16" s="72" t="s">
        <v>14</v>
      </c>
      <c r="C16" s="73"/>
      <c r="D16" s="56">
        <v>1202831.4794999999</v>
      </c>
      <c r="E16" s="59"/>
      <c r="F16" s="59"/>
      <c r="G16" s="56">
        <v>773970.36589999998</v>
      </c>
      <c r="H16" s="57">
        <v>55.410534110218201</v>
      </c>
      <c r="I16" s="56">
        <v>-36773.321100000001</v>
      </c>
      <c r="J16" s="57">
        <v>-3.0572296890073201</v>
      </c>
      <c r="K16" s="56">
        <v>12797.7261</v>
      </c>
      <c r="L16" s="57">
        <v>1.6535162925932401</v>
      </c>
      <c r="M16" s="57">
        <v>-3.8734261706069799</v>
      </c>
      <c r="N16" s="56">
        <v>19454714.893199999</v>
      </c>
      <c r="O16" s="56">
        <v>336480791.95429999</v>
      </c>
      <c r="P16" s="56">
        <v>61953</v>
      </c>
      <c r="Q16" s="56">
        <v>62746</v>
      </c>
      <c r="R16" s="57">
        <v>-1.26382558250725</v>
      </c>
      <c r="S16" s="56">
        <v>19.415225727567702</v>
      </c>
      <c r="T16" s="56">
        <v>19.291916555636998</v>
      </c>
      <c r="U16" s="58">
        <v>0.63511582950886902</v>
      </c>
    </row>
    <row r="17" spans="1:21" ht="12" thickBot="1">
      <c r="A17" s="75"/>
      <c r="B17" s="72" t="s">
        <v>15</v>
      </c>
      <c r="C17" s="73"/>
      <c r="D17" s="56">
        <v>653659.56229999999</v>
      </c>
      <c r="E17" s="59"/>
      <c r="F17" s="59"/>
      <c r="G17" s="56">
        <v>488924.02350000001</v>
      </c>
      <c r="H17" s="57">
        <v>33.693484239274703</v>
      </c>
      <c r="I17" s="56">
        <v>66859.356499999994</v>
      </c>
      <c r="J17" s="57">
        <v>10.2284675932446</v>
      </c>
      <c r="K17" s="56">
        <v>29479.341</v>
      </c>
      <c r="L17" s="57">
        <v>6.0294318918857597</v>
      </c>
      <c r="M17" s="57">
        <v>1.2680071613541199</v>
      </c>
      <c r="N17" s="56">
        <v>12784775.214199999</v>
      </c>
      <c r="O17" s="56">
        <v>340931658.8355</v>
      </c>
      <c r="P17" s="56">
        <v>10889</v>
      </c>
      <c r="Q17" s="56">
        <v>11419</v>
      </c>
      <c r="R17" s="57">
        <v>-4.6413871617479696</v>
      </c>
      <c r="S17" s="56">
        <v>60.029347258701399</v>
      </c>
      <c r="T17" s="56">
        <v>60.983077265960297</v>
      </c>
      <c r="U17" s="58">
        <v>-1.58877290993791</v>
      </c>
    </row>
    <row r="18" spans="1:21" ht="12" thickBot="1">
      <c r="A18" s="75"/>
      <c r="B18" s="72" t="s">
        <v>16</v>
      </c>
      <c r="C18" s="73"/>
      <c r="D18" s="56">
        <v>2163445.4347999999</v>
      </c>
      <c r="E18" s="59"/>
      <c r="F18" s="59"/>
      <c r="G18" s="56">
        <v>1414746.3393000001</v>
      </c>
      <c r="H18" s="57">
        <v>52.921083780322597</v>
      </c>
      <c r="I18" s="56">
        <v>279694.89750000002</v>
      </c>
      <c r="J18" s="57">
        <v>12.928215937457001</v>
      </c>
      <c r="K18" s="56">
        <v>205975.60990000001</v>
      </c>
      <c r="L18" s="57">
        <v>14.5591901656317</v>
      </c>
      <c r="M18" s="57">
        <v>0.35790299461081998</v>
      </c>
      <c r="N18" s="56">
        <v>33991811.307099998</v>
      </c>
      <c r="O18" s="56">
        <v>634072221.7105</v>
      </c>
      <c r="P18" s="56">
        <v>99477</v>
      </c>
      <c r="Q18" s="56">
        <v>100186</v>
      </c>
      <c r="R18" s="57">
        <v>-0.70768370830255301</v>
      </c>
      <c r="S18" s="56">
        <v>21.7481974205093</v>
      </c>
      <c r="T18" s="56">
        <v>21.3466411893877</v>
      </c>
      <c r="U18" s="58">
        <v>1.8463885689341999</v>
      </c>
    </row>
    <row r="19" spans="1:21" ht="12" thickBot="1">
      <c r="A19" s="75"/>
      <c r="B19" s="72" t="s">
        <v>17</v>
      </c>
      <c r="C19" s="73"/>
      <c r="D19" s="56">
        <v>666800.7156</v>
      </c>
      <c r="E19" s="59"/>
      <c r="F19" s="59"/>
      <c r="G19" s="56">
        <v>477910.7401</v>
      </c>
      <c r="H19" s="57">
        <v>39.524111858309702</v>
      </c>
      <c r="I19" s="56">
        <v>61067.577400000002</v>
      </c>
      <c r="J19" s="57">
        <v>9.1582951204619292</v>
      </c>
      <c r="K19" s="56">
        <v>45546.847199999997</v>
      </c>
      <c r="L19" s="57">
        <v>9.5304087935897002</v>
      </c>
      <c r="M19" s="57">
        <v>0.34076409574184502</v>
      </c>
      <c r="N19" s="56">
        <v>11514033.215</v>
      </c>
      <c r="O19" s="56">
        <v>189508721.63170001</v>
      </c>
      <c r="P19" s="56">
        <v>17410</v>
      </c>
      <c r="Q19" s="56">
        <v>17275</v>
      </c>
      <c r="R19" s="57">
        <v>0.78147612156296298</v>
      </c>
      <c r="S19" s="56">
        <v>38.299868788052798</v>
      </c>
      <c r="T19" s="56">
        <v>40.360382182344402</v>
      </c>
      <c r="U19" s="58">
        <v>-5.3799489645623604</v>
      </c>
    </row>
    <row r="20" spans="1:21" ht="12" thickBot="1">
      <c r="A20" s="75"/>
      <c r="B20" s="72" t="s">
        <v>18</v>
      </c>
      <c r="C20" s="73"/>
      <c r="D20" s="56">
        <v>1226278.2235000001</v>
      </c>
      <c r="E20" s="59"/>
      <c r="F20" s="59"/>
      <c r="G20" s="56">
        <v>1143352.7822</v>
      </c>
      <c r="H20" s="57">
        <v>7.2528306740495196</v>
      </c>
      <c r="I20" s="56">
        <v>119757.5552</v>
      </c>
      <c r="J20" s="57">
        <v>9.7659367103651409</v>
      </c>
      <c r="K20" s="56">
        <v>69289.550700000007</v>
      </c>
      <c r="L20" s="57">
        <v>6.0602074686585699</v>
      </c>
      <c r="M20" s="57">
        <v>0.72836385847714902</v>
      </c>
      <c r="N20" s="56">
        <v>23330197.5266</v>
      </c>
      <c r="O20" s="56">
        <v>372734871.6049</v>
      </c>
      <c r="P20" s="56">
        <v>50491</v>
      </c>
      <c r="Q20" s="56">
        <v>51542</v>
      </c>
      <c r="R20" s="57">
        <v>-2.0391137324900099</v>
      </c>
      <c r="S20" s="56">
        <v>24.2870654869185</v>
      </c>
      <c r="T20" s="56">
        <v>26.159113980831201</v>
      </c>
      <c r="U20" s="58">
        <v>-7.7080061192285001</v>
      </c>
    </row>
    <row r="21" spans="1:21" ht="12" thickBot="1">
      <c r="A21" s="75"/>
      <c r="B21" s="72" t="s">
        <v>19</v>
      </c>
      <c r="C21" s="73"/>
      <c r="D21" s="56">
        <v>441131.36119999998</v>
      </c>
      <c r="E21" s="59"/>
      <c r="F21" s="59"/>
      <c r="G21" s="56">
        <v>317841.20929999999</v>
      </c>
      <c r="H21" s="57">
        <v>38.789857417019299</v>
      </c>
      <c r="I21" s="56">
        <v>54558.586799999997</v>
      </c>
      <c r="J21" s="57">
        <v>12.367877598089001</v>
      </c>
      <c r="K21" s="56">
        <v>36440.731299999999</v>
      </c>
      <c r="L21" s="57">
        <v>11.465074456599099</v>
      </c>
      <c r="M21" s="57">
        <v>0.49718693488459198</v>
      </c>
      <c r="N21" s="56">
        <v>6704620.2120000003</v>
      </c>
      <c r="O21" s="56">
        <v>119606309.5166</v>
      </c>
      <c r="P21" s="56">
        <v>36603</v>
      </c>
      <c r="Q21" s="56">
        <v>38022</v>
      </c>
      <c r="R21" s="57">
        <v>-3.7320498658671299</v>
      </c>
      <c r="S21" s="56">
        <v>12.0517815807447</v>
      </c>
      <c r="T21" s="56">
        <v>12.0466853453264</v>
      </c>
      <c r="U21" s="58">
        <v>4.2286158143630001E-2</v>
      </c>
    </row>
    <row r="22" spans="1:21" ht="12" thickBot="1">
      <c r="A22" s="75"/>
      <c r="B22" s="72" t="s">
        <v>20</v>
      </c>
      <c r="C22" s="73"/>
      <c r="D22" s="56">
        <v>1532417.9611</v>
      </c>
      <c r="E22" s="59"/>
      <c r="F22" s="59"/>
      <c r="G22" s="56">
        <v>1152421.3347</v>
      </c>
      <c r="H22" s="57">
        <v>32.973758377956599</v>
      </c>
      <c r="I22" s="56">
        <v>102917.644</v>
      </c>
      <c r="J22" s="57">
        <v>6.7160296089275597</v>
      </c>
      <c r="K22" s="56">
        <v>144606.12469999999</v>
      </c>
      <c r="L22" s="57">
        <v>12.5480256522363</v>
      </c>
      <c r="M22" s="57">
        <v>-0.28828986867939999</v>
      </c>
      <c r="N22" s="56">
        <v>23433597.705499999</v>
      </c>
      <c r="O22" s="56">
        <v>426368775.28109998</v>
      </c>
      <c r="P22" s="56">
        <v>90240</v>
      </c>
      <c r="Q22" s="56">
        <v>93473</v>
      </c>
      <c r="R22" s="57">
        <v>-3.4587527949247399</v>
      </c>
      <c r="S22" s="56">
        <v>16.9815820157358</v>
      </c>
      <c r="T22" s="56">
        <v>16.937656627047399</v>
      </c>
      <c r="U22" s="58">
        <v>0.25866487967807</v>
      </c>
    </row>
    <row r="23" spans="1:21" ht="12" thickBot="1">
      <c r="A23" s="75"/>
      <c r="B23" s="72" t="s">
        <v>21</v>
      </c>
      <c r="C23" s="73"/>
      <c r="D23" s="56">
        <v>3795199.0849000001</v>
      </c>
      <c r="E23" s="59"/>
      <c r="F23" s="59"/>
      <c r="G23" s="56">
        <v>2603979.1249000002</v>
      </c>
      <c r="H23" s="57">
        <v>45.746140919841103</v>
      </c>
      <c r="I23" s="56">
        <v>289347.16070000001</v>
      </c>
      <c r="J23" s="57">
        <v>7.6240311569221397</v>
      </c>
      <c r="K23" s="56">
        <v>295152.57290000003</v>
      </c>
      <c r="L23" s="57">
        <v>11.334675077755699</v>
      </c>
      <c r="M23" s="57">
        <v>-1.9669190557817001E-2</v>
      </c>
      <c r="N23" s="56">
        <v>62685105.462200001</v>
      </c>
      <c r="O23" s="56">
        <v>937857957.64409995</v>
      </c>
      <c r="P23" s="56">
        <v>107086</v>
      </c>
      <c r="Q23" s="56">
        <v>103142</v>
      </c>
      <c r="R23" s="57">
        <v>3.8238544918655801</v>
      </c>
      <c r="S23" s="56">
        <v>35.440665305455397</v>
      </c>
      <c r="T23" s="56">
        <v>35.094723023598497</v>
      </c>
      <c r="U23" s="58">
        <v>0.97611678244552602</v>
      </c>
    </row>
    <row r="24" spans="1:21" ht="12" thickBot="1">
      <c r="A24" s="75"/>
      <c r="B24" s="72" t="s">
        <v>22</v>
      </c>
      <c r="C24" s="73"/>
      <c r="D24" s="56">
        <v>346480.59330000001</v>
      </c>
      <c r="E24" s="59"/>
      <c r="F24" s="59"/>
      <c r="G24" s="56">
        <v>248429.42879999999</v>
      </c>
      <c r="H24" s="57">
        <v>39.468417640221197</v>
      </c>
      <c r="I24" s="56">
        <v>49806.445800000001</v>
      </c>
      <c r="J24" s="57">
        <v>14.3749597417928</v>
      </c>
      <c r="K24" s="56">
        <v>38267.740599999997</v>
      </c>
      <c r="L24" s="57">
        <v>15.403867724064099</v>
      </c>
      <c r="M24" s="57">
        <v>0.30152564585953101</v>
      </c>
      <c r="N24" s="56">
        <v>5686824.3051000005</v>
      </c>
      <c r="O24" s="56">
        <v>91062141.390200004</v>
      </c>
      <c r="P24" s="56">
        <v>30371</v>
      </c>
      <c r="Q24" s="56">
        <v>31147</v>
      </c>
      <c r="R24" s="57">
        <v>-2.4914116929399301</v>
      </c>
      <c r="S24" s="56">
        <v>11.4082708274341</v>
      </c>
      <c r="T24" s="56">
        <v>11.591689828876</v>
      </c>
      <c r="U24" s="58">
        <v>-1.6077721524705999</v>
      </c>
    </row>
    <row r="25" spans="1:21" ht="12" thickBot="1">
      <c r="A25" s="75"/>
      <c r="B25" s="72" t="s">
        <v>23</v>
      </c>
      <c r="C25" s="73"/>
      <c r="D25" s="56">
        <v>411479.95939999999</v>
      </c>
      <c r="E25" s="59"/>
      <c r="F25" s="59"/>
      <c r="G25" s="56">
        <v>322617.03200000001</v>
      </c>
      <c r="H25" s="57">
        <v>27.544400507658299</v>
      </c>
      <c r="I25" s="56">
        <v>24984.9375</v>
      </c>
      <c r="J25" s="57">
        <v>6.0719694675852098</v>
      </c>
      <c r="K25" s="56">
        <v>16885.159800000001</v>
      </c>
      <c r="L25" s="57">
        <v>5.2338091685128401</v>
      </c>
      <c r="M25" s="57">
        <v>0.47969801861158601</v>
      </c>
      <c r="N25" s="56">
        <v>6629556.2395000001</v>
      </c>
      <c r="O25" s="56">
        <v>106489473.2625</v>
      </c>
      <c r="P25" s="56">
        <v>22792</v>
      </c>
      <c r="Q25" s="56">
        <v>24098</v>
      </c>
      <c r="R25" s="57">
        <v>-5.4195368910282999</v>
      </c>
      <c r="S25" s="56">
        <v>18.053701272376301</v>
      </c>
      <c r="T25" s="56">
        <v>17.7336613743879</v>
      </c>
      <c r="U25" s="58">
        <v>1.7727107209758</v>
      </c>
    </row>
    <row r="26" spans="1:21" ht="12" thickBot="1">
      <c r="A26" s="75"/>
      <c r="B26" s="72" t="s">
        <v>24</v>
      </c>
      <c r="C26" s="73"/>
      <c r="D26" s="56">
        <v>611531.84869999997</v>
      </c>
      <c r="E26" s="59"/>
      <c r="F26" s="59"/>
      <c r="G26" s="56">
        <v>609149.054</v>
      </c>
      <c r="H26" s="57">
        <v>0.39116775842520402</v>
      </c>
      <c r="I26" s="56">
        <v>150312.11660000001</v>
      </c>
      <c r="J26" s="57">
        <v>24.5796056116349</v>
      </c>
      <c r="K26" s="56">
        <v>36339.996899999998</v>
      </c>
      <c r="L26" s="57">
        <v>5.9656986514830903</v>
      </c>
      <c r="M26" s="57">
        <v>3.1362721360056001</v>
      </c>
      <c r="N26" s="56">
        <v>10737524.969000001</v>
      </c>
      <c r="O26" s="56">
        <v>202856579.15040001</v>
      </c>
      <c r="P26" s="56">
        <v>43199</v>
      </c>
      <c r="Q26" s="56">
        <v>45086</v>
      </c>
      <c r="R26" s="57">
        <v>-4.1853346936965004</v>
      </c>
      <c r="S26" s="56">
        <v>14.15615751985</v>
      </c>
      <c r="T26" s="56">
        <v>14.5446240141064</v>
      </c>
      <c r="U26" s="58">
        <v>-2.7441521027981199</v>
      </c>
    </row>
    <row r="27" spans="1:21" ht="12" thickBot="1">
      <c r="A27" s="75"/>
      <c r="B27" s="72" t="s">
        <v>25</v>
      </c>
      <c r="C27" s="73"/>
      <c r="D27" s="56">
        <v>291644.84090000001</v>
      </c>
      <c r="E27" s="59"/>
      <c r="F27" s="59"/>
      <c r="G27" s="56">
        <v>198359.66630000001</v>
      </c>
      <c r="H27" s="57">
        <v>47.028297808746601</v>
      </c>
      <c r="I27" s="56">
        <v>72430.443899999998</v>
      </c>
      <c r="J27" s="57">
        <v>24.8351534957668</v>
      </c>
      <c r="K27" s="56">
        <v>48962.203699999998</v>
      </c>
      <c r="L27" s="57">
        <v>24.683548129159199</v>
      </c>
      <c r="M27" s="57">
        <v>0.47931339740739598</v>
      </c>
      <c r="N27" s="56">
        <v>4211032.3541999999</v>
      </c>
      <c r="O27" s="56">
        <v>74118353.939300001</v>
      </c>
      <c r="P27" s="56">
        <v>37395</v>
      </c>
      <c r="Q27" s="56">
        <v>36929</v>
      </c>
      <c r="R27" s="57">
        <v>1.26188090660457</v>
      </c>
      <c r="S27" s="56">
        <v>7.7990330498729801</v>
      </c>
      <c r="T27" s="56">
        <v>7.7382444853638104</v>
      </c>
      <c r="U27" s="58">
        <v>0.77943719587343496</v>
      </c>
    </row>
    <row r="28" spans="1:21" ht="12" thickBot="1">
      <c r="A28" s="75"/>
      <c r="B28" s="72" t="s">
        <v>26</v>
      </c>
      <c r="C28" s="73"/>
      <c r="D28" s="56">
        <v>1283696.5312000001</v>
      </c>
      <c r="E28" s="59"/>
      <c r="F28" s="59"/>
      <c r="G28" s="56">
        <v>1230706.8313</v>
      </c>
      <c r="H28" s="57">
        <v>4.3056314105307303</v>
      </c>
      <c r="I28" s="56">
        <v>47285.955300000001</v>
      </c>
      <c r="J28" s="57">
        <v>3.6835773993871501</v>
      </c>
      <c r="K28" s="56">
        <v>-12056.8789</v>
      </c>
      <c r="L28" s="57">
        <v>-0.97967107952624899</v>
      </c>
      <c r="M28" s="57">
        <v>-4.9219067962936904</v>
      </c>
      <c r="N28" s="56">
        <v>19463357.367899999</v>
      </c>
      <c r="O28" s="56">
        <v>309233020.24849999</v>
      </c>
      <c r="P28" s="56">
        <v>51470</v>
      </c>
      <c r="Q28" s="56">
        <v>52334</v>
      </c>
      <c r="R28" s="57">
        <v>-1.65093438300149</v>
      </c>
      <c r="S28" s="56">
        <v>24.940674785311799</v>
      </c>
      <c r="T28" s="56">
        <v>25.085229004089101</v>
      </c>
      <c r="U28" s="58">
        <v>-0.57959225250157098</v>
      </c>
    </row>
    <row r="29" spans="1:21" ht="12" thickBot="1">
      <c r="A29" s="75"/>
      <c r="B29" s="72" t="s">
        <v>27</v>
      </c>
      <c r="C29" s="73"/>
      <c r="D29" s="56">
        <v>761363.45050000004</v>
      </c>
      <c r="E29" s="59"/>
      <c r="F29" s="59"/>
      <c r="G29" s="56">
        <v>747514.65110000002</v>
      </c>
      <c r="H29" s="57">
        <v>1.85264588187279</v>
      </c>
      <c r="I29" s="56">
        <v>98033.155899999998</v>
      </c>
      <c r="J29" s="57">
        <v>12.8759997391023</v>
      </c>
      <c r="K29" s="56">
        <v>88790.680699999997</v>
      </c>
      <c r="L29" s="57">
        <v>11.8781191203866</v>
      </c>
      <c r="M29" s="57">
        <v>0.104092852167987</v>
      </c>
      <c r="N29" s="56">
        <v>12157512.266000001</v>
      </c>
      <c r="O29" s="56">
        <v>220780985.9111</v>
      </c>
      <c r="P29" s="56">
        <v>108568</v>
      </c>
      <c r="Q29" s="56">
        <v>112151</v>
      </c>
      <c r="R29" s="57">
        <v>-3.19479986803506</v>
      </c>
      <c r="S29" s="56">
        <v>7.0127795529069301</v>
      </c>
      <c r="T29" s="56">
        <v>7.0930410027552098</v>
      </c>
      <c r="U29" s="58">
        <v>-1.14450267889872</v>
      </c>
    </row>
    <row r="30" spans="1:21" ht="12" thickBot="1">
      <c r="A30" s="75"/>
      <c r="B30" s="72" t="s">
        <v>28</v>
      </c>
      <c r="C30" s="73"/>
      <c r="D30" s="56">
        <v>1191237.1379</v>
      </c>
      <c r="E30" s="59"/>
      <c r="F30" s="59"/>
      <c r="G30" s="56">
        <v>1100298.8476</v>
      </c>
      <c r="H30" s="57">
        <v>8.2648719026069006</v>
      </c>
      <c r="I30" s="56">
        <v>128476.1943</v>
      </c>
      <c r="J30" s="57">
        <v>10.785106526017801</v>
      </c>
      <c r="K30" s="56">
        <v>103449.5662</v>
      </c>
      <c r="L30" s="57">
        <v>9.4019516993630301</v>
      </c>
      <c r="M30" s="57">
        <v>0.24192105408751299</v>
      </c>
      <c r="N30" s="56">
        <v>22317760.178599998</v>
      </c>
      <c r="O30" s="56">
        <v>360454133.125</v>
      </c>
      <c r="P30" s="56">
        <v>87438</v>
      </c>
      <c r="Q30" s="56">
        <v>91311</v>
      </c>
      <c r="R30" s="57">
        <v>-4.24154811578014</v>
      </c>
      <c r="S30" s="56">
        <v>13.623792148722501</v>
      </c>
      <c r="T30" s="56">
        <v>13.9991013273319</v>
      </c>
      <c r="U30" s="58">
        <v>-2.75480699141858</v>
      </c>
    </row>
    <row r="31" spans="1:21" ht="12" thickBot="1">
      <c r="A31" s="75"/>
      <c r="B31" s="72" t="s">
        <v>29</v>
      </c>
      <c r="C31" s="73"/>
      <c r="D31" s="56">
        <v>935983.34829999995</v>
      </c>
      <c r="E31" s="59"/>
      <c r="F31" s="59"/>
      <c r="G31" s="56">
        <v>894857.78859999997</v>
      </c>
      <c r="H31" s="57">
        <v>4.5957648493333103</v>
      </c>
      <c r="I31" s="56">
        <v>47963.9804</v>
      </c>
      <c r="J31" s="57">
        <v>5.1244480456960702</v>
      </c>
      <c r="K31" s="56">
        <v>14005.9931</v>
      </c>
      <c r="L31" s="57">
        <v>1.5651641275774399</v>
      </c>
      <c r="M31" s="57">
        <v>2.42453263096353</v>
      </c>
      <c r="N31" s="56">
        <v>27549132.563000001</v>
      </c>
      <c r="O31" s="56">
        <v>374318685.88160002</v>
      </c>
      <c r="P31" s="56">
        <v>33487</v>
      </c>
      <c r="Q31" s="56">
        <v>33700</v>
      </c>
      <c r="R31" s="57">
        <v>-0.63204747774481296</v>
      </c>
      <c r="S31" s="56">
        <v>27.950647961895701</v>
      </c>
      <c r="T31" s="56">
        <v>26.6515792848665</v>
      </c>
      <c r="U31" s="58">
        <v>4.6477229393757797</v>
      </c>
    </row>
    <row r="32" spans="1:21" ht="12" thickBot="1">
      <c r="A32" s="75"/>
      <c r="B32" s="72" t="s">
        <v>30</v>
      </c>
      <c r="C32" s="73"/>
      <c r="D32" s="56">
        <v>154806.38219999999</v>
      </c>
      <c r="E32" s="59"/>
      <c r="F32" s="59"/>
      <c r="G32" s="56">
        <v>86282.911399999997</v>
      </c>
      <c r="H32" s="57">
        <v>79.417198247207097</v>
      </c>
      <c r="I32" s="56">
        <v>30803.2117</v>
      </c>
      <c r="J32" s="57">
        <v>19.8978952044782</v>
      </c>
      <c r="K32" s="56">
        <v>21817.681</v>
      </c>
      <c r="L32" s="57">
        <v>25.286213279075799</v>
      </c>
      <c r="M32" s="57">
        <v>0.41184627733809098</v>
      </c>
      <c r="N32" s="56">
        <v>2249625.8903999999</v>
      </c>
      <c r="O32" s="56">
        <v>36396317.484899998</v>
      </c>
      <c r="P32" s="56">
        <v>28072</v>
      </c>
      <c r="Q32" s="56">
        <v>28090</v>
      </c>
      <c r="R32" s="57">
        <v>-6.4079743681022996E-2</v>
      </c>
      <c r="S32" s="56">
        <v>5.5146189156454799</v>
      </c>
      <c r="T32" s="56">
        <v>5.4883907511569996</v>
      </c>
      <c r="U32" s="58">
        <v>0.47561154976777398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252601.87539999999</v>
      </c>
      <c r="E35" s="59"/>
      <c r="F35" s="59"/>
      <c r="G35" s="56">
        <v>283572.9901</v>
      </c>
      <c r="H35" s="57">
        <v>-10.921743530326401</v>
      </c>
      <c r="I35" s="56">
        <v>29734.995599999998</v>
      </c>
      <c r="J35" s="57">
        <v>11.7714864756701</v>
      </c>
      <c r="K35" s="56">
        <v>3850.3561</v>
      </c>
      <c r="L35" s="57">
        <v>1.3578007195403901</v>
      </c>
      <c r="M35" s="57">
        <v>6.7226611845070696</v>
      </c>
      <c r="N35" s="56">
        <v>4135703.3823000002</v>
      </c>
      <c r="O35" s="56">
        <v>60396597.8332</v>
      </c>
      <c r="P35" s="56">
        <v>15478</v>
      </c>
      <c r="Q35" s="56">
        <v>17065</v>
      </c>
      <c r="R35" s="57">
        <v>-9.2997363023732706</v>
      </c>
      <c r="S35" s="56">
        <v>16.320059142007999</v>
      </c>
      <c r="T35" s="56">
        <v>16.762058974509198</v>
      </c>
      <c r="U35" s="58">
        <v>-2.7083224923095099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173045.43</v>
      </c>
      <c r="E37" s="59"/>
      <c r="F37" s="59"/>
      <c r="G37" s="56">
        <v>88743.65</v>
      </c>
      <c r="H37" s="57">
        <v>94.994717931930893</v>
      </c>
      <c r="I37" s="56">
        <v>9786.6299999999992</v>
      </c>
      <c r="J37" s="57">
        <v>5.6555264129194303</v>
      </c>
      <c r="K37" s="56">
        <v>2951.89</v>
      </c>
      <c r="L37" s="57">
        <v>3.3263112346629899</v>
      </c>
      <c r="M37" s="57">
        <v>2.31537760553408</v>
      </c>
      <c r="N37" s="56">
        <v>4490377.9400000004</v>
      </c>
      <c r="O37" s="56">
        <v>58716219.840000004</v>
      </c>
      <c r="P37" s="56">
        <v>84</v>
      </c>
      <c r="Q37" s="56">
        <v>96</v>
      </c>
      <c r="R37" s="57">
        <v>-12.5</v>
      </c>
      <c r="S37" s="56">
        <v>2060.0646428571399</v>
      </c>
      <c r="T37" s="56">
        <v>1855.4146874999999</v>
      </c>
      <c r="U37" s="58">
        <v>9.9341521183194406</v>
      </c>
    </row>
    <row r="38" spans="1:21" ht="12" thickBot="1">
      <c r="A38" s="75"/>
      <c r="B38" s="72" t="s">
        <v>35</v>
      </c>
      <c r="C38" s="73"/>
      <c r="D38" s="56">
        <v>260392.44</v>
      </c>
      <c r="E38" s="59"/>
      <c r="F38" s="59"/>
      <c r="G38" s="56">
        <v>179368.41</v>
      </c>
      <c r="H38" s="57">
        <v>45.171850494744298</v>
      </c>
      <c r="I38" s="56">
        <v>-33608.449999999997</v>
      </c>
      <c r="J38" s="57">
        <v>-12.9068455290023</v>
      </c>
      <c r="K38" s="56">
        <v>-40796.49</v>
      </c>
      <c r="L38" s="57">
        <v>-22.744523408553398</v>
      </c>
      <c r="M38" s="57">
        <v>-0.176192608726878</v>
      </c>
      <c r="N38" s="56">
        <v>12048730.59</v>
      </c>
      <c r="O38" s="56">
        <v>120282649.41</v>
      </c>
      <c r="P38" s="56">
        <v>112</v>
      </c>
      <c r="Q38" s="56">
        <v>107</v>
      </c>
      <c r="R38" s="57">
        <v>4.6728971962616699</v>
      </c>
      <c r="S38" s="56">
        <v>2324.9324999999999</v>
      </c>
      <c r="T38" s="56">
        <v>1770.0934579439299</v>
      </c>
      <c r="U38" s="58">
        <v>23.8647376668387</v>
      </c>
    </row>
    <row r="39" spans="1:21" ht="12" thickBot="1">
      <c r="A39" s="75"/>
      <c r="B39" s="72" t="s">
        <v>36</v>
      </c>
      <c r="C39" s="73"/>
      <c r="D39" s="56">
        <v>65341.19</v>
      </c>
      <c r="E39" s="59"/>
      <c r="F39" s="59"/>
      <c r="G39" s="56">
        <v>48492.32</v>
      </c>
      <c r="H39" s="57">
        <v>34.745440102680199</v>
      </c>
      <c r="I39" s="56">
        <v>-4723.08</v>
      </c>
      <c r="J39" s="57">
        <v>-7.2283348374891903</v>
      </c>
      <c r="K39" s="56">
        <v>-357.24</v>
      </c>
      <c r="L39" s="57">
        <v>-0.736693975458382</v>
      </c>
      <c r="M39" s="57">
        <v>12.2210278804165</v>
      </c>
      <c r="N39" s="56">
        <v>8251966.3899999997</v>
      </c>
      <c r="O39" s="56">
        <v>106551896.31999999</v>
      </c>
      <c r="P39" s="56">
        <v>26</v>
      </c>
      <c r="Q39" s="56">
        <v>41</v>
      </c>
      <c r="R39" s="57">
        <v>-36.585365853658502</v>
      </c>
      <c r="S39" s="56">
        <v>2513.1226923076902</v>
      </c>
      <c r="T39" s="56">
        <v>3984.13536585366</v>
      </c>
      <c r="U39" s="58">
        <v>-58.533261350451497</v>
      </c>
    </row>
    <row r="40" spans="1:21" ht="12" thickBot="1">
      <c r="A40" s="75"/>
      <c r="B40" s="72" t="s">
        <v>37</v>
      </c>
      <c r="C40" s="73"/>
      <c r="D40" s="56">
        <v>153712.64000000001</v>
      </c>
      <c r="E40" s="59"/>
      <c r="F40" s="59"/>
      <c r="G40" s="56">
        <v>64833.42</v>
      </c>
      <c r="H40" s="57">
        <v>137.088587953559</v>
      </c>
      <c r="I40" s="56">
        <v>-19360.490000000002</v>
      </c>
      <c r="J40" s="57">
        <v>-12.5952491610319</v>
      </c>
      <c r="K40" s="56">
        <v>-8750.4699999999993</v>
      </c>
      <c r="L40" s="57">
        <v>-13.496850852538699</v>
      </c>
      <c r="M40" s="57">
        <v>1.2125085852531401</v>
      </c>
      <c r="N40" s="56">
        <v>8988179.4499999993</v>
      </c>
      <c r="O40" s="56">
        <v>87768088.549999997</v>
      </c>
      <c r="P40" s="56">
        <v>89</v>
      </c>
      <c r="Q40" s="56">
        <v>177</v>
      </c>
      <c r="R40" s="57">
        <v>-49.7175141242938</v>
      </c>
      <c r="S40" s="56">
        <v>1727.1083146067399</v>
      </c>
      <c r="T40" s="56">
        <v>1030.4622033898299</v>
      </c>
      <c r="U40" s="58">
        <v>40.335982713136097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0.09</v>
      </c>
      <c r="H41" s="59"/>
      <c r="I41" s="59"/>
      <c r="J41" s="59"/>
      <c r="K41" s="56">
        <v>0.09</v>
      </c>
      <c r="L41" s="57">
        <v>100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39899.9997</v>
      </c>
      <c r="E42" s="59"/>
      <c r="F42" s="59"/>
      <c r="G42" s="56">
        <v>99248.717799999999</v>
      </c>
      <c r="H42" s="57">
        <v>-59.797969601578103</v>
      </c>
      <c r="I42" s="56">
        <v>3984.3285000000001</v>
      </c>
      <c r="J42" s="57">
        <v>9.9857857893668101</v>
      </c>
      <c r="K42" s="56">
        <v>6810.5384000000004</v>
      </c>
      <c r="L42" s="57">
        <v>6.8620920763169799</v>
      </c>
      <c r="M42" s="57">
        <v>-0.41497598780149297</v>
      </c>
      <c r="N42" s="56">
        <v>877059.82819999999</v>
      </c>
      <c r="O42" s="56">
        <v>20091505.880600002</v>
      </c>
      <c r="P42" s="56">
        <v>86</v>
      </c>
      <c r="Q42" s="56">
        <v>89</v>
      </c>
      <c r="R42" s="57">
        <v>-3.3707865168539302</v>
      </c>
      <c r="S42" s="56">
        <v>463.95348488372099</v>
      </c>
      <c r="T42" s="56">
        <v>554.70085168539299</v>
      </c>
      <c r="U42" s="58">
        <v>-19.5595829664726</v>
      </c>
    </row>
    <row r="43" spans="1:21" ht="12" thickBot="1">
      <c r="A43" s="75"/>
      <c r="B43" s="72" t="s">
        <v>33</v>
      </c>
      <c r="C43" s="73"/>
      <c r="D43" s="56">
        <v>332378.6727</v>
      </c>
      <c r="E43" s="59"/>
      <c r="F43" s="59"/>
      <c r="G43" s="56">
        <v>306373.93810000003</v>
      </c>
      <c r="H43" s="57">
        <v>8.4879068896232699</v>
      </c>
      <c r="I43" s="56">
        <v>22279.750199999999</v>
      </c>
      <c r="J43" s="57">
        <v>6.70312268203483</v>
      </c>
      <c r="K43" s="56">
        <v>18562.3537</v>
      </c>
      <c r="L43" s="57">
        <v>6.0587247776739002</v>
      </c>
      <c r="M43" s="57">
        <v>0.20026536289953301</v>
      </c>
      <c r="N43" s="56">
        <v>7715727.7989999996</v>
      </c>
      <c r="O43" s="56">
        <v>135941547.58860001</v>
      </c>
      <c r="P43" s="56">
        <v>1735</v>
      </c>
      <c r="Q43" s="56">
        <v>1822</v>
      </c>
      <c r="R43" s="57">
        <v>-4.7749725576289803</v>
      </c>
      <c r="S43" s="56">
        <v>191.572722017291</v>
      </c>
      <c r="T43" s="56">
        <v>185.97510554335901</v>
      </c>
      <c r="U43" s="58">
        <v>2.9219277227928502</v>
      </c>
    </row>
    <row r="44" spans="1:21" ht="12" thickBot="1">
      <c r="A44" s="75"/>
      <c r="B44" s="72" t="s">
        <v>38</v>
      </c>
      <c r="C44" s="73"/>
      <c r="D44" s="56">
        <v>145828.44</v>
      </c>
      <c r="E44" s="59"/>
      <c r="F44" s="59"/>
      <c r="G44" s="56">
        <v>107731.68</v>
      </c>
      <c r="H44" s="57">
        <v>35.362634278050798</v>
      </c>
      <c r="I44" s="56">
        <v>-19018.150000000001</v>
      </c>
      <c r="J44" s="57">
        <v>-13.041454739555601</v>
      </c>
      <c r="K44" s="56">
        <v>-11202.91</v>
      </c>
      <c r="L44" s="57">
        <v>-10.3989003049057</v>
      </c>
      <c r="M44" s="57">
        <v>0.69760803219877698</v>
      </c>
      <c r="N44" s="56">
        <v>7698252.96</v>
      </c>
      <c r="O44" s="56">
        <v>60095259.200000003</v>
      </c>
      <c r="P44" s="56">
        <v>112</v>
      </c>
      <c r="Q44" s="56">
        <v>182</v>
      </c>
      <c r="R44" s="57">
        <v>-38.461538461538503</v>
      </c>
      <c r="S44" s="56">
        <v>1302.0396428571401</v>
      </c>
      <c r="T44" s="56">
        <v>1123.3162087912101</v>
      </c>
      <c r="U44" s="58">
        <v>13.7264203164929</v>
      </c>
    </row>
    <row r="45" spans="1:21" ht="12" thickBot="1">
      <c r="A45" s="75"/>
      <c r="B45" s="72" t="s">
        <v>39</v>
      </c>
      <c r="C45" s="73"/>
      <c r="D45" s="56">
        <v>68478.81</v>
      </c>
      <c r="E45" s="59"/>
      <c r="F45" s="59"/>
      <c r="G45" s="56">
        <v>53646.18</v>
      </c>
      <c r="H45" s="57">
        <v>27.648995697363699</v>
      </c>
      <c r="I45" s="56">
        <v>8749.52</v>
      </c>
      <c r="J45" s="57">
        <v>12.776974366231</v>
      </c>
      <c r="K45" s="56">
        <v>7424.85</v>
      </c>
      <c r="L45" s="57">
        <v>13.8404076487832</v>
      </c>
      <c r="M45" s="57">
        <v>0.17841033825599201</v>
      </c>
      <c r="N45" s="56">
        <v>3371586.52</v>
      </c>
      <c r="O45" s="56">
        <v>26629136.449999999</v>
      </c>
      <c r="P45" s="56">
        <v>63</v>
      </c>
      <c r="Q45" s="56">
        <v>76</v>
      </c>
      <c r="R45" s="57">
        <v>-17.105263157894701</v>
      </c>
      <c r="S45" s="56">
        <v>1086.96523809524</v>
      </c>
      <c r="T45" s="56">
        <v>1106.75960526316</v>
      </c>
      <c r="U45" s="58">
        <v>-1.8210671762242301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7031.8810000000003</v>
      </c>
      <c r="E47" s="62"/>
      <c r="F47" s="62"/>
      <c r="G47" s="61">
        <v>6149.402</v>
      </c>
      <c r="H47" s="63">
        <v>14.3506474288069</v>
      </c>
      <c r="I47" s="61">
        <v>334.53359999999998</v>
      </c>
      <c r="J47" s="63">
        <v>4.75738426176438</v>
      </c>
      <c r="K47" s="61">
        <v>669.39009999999996</v>
      </c>
      <c r="L47" s="63">
        <v>10.885450325088501</v>
      </c>
      <c r="M47" s="63">
        <v>-0.50024118970388098</v>
      </c>
      <c r="N47" s="61">
        <v>217672.57269999999</v>
      </c>
      <c r="O47" s="61">
        <v>7183128.7854000004</v>
      </c>
      <c r="P47" s="61">
        <v>15</v>
      </c>
      <c r="Q47" s="61">
        <v>23</v>
      </c>
      <c r="R47" s="63">
        <v>-34.7826086956522</v>
      </c>
      <c r="S47" s="61">
        <v>468.79206666666698</v>
      </c>
      <c r="T47" s="61">
        <v>489.287460869565</v>
      </c>
      <c r="U47" s="64">
        <v>-4.3719584140214902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84067.236000000004</v>
      </c>
      <c r="D2" s="37">
        <v>726161.00671709399</v>
      </c>
      <c r="E2" s="37">
        <v>526753.36800940195</v>
      </c>
      <c r="F2" s="37">
        <v>199407.63870769201</v>
      </c>
      <c r="G2" s="37">
        <v>526753.36800940195</v>
      </c>
      <c r="H2" s="37">
        <v>0.27460526916640099</v>
      </c>
    </row>
    <row r="3" spans="1:8">
      <c r="A3" s="37">
        <v>2</v>
      </c>
      <c r="B3" s="37">
        <v>13</v>
      </c>
      <c r="C3" s="37">
        <v>12101</v>
      </c>
      <c r="D3" s="37">
        <v>117739.524238461</v>
      </c>
      <c r="E3" s="37">
        <v>91169.625069230795</v>
      </c>
      <c r="F3" s="37">
        <v>26569.899169230801</v>
      </c>
      <c r="G3" s="37">
        <v>91169.625069230795</v>
      </c>
      <c r="H3" s="37">
        <v>0.225666778773608</v>
      </c>
    </row>
    <row r="4" spans="1:8">
      <c r="A4" s="37">
        <v>3</v>
      </c>
      <c r="B4" s="37">
        <v>14</v>
      </c>
      <c r="C4" s="37">
        <v>133051</v>
      </c>
      <c r="D4" s="37">
        <v>163162.800819144</v>
      </c>
      <c r="E4" s="37">
        <v>115140.01544808599</v>
      </c>
      <c r="F4" s="37">
        <v>48022.759730031801</v>
      </c>
      <c r="G4" s="37">
        <v>115140.01544808599</v>
      </c>
      <c r="H4" s="37">
        <v>0.29432423956755599</v>
      </c>
    </row>
    <row r="5" spans="1:8">
      <c r="A5" s="37">
        <v>4</v>
      </c>
      <c r="B5" s="37">
        <v>15</v>
      </c>
      <c r="C5" s="37">
        <v>3284</v>
      </c>
      <c r="D5" s="37">
        <v>53953.820994629801</v>
      </c>
      <c r="E5" s="37">
        <v>41016.813963225199</v>
      </c>
      <c r="F5" s="37">
        <v>12937.007031404601</v>
      </c>
      <c r="G5" s="37">
        <v>41016.813963225199</v>
      </c>
      <c r="H5" s="37">
        <v>0.23977925553580801</v>
      </c>
    </row>
    <row r="6" spans="1:8">
      <c r="A6" s="37">
        <v>5</v>
      </c>
      <c r="B6" s="37">
        <v>16</v>
      </c>
      <c r="C6" s="37">
        <v>4762</v>
      </c>
      <c r="D6" s="37">
        <v>230079.191579487</v>
      </c>
      <c r="E6" s="37">
        <v>191520.70906752101</v>
      </c>
      <c r="F6" s="37">
        <v>38507.200460683802</v>
      </c>
      <c r="G6" s="37">
        <v>191520.70906752101</v>
      </c>
      <c r="H6" s="37">
        <v>0.167402297137175</v>
      </c>
    </row>
    <row r="7" spans="1:8">
      <c r="A7" s="37">
        <v>6</v>
      </c>
      <c r="B7" s="37">
        <v>17</v>
      </c>
      <c r="C7" s="37">
        <v>20814</v>
      </c>
      <c r="D7" s="37">
        <v>306172.90596153802</v>
      </c>
      <c r="E7" s="37">
        <v>223167.807003419</v>
      </c>
      <c r="F7" s="37">
        <v>83002.791265812004</v>
      </c>
      <c r="G7" s="37">
        <v>223167.807003419</v>
      </c>
      <c r="H7" s="37">
        <v>0.27109981080816797</v>
      </c>
    </row>
    <row r="8" spans="1:8">
      <c r="A8" s="37">
        <v>7</v>
      </c>
      <c r="B8" s="37">
        <v>18</v>
      </c>
      <c r="C8" s="37">
        <v>99742</v>
      </c>
      <c r="D8" s="37">
        <v>144876.789883761</v>
      </c>
      <c r="E8" s="37">
        <v>122461.062773504</v>
      </c>
      <c r="F8" s="37">
        <v>22415.727110256401</v>
      </c>
      <c r="G8" s="37">
        <v>122461.062773504</v>
      </c>
      <c r="H8" s="37">
        <v>0.154722693181159</v>
      </c>
    </row>
    <row r="9" spans="1:8">
      <c r="A9" s="37">
        <v>8</v>
      </c>
      <c r="B9" s="37">
        <v>19</v>
      </c>
      <c r="C9" s="37">
        <v>27731</v>
      </c>
      <c r="D9" s="37">
        <v>129776.698369231</v>
      </c>
      <c r="E9" s="37">
        <v>102956.491850427</v>
      </c>
      <c r="F9" s="37">
        <v>26820.206518803399</v>
      </c>
      <c r="G9" s="37">
        <v>102956.491850427</v>
      </c>
      <c r="H9" s="37">
        <v>0.20666426913170999</v>
      </c>
    </row>
    <row r="10" spans="1:8">
      <c r="A10" s="37">
        <v>9</v>
      </c>
      <c r="B10" s="37">
        <v>21</v>
      </c>
      <c r="C10" s="37">
        <v>293290</v>
      </c>
      <c r="D10" s="37">
        <v>1202830.8875700899</v>
      </c>
      <c r="E10" s="37">
        <v>1239604.80113333</v>
      </c>
      <c r="F10" s="37">
        <v>-36831.674247008501</v>
      </c>
      <c r="G10" s="37">
        <v>1239604.80113333</v>
      </c>
      <c r="H10" s="37">
        <v>-3.0622295613102399E-2</v>
      </c>
    </row>
    <row r="11" spans="1:8">
      <c r="A11" s="37">
        <v>10</v>
      </c>
      <c r="B11" s="37">
        <v>22</v>
      </c>
      <c r="C11" s="37">
        <v>50832</v>
      </c>
      <c r="D11" s="37">
        <v>653659.59804102604</v>
      </c>
      <c r="E11" s="37">
        <v>586800.20404871798</v>
      </c>
      <c r="F11" s="37">
        <v>66858.710231623903</v>
      </c>
      <c r="G11" s="37">
        <v>586800.20404871798</v>
      </c>
      <c r="H11" s="37">
        <v>0.102283788641104</v>
      </c>
    </row>
    <row r="12" spans="1:8">
      <c r="A12" s="37">
        <v>11</v>
      </c>
      <c r="B12" s="37">
        <v>23</v>
      </c>
      <c r="C12" s="37">
        <v>231005.304</v>
      </c>
      <c r="D12" s="37">
        <v>2163446.1715640998</v>
      </c>
      <c r="E12" s="37">
        <v>1883750.5034359</v>
      </c>
      <c r="F12" s="37">
        <v>279687.61684615398</v>
      </c>
      <c r="G12" s="37">
        <v>1883750.5034359</v>
      </c>
      <c r="H12" s="37">
        <v>0.129279231157159</v>
      </c>
    </row>
    <row r="13" spans="1:8">
      <c r="A13" s="37">
        <v>12</v>
      </c>
      <c r="B13" s="37">
        <v>24</v>
      </c>
      <c r="C13" s="37">
        <v>29929</v>
      </c>
      <c r="D13" s="37">
        <v>666800.76198034198</v>
      </c>
      <c r="E13" s="37">
        <v>605733.13770427404</v>
      </c>
      <c r="F13" s="37">
        <v>61067.624276068404</v>
      </c>
      <c r="G13" s="37">
        <v>605733.13770427404</v>
      </c>
      <c r="H13" s="37">
        <v>9.1583015134389906E-2</v>
      </c>
    </row>
    <row r="14" spans="1:8">
      <c r="A14" s="37">
        <v>13</v>
      </c>
      <c r="B14" s="37">
        <v>25</v>
      </c>
      <c r="C14" s="37">
        <v>107032</v>
      </c>
      <c r="D14" s="37">
        <v>1226278.3452000001</v>
      </c>
      <c r="E14" s="37">
        <v>1106520.6683</v>
      </c>
      <c r="F14" s="37">
        <v>119757.67690000001</v>
      </c>
      <c r="G14" s="37">
        <v>1106520.6683</v>
      </c>
      <c r="H14" s="37">
        <v>9.7659456654980006E-2</v>
      </c>
    </row>
    <row r="15" spans="1:8">
      <c r="A15" s="37">
        <v>14</v>
      </c>
      <c r="B15" s="37">
        <v>26</v>
      </c>
      <c r="C15" s="37">
        <v>77961</v>
      </c>
      <c r="D15" s="37">
        <v>441130.64910993102</v>
      </c>
      <c r="E15" s="37">
        <v>386572.77433244803</v>
      </c>
      <c r="F15" s="37">
        <v>54557.874777482801</v>
      </c>
      <c r="G15" s="37">
        <v>386572.77433244803</v>
      </c>
      <c r="H15" s="37">
        <v>0.12367736154258201</v>
      </c>
    </row>
    <row r="16" spans="1:8">
      <c r="A16" s="37">
        <v>15</v>
      </c>
      <c r="B16" s="37">
        <v>27</v>
      </c>
      <c r="C16" s="37">
        <v>190696.02499999999</v>
      </c>
      <c r="D16" s="37">
        <v>1532419.8545186201</v>
      </c>
      <c r="E16" s="37">
        <v>1429500.3209764501</v>
      </c>
      <c r="F16" s="37">
        <v>102917.832687474</v>
      </c>
      <c r="G16" s="37">
        <v>1429500.3209764501</v>
      </c>
      <c r="H16" s="37">
        <v>6.7160410780441396E-2</v>
      </c>
    </row>
    <row r="17" spans="1:9">
      <c r="A17" s="37">
        <v>16</v>
      </c>
      <c r="B17" s="37">
        <v>29</v>
      </c>
      <c r="C17" s="37">
        <v>295054</v>
      </c>
      <c r="D17" s="37">
        <v>3795201.5774914501</v>
      </c>
      <c r="E17" s="37">
        <v>3505851.9550888902</v>
      </c>
      <c r="F17" s="37">
        <v>155418.126676068</v>
      </c>
      <c r="G17" s="37">
        <v>3505851.9550888902</v>
      </c>
      <c r="H17" s="37">
        <v>4.2449238435080798E-2</v>
      </c>
    </row>
    <row r="18" spans="1:9">
      <c r="A18" s="37">
        <v>17</v>
      </c>
      <c r="B18" s="37">
        <v>31</v>
      </c>
      <c r="C18" s="37">
        <v>32977.065999999999</v>
      </c>
      <c r="D18" s="37">
        <v>346480.65639209602</v>
      </c>
      <c r="E18" s="37">
        <v>296674.15889537003</v>
      </c>
      <c r="F18" s="37">
        <v>49806.4974967257</v>
      </c>
      <c r="G18" s="37">
        <v>296674.15889537003</v>
      </c>
      <c r="H18" s="37">
        <v>0.143749720447199</v>
      </c>
    </row>
    <row r="19" spans="1:9">
      <c r="A19" s="37">
        <v>18</v>
      </c>
      <c r="B19" s="37">
        <v>32</v>
      </c>
      <c r="C19" s="37">
        <v>25352.698</v>
      </c>
      <c r="D19" s="37">
        <v>411479.97359841201</v>
      </c>
      <c r="E19" s="37">
        <v>386495.016754137</v>
      </c>
      <c r="F19" s="37">
        <v>24984.956844274799</v>
      </c>
      <c r="G19" s="37">
        <v>386495.016754137</v>
      </c>
      <c r="H19" s="37">
        <v>6.0719739592136598E-2</v>
      </c>
    </row>
    <row r="20" spans="1:9">
      <c r="A20" s="37">
        <v>19</v>
      </c>
      <c r="B20" s="37">
        <v>33</v>
      </c>
      <c r="C20" s="37">
        <v>32261.018</v>
      </c>
      <c r="D20" s="37">
        <v>611531.83421095996</v>
      </c>
      <c r="E20" s="37">
        <v>461219.71865121799</v>
      </c>
      <c r="F20" s="37">
        <v>150312.115559742</v>
      </c>
      <c r="G20" s="37">
        <v>461219.71865121799</v>
      </c>
      <c r="H20" s="37">
        <v>0.245796060238932</v>
      </c>
    </row>
    <row r="21" spans="1:9">
      <c r="A21" s="37">
        <v>20</v>
      </c>
      <c r="B21" s="37">
        <v>34</v>
      </c>
      <c r="C21" s="37">
        <v>47513.048000000003</v>
      </c>
      <c r="D21" s="37">
        <v>291644.61222030898</v>
      </c>
      <c r="E21" s="37">
        <v>219214.37191845899</v>
      </c>
      <c r="F21" s="37">
        <v>72430.240301849699</v>
      </c>
      <c r="G21" s="37">
        <v>219214.37191845899</v>
      </c>
      <c r="H21" s="37">
        <v>0.24835103158749899</v>
      </c>
    </row>
    <row r="22" spans="1:9">
      <c r="A22" s="37">
        <v>21</v>
      </c>
      <c r="B22" s="37">
        <v>35</v>
      </c>
      <c r="C22" s="37">
        <v>51521.95</v>
      </c>
      <c r="D22" s="37">
        <v>1283699.8443327399</v>
      </c>
      <c r="E22" s="37">
        <v>1236410.59077168</v>
      </c>
      <c r="F22" s="37">
        <v>47289.253561061902</v>
      </c>
      <c r="G22" s="37">
        <v>1236410.59077168</v>
      </c>
      <c r="H22" s="37">
        <v>3.6838248263278799E-2</v>
      </c>
    </row>
    <row r="23" spans="1:9">
      <c r="A23" s="37">
        <v>22</v>
      </c>
      <c r="B23" s="37">
        <v>36</v>
      </c>
      <c r="C23" s="37">
        <v>153777.5</v>
      </c>
      <c r="D23" s="37">
        <v>761363.85595752206</v>
      </c>
      <c r="E23" s="37">
        <v>663330.31145670405</v>
      </c>
      <c r="F23" s="37">
        <v>98033.544500818301</v>
      </c>
      <c r="G23" s="37">
        <v>663330.31145670405</v>
      </c>
      <c r="H23" s="37">
        <v>0.12876043922196301</v>
      </c>
    </row>
    <row r="24" spans="1:9">
      <c r="A24" s="37">
        <v>23</v>
      </c>
      <c r="B24" s="37">
        <v>37</v>
      </c>
      <c r="C24" s="37">
        <v>153240.136</v>
      </c>
      <c r="D24" s="37">
        <v>1191237.97316814</v>
      </c>
      <c r="E24" s="37">
        <v>1062760.9481541701</v>
      </c>
      <c r="F24" s="37">
        <v>128476.584129015</v>
      </c>
      <c r="G24" s="37">
        <v>1062760.9481541701</v>
      </c>
      <c r="H24" s="37">
        <v>0.107851356800999</v>
      </c>
    </row>
    <row r="25" spans="1:9">
      <c r="A25" s="37">
        <v>24</v>
      </c>
      <c r="B25" s="37">
        <v>38</v>
      </c>
      <c r="C25" s="37">
        <v>182220.52900000001</v>
      </c>
      <c r="D25" s="37">
        <v>935983.23126194696</v>
      </c>
      <c r="E25" s="37">
        <v>888019.33626194706</v>
      </c>
      <c r="F25" s="37">
        <v>47963.894999999997</v>
      </c>
      <c r="G25" s="37">
        <v>888019.33626194706</v>
      </c>
      <c r="H25" s="37">
        <v>5.1244395623768098E-2</v>
      </c>
    </row>
    <row r="26" spans="1:9">
      <c r="A26" s="37">
        <v>25</v>
      </c>
      <c r="B26" s="37">
        <v>39</v>
      </c>
      <c r="C26" s="37">
        <v>91770.106</v>
      </c>
      <c r="D26" s="37">
        <v>154806.24827919199</v>
      </c>
      <c r="E26" s="37">
        <v>124003.20315952299</v>
      </c>
      <c r="F26" s="37">
        <v>30803.045119669099</v>
      </c>
      <c r="G26" s="37">
        <v>124003.20315952299</v>
      </c>
      <c r="H26" s="37">
        <v>0.198978048121908</v>
      </c>
    </row>
    <row r="27" spans="1:9">
      <c r="A27" s="37">
        <v>26</v>
      </c>
      <c r="B27" s="37">
        <v>42</v>
      </c>
      <c r="C27" s="37">
        <v>11829.707</v>
      </c>
      <c r="D27" s="37">
        <v>252601.8744</v>
      </c>
      <c r="E27" s="37">
        <v>222866.8725</v>
      </c>
      <c r="F27" s="37">
        <v>29735.001899999999</v>
      </c>
      <c r="G27" s="37">
        <v>222866.8725</v>
      </c>
      <c r="H27" s="37">
        <v>0.117714890163143</v>
      </c>
    </row>
    <row r="28" spans="1:9">
      <c r="A28" s="37">
        <v>27</v>
      </c>
      <c r="B28" s="37">
        <v>75</v>
      </c>
      <c r="C28" s="37">
        <v>95</v>
      </c>
      <c r="D28" s="37">
        <v>39900</v>
      </c>
      <c r="E28" s="37">
        <v>35915.670940170901</v>
      </c>
      <c r="F28" s="37">
        <v>3984.32905982906</v>
      </c>
      <c r="G28" s="37">
        <v>35915.670940170901</v>
      </c>
      <c r="H28" s="37">
        <v>9.9857871173660601E-2</v>
      </c>
    </row>
    <row r="29" spans="1:9">
      <c r="A29" s="37">
        <v>28</v>
      </c>
      <c r="B29" s="37">
        <v>76</v>
      </c>
      <c r="C29" s="37">
        <v>1802</v>
      </c>
      <c r="D29" s="37">
        <v>332378.66649658099</v>
      </c>
      <c r="E29" s="37">
        <v>310098.92899145302</v>
      </c>
      <c r="F29" s="37">
        <v>22279.7375051282</v>
      </c>
      <c r="G29" s="37">
        <v>310098.92899145302</v>
      </c>
      <c r="H29" s="37">
        <v>6.7031189877396605E-2</v>
      </c>
    </row>
    <row r="30" spans="1:9">
      <c r="A30" s="37">
        <v>29</v>
      </c>
      <c r="B30" s="37">
        <v>99</v>
      </c>
      <c r="C30" s="37">
        <v>16</v>
      </c>
      <c r="D30" s="37">
        <v>7031.8810982527802</v>
      </c>
      <c r="E30" s="37">
        <v>6697.3476287724097</v>
      </c>
      <c r="F30" s="37">
        <v>334.53346948037199</v>
      </c>
      <c r="G30" s="37">
        <v>6697.3476287724097</v>
      </c>
      <c r="H30" s="37">
        <v>4.7573823391794001E-2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98</v>
      </c>
      <c r="D34" s="34">
        <v>173045.43</v>
      </c>
      <c r="E34" s="34">
        <v>163258.79999999999</v>
      </c>
      <c r="F34" s="30"/>
      <c r="G34" s="30"/>
      <c r="H34" s="30"/>
    </row>
    <row r="35" spans="1:8">
      <c r="A35" s="30"/>
      <c r="B35" s="33">
        <v>71</v>
      </c>
      <c r="C35" s="34">
        <v>102</v>
      </c>
      <c r="D35" s="34">
        <v>260392.44</v>
      </c>
      <c r="E35" s="34">
        <v>294000.89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65341.19</v>
      </c>
      <c r="E36" s="34">
        <v>70064.27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153712.64000000001</v>
      </c>
      <c r="E37" s="34">
        <v>173073.13</v>
      </c>
      <c r="F37" s="30"/>
      <c r="G37" s="30"/>
      <c r="H37" s="30"/>
    </row>
    <row r="38" spans="1:8">
      <c r="A38" s="30"/>
      <c r="B38" s="33">
        <v>77</v>
      </c>
      <c r="C38" s="34">
        <v>104</v>
      </c>
      <c r="D38" s="34">
        <v>145828.44</v>
      </c>
      <c r="E38" s="34">
        <v>164846.59</v>
      </c>
      <c r="F38" s="30"/>
      <c r="G38" s="30"/>
      <c r="H38" s="30"/>
    </row>
    <row r="39" spans="1:8">
      <c r="A39" s="30"/>
      <c r="B39" s="33">
        <v>78</v>
      </c>
      <c r="C39" s="34">
        <v>57</v>
      </c>
      <c r="D39" s="34">
        <v>68478.81</v>
      </c>
      <c r="E39" s="34">
        <v>59729.29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2016-10-17T04:28:00Z</dcterms:modified>
</cp:coreProperties>
</file>