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<sst xmlns="http://schemas.openxmlformats.org/spreadsheetml/2006/main" count="121" uniqueCount="80">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</sst>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U11" sqref="U11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15273892.991299998</v>
      </c>
      <c r="F3" s="25">
        <f>RA!I7</f>
        <v>1347840.8759999999</v>
      </c>
      <c r="G3" s="16">
        <f>SUM(G4:G42)</f>
        <v>13926052.1153</v>
      </c>
      <c r="H3" s="27">
        <f>RA!J7</f>
        <v>8.8244750488151809</v>
      </c>
      <c r="I3" s="20">
        <f>SUM(I4:I42)</f>
        <v>15273898.004096847</v>
      </c>
      <c r="J3" s="21">
        <f>SUM(J4:J42)</f>
        <v>13926052.156497294</v>
      </c>
      <c r="K3" s="22">
        <f>E3-I3</f>
        <v>-5.0127968490123749</v>
      </c>
      <c r="L3" s="22">
        <f>G3-J3</f>
        <v>-4.1197294369339943E-2</v>
      </c>
    </row>
    <row r="4" spans="1:13">
      <c r="A4" s="69">
        <f>RA!A8</f>
        <v>42660</v>
      </c>
      <c r="B4" s="12">
        <v>12</v>
      </c>
      <c r="C4" s="67" t="s">
        <v>6</v>
      </c>
      <c r="D4" s="67"/>
      <c r="E4" s="15">
        <f>VLOOKUP(C4,RA!B8:D35,3,0)</f>
        <v>502641.2732</v>
      </c>
      <c r="F4" s="25">
        <f>VLOOKUP(C4,RA!B8:I38,8,0)</f>
        <v>139903.68299999999</v>
      </c>
      <c r="G4" s="16">
        <f t="shared" ref="G4:G42" si="0">E4-F4</f>
        <v>362737.59019999998</v>
      </c>
      <c r="H4" s="27">
        <f>RA!J8</f>
        <v>27.833703768359801</v>
      </c>
      <c r="I4" s="20">
        <f>VLOOKUP(B4,RMS!B:D,3,FALSE)</f>
        <v>502641.85074786301</v>
      </c>
      <c r="J4" s="21">
        <f>VLOOKUP(B4,RMS!B:E,4,FALSE)</f>
        <v>362737.60076581198</v>
      </c>
      <c r="K4" s="22">
        <f t="shared" ref="K4:K42" si="1">E4-I4</f>
        <v>-0.57754786300938576</v>
      </c>
      <c r="L4" s="22">
        <f t="shared" ref="L4:L42" si="2">G4-J4</f>
        <v>-1.0565812001004815E-2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151949.1777</v>
      </c>
      <c r="F5" s="25">
        <f>VLOOKUP(C5,RA!B9:I39,8,0)</f>
        <v>12861.7623</v>
      </c>
      <c r="G5" s="16">
        <f t="shared" si="0"/>
        <v>139087.4154</v>
      </c>
      <c r="H5" s="27">
        <f>RA!J9</f>
        <v>8.4645158958303508</v>
      </c>
      <c r="I5" s="20">
        <f>VLOOKUP(B5,RMS!B:D,3,FALSE)</f>
        <v>151949.201404274</v>
      </c>
      <c r="J5" s="21">
        <f>VLOOKUP(B5,RMS!B:E,4,FALSE)</f>
        <v>139087.42222307701</v>
      </c>
      <c r="K5" s="22">
        <f t="shared" si="1"/>
        <v>-2.3704274004558101E-2</v>
      </c>
      <c r="L5" s="22">
        <f t="shared" si="2"/>
        <v>-6.8230770120862871E-3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76239.100200000001</v>
      </c>
      <c r="F6" s="25">
        <f>VLOOKUP(C6,RA!B10:I40,8,0)</f>
        <v>24289.632900000001</v>
      </c>
      <c r="G6" s="16">
        <f t="shared" si="0"/>
        <v>51949.467300000004</v>
      </c>
      <c r="H6" s="27">
        <f>RA!J10</f>
        <v>31.859810564763201</v>
      </c>
      <c r="I6" s="20">
        <f>VLOOKUP(B6,RMS!B:D,3,FALSE)</f>
        <v>76240.976535073001</v>
      </c>
      <c r="J6" s="21">
        <f>VLOOKUP(B6,RMS!B:E,4,FALSE)</f>
        <v>51949.4655458743</v>
      </c>
      <c r="K6" s="22">
        <f>E6-I6</f>
        <v>-1.8763350730005186</v>
      </c>
      <c r="L6" s="22">
        <f t="shared" si="2"/>
        <v>1.7541257038828917E-3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36402.209000000003</v>
      </c>
      <c r="F7" s="25">
        <f>VLOOKUP(C7,RA!B11:I41,8,0)</f>
        <v>8322.3665999999994</v>
      </c>
      <c r="G7" s="16">
        <f t="shared" si="0"/>
        <v>28079.842400000001</v>
      </c>
      <c r="H7" s="27">
        <f>RA!J11</f>
        <v>22.862257067970798</v>
      </c>
      <c r="I7" s="20">
        <f>VLOOKUP(B7,RMS!B:D,3,FALSE)</f>
        <v>36402.236832002098</v>
      </c>
      <c r="J7" s="21">
        <f>VLOOKUP(B7,RMS!B:E,4,FALSE)</f>
        <v>28079.842743892299</v>
      </c>
      <c r="K7" s="22">
        <f t="shared" si="1"/>
        <v>-2.783200209523784E-2</v>
      </c>
      <c r="L7" s="22">
        <f t="shared" si="2"/>
        <v>-3.4389229767839424E-4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144177.44880000001</v>
      </c>
      <c r="F8" s="25">
        <f>VLOOKUP(C8,RA!B12:I42,8,0)</f>
        <v>22871.8956</v>
      </c>
      <c r="G8" s="16">
        <f t="shared" si="0"/>
        <v>121305.55320000001</v>
      </c>
      <c r="H8" s="27">
        <f>RA!J12</f>
        <v>15.8637122451289</v>
      </c>
      <c r="I8" s="20">
        <f>VLOOKUP(B8,RMS!B:D,3,FALSE)</f>
        <v>144177.43885726499</v>
      </c>
      <c r="J8" s="21">
        <f>VLOOKUP(B8,RMS!B:E,4,FALSE)</f>
        <v>121305.554582906</v>
      </c>
      <c r="K8" s="22">
        <f t="shared" si="1"/>
        <v>9.9427350214682519E-3</v>
      </c>
      <c r="L8" s="22">
        <f t="shared" si="2"/>
        <v>-1.3829059898853302E-3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202474.8339</v>
      </c>
      <c r="F9" s="25">
        <f>VLOOKUP(C9,RA!B13:I43,8,0)</f>
        <v>62309.642399999997</v>
      </c>
      <c r="G9" s="16">
        <f t="shared" si="0"/>
        <v>140165.19150000002</v>
      </c>
      <c r="H9" s="27">
        <f>RA!J13</f>
        <v>30.774018281587502</v>
      </c>
      <c r="I9" s="20">
        <f>VLOOKUP(B9,RMS!B:D,3,FALSE)</f>
        <v>202475.03263760699</v>
      </c>
      <c r="J9" s="21">
        <f>VLOOKUP(B9,RMS!B:E,4,FALSE)</f>
        <v>140165.189518803</v>
      </c>
      <c r="K9" s="22">
        <f t="shared" si="1"/>
        <v>-0.19873760698828846</v>
      </c>
      <c r="L9" s="22">
        <f t="shared" si="2"/>
        <v>1.9811970123555511E-3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87291.873200000002</v>
      </c>
      <c r="F10" s="25">
        <f>VLOOKUP(C10,RA!B14:I43,8,0)</f>
        <v>14238.2986</v>
      </c>
      <c r="G10" s="16">
        <f t="shared" si="0"/>
        <v>73053.574600000007</v>
      </c>
      <c r="H10" s="27">
        <f>RA!J14</f>
        <v>16.311138801406798</v>
      </c>
      <c r="I10" s="20">
        <f>VLOOKUP(B10,RMS!B:D,3,FALSE)</f>
        <v>87291.8722205128</v>
      </c>
      <c r="J10" s="21">
        <f>VLOOKUP(B10,RMS!B:E,4,FALSE)</f>
        <v>73053.575070940205</v>
      </c>
      <c r="K10" s="22">
        <f t="shared" si="1"/>
        <v>9.7948720213025808E-4</v>
      </c>
      <c r="L10" s="22">
        <f t="shared" si="2"/>
        <v>-4.7094019828364253E-4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73574.0481</v>
      </c>
      <c r="F11" s="25">
        <f>VLOOKUP(C11,RA!B15:I44,8,0)</f>
        <v>17207.585599999999</v>
      </c>
      <c r="G11" s="16">
        <f t="shared" si="0"/>
        <v>56366.462500000001</v>
      </c>
      <c r="H11" s="27">
        <f>RA!J15</f>
        <v>23.388118561332799</v>
      </c>
      <c r="I11" s="20">
        <f>VLOOKUP(B11,RMS!B:D,3,FALSE)</f>
        <v>73574.097332478603</v>
      </c>
      <c r="J11" s="21">
        <f>VLOOKUP(B11,RMS!B:E,4,FALSE)</f>
        <v>56366.461176923098</v>
      </c>
      <c r="K11" s="22">
        <f t="shared" si="1"/>
        <v>-4.9232478602789342E-2</v>
      </c>
      <c r="L11" s="22">
        <f t="shared" si="2"/>
        <v>1.3230769036454149E-3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645025.79810000001</v>
      </c>
      <c r="F12" s="25">
        <f>VLOOKUP(C12,RA!B16:I45,8,0)</f>
        <v>-6271.8869000000004</v>
      </c>
      <c r="G12" s="16">
        <f t="shared" si="0"/>
        <v>651297.68500000006</v>
      </c>
      <c r="H12" s="27">
        <f>RA!J16</f>
        <v>-0.97234667488875404</v>
      </c>
      <c r="I12" s="20">
        <f>VLOOKUP(B12,RMS!B:D,3,FALSE)</f>
        <v>645025.488794017</v>
      </c>
      <c r="J12" s="21">
        <f>VLOOKUP(B12,RMS!B:E,4,FALSE)</f>
        <v>651297.68493333296</v>
      </c>
      <c r="K12" s="22">
        <f t="shared" si="1"/>
        <v>0.30930598301347345</v>
      </c>
      <c r="L12" s="22">
        <f t="shared" si="2"/>
        <v>6.6667096689343452E-5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436728.17259999999</v>
      </c>
      <c r="F13" s="25">
        <f>VLOOKUP(C13,RA!B17:I46,8,0)</f>
        <v>55902.9234</v>
      </c>
      <c r="G13" s="16">
        <f t="shared" si="0"/>
        <v>380825.24919999996</v>
      </c>
      <c r="H13" s="27">
        <f>RA!J17</f>
        <v>12.8003932210715</v>
      </c>
      <c r="I13" s="20">
        <f>VLOOKUP(B13,RMS!B:D,3,FALSE)</f>
        <v>436728.18542393198</v>
      </c>
      <c r="J13" s="21">
        <f>VLOOKUP(B13,RMS!B:E,4,FALSE)</f>
        <v>380825.24751025601</v>
      </c>
      <c r="K13" s="22">
        <f t="shared" si="1"/>
        <v>-1.2823931989260018E-2</v>
      </c>
      <c r="L13" s="22">
        <f t="shared" si="2"/>
        <v>1.6897439491003752E-3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1133859.6599000001</v>
      </c>
      <c r="F14" s="25">
        <f>VLOOKUP(C14,RA!B18:I47,8,0)</f>
        <v>158034.26670000001</v>
      </c>
      <c r="G14" s="16">
        <f t="shared" si="0"/>
        <v>975825.39320000005</v>
      </c>
      <c r="H14" s="27">
        <f>RA!J18</f>
        <v>13.937727241653301</v>
      </c>
      <c r="I14" s="20">
        <f>VLOOKUP(B14,RMS!B:D,3,FALSE)</f>
        <v>1133859.9295598301</v>
      </c>
      <c r="J14" s="21">
        <f>VLOOKUP(B14,RMS!B:E,4,FALSE)</f>
        <v>975825.39028119703</v>
      </c>
      <c r="K14" s="22">
        <f t="shared" si="1"/>
        <v>-0.26965983002446592</v>
      </c>
      <c r="L14" s="22">
        <f t="shared" si="2"/>
        <v>2.9188030166551471E-3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410905.62650000001</v>
      </c>
      <c r="F15" s="25">
        <f>VLOOKUP(C15,RA!B19:I48,8,0)</f>
        <v>44992.633699999998</v>
      </c>
      <c r="G15" s="16">
        <f t="shared" si="0"/>
        <v>365912.99280000001</v>
      </c>
      <c r="H15" s="27">
        <f>RA!J19</f>
        <v>10.949627067226301</v>
      </c>
      <c r="I15" s="20">
        <f>VLOOKUP(B15,RMS!B:D,3,FALSE)</f>
        <v>410905.65139743598</v>
      </c>
      <c r="J15" s="21">
        <f>VLOOKUP(B15,RMS!B:E,4,FALSE)</f>
        <v>365912.98944017099</v>
      </c>
      <c r="K15" s="22">
        <f t="shared" si="1"/>
        <v>-2.4897435971070081E-2</v>
      </c>
      <c r="L15" s="22">
        <f t="shared" si="2"/>
        <v>3.3598290174268186E-3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911262.24419999996</v>
      </c>
      <c r="F16" s="25">
        <f>VLOOKUP(C16,RA!B20:I49,8,0)</f>
        <v>99888.812900000004</v>
      </c>
      <c r="G16" s="16">
        <f t="shared" si="0"/>
        <v>811373.43129999994</v>
      </c>
      <c r="H16" s="27">
        <f>RA!J20</f>
        <v>10.961588010012701</v>
      </c>
      <c r="I16" s="20">
        <f>VLOOKUP(B16,RMS!B:D,3,FALSE)</f>
        <v>911262.32630085503</v>
      </c>
      <c r="J16" s="21">
        <f>VLOOKUP(B16,RMS!B:E,4,FALSE)</f>
        <v>811373.43130000005</v>
      </c>
      <c r="K16" s="22">
        <f t="shared" si="1"/>
        <v>-8.210085507016629E-2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301160.97529999999</v>
      </c>
      <c r="F17" s="25">
        <f>VLOOKUP(C17,RA!B21:I50,8,0)</f>
        <v>38837.931900000003</v>
      </c>
      <c r="G17" s="16">
        <f t="shared" si="0"/>
        <v>262323.04339999997</v>
      </c>
      <c r="H17" s="27">
        <f>RA!J21</f>
        <v>12.8960705686757</v>
      </c>
      <c r="I17" s="20">
        <f>VLOOKUP(B17,RMS!B:D,3,FALSE)</f>
        <v>301160.53750804003</v>
      </c>
      <c r="J17" s="21">
        <f>VLOOKUP(B17,RMS!B:E,4,FALSE)</f>
        <v>262323.04328103003</v>
      </c>
      <c r="K17" s="22">
        <f t="shared" si="1"/>
        <v>0.43779195996467024</v>
      </c>
      <c r="L17" s="22">
        <f t="shared" si="2"/>
        <v>1.1896993964910507E-4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993585.86609999998</v>
      </c>
      <c r="F18" s="25">
        <f>VLOOKUP(C18,RA!B22:I51,8,0)</f>
        <v>63567.9519</v>
      </c>
      <c r="G18" s="16">
        <f t="shared" si="0"/>
        <v>930017.9142</v>
      </c>
      <c r="H18" s="27">
        <f>RA!J22</f>
        <v>6.3978317394464801</v>
      </c>
      <c r="I18" s="20">
        <f>VLOOKUP(B18,RMS!B:D,3,FALSE)</f>
        <v>993587.08122101997</v>
      </c>
      <c r="J18" s="21">
        <f>VLOOKUP(B18,RMS!B:E,4,FALSE)</f>
        <v>930017.91361254803</v>
      </c>
      <c r="K18" s="22">
        <f t="shared" si="1"/>
        <v>-1.2151210199808702</v>
      </c>
      <c r="L18" s="22">
        <f t="shared" si="2"/>
        <v>5.8745197020471096E-4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2481203.6699000001</v>
      </c>
      <c r="F19" s="25">
        <f>VLOOKUP(C19,RA!B23:I52,8,0)</f>
        <v>192835.7886</v>
      </c>
      <c r="G19" s="16">
        <f t="shared" si="0"/>
        <v>2288367.8813</v>
      </c>
      <c r="H19" s="27">
        <f>RA!J23</f>
        <v>7.7718645566799403</v>
      </c>
      <c r="I19" s="20">
        <f>VLOOKUP(B19,RMS!B:D,3,FALSE)</f>
        <v>2481205.2829709402</v>
      </c>
      <c r="J19" s="21">
        <f>VLOOKUP(B19,RMS!B:E,4,FALSE)</f>
        <v>2288367.90365812</v>
      </c>
      <c r="K19" s="22">
        <f t="shared" si="1"/>
        <v>-1.6130709401331842</v>
      </c>
      <c r="L19" s="22">
        <f t="shared" si="2"/>
        <v>-2.2358119953423738E-2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234802.17249999999</v>
      </c>
      <c r="F20" s="25">
        <f>VLOOKUP(C20,RA!B24:I53,8,0)</f>
        <v>34997.704299999998</v>
      </c>
      <c r="G20" s="16">
        <f t="shared" si="0"/>
        <v>199804.4682</v>
      </c>
      <c r="H20" s="27">
        <f>RA!J24</f>
        <v>14.905187599999699</v>
      </c>
      <c r="I20" s="20">
        <f>VLOOKUP(B20,RMS!B:D,3,FALSE)</f>
        <v>234802.21297339801</v>
      </c>
      <c r="J20" s="21">
        <f>VLOOKUP(B20,RMS!B:E,4,FALSE)</f>
        <v>199804.47108993301</v>
      </c>
      <c r="K20" s="22">
        <f t="shared" si="1"/>
        <v>-4.0473398024914786E-2</v>
      </c>
      <c r="L20" s="22">
        <f t="shared" si="2"/>
        <v>-2.8899330063723028E-3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256261.30669999999</v>
      </c>
      <c r="F21" s="25">
        <f>VLOOKUP(C21,RA!B25:I54,8,0)</f>
        <v>21992.3393</v>
      </c>
      <c r="G21" s="16">
        <f t="shared" si="0"/>
        <v>234268.96739999999</v>
      </c>
      <c r="H21" s="27">
        <f>RA!J25</f>
        <v>8.5819976426429392</v>
      </c>
      <c r="I21" s="20">
        <f>VLOOKUP(B21,RMS!B:D,3,FALSE)</f>
        <v>256261.300705348</v>
      </c>
      <c r="J21" s="21">
        <f>VLOOKUP(B21,RMS!B:E,4,FALSE)</f>
        <v>234268.96427730101</v>
      </c>
      <c r="K21" s="22">
        <f t="shared" si="1"/>
        <v>5.9946519904769957E-3</v>
      </c>
      <c r="L21" s="22">
        <f t="shared" si="2"/>
        <v>3.1226989813148975E-3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462135.43650000001</v>
      </c>
      <c r="F22" s="25">
        <f>VLOOKUP(C22,RA!B26:I55,8,0)</f>
        <v>115704.2041</v>
      </c>
      <c r="G22" s="16">
        <f t="shared" si="0"/>
        <v>346431.23239999998</v>
      </c>
      <c r="H22" s="27">
        <f>RA!J26</f>
        <v>25.036860400987699</v>
      </c>
      <c r="I22" s="20">
        <f>VLOOKUP(B22,RMS!B:D,3,FALSE)</f>
        <v>462135.426546139</v>
      </c>
      <c r="J22" s="21">
        <f>VLOOKUP(B22,RMS!B:E,4,FALSE)</f>
        <v>346431.233054101</v>
      </c>
      <c r="K22" s="22">
        <f t="shared" si="1"/>
        <v>9.9538610083982348E-3</v>
      </c>
      <c r="L22" s="22">
        <f t="shared" si="2"/>
        <v>-6.5410102251917124E-4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185165.5202</v>
      </c>
      <c r="F23" s="25">
        <f>VLOOKUP(C23,RA!B27:I56,8,0)</f>
        <v>46068.361700000001</v>
      </c>
      <c r="G23" s="16">
        <f t="shared" si="0"/>
        <v>139097.15849999999</v>
      </c>
      <c r="H23" s="27">
        <f>RA!J27</f>
        <v>24.879557301079</v>
      </c>
      <c r="I23" s="20">
        <f>VLOOKUP(B23,RMS!B:D,3,FALSE)</f>
        <v>185165.37090106599</v>
      </c>
      <c r="J23" s="21">
        <f>VLOOKUP(B23,RMS!B:E,4,FALSE)</f>
        <v>139097.146059324</v>
      </c>
      <c r="K23" s="22">
        <f t="shared" si="1"/>
        <v>0.14929893400403671</v>
      </c>
      <c r="L23" s="22">
        <f t="shared" si="2"/>
        <v>1.2440675985999405E-2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1003665.2714</v>
      </c>
      <c r="F24" s="25">
        <f>VLOOKUP(C24,RA!B28:I57,8,0)</f>
        <v>27334.075000000001</v>
      </c>
      <c r="G24" s="16">
        <f t="shared" si="0"/>
        <v>976331.19640000002</v>
      </c>
      <c r="H24" s="27">
        <f>RA!J28</f>
        <v>2.7234254067466201</v>
      </c>
      <c r="I24" s="20">
        <f>VLOOKUP(B24,RMS!B:D,3,FALSE)</f>
        <v>1003665.27107965</v>
      </c>
      <c r="J24" s="21">
        <f>VLOOKUP(B24,RMS!B:E,4,FALSE)</f>
        <v>976331.20223451301</v>
      </c>
      <c r="K24" s="22">
        <f t="shared" si="1"/>
        <v>3.2034993637353182E-4</v>
      </c>
      <c r="L24" s="22">
        <f t="shared" si="2"/>
        <v>-5.8345129946246743E-3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675784.79040000006</v>
      </c>
      <c r="F25" s="25">
        <f>VLOOKUP(C25,RA!B29:I58,8,0)</f>
        <v>88367.632100000003</v>
      </c>
      <c r="G25" s="16">
        <f t="shared" si="0"/>
        <v>587417.15830000001</v>
      </c>
      <c r="H25" s="27">
        <f>RA!J29</f>
        <v>13.0762978621781</v>
      </c>
      <c r="I25" s="20">
        <f>VLOOKUP(B25,RMS!B:D,3,FALSE)</f>
        <v>675784.85374601802</v>
      </c>
      <c r="J25" s="21">
        <f>VLOOKUP(B25,RMS!B:E,4,FALSE)</f>
        <v>587417.157561703</v>
      </c>
      <c r="K25" s="22">
        <f t="shared" si="1"/>
        <v>-6.3346017966978252E-2</v>
      </c>
      <c r="L25" s="22">
        <f t="shared" si="2"/>
        <v>7.3829700704663992E-4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877759.32030000002</v>
      </c>
      <c r="F26" s="25">
        <f>VLOOKUP(C26,RA!B30:I59,8,0)</f>
        <v>96010.6535</v>
      </c>
      <c r="G26" s="16">
        <f t="shared" si="0"/>
        <v>781748.66680000001</v>
      </c>
      <c r="H26" s="27">
        <f>RA!J30</f>
        <v>10.938152552704899</v>
      </c>
      <c r="I26" s="20">
        <f>VLOOKUP(B26,RMS!B:D,3,FALSE)</f>
        <v>877759.39325840701</v>
      </c>
      <c r="J26" s="21">
        <f>VLOOKUP(B26,RMS!B:E,4,FALSE)</f>
        <v>781748.67524967005</v>
      </c>
      <c r="K26" s="22">
        <f t="shared" si="1"/>
        <v>-7.2958406992256641E-2</v>
      </c>
      <c r="L26" s="22">
        <f t="shared" si="2"/>
        <v>-8.4496700437739491E-3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663269.20990000002</v>
      </c>
      <c r="F27" s="25">
        <f>VLOOKUP(C27,RA!B31:I60,8,0)</f>
        <v>43105.196000000004</v>
      </c>
      <c r="G27" s="16">
        <f t="shared" si="0"/>
        <v>620164.01390000002</v>
      </c>
      <c r="H27" s="27">
        <f>RA!J31</f>
        <v>6.4988989925371197</v>
      </c>
      <c r="I27" s="20">
        <f>VLOOKUP(B27,RMS!B:D,3,FALSE)</f>
        <v>663269.11575044203</v>
      </c>
      <c r="J27" s="21">
        <f>VLOOKUP(B27,RMS!B:E,4,FALSE)</f>
        <v>620164.01531946904</v>
      </c>
      <c r="K27" s="22">
        <f t="shared" si="1"/>
        <v>9.4149557990022004E-2</v>
      </c>
      <c r="L27" s="22">
        <f t="shared" si="2"/>
        <v>-1.4194690156728029E-3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102772.1477</v>
      </c>
      <c r="F28" s="25">
        <f>VLOOKUP(C28,RA!B32:I61,8,0)</f>
        <v>22539.599699999999</v>
      </c>
      <c r="G28" s="16">
        <f t="shared" si="0"/>
        <v>80232.54800000001</v>
      </c>
      <c r="H28" s="27">
        <f>RA!J32</f>
        <v>21.931622725054702</v>
      </c>
      <c r="I28" s="20">
        <f>VLOOKUP(B28,RMS!B:D,3,FALSE)</f>
        <v>102772.036106898</v>
      </c>
      <c r="J28" s="21">
        <f>VLOOKUP(B28,RMS!B:E,4,FALSE)</f>
        <v>80232.561079276595</v>
      </c>
      <c r="K28" s="22">
        <f t="shared" si="1"/>
        <v>0.11159310200309847</v>
      </c>
      <c r="L28" s="22">
        <f t="shared" si="2"/>
        <v>-1.307927658490371E-2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172713.3138</v>
      </c>
      <c r="F30" s="25">
        <f>VLOOKUP(C30,RA!B34:I64,8,0)</f>
        <v>21600.680400000001</v>
      </c>
      <c r="G30" s="16">
        <f t="shared" si="0"/>
        <v>151112.63339999999</v>
      </c>
      <c r="H30" s="27">
        <f>RA!J34</f>
        <v>0</v>
      </c>
      <c r="I30" s="20">
        <f>VLOOKUP(B30,RMS!B:D,3,FALSE)</f>
        <v>172713.31280000001</v>
      </c>
      <c r="J30" s="21">
        <f>VLOOKUP(B30,RMS!B:E,4,FALSE)</f>
        <v>151112.62820000001</v>
      </c>
      <c r="K30" s="22">
        <f t="shared" si="1"/>
        <v>9.9999998928979039E-4</v>
      </c>
      <c r="L30" s="22">
        <f t="shared" si="2"/>
        <v>5.1999999850522727E-3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12.5066677980676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1325950.01</v>
      </c>
      <c r="F32" s="25">
        <f>VLOOKUP(C32,RA!B34:I65,8,0)</f>
        <v>-75828.460000000006</v>
      </c>
      <c r="G32" s="16">
        <f t="shared" si="0"/>
        <v>1401778.47</v>
      </c>
      <c r="H32" s="27">
        <f>RA!J34</f>
        <v>0</v>
      </c>
      <c r="I32" s="20">
        <f>VLOOKUP(B32,RMS!B:D,3,FALSE)</f>
        <v>1325950.01</v>
      </c>
      <c r="J32" s="21">
        <f>VLOOKUP(B32,RMS!B:E,4,FALSE)</f>
        <v>1401778.47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155375.56</v>
      </c>
      <c r="F33" s="25">
        <f>VLOOKUP(C33,RA!B34:I65,8,0)</f>
        <v>-20906.37</v>
      </c>
      <c r="G33" s="16">
        <f t="shared" si="0"/>
        <v>176281.93</v>
      </c>
      <c r="H33" s="27">
        <f>RA!J34</f>
        <v>0</v>
      </c>
      <c r="I33" s="20">
        <f>VLOOKUP(B33,RMS!B:D,3,FALSE)</f>
        <v>155375.56</v>
      </c>
      <c r="J33" s="21">
        <f>VLOOKUP(B33,RMS!B:E,4,FALSE)</f>
        <v>176281.93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61923.95</v>
      </c>
      <c r="F34" s="25">
        <f>VLOOKUP(C34,RA!B34:I66,8,0)</f>
        <v>-2759.79</v>
      </c>
      <c r="G34" s="16">
        <f t="shared" si="0"/>
        <v>64683.74</v>
      </c>
      <c r="H34" s="27">
        <f>RA!J35</f>
        <v>12.5066677980676</v>
      </c>
      <c r="I34" s="20">
        <f>VLOOKUP(B34,RMS!B:D,3,FALSE)</f>
        <v>61923.95</v>
      </c>
      <c r="J34" s="21">
        <f>VLOOKUP(B34,RMS!B:E,4,FALSE)</f>
        <v>64683.74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79023.12</v>
      </c>
      <c r="F35" s="25">
        <f>VLOOKUP(C35,RA!B34:I67,8,0)</f>
        <v>-18487.25</v>
      </c>
      <c r="G35" s="16">
        <f t="shared" si="0"/>
        <v>97510.37</v>
      </c>
      <c r="H35" s="27">
        <f>RA!J34</f>
        <v>0</v>
      </c>
      <c r="I35" s="20">
        <f>VLOOKUP(B35,RMS!B:D,3,FALSE)</f>
        <v>79023.12</v>
      </c>
      <c r="J35" s="21">
        <f>VLOOKUP(B35,RMS!B:E,4,FALSE)</f>
        <v>97510.37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0.94</v>
      </c>
      <c r="F36" s="25">
        <f>VLOOKUP(C36,RA!B35:I68,8,0)</f>
        <v>-55.47</v>
      </c>
      <c r="G36" s="16">
        <f t="shared" si="0"/>
        <v>56.41</v>
      </c>
      <c r="H36" s="27">
        <f>RA!J35</f>
        <v>12.5066677980676</v>
      </c>
      <c r="I36" s="20">
        <f>VLOOKUP(B36,RMS!B:D,3,FALSE)</f>
        <v>0.94</v>
      </c>
      <c r="J36" s="21">
        <f>VLOOKUP(B36,RMS!B:E,4,FALSE)</f>
        <v>56.41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17351.281999999999</v>
      </c>
      <c r="F37" s="25">
        <f>VLOOKUP(C37,RA!B8:I68,8,0)</f>
        <v>1437.615</v>
      </c>
      <c r="G37" s="16">
        <f t="shared" si="0"/>
        <v>15913.666999999999</v>
      </c>
      <c r="H37" s="27">
        <f>RA!J35</f>
        <v>12.5066677980676</v>
      </c>
      <c r="I37" s="20">
        <f>VLOOKUP(B37,RMS!B:D,3,FALSE)</f>
        <v>17351.282051282102</v>
      </c>
      <c r="J37" s="21">
        <f>VLOOKUP(B37,RMS!B:E,4,FALSE)</f>
        <v>15913.666666666701</v>
      </c>
      <c r="K37" s="22">
        <f t="shared" si="1"/>
        <v>-5.1282102504046634E-5</v>
      </c>
      <c r="L37" s="22">
        <f t="shared" si="2"/>
        <v>3.333332988404436E-4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253679.7205</v>
      </c>
      <c r="F38" s="25">
        <f>VLOOKUP(C38,RA!B8:I69,8,0)</f>
        <v>14133.534100000001</v>
      </c>
      <c r="G38" s="16">
        <f t="shared" si="0"/>
        <v>239546.18640000001</v>
      </c>
      <c r="H38" s="27">
        <f>RA!J36</f>
        <v>0</v>
      </c>
      <c r="I38" s="20">
        <f>VLOOKUP(B38,RMS!B:D,3,FALSE)</f>
        <v>253679.715917094</v>
      </c>
      <c r="J38" s="21">
        <f>VLOOKUP(B38,RMS!B:E,4,FALSE)</f>
        <v>239546.18902649599</v>
      </c>
      <c r="K38" s="22">
        <f t="shared" si="1"/>
        <v>4.5829059963580221E-3</v>
      </c>
      <c r="L38" s="22">
        <f t="shared" si="2"/>
        <v>-2.6264959888067096E-3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106340.65</v>
      </c>
      <c r="F39" s="25">
        <f>VLOOKUP(C39,RA!B9:I70,8,0)</f>
        <v>-23219.85</v>
      </c>
      <c r="G39" s="16">
        <f t="shared" si="0"/>
        <v>129560.5</v>
      </c>
      <c r="H39" s="27">
        <f>RA!J37</f>
        <v>-5.7188023249835798</v>
      </c>
      <c r="I39" s="20">
        <f>VLOOKUP(B39,RMS!B:D,3,FALSE)</f>
        <v>106340.65</v>
      </c>
      <c r="J39" s="21">
        <f>VLOOKUP(B39,RMS!B:E,4,FALSE)</f>
        <v>129560.5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46492.78</v>
      </c>
      <c r="F40" s="25">
        <f>VLOOKUP(C40,RA!B10:I71,8,0)</f>
        <v>5848.6</v>
      </c>
      <c r="G40" s="16">
        <f t="shared" si="0"/>
        <v>40644.18</v>
      </c>
      <c r="H40" s="27">
        <f>RA!J38</f>
        <v>-13.4553786966238</v>
      </c>
      <c r="I40" s="20">
        <f>VLOOKUP(B40,RMS!B:D,3,FALSE)</f>
        <v>46492.78</v>
      </c>
      <c r="J40" s="21">
        <f>VLOOKUP(B40,RMS!B:E,4,FALSE)</f>
        <v>40644.18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-4.4567408894296996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4944.5127000000002</v>
      </c>
      <c r="F42" s="25">
        <f>VLOOKUP(C42,RA!B8:I72,8,0)</f>
        <v>164.58160000000001</v>
      </c>
      <c r="G42" s="16">
        <f t="shared" si="0"/>
        <v>4779.9310999999998</v>
      </c>
      <c r="H42" s="27">
        <f>RA!J39</f>
        <v>-4.4567408894296996</v>
      </c>
      <c r="I42" s="20">
        <f>VLOOKUP(B42,RMS!B:D,3,FALSE)</f>
        <v>4944.5125179638499</v>
      </c>
      <c r="J42" s="21">
        <f>VLOOKUP(B42,RMS!B:E,4,FALSE)</f>
        <v>4779.9310339611202</v>
      </c>
      <c r="K42" s="22">
        <f t="shared" si="1"/>
        <v>1.8203615036327392E-4</v>
      </c>
      <c r="L42" s="22">
        <f t="shared" si="2"/>
        <v>6.6038879594998434E-5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15273892.9913</v>
      </c>
      <c r="E7" s="65"/>
      <c r="F7" s="65"/>
      <c r="G7" s="53">
        <v>22198725.923700001</v>
      </c>
      <c r="H7" s="54">
        <v>-31.1947314282882</v>
      </c>
      <c r="I7" s="53">
        <v>1347840.8759999999</v>
      </c>
      <c r="J7" s="54">
        <v>8.8244750488151809</v>
      </c>
      <c r="K7" s="53">
        <v>1614094.9467</v>
      </c>
      <c r="L7" s="54">
        <v>7.2711152534062604</v>
      </c>
      <c r="M7" s="54">
        <v>-0.16495564356009801</v>
      </c>
      <c r="N7" s="53">
        <v>410347599.84469998</v>
      </c>
      <c r="O7" s="53">
        <v>6422720328.9228001</v>
      </c>
      <c r="P7" s="53">
        <v>783651</v>
      </c>
      <c r="Q7" s="53">
        <v>1110576</v>
      </c>
      <c r="R7" s="54">
        <v>-29.437427064874399</v>
      </c>
      <c r="S7" s="53">
        <v>19.4906827035249</v>
      </c>
      <c r="T7" s="53">
        <v>18.945680407824401</v>
      </c>
      <c r="U7" s="55">
        <v>2.7962196296076698</v>
      </c>
    </row>
    <row r="8" spans="1:23" ht="12" thickBot="1">
      <c r="A8" s="74">
        <v>42660</v>
      </c>
      <c r="B8" s="70" t="s">
        <v>6</v>
      </c>
      <c r="C8" s="71"/>
      <c r="D8" s="56">
        <v>502641.2732</v>
      </c>
      <c r="E8" s="59"/>
      <c r="F8" s="59"/>
      <c r="G8" s="56">
        <v>788136.61190000002</v>
      </c>
      <c r="H8" s="57">
        <v>-36.224092928730002</v>
      </c>
      <c r="I8" s="56">
        <v>139903.68299999999</v>
      </c>
      <c r="J8" s="57">
        <v>27.833703768359801</v>
      </c>
      <c r="K8" s="56">
        <v>112807.092</v>
      </c>
      <c r="L8" s="57">
        <v>14.3131394096831</v>
      </c>
      <c r="M8" s="57">
        <v>0.24020290320044799</v>
      </c>
      <c r="N8" s="56">
        <v>13495177.994200001</v>
      </c>
      <c r="O8" s="56">
        <v>237143102.08770001</v>
      </c>
      <c r="P8" s="56">
        <v>19171</v>
      </c>
      <c r="Q8" s="56">
        <v>27952</v>
      </c>
      <c r="R8" s="57">
        <v>-31.4145678305667</v>
      </c>
      <c r="S8" s="56">
        <v>26.218834343539701</v>
      </c>
      <c r="T8" s="56">
        <v>25.978823958929599</v>
      </c>
      <c r="U8" s="58">
        <v>0.91541210972740406</v>
      </c>
    </row>
    <row r="9" spans="1:23" ht="12" thickBot="1">
      <c r="A9" s="75"/>
      <c r="B9" s="70" t="s">
        <v>7</v>
      </c>
      <c r="C9" s="71"/>
      <c r="D9" s="56">
        <v>151949.1777</v>
      </c>
      <c r="E9" s="59"/>
      <c r="F9" s="59"/>
      <c r="G9" s="56">
        <v>135262.36480000001</v>
      </c>
      <c r="H9" s="57">
        <v>12.3366266179608</v>
      </c>
      <c r="I9" s="56">
        <v>12861.7623</v>
      </c>
      <c r="J9" s="57">
        <v>8.4645158958303508</v>
      </c>
      <c r="K9" s="56">
        <v>28889.366000000002</v>
      </c>
      <c r="L9" s="57">
        <v>21.358022272282501</v>
      </c>
      <c r="M9" s="57">
        <v>-0.55479250392687796</v>
      </c>
      <c r="N9" s="56">
        <v>1829048.6285000001</v>
      </c>
      <c r="O9" s="56">
        <v>33801016.842100002</v>
      </c>
      <c r="P9" s="56">
        <v>3226</v>
      </c>
      <c r="Q9" s="56">
        <v>6948</v>
      </c>
      <c r="R9" s="57">
        <v>-53.569372481289598</v>
      </c>
      <c r="S9" s="56">
        <v>47.101419001859902</v>
      </c>
      <c r="T9" s="56">
        <v>16.945806059297599</v>
      </c>
      <c r="U9" s="58">
        <v>64.022727088904702</v>
      </c>
    </row>
    <row r="10" spans="1:23" ht="12" thickBot="1">
      <c r="A10" s="75"/>
      <c r="B10" s="70" t="s">
        <v>8</v>
      </c>
      <c r="C10" s="71"/>
      <c r="D10" s="56">
        <v>76239.100200000001</v>
      </c>
      <c r="E10" s="59"/>
      <c r="F10" s="59"/>
      <c r="G10" s="56">
        <v>190332.77739999999</v>
      </c>
      <c r="H10" s="57">
        <v>-59.944313721762597</v>
      </c>
      <c r="I10" s="56">
        <v>24289.632900000001</v>
      </c>
      <c r="J10" s="57">
        <v>31.859810564763201</v>
      </c>
      <c r="K10" s="56">
        <v>46349.999900000003</v>
      </c>
      <c r="L10" s="57">
        <v>24.352085086528</v>
      </c>
      <c r="M10" s="57">
        <v>-0.47595182411208597</v>
      </c>
      <c r="N10" s="56">
        <v>2791138.7744</v>
      </c>
      <c r="O10" s="56">
        <v>54551555.625100002</v>
      </c>
      <c r="P10" s="56">
        <v>79532</v>
      </c>
      <c r="Q10" s="56">
        <v>118566</v>
      </c>
      <c r="R10" s="57">
        <v>-32.921748224617502</v>
      </c>
      <c r="S10" s="56">
        <v>0.95859654227229296</v>
      </c>
      <c r="T10" s="56">
        <v>1.37611260395054</v>
      </c>
      <c r="U10" s="58">
        <v>-43.554930908529499</v>
      </c>
    </row>
    <row r="11" spans="1:23" ht="12" thickBot="1">
      <c r="A11" s="75"/>
      <c r="B11" s="70" t="s">
        <v>9</v>
      </c>
      <c r="C11" s="71"/>
      <c r="D11" s="56">
        <v>36402.209000000003</v>
      </c>
      <c r="E11" s="59"/>
      <c r="F11" s="59"/>
      <c r="G11" s="56">
        <v>49690.942799999997</v>
      </c>
      <c r="H11" s="57">
        <v>-26.742768503076199</v>
      </c>
      <c r="I11" s="56">
        <v>8322.3665999999994</v>
      </c>
      <c r="J11" s="57">
        <v>22.862257067970798</v>
      </c>
      <c r="K11" s="56">
        <v>10652.6145</v>
      </c>
      <c r="L11" s="57">
        <v>21.4377387502497</v>
      </c>
      <c r="M11" s="57">
        <v>-0.218748918399328</v>
      </c>
      <c r="N11" s="56">
        <v>931558.67980000004</v>
      </c>
      <c r="O11" s="56">
        <v>19218170.0504</v>
      </c>
      <c r="P11" s="56">
        <v>1765</v>
      </c>
      <c r="Q11" s="56">
        <v>2626</v>
      </c>
      <c r="R11" s="57">
        <v>-32.787509520182802</v>
      </c>
      <c r="S11" s="56">
        <v>20.62448101983</v>
      </c>
      <c r="T11" s="56">
        <v>20.545994554455401</v>
      </c>
      <c r="U11" s="58">
        <v>0.38055001383607301</v>
      </c>
    </row>
    <row r="12" spans="1:23" ht="12" thickBot="1">
      <c r="A12" s="75"/>
      <c r="B12" s="70" t="s">
        <v>10</v>
      </c>
      <c r="C12" s="71"/>
      <c r="D12" s="56">
        <v>144177.44880000001</v>
      </c>
      <c r="E12" s="59"/>
      <c r="F12" s="59"/>
      <c r="G12" s="56">
        <v>153611.71090000001</v>
      </c>
      <c r="H12" s="57">
        <v>-6.1416294660903903</v>
      </c>
      <c r="I12" s="56">
        <v>22871.8956</v>
      </c>
      <c r="J12" s="57">
        <v>15.8637122451289</v>
      </c>
      <c r="K12" s="56">
        <v>26142.033200000002</v>
      </c>
      <c r="L12" s="57">
        <v>17.0182553444888</v>
      </c>
      <c r="M12" s="57">
        <v>-0.12509117309207601</v>
      </c>
      <c r="N12" s="56">
        <v>4252032.2989999996</v>
      </c>
      <c r="O12" s="56">
        <v>68968933.647599995</v>
      </c>
      <c r="P12" s="56">
        <v>1097</v>
      </c>
      <c r="Q12" s="56">
        <v>1701</v>
      </c>
      <c r="R12" s="57">
        <v>-35.508524397413296</v>
      </c>
      <c r="S12" s="56">
        <v>131.428850319052</v>
      </c>
      <c r="T12" s="56">
        <v>135.261140152851</v>
      </c>
      <c r="U12" s="58">
        <v>-2.9158665121822001</v>
      </c>
    </row>
    <row r="13" spans="1:23" ht="12" thickBot="1">
      <c r="A13" s="75"/>
      <c r="B13" s="70" t="s">
        <v>11</v>
      </c>
      <c r="C13" s="71"/>
      <c r="D13" s="56">
        <v>202474.8339</v>
      </c>
      <c r="E13" s="59"/>
      <c r="F13" s="59"/>
      <c r="G13" s="56">
        <v>270420.48359999998</v>
      </c>
      <c r="H13" s="57">
        <v>-25.125925667858699</v>
      </c>
      <c r="I13" s="56">
        <v>62309.642399999997</v>
      </c>
      <c r="J13" s="57">
        <v>30.774018281587502</v>
      </c>
      <c r="K13" s="56">
        <v>71840.944399999993</v>
      </c>
      <c r="L13" s="57">
        <v>26.5663841154376</v>
      </c>
      <c r="M13" s="57">
        <v>-0.13267228151861499</v>
      </c>
      <c r="N13" s="56">
        <v>5640906.4567999998</v>
      </c>
      <c r="O13" s="56">
        <v>99479172.547999993</v>
      </c>
      <c r="P13" s="56">
        <v>7832</v>
      </c>
      <c r="Q13" s="56">
        <v>11661</v>
      </c>
      <c r="R13" s="57">
        <v>-32.835948889460603</v>
      </c>
      <c r="S13" s="56">
        <v>25.852251519407599</v>
      </c>
      <c r="T13" s="56">
        <v>26.256118043049501</v>
      </c>
      <c r="U13" s="58">
        <v>-1.56221025212731</v>
      </c>
    </row>
    <row r="14" spans="1:23" ht="12" thickBot="1">
      <c r="A14" s="75"/>
      <c r="B14" s="70" t="s">
        <v>12</v>
      </c>
      <c r="C14" s="71"/>
      <c r="D14" s="56">
        <v>87291.873200000002</v>
      </c>
      <c r="E14" s="59"/>
      <c r="F14" s="59"/>
      <c r="G14" s="56">
        <v>148879.67809999999</v>
      </c>
      <c r="H14" s="57">
        <v>-41.367502728365999</v>
      </c>
      <c r="I14" s="56">
        <v>14238.2986</v>
      </c>
      <c r="J14" s="57">
        <v>16.311138801406798</v>
      </c>
      <c r="K14" s="56">
        <v>30872.275699999998</v>
      </c>
      <c r="L14" s="57">
        <v>20.736393370802201</v>
      </c>
      <c r="M14" s="57">
        <v>-0.53879983651480601</v>
      </c>
      <c r="N14" s="56">
        <v>2255709.3333999999</v>
      </c>
      <c r="O14" s="56">
        <v>41304056.041500002</v>
      </c>
      <c r="P14" s="56">
        <v>1309</v>
      </c>
      <c r="Q14" s="56">
        <v>2213</v>
      </c>
      <c r="R14" s="57">
        <v>-40.8495255309535</v>
      </c>
      <c r="S14" s="56">
        <v>66.685922994652401</v>
      </c>
      <c r="T14" s="56">
        <v>65.466235607772305</v>
      </c>
      <c r="U14" s="58">
        <v>1.8290027821583299</v>
      </c>
    </row>
    <row r="15" spans="1:23" ht="12" thickBot="1">
      <c r="A15" s="75"/>
      <c r="B15" s="70" t="s">
        <v>13</v>
      </c>
      <c r="C15" s="71"/>
      <c r="D15" s="56">
        <v>73574.0481</v>
      </c>
      <c r="E15" s="59"/>
      <c r="F15" s="59"/>
      <c r="G15" s="56">
        <v>83653.941099999996</v>
      </c>
      <c r="H15" s="57">
        <v>-12.0495135883084</v>
      </c>
      <c r="I15" s="56">
        <v>17207.585599999999</v>
      </c>
      <c r="J15" s="57">
        <v>23.388118561332799</v>
      </c>
      <c r="K15" s="56">
        <v>15780.035</v>
      </c>
      <c r="L15" s="57">
        <v>18.863468705122401</v>
      </c>
      <c r="M15" s="57">
        <v>9.0465616837985E-2</v>
      </c>
      <c r="N15" s="56">
        <v>2296332.9681000002</v>
      </c>
      <c r="O15" s="56">
        <v>36737342.472800002</v>
      </c>
      <c r="P15" s="56">
        <v>2365</v>
      </c>
      <c r="Q15" s="56">
        <v>4168</v>
      </c>
      <c r="R15" s="57">
        <v>-43.258157389635301</v>
      </c>
      <c r="S15" s="56">
        <v>31.1095340803383</v>
      </c>
      <c r="T15" s="56">
        <v>31.136420993282101</v>
      </c>
      <c r="U15" s="58">
        <v>-8.6426601164922998E-2</v>
      </c>
    </row>
    <row r="16" spans="1:23" ht="12" thickBot="1">
      <c r="A16" s="75"/>
      <c r="B16" s="70" t="s">
        <v>14</v>
      </c>
      <c r="C16" s="71"/>
      <c r="D16" s="56">
        <v>645025.79810000001</v>
      </c>
      <c r="E16" s="59"/>
      <c r="F16" s="59"/>
      <c r="G16" s="56">
        <v>1893493.4066999999</v>
      </c>
      <c r="H16" s="57">
        <v>-65.934616100715303</v>
      </c>
      <c r="I16" s="56">
        <v>-6271.8869000000004</v>
      </c>
      <c r="J16" s="57">
        <v>-0.97234667488875404</v>
      </c>
      <c r="K16" s="56">
        <v>-195865.31020000001</v>
      </c>
      <c r="L16" s="57">
        <v>-10.3441242259912</v>
      </c>
      <c r="M16" s="57">
        <v>-0.96797857214431804</v>
      </c>
      <c r="N16" s="56">
        <v>20099776.5887</v>
      </c>
      <c r="O16" s="56">
        <v>337125853.6498</v>
      </c>
      <c r="P16" s="56">
        <v>34047</v>
      </c>
      <c r="Q16" s="56">
        <v>61953</v>
      </c>
      <c r="R16" s="57">
        <v>-45.043823543654099</v>
      </c>
      <c r="S16" s="56">
        <v>18.945158107909698</v>
      </c>
      <c r="T16" s="56">
        <v>19.415225727567702</v>
      </c>
      <c r="U16" s="58">
        <v>-2.4812018827214701</v>
      </c>
    </row>
    <row r="17" spans="1:21" ht="12" thickBot="1">
      <c r="A17" s="75"/>
      <c r="B17" s="70" t="s">
        <v>15</v>
      </c>
      <c r="C17" s="71"/>
      <c r="D17" s="56">
        <v>436728.17259999999</v>
      </c>
      <c r="E17" s="59"/>
      <c r="F17" s="59"/>
      <c r="G17" s="56">
        <v>762105.48210000002</v>
      </c>
      <c r="H17" s="57">
        <v>-42.6945242020061</v>
      </c>
      <c r="I17" s="56">
        <v>55902.9234</v>
      </c>
      <c r="J17" s="57">
        <v>12.8003932210715</v>
      </c>
      <c r="K17" s="56">
        <v>133774.32199999999</v>
      </c>
      <c r="L17" s="57">
        <v>17.553255440622401</v>
      </c>
      <c r="M17" s="57">
        <v>-0.58211020946157399</v>
      </c>
      <c r="N17" s="56">
        <v>13221503.3868</v>
      </c>
      <c r="O17" s="56">
        <v>341368387.00809997</v>
      </c>
      <c r="P17" s="56">
        <v>8396</v>
      </c>
      <c r="Q17" s="56">
        <v>10889</v>
      </c>
      <c r="R17" s="57">
        <v>-22.8946643401598</v>
      </c>
      <c r="S17" s="56">
        <v>52.0162187470224</v>
      </c>
      <c r="T17" s="56">
        <v>60.029347258701399</v>
      </c>
      <c r="U17" s="58">
        <v>-15.405057700657601</v>
      </c>
    </row>
    <row r="18" spans="1:21" ht="12" thickBot="1">
      <c r="A18" s="75"/>
      <c r="B18" s="70" t="s">
        <v>16</v>
      </c>
      <c r="C18" s="71"/>
      <c r="D18" s="56">
        <v>1133859.6599000001</v>
      </c>
      <c r="E18" s="59"/>
      <c r="F18" s="59"/>
      <c r="G18" s="56">
        <v>2240454.5696</v>
      </c>
      <c r="H18" s="57">
        <v>-49.391535303372201</v>
      </c>
      <c r="I18" s="56">
        <v>158034.26670000001</v>
      </c>
      <c r="J18" s="57">
        <v>13.937727241653301</v>
      </c>
      <c r="K18" s="56">
        <v>126464.3784</v>
      </c>
      <c r="L18" s="57">
        <v>5.6445857066665903</v>
      </c>
      <c r="M18" s="57">
        <v>0.24963462992041999</v>
      </c>
      <c r="N18" s="56">
        <v>35125670.967</v>
      </c>
      <c r="O18" s="56">
        <v>635206081.37039995</v>
      </c>
      <c r="P18" s="56">
        <v>54210</v>
      </c>
      <c r="Q18" s="56">
        <v>99477</v>
      </c>
      <c r="R18" s="57">
        <v>-45.504991103471198</v>
      </c>
      <c r="S18" s="56">
        <v>20.9160608725327</v>
      </c>
      <c r="T18" s="56">
        <v>21.7481974205093</v>
      </c>
      <c r="U18" s="58">
        <v>-3.9784572871906798</v>
      </c>
    </row>
    <row r="19" spans="1:21" ht="12" thickBot="1">
      <c r="A19" s="75"/>
      <c r="B19" s="70" t="s">
        <v>17</v>
      </c>
      <c r="C19" s="71"/>
      <c r="D19" s="56">
        <v>410905.62650000001</v>
      </c>
      <c r="E19" s="59"/>
      <c r="F19" s="59"/>
      <c r="G19" s="56">
        <v>600350.90449999995</v>
      </c>
      <c r="H19" s="57">
        <v>-31.5557579042508</v>
      </c>
      <c r="I19" s="56">
        <v>44992.633699999998</v>
      </c>
      <c r="J19" s="57">
        <v>10.949627067226301</v>
      </c>
      <c r="K19" s="56">
        <v>60635.1705</v>
      </c>
      <c r="L19" s="57">
        <v>10.099954883969</v>
      </c>
      <c r="M19" s="57">
        <v>-0.25797794697386101</v>
      </c>
      <c r="N19" s="56">
        <v>11924938.841499999</v>
      </c>
      <c r="O19" s="56">
        <v>189919627.25819999</v>
      </c>
      <c r="P19" s="56">
        <v>9990</v>
      </c>
      <c r="Q19" s="56">
        <v>17410</v>
      </c>
      <c r="R19" s="57">
        <v>-42.619184376794998</v>
      </c>
      <c r="S19" s="56">
        <v>41.131694344344297</v>
      </c>
      <c r="T19" s="56">
        <v>38.299868788052798</v>
      </c>
      <c r="U19" s="58">
        <v>6.8847773023502601</v>
      </c>
    </row>
    <row r="20" spans="1:21" ht="12" thickBot="1">
      <c r="A20" s="75"/>
      <c r="B20" s="70" t="s">
        <v>18</v>
      </c>
      <c r="C20" s="71"/>
      <c r="D20" s="56">
        <v>911262.24419999996</v>
      </c>
      <c r="E20" s="59"/>
      <c r="F20" s="59"/>
      <c r="G20" s="56">
        <v>1380303.6324</v>
      </c>
      <c r="H20" s="57">
        <v>-33.981029766940203</v>
      </c>
      <c r="I20" s="56">
        <v>99888.812900000004</v>
      </c>
      <c r="J20" s="57">
        <v>10.961588010012701</v>
      </c>
      <c r="K20" s="56">
        <v>77279.088499999998</v>
      </c>
      <c r="L20" s="57">
        <v>5.5987021033648299</v>
      </c>
      <c r="M20" s="57">
        <v>0.29257234833974499</v>
      </c>
      <c r="N20" s="56">
        <v>24241459.770799998</v>
      </c>
      <c r="O20" s="56">
        <v>373646133.84909999</v>
      </c>
      <c r="P20" s="56">
        <v>37548</v>
      </c>
      <c r="Q20" s="56">
        <v>50491</v>
      </c>
      <c r="R20" s="57">
        <v>-25.634271454318601</v>
      </c>
      <c r="S20" s="56">
        <v>24.269261856823299</v>
      </c>
      <c r="T20" s="56">
        <v>24.2870654869185</v>
      </c>
      <c r="U20" s="58">
        <v>-7.3358762208044007E-2</v>
      </c>
    </row>
    <row r="21" spans="1:21" ht="12" thickBot="1">
      <c r="A21" s="75"/>
      <c r="B21" s="70" t="s">
        <v>19</v>
      </c>
      <c r="C21" s="71"/>
      <c r="D21" s="56">
        <v>301160.97529999999</v>
      </c>
      <c r="E21" s="59"/>
      <c r="F21" s="59"/>
      <c r="G21" s="56">
        <v>397072.89069999999</v>
      </c>
      <c r="H21" s="57">
        <v>-24.1547377437218</v>
      </c>
      <c r="I21" s="56">
        <v>38837.931900000003</v>
      </c>
      <c r="J21" s="57">
        <v>12.8960705686757</v>
      </c>
      <c r="K21" s="56">
        <v>49754.4715</v>
      </c>
      <c r="L21" s="57">
        <v>12.5303118559134</v>
      </c>
      <c r="M21" s="57">
        <v>-0.21940821138055899</v>
      </c>
      <c r="N21" s="56">
        <v>7005781.1873000003</v>
      </c>
      <c r="O21" s="56">
        <v>119907470.4919</v>
      </c>
      <c r="P21" s="56">
        <v>25335</v>
      </c>
      <c r="Q21" s="56">
        <v>36603</v>
      </c>
      <c r="R21" s="57">
        <v>-30.784361937546102</v>
      </c>
      <c r="S21" s="56">
        <v>11.8871511861062</v>
      </c>
      <c r="T21" s="56">
        <v>12.0517815807447</v>
      </c>
      <c r="U21" s="58">
        <v>-1.38494406322509</v>
      </c>
    </row>
    <row r="22" spans="1:21" ht="12" thickBot="1">
      <c r="A22" s="75"/>
      <c r="B22" s="70" t="s">
        <v>20</v>
      </c>
      <c r="C22" s="71"/>
      <c r="D22" s="56">
        <v>993585.86609999998</v>
      </c>
      <c r="E22" s="59"/>
      <c r="F22" s="59"/>
      <c r="G22" s="56">
        <v>1497662.7989000001</v>
      </c>
      <c r="H22" s="57">
        <v>-33.657571862653803</v>
      </c>
      <c r="I22" s="56">
        <v>63567.9519</v>
      </c>
      <c r="J22" s="57">
        <v>6.3978317394464801</v>
      </c>
      <c r="K22" s="56">
        <v>186595.94620000001</v>
      </c>
      <c r="L22" s="57">
        <v>12.459142761444699</v>
      </c>
      <c r="M22" s="57">
        <v>-0.65932833378992195</v>
      </c>
      <c r="N22" s="56">
        <v>24427183.571600001</v>
      </c>
      <c r="O22" s="56">
        <v>427362361.14719999</v>
      </c>
      <c r="P22" s="56">
        <v>59038</v>
      </c>
      <c r="Q22" s="56">
        <v>90240</v>
      </c>
      <c r="R22" s="57">
        <v>-34.576684397163099</v>
      </c>
      <c r="S22" s="56">
        <v>16.8295990057251</v>
      </c>
      <c r="T22" s="56">
        <v>16.9815820157358</v>
      </c>
      <c r="U22" s="58">
        <v>-0.90306970450686497</v>
      </c>
    </row>
    <row r="23" spans="1:21" ht="12" thickBot="1">
      <c r="A23" s="75"/>
      <c r="B23" s="70" t="s">
        <v>21</v>
      </c>
      <c r="C23" s="71"/>
      <c r="D23" s="56">
        <v>2481203.6699000001</v>
      </c>
      <c r="E23" s="59"/>
      <c r="F23" s="59"/>
      <c r="G23" s="56">
        <v>3398227.3191999998</v>
      </c>
      <c r="H23" s="57">
        <v>-26.9853533375714</v>
      </c>
      <c r="I23" s="56">
        <v>192835.7886</v>
      </c>
      <c r="J23" s="57">
        <v>7.7718645566799403</v>
      </c>
      <c r="K23" s="56">
        <v>381245.83059999999</v>
      </c>
      <c r="L23" s="57">
        <v>11.218961970141301</v>
      </c>
      <c r="M23" s="57">
        <v>-0.494195678687115</v>
      </c>
      <c r="N23" s="56">
        <v>65166309.132100001</v>
      </c>
      <c r="O23" s="56">
        <v>940339161.31400001</v>
      </c>
      <c r="P23" s="56">
        <v>71276</v>
      </c>
      <c r="Q23" s="56">
        <v>107086</v>
      </c>
      <c r="R23" s="57">
        <v>-33.440412378835703</v>
      </c>
      <c r="S23" s="56">
        <v>34.811208119142499</v>
      </c>
      <c r="T23" s="56">
        <v>35.440665305455397</v>
      </c>
      <c r="U23" s="58">
        <v>-1.8082026459943701</v>
      </c>
    </row>
    <row r="24" spans="1:21" ht="12" thickBot="1">
      <c r="A24" s="75"/>
      <c r="B24" s="70" t="s">
        <v>22</v>
      </c>
      <c r="C24" s="71"/>
      <c r="D24" s="56">
        <v>234802.17249999999</v>
      </c>
      <c r="E24" s="59"/>
      <c r="F24" s="59"/>
      <c r="G24" s="56">
        <v>303354.59240000002</v>
      </c>
      <c r="H24" s="57">
        <v>-22.598115082961201</v>
      </c>
      <c r="I24" s="56">
        <v>34997.704299999998</v>
      </c>
      <c r="J24" s="57">
        <v>14.905187599999699</v>
      </c>
      <c r="K24" s="56">
        <v>45704.808499999999</v>
      </c>
      <c r="L24" s="57">
        <v>15.0664633551135</v>
      </c>
      <c r="M24" s="57">
        <v>-0.234266471108833</v>
      </c>
      <c r="N24" s="56">
        <v>5921626.4775999999</v>
      </c>
      <c r="O24" s="56">
        <v>91296943.562700003</v>
      </c>
      <c r="P24" s="56">
        <v>21392</v>
      </c>
      <c r="Q24" s="56">
        <v>30371</v>
      </c>
      <c r="R24" s="57">
        <v>-29.564387079780101</v>
      </c>
      <c r="S24" s="56">
        <v>10.9761673756545</v>
      </c>
      <c r="T24" s="56">
        <v>11.4082708274341</v>
      </c>
      <c r="U24" s="58">
        <v>-3.9367425531250202</v>
      </c>
    </row>
    <row r="25" spans="1:21" ht="12" thickBot="1">
      <c r="A25" s="75"/>
      <c r="B25" s="70" t="s">
        <v>23</v>
      </c>
      <c r="C25" s="71"/>
      <c r="D25" s="56">
        <v>256261.30669999999</v>
      </c>
      <c r="E25" s="59"/>
      <c r="F25" s="59"/>
      <c r="G25" s="56">
        <v>388164.48759999999</v>
      </c>
      <c r="H25" s="57">
        <v>-33.981259263450497</v>
      </c>
      <c r="I25" s="56">
        <v>21992.3393</v>
      </c>
      <c r="J25" s="57">
        <v>8.5819976426429392</v>
      </c>
      <c r="K25" s="56">
        <v>28106.454099999999</v>
      </c>
      <c r="L25" s="57">
        <v>7.2408617990225501</v>
      </c>
      <c r="M25" s="57">
        <v>-0.21753419261805801</v>
      </c>
      <c r="N25" s="56">
        <v>6885817.5461999997</v>
      </c>
      <c r="O25" s="56">
        <v>106745734.56919999</v>
      </c>
      <c r="P25" s="56">
        <v>15750</v>
      </c>
      <c r="Q25" s="56">
        <v>22792</v>
      </c>
      <c r="R25" s="57">
        <v>-30.896805896805901</v>
      </c>
      <c r="S25" s="56">
        <v>16.270559155555599</v>
      </c>
      <c r="T25" s="56">
        <v>18.053701272376301</v>
      </c>
      <c r="U25" s="58">
        <v>-10.9593167620909</v>
      </c>
    </row>
    <row r="26" spans="1:21" ht="12" thickBot="1">
      <c r="A26" s="75"/>
      <c r="B26" s="70" t="s">
        <v>24</v>
      </c>
      <c r="C26" s="71"/>
      <c r="D26" s="56">
        <v>462135.43650000001</v>
      </c>
      <c r="E26" s="59"/>
      <c r="F26" s="59"/>
      <c r="G26" s="56">
        <v>710778.49010000005</v>
      </c>
      <c r="H26" s="57">
        <v>-34.981792086169897</v>
      </c>
      <c r="I26" s="56">
        <v>115704.2041</v>
      </c>
      <c r="J26" s="57">
        <v>25.036860400987699</v>
      </c>
      <c r="K26" s="56">
        <v>67152.862399999998</v>
      </c>
      <c r="L26" s="57">
        <v>9.4477904628982508</v>
      </c>
      <c r="M26" s="57">
        <v>0.72299735208308902</v>
      </c>
      <c r="N26" s="56">
        <v>11199660.4055</v>
      </c>
      <c r="O26" s="56">
        <v>203318714.5869</v>
      </c>
      <c r="P26" s="56">
        <v>34100</v>
      </c>
      <c r="Q26" s="56">
        <v>43199</v>
      </c>
      <c r="R26" s="57">
        <v>-21.0629875691567</v>
      </c>
      <c r="S26" s="56">
        <v>13.552358841642199</v>
      </c>
      <c r="T26" s="56">
        <v>14.15615751985</v>
      </c>
      <c r="U26" s="58">
        <v>-4.4553032078259402</v>
      </c>
    </row>
    <row r="27" spans="1:21" ht="12" thickBot="1">
      <c r="A27" s="75"/>
      <c r="B27" s="70" t="s">
        <v>25</v>
      </c>
      <c r="C27" s="71"/>
      <c r="D27" s="56">
        <v>185165.5202</v>
      </c>
      <c r="E27" s="59"/>
      <c r="F27" s="59"/>
      <c r="G27" s="56">
        <v>249964.8112</v>
      </c>
      <c r="H27" s="57">
        <v>-25.9233652484602</v>
      </c>
      <c r="I27" s="56">
        <v>46068.361700000001</v>
      </c>
      <c r="J27" s="57">
        <v>24.879557301079</v>
      </c>
      <c r="K27" s="56">
        <v>62503.673900000002</v>
      </c>
      <c r="L27" s="57">
        <v>25.004989142247702</v>
      </c>
      <c r="M27" s="57">
        <v>-0.26294953839505403</v>
      </c>
      <c r="N27" s="56">
        <v>4396197.8744000001</v>
      </c>
      <c r="O27" s="56">
        <v>74303519.4595</v>
      </c>
      <c r="P27" s="56">
        <v>24624</v>
      </c>
      <c r="Q27" s="56">
        <v>37395</v>
      </c>
      <c r="R27" s="57">
        <v>-34.1516245487365</v>
      </c>
      <c r="S27" s="56">
        <v>7.5197173570500304</v>
      </c>
      <c r="T27" s="56">
        <v>7.7990330498729801</v>
      </c>
      <c r="U27" s="58">
        <v>-3.7144440350683698</v>
      </c>
    </row>
    <row r="28" spans="1:21" ht="12" thickBot="1">
      <c r="A28" s="75"/>
      <c r="B28" s="70" t="s">
        <v>26</v>
      </c>
      <c r="C28" s="71"/>
      <c r="D28" s="56">
        <v>1003665.2714</v>
      </c>
      <c r="E28" s="59"/>
      <c r="F28" s="59"/>
      <c r="G28" s="56">
        <v>1527698.2744</v>
      </c>
      <c r="H28" s="57">
        <v>-34.3021270483409</v>
      </c>
      <c r="I28" s="56">
        <v>27334.075000000001</v>
      </c>
      <c r="J28" s="57">
        <v>2.7234254067466201</v>
      </c>
      <c r="K28" s="56">
        <v>-3495.1478999999999</v>
      </c>
      <c r="L28" s="57">
        <v>-0.22878522274777799</v>
      </c>
      <c r="M28" s="57">
        <v>-8.8205774925862208</v>
      </c>
      <c r="N28" s="56">
        <v>20467022.6393</v>
      </c>
      <c r="O28" s="56">
        <v>310236685.51990002</v>
      </c>
      <c r="P28" s="56">
        <v>42655</v>
      </c>
      <c r="Q28" s="56">
        <v>51470</v>
      </c>
      <c r="R28" s="57">
        <v>-17.126481445502201</v>
      </c>
      <c r="S28" s="56">
        <v>23.529838738717601</v>
      </c>
      <c r="T28" s="56">
        <v>24.940674785311799</v>
      </c>
      <c r="U28" s="58">
        <v>-5.9959443932470702</v>
      </c>
    </row>
    <row r="29" spans="1:21" ht="12" thickBot="1">
      <c r="A29" s="75"/>
      <c r="B29" s="70" t="s">
        <v>27</v>
      </c>
      <c r="C29" s="71"/>
      <c r="D29" s="56">
        <v>675784.79040000006</v>
      </c>
      <c r="E29" s="59"/>
      <c r="F29" s="59"/>
      <c r="G29" s="56">
        <v>801518.01080000005</v>
      </c>
      <c r="H29" s="57">
        <v>-15.686886471148</v>
      </c>
      <c r="I29" s="56">
        <v>88367.632100000003</v>
      </c>
      <c r="J29" s="57">
        <v>13.0762978621781</v>
      </c>
      <c r="K29" s="56">
        <v>102677.40549999999</v>
      </c>
      <c r="L29" s="57">
        <v>12.8103678415806</v>
      </c>
      <c r="M29" s="57">
        <v>-0.139366332157662</v>
      </c>
      <c r="N29" s="56">
        <v>12833297.056399999</v>
      </c>
      <c r="O29" s="56">
        <v>221456770.7015</v>
      </c>
      <c r="P29" s="56">
        <v>99239</v>
      </c>
      <c r="Q29" s="56">
        <v>108568</v>
      </c>
      <c r="R29" s="57">
        <v>-8.59277135067423</v>
      </c>
      <c r="S29" s="56">
        <v>6.8096694888098401</v>
      </c>
      <c r="T29" s="56">
        <v>7.0127795529069301</v>
      </c>
      <c r="U29" s="58">
        <v>-2.9826713973542298</v>
      </c>
    </row>
    <row r="30" spans="1:21" ht="12" thickBot="1">
      <c r="A30" s="75"/>
      <c r="B30" s="70" t="s">
        <v>28</v>
      </c>
      <c r="C30" s="71"/>
      <c r="D30" s="56">
        <v>877759.32030000002</v>
      </c>
      <c r="E30" s="59"/>
      <c r="F30" s="59"/>
      <c r="G30" s="56">
        <v>1290875.1472</v>
      </c>
      <c r="H30" s="57">
        <v>-32.002771747219498</v>
      </c>
      <c r="I30" s="56">
        <v>96010.6535</v>
      </c>
      <c r="J30" s="57">
        <v>10.938152552704899</v>
      </c>
      <c r="K30" s="56">
        <v>135205.06150000001</v>
      </c>
      <c r="L30" s="57">
        <v>10.4739069299823</v>
      </c>
      <c r="M30" s="57">
        <v>-0.28988861485780998</v>
      </c>
      <c r="N30" s="56">
        <v>23195519.4989</v>
      </c>
      <c r="O30" s="56">
        <v>361331892.44529998</v>
      </c>
      <c r="P30" s="56">
        <v>69082</v>
      </c>
      <c r="Q30" s="56">
        <v>87438</v>
      </c>
      <c r="R30" s="57">
        <v>-20.993160868272401</v>
      </c>
      <c r="S30" s="56">
        <v>12.706049626530801</v>
      </c>
      <c r="T30" s="56">
        <v>13.623792148722501</v>
      </c>
      <c r="U30" s="58">
        <v>-7.2228784647231796</v>
      </c>
    </row>
    <row r="31" spans="1:21" ht="12" thickBot="1">
      <c r="A31" s="75"/>
      <c r="B31" s="70" t="s">
        <v>29</v>
      </c>
      <c r="C31" s="71"/>
      <c r="D31" s="56">
        <v>663269.20990000002</v>
      </c>
      <c r="E31" s="59"/>
      <c r="F31" s="59"/>
      <c r="G31" s="56">
        <v>1141212.5900999999</v>
      </c>
      <c r="H31" s="57">
        <v>-41.880310850594398</v>
      </c>
      <c r="I31" s="56">
        <v>43105.196000000004</v>
      </c>
      <c r="J31" s="57">
        <v>6.4988989925371197</v>
      </c>
      <c r="K31" s="56">
        <v>6775.0186000000003</v>
      </c>
      <c r="L31" s="57">
        <v>0.59366840663809495</v>
      </c>
      <c r="M31" s="57">
        <v>5.36237308632629</v>
      </c>
      <c r="N31" s="56">
        <v>28212401.7729</v>
      </c>
      <c r="O31" s="56">
        <v>374981955.09149998</v>
      </c>
      <c r="P31" s="56">
        <v>27517</v>
      </c>
      <c r="Q31" s="56">
        <v>33487</v>
      </c>
      <c r="R31" s="57">
        <v>-17.8278137784812</v>
      </c>
      <c r="S31" s="56">
        <v>24.103979717992502</v>
      </c>
      <c r="T31" s="56">
        <v>27.950647961895701</v>
      </c>
      <c r="U31" s="58">
        <v>-15.9586437132279</v>
      </c>
    </row>
    <row r="32" spans="1:21" ht="12" thickBot="1">
      <c r="A32" s="75"/>
      <c r="B32" s="70" t="s">
        <v>30</v>
      </c>
      <c r="C32" s="71"/>
      <c r="D32" s="56">
        <v>102772.1477</v>
      </c>
      <c r="E32" s="59"/>
      <c r="F32" s="59"/>
      <c r="G32" s="56">
        <v>106336.8403</v>
      </c>
      <c r="H32" s="57">
        <v>-3.35226492525375</v>
      </c>
      <c r="I32" s="56">
        <v>22539.599699999999</v>
      </c>
      <c r="J32" s="57">
        <v>21.931622725054702</v>
      </c>
      <c r="K32" s="56">
        <v>26065.968499999999</v>
      </c>
      <c r="L32" s="57">
        <v>24.5126415515658</v>
      </c>
      <c r="M32" s="57">
        <v>-0.13528631403049499</v>
      </c>
      <c r="N32" s="56">
        <v>2352398.0381</v>
      </c>
      <c r="O32" s="56">
        <v>36499089.632600002</v>
      </c>
      <c r="P32" s="56">
        <v>20127</v>
      </c>
      <c r="Q32" s="56">
        <v>28072</v>
      </c>
      <c r="R32" s="57">
        <v>-28.302222855514401</v>
      </c>
      <c r="S32" s="56">
        <v>5.1061831221741896</v>
      </c>
      <c r="T32" s="56">
        <v>5.5146189156454799</v>
      </c>
      <c r="U32" s="58">
        <v>-7.9988473522935299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6">
        <v>6.9912000000000001</v>
      </c>
      <c r="H33" s="59"/>
      <c r="I33" s="59"/>
      <c r="J33" s="59"/>
      <c r="K33" s="56">
        <v>-20.327400000000001</v>
      </c>
      <c r="L33" s="57">
        <v>-290.75695159629299</v>
      </c>
      <c r="M33" s="59"/>
      <c r="N33" s="56">
        <v>6.8141999999999996</v>
      </c>
      <c r="O33" s="56">
        <v>520.03129999999999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172713.3138</v>
      </c>
      <c r="E35" s="59"/>
      <c r="F35" s="59"/>
      <c r="G35" s="56">
        <v>300840.76409999997</v>
      </c>
      <c r="H35" s="57">
        <v>-42.5897902112129</v>
      </c>
      <c r="I35" s="56">
        <v>21600.680400000001</v>
      </c>
      <c r="J35" s="57">
        <v>12.5066677980676</v>
      </c>
      <c r="K35" s="56">
        <v>8506.0411999999997</v>
      </c>
      <c r="L35" s="57">
        <v>2.82742308059442</v>
      </c>
      <c r="M35" s="57">
        <v>1.5394516546663299</v>
      </c>
      <c r="N35" s="56">
        <v>4308416.6961000003</v>
      </c>
      <c r="O35" s="56">
        <v>60569311.147</v>
      </c>
      <c r="P35" s="56">
        <v>11311</v>
      </c>
      <c r="Q35" s="56">
        <v>15478</v>
      </c>
      <c r="R35" s="57">
        <v>-26.9220829564543</v>
      </c>
      <c r="S35" s="56">
        <v>15.269499938113301</v>
      </c>
      <c r="T35" s="56">
        <v>16.320059142007999</v>
      </c>
      <c r="U35" s="58">
        <v>-6.8801153158423096</v>
      </c>
    </row>
    <row r="36" spans="1:21" ht="12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0" t="s">
        <v>64</v>
      </c>
      <c r="C37" s="71"/>
      <c r="D37" s="56">
        <v>1325950.01</v>
      </c>
      <c r="E37" s="59"/>
      <c r="F37" s="59"/>
      <c r="G37" s="56">
        <v>84966.71</v>
      </c>
      <c r="H37" s="57">
        <v>1460.5523739826999</v>
      </c>
      <c r="I37" s="56">
        <v>-75828.460000000006</v>
      </c>
      <c r="J37" s="57">
        <v>-5.7188023249835798</v>
      </c>
      <c r="K37" s="56">
        <v>4349.43</v>
      </c>
      <c r="L37" s="57">
        <v>5.1189813045603403</v>
      </c>
      <c r="M37" s="57">
        <v>-18.434114355214401</v>
      </c>
      <c r="N37" s="56">
        <v>5816327.9500000002</v>
      </c>
      <c r="O37" s="56">
        <v>60042169.850000001</v>
      </c>
      <c r="P37" s="56">
        <v>55</v>
      </c>
      <c r="Q37" s="56">
        <v>84</v>
      </c>
      <c r="R37" s="57">
        <v>-34.523809523809497</v>
      </c>
      <c r="S37" s="56">
        <v>24108.182000000001</v>
      </c>
      <c r="T37" s="56">
        <v>2060.0646428571399</v>
      </c>
      <c r="U37" s="58">
        <v>91.454915004137803</v>
      </c>
    </row>
    <row r="38" spans="1:21" ht="12" thickBot="1">
      <c r="A38" s="75"/>
      <c r="B38" s="70" t="s">
        <v>35</v>
      </c>
      <c r="C38" s="71"/>
      <c r="D38" s="56">
        <v>155375.56</v>
      </c>
      <c r="E38" s="59"/>
      <c r="F38" s="59"/>
      <c r="G38" s="56">
        <v>214049.63</v>
      </c>
      <c r="H38" s="57">
        <v>-27.411432572903799</v>
      </c>
      <c r="I38" s="56">
        <v>-20906.37</v>
      </c>
      <c r="J38" s="57">
        <v>-13.4553786966238</v>
      </c>
      <c r="K38" s="56">
        <v>-31030.79</v>
      </c>
      <c r="L38" s="57">
        <v>-14.497007072612099</v>
      </c>
      <c r="M38" s="57">
        <v>-0.32627013363179003</v>
      </c>
      <c r="N38" s="56">
        <v>12241857.43</v>
      </c>
      <c r="O38" s="56">
        <v>120475776.25</v>
      </c>
      <c r="P38" s="56">
        <v>63</v>
      </c>
      <c r="Q38" s="56">
        <v>112</v>
      </c>
      <c r="R38" s="57">
        <v>-43.75</v>
      </c>
      <c r="S38" s="56">
        <v>2466.27873015873</v>
      </c>
      <c r="T38" s="56">
        <v>2324.9324999999999</v>
      </c>
      <c r="U38" s="58">
        <v>5.7311539215047702</v>
      </c>
    </row>
    <row r="39" spans="1:21" ht="12" thickBot="1">
      <c r="A39" s="75"/>
      <c r="B39" s="70" t="s">
        <v>36</v>
      </c>
      <c r="C39" s="71"/>
      <c r="D39" s="56">
        <v>61923.95</v>
      </c>
      <c r="E39" s="59"/>
      <c r="F39" s="59"/>
      <c r="G39" s="56">
        <v>97869.26</v>
      </c>
      <c r="H39" s="57">
        <v>-36.727885752891197</v>
      </c>
      <c r="I39" s="56">
        <v>-2759.79</v>
      </c>
      <c r="J39" s="57">
        <v>-4.4567408894296996</v>
      </c>
      <c r="K39" s="56">
        <v>-2940.22</v>
      </c>
      <c r="L39" s="57">
        <v>-3.0042323810356799</v>
      </c>
      <c r="M39" s="57">
        <v>-6.1366156274019999E-2</v>
      </c>
      <c r="N39" s="56">
        <v>8313890.3399999999</v>
      </c>
      <c r="O39" s="56">
        <v>106613820.27</v>
      </c>
      <c r="P39" s="56">
        <v>24</v>
      </c>
      <c r="Q39" s="56">
        <v>26</v>
      </c>
      <c r="R39" s="57">
        <v>-7.6923076923076898</v>
      </c>
      <c r="S39" s="56">
        <v>2580.16458333333</v>
      </c>
      <c r="T39" s="56">
        <v>2513.1226923076902</v>
      </c>
      <c r="U39" s="58">
        <v>2.59835715359789</v>
      </c>
    </row>
    <row r="40" spans="1:21" ht="12" thickBot="1">
      <c r="A40" s="75"/>
      <c r="B40" s="70" t="s">
        <v>37</v>
      </c>
      <c r="C40" s="71"/>
      <c r="D40" s="56">
        <v>79023.12</v>
      </c>
      <c r="E40" s="59"/>
      <c r="F40" s="59"/>
      <c r="G40" s="56">
        <v>217612.98</v>
      </c>
      <c r="H40" s="57">
        <v>-63.686394074471103</v>
      </c>
      <c r="I40" s="56">
        <v>-18487.25</v>
      </c>
      <c r="J40" s="57">
        <v>-23.394735616614501</v>
      </c>
      <c r="K40" s="56">
        <v>-40246.730000000003</v>
      </c>
      <c r="L40" s="57">
        <v>-18.4946366710295</v>
      </c>
      <c r="M40" s="57">
        <v>-0.54065212254511097</v>
      </c>
      <c r="N40" s="56">
        <v>9153633.3399999999</v>
      </c>
      <c r="O40" s="56">
        <v>87933542.439999998</v>
      </c>
      <c r="P40" s="56">
        <v>42</v>
      </c>
      <c r="Q40" s="56">
        <v>89</v>
      </c>
      <c r="R40" s="57">
        <v>-52.808988764044898</v>
      </c>
      <c r="S40" s="56">
        <v>1881.50285714286</v>
      </c>
      <c r="T40" s="56">
        <v>1727.1083146067399</v>
      </c>
      <c r="U40" s="58">
        <v>8.2059159224754001</v>
      </c>
    </row>
    <row r="41" spans="1:21" ht="12" thickBot="1">
      <c r="A41" s="75"/>
      <c r="B41" s="70" t="s">
        <v>66</v>
      </c>
      <c r="C41" s="71"/>
      <c r="D41" s="56">
        <v>0.94</v>
      </c>
      <c r="E41" s="59"/>
      <c r="F41" s="59"/>
      <c r="G41" s="56">
        <v>4.82</v>
      </c>
      <c r="H41" s="57">
        <v>-80.497925311203304</v>
      </c>
      <c r="I41" s="56">
        <v>-55.47</v>
      </c>
      <c r="J41" s="57">
        <v>-5901.0638297872301</v>
      </c>
      <c r="K41" s="56">
        <v>4.5599999999999996</v>
      </c>
      <c r="L41" s="57">
        <v>94.605809128630696</v>
      </c>
      <c r="M41" s="57">
        <v>-13.164473684210501</v>
      </c>
      <c r="N41" s="56">
        <v>3.29</v>
      </c>
      <c r="O41" s="56">
        <v>1381.17</v>
      </c>
      <c r="P41" s="56">
        <v>2</v>
      </c>
      <c r="Q41" s="59"/>
      <c r="R41" s="59"/>
      <c r="S41" s="56">
        <v>0.47</v>
      </c>
      <c r="T41" s="59"/>
      <c r="U41" s="60"/>
    </row>
    <row r="42" spans="1:21" ht="12" thickBot="1">
      <c r="A42" s="75"/>
      <c r="B42" s="70" t="s">
        <v>32</v>
      </c>
      <c r="C42" s="71"/>
      <c r="D42" s="56">
        <v>17351.281999999999</v>
      </c>
      <c r="E42" s="59"/>
      <c r="F42" s="59"/>
      <c r="G42" s="56">
        <v>153126.495</v>
      </c>
      <c r="H42" s="57">
        <v>-88.668661161479605</v>
      </c>
      <c r="I42" s="56">
        <v>1437.615</v>
      </c>
      <c r="J42" s="57">
        <v>8.2853532090597106</v>
      </c>
      <c r="K42" s="56">
        <v>11270.004300000001</v>
      </c>
      <c r="L42" s="57">
        <v>7.3599309512047597</v>
      </c>
      <c r="M42" s="57">
        <v>-0.87243882418039498</v>
      </c>
      <c r="N42" s="56">
        <v>894411.1102</v>
      </c>
      <c r="O42" s="56">
        <v>20108857.162599999</v>
      </c>
      <c r="P42" s="56">
        <v>53</v>
      </c>
      <c r="Q42" s="56">
        <v>86</v>
      </c>
      <c r="R42" s="57">
        <v>-38.3720930232558</v>
      </c>
      <c r="S42" s="56">
        <v>327.38267924528299</v>
      </c>
      <c r="T42" s="56">
        <v>463.95348488372099</v>
      </c>
      <c r="U42" s="58">
        <v>-41.715953315940602</v>
      </c>
    </row>
    <row r="43" spans="1:21" ht="12" thickBot="1">
      <c r="A43" s="75"/>
      <c r="B43" s="70" t="s">
        <v>33</v>
      </c>
      <c r="C43" s="71"/>
      <c r="D43" s="56">
        <v>253679.7205</v>
      </c>
      <c r="E43" s="59"/>
      <c r="F43" s="59"/>
      <c r="G43" s="56">
        <v>366298.12160000001</v>
      </c>
      <c r="H43" s="57">
        <v>-30.745011906716801</v>
      </c>
      <c r="I43" s="56">
        <v>14133.534100000001</v>
      </c>
      <c r="J43" s="57">
        <v>5.5714087322955699</v>
      </c>
      <c r="K43" s="56">
        <v>26753.062900000001</v>
      </c>
      <c r="L43" s="57">
        <v>7.3036309285840497</v>
      </c>
      <c r="M43" s="57">
        <v>-0.47170407542382697</v>
      </c>
      <c r="N43" s="56">
        <v>7969407.5195000004</v>
      </c>
      <c r="O43" s="56">
        <v>136195227.3091</v>
      </c>
      <c r="P43" s="56">
        <v>1332</v>
      </c>
      <c r="Q43" s="56">
        <v>1735</v>
      </c>
      <c r="R43" s="57">
        <v>-23.227665706051901</v>
      </c>
      <c r="S43" s="56">
        <v>190.450240615616</v>
      </c>
      <c r="T43" s="56">
        <v>191.572722017291</v>
      </c>
      <c r="U43" s="58">
        <v>-0.58938303151895399</v>
      </c>
    </row>
    <row r="44" spans="1:21" ht="12" thickBot="1">
      <c r="A44" s="75"/>
      <c r="B44" s="70" t="s">
        <v>38</v>
      </c>
      <c r="C44" s="71"/>
      <c r="D44" s="56">
        <v>106340.65</v>
      </c>
      <c r="E44" s="59"/>
      <c r="F44" s="59"/>
      <c r="G44" s="56">
        <v>171458.12</v>
      </c>
      <c r="H44" s="57">
        <v>-37.978644580962403</v>
      </c>
      <c r="I44" s="56">
        <v>-23219.85</v>
      </c>
      <c r="J44" s="57">
        <v>-21.8353470662442</v>
      </c>
      <c r="K44" s="56">
        <v>-5297.39</v>
      </c>
      <c r="L44" s="57">
        <v>-3.0896116206103299</v>
      </c>
      <c r="M44" s="57">
        <v>3.38326232352158</v>
      </c>
      <c r="N44" s="56">
        <v>7829173.0899999999</v>
      </c>
      <c r="O44" s="56">
        <v>60226179.329999998</v>
      </c>
      <c r="P44" s="56">
        <v>88</v>
      </c>
      <c r="Q44" s="56">
        <v>112</v>
      </c>
      <c r="R44" s="57">
        <v>-21.428571428571399</v>
      </c>
      <c r="S44" s="56">
        <v>1208.4164772727299</v>
      </c>
      <c r="T44" s="56">
        <v>1302.0396428571401</v>
      </c>
      <c r="U44" s="58">
        <v>-7.7475909461043999</v>
      </c>
    </row>
    <row r="45" spans="1:21" ht="12" thickBot="1">
      <c r="A45" s="75"/>
      <c r="B45" s="70" t="s">
        <v>39</v>
      </c>
      <c r="C45" s="71"/>
      <c r="D45" s="56">
        <v>46492.78</v>
      </c>
      <c r="E45" s="59"/>
      <c r="F45" s="59"/>
      <c r="G45" s="56">
        <v>61435.06</v>
      </c>
      <c r="H45" s="57">
        <v>-24.322072770824999</v>
      </c>
      <c r="I45" s="56">
        <v>5848.6</v>
      </c>
      <c r="J45" s="57">
        <v>12.579587626293799</v>
      </c>
      <c r="K45" s="56">
        <v>7442.61</v>
      </c>
      <c r="L45" s="57">
        <v>12.114597104650001</v>
      </c>
      <c r="M45" s="57">
        <v>-0.214173522460535</v>
      </c>
      <c r="N45" s="56">
        <v>3429385.29</v>
      </c>
      <c r="O45" s="56">
        <v>26686935.219999999</v>
      </c>
      <c r="P45" s="56">
        <v>46</v>
      </c>
      <c r="Q45" s="56">
        <v>63</v>
      </c>
      <c r="R45" s="57">
        <v>-26.984126984126998</v>
      </c>
      <c r="S45" s="56">
        <v>1010.71260869565</v>
      </c>
      <c r="T45" s="56">
        <v>1086.96523809524</v>
      </c>
      <c r="U45" s="58">
        <v>-7.5444422819649501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4944.5127000000002</v>
      </c>
      <c r="E47" s="62"/>
      <c r="F47" s="62"/>
      <c r="G47" s="61">
        <v>21494.213</v>
      </c>
      <c r="H47" s="63">
        <v>-76.996074710900103</v>
      </c>
      <c r="I47" s="61">
        <v>164.58160000000001</v>
      </c>
      <c r="J47" s="63">
        <v>3.3285706799782302</v>
      </c>
      <c r="K47" s="61">
        <v>1390.3324</v>
      </c>
      <c r="L47" s="63">
        <v>6.4684033790862703</v>
      </c>
      <c r="M47" s="63">
        <v>-0.88162427920114605</v>
      </c>
      <c r="N47" s="61">
        <v>222617.08540000001</v>
      </c>
      <c r="O47" s="61">
        <v>7188073.2981000002</v>
      </c>
      <c r="P47" s="61">
        <v>12</v>
      </c>
      <c r="Q47" s="61">
        <v>15</v>
      </c>
      <c r="R47" s="63">
        <v>-20</v>
      </c>
      <c r="S47" s="61">
        <v>412.04272500000002</v>
      </c>
      <c r="T47" s="61">
        <v>468.79206666666698</v>
      </c>
      <c r="U47" s="64">
        <v>-13.772683807648001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L21" sqref="L21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49792.925999999999</v>
      </c>
      <c r="D2" s="37">
        <v>502641.85074786301</v>
      </c>
      <c r="E2" s="37">
        <v>362737.60076581198</v>
      </c>
      <c r="F2" s="37">
        <v>139896.37818717901</v>
      </c>
      <c r="G2" s="37">
        <v>362737.60076581198</v>
      </c>
      <c r="H2" s="37">
        <v>0.27832654385720201</v>
      </c>
    </row>
    <row r="3" spans="1:8">
      <c r="A3" s="37">
        <v>2</v>
      </c>
      <c r="B3" s="37">
        <v>13</v>
      </c>
      <c r="C3" s="37">
        <v>15541</v>
      </c>
      <c r="D3" s="37">
        <v>151949.201404274</v>
      </c>
      <c r="E3" s="37">
        <v>139087.42222307701</v>
      </c>
      <c r="F3" s="37">
        <v>12861.7791811966</v>
      </c>
      <c r="G3" s="37">
        <v>139087.42222307701</v>
      </c>
      <c r="H3" s="37">
        <v>8.46452568511811E-2</v>
      </c>
    </row>
    <row r="4" spans="1:8">
      <c r="A4" s="37">
        <v>3</v>
      </c>
      <c r="B4" s="37">
        <v>14</v>
      </c>
      <c r="C4" s="37">
        <v>89394</v>
      </c>
      <c r="D4" s="37">
        <v>76240.976535073001</v>
      </c>
      <c r="E4" s="37">
        <v>51949.4655458743</v>
      </c>
      <c r="F4" s="37">
        <v>24291.476801164499</v>
      </c>
      <c r="G4" s="37">
        <v>51949.4655458743</v>
      </c>
      <c r="H4" s="37">
        <v>0.31861459280753501</v>
      </c>
    </row>
    <row r="5" spans="1:8">
      <c r="A5" s="37">
        <v>4</v>
      </c>
      <c r="B5" s="37">
        <v>15</v>
      </c>
      <c r="C5" s="37">
        <v>2355</v>
      </c>
      <c r="D5" s="37">
        <v>36402.236832002098</v>
      </c>
      <c r="E5" s="37">
        <v>28079.842743892299</v>
      </c>
      <c r="F5" s="37">
        <v>8322.3940881098297</v>
      </c>
      <c r="G5" s="37">
        <v>28079.842743892299</v>
      </c>
      <c r="H5" s="37">
        <v>0.22862315100354999</v>
      </c>
    </row>
    <row r="6" spans="1:8">
      <c r="A6" s="37">
        <v>5</v>
      </c>
      <c r="B6" s="37">
        <v>16</v>
      </c>
      <c r="C6" s="37">
        <v>2483</v>
      </c>
      <c r="D6" s="37">
        <v>144177.43885726499</v>
      </c>
      <c r="E6" s="37">
        <v>121305.554582906</v>
      </c>
      <c r="F6" s="37">
        <v>22854.790257264998</v>
      </c>
      <c r="G6" s="37">
        <v>121305.554582906</v>
      </c>
      <c r="H6" s="37">
        <v>0.15853728903467701</v>
      </c>
    </row>
    <row r="7" spans="1:8">
      <c r="A7" s="37">
        <v>6</v>
      </c>
      <c r="B7" s="37">
        <v>17</v>
      </c>
      <c r="C7" s="37">
        <v>13071</v>
      </c>
      <c r="D7" s="37">
        <v>202475.03263760699</v>
      </c>
      <c r="E7" s="37">
        <v>140165.189518803</v>
      </c>
      <c r="F7" s="37">
        <v>62300.620896581197</v>
      </c>
      <c r="G7" s="37">
        <v>140165.189518803</v>
      </c>
      <c r="H7" s="37">
        <v>0.30770934000542299</v>
      </c>
    </row>
    <row r="8" spans="1:8">
      <c r="A8" s="37">
        <v>7</v>
      </c>
      <c r="B8" s="37">
        <v>18</v>
      </c>
      <c r="C8" s="37">
        <v>53584</v>
      </c>
      <c r="D8" s="37">
        <v>87291.8722205128</v>
      </c>
      <c r="E8" s="37">
        <v>73053.575070940205</v>
      </c>
      <c r="F8" s="37">
        <v>14238.2971495726</v>
      </c>
      <c r="G8" s="37">
        <v>73053.575070940205</v>
      </c>
      <c r="H8" s="37">
        <v>0.16311137322847799</v>
      </c>
    </row>
    <row r="9" spans="1:8">
      <c r="A9" s="37">
        <v>8</v>
      </c>
      <c r="B9" s="37">
        <v>19</v>
      </c>
      <c r="C9" s="37">
        <v>15320</v>
      </c>
      <c r="D9" s="37">
        <v>73574.097332478603</v>
      </c>
      <c r="E9" s="37">
        <v>56366.461176923098</v>
      </c>
      <c r="F9" s="37">
        <v>17207.6361555556</v>
      </c>
      <c r="G9" s="37">
        <v>56366.461176923098</v>
      </c>
      <c r="H9" s="37">
        <v>0.233881716248517</v>
      </c>
    </row>
    <row r="10" spans="1:8">
      <c r="A10" s="37">
        <v>9</v>
      </c>
      <c r="B10" s="37">
        <v>21</v>
      </c>
      <c r="C10" s="37">
        <v>167312</v>
      </c>
      <c r="D10" s="37">
        <v>645025.488794017</v>
      </c>
      <c r="E10" s="37">
        <v>651297.68493333296</v>
      </c>
      <c r="F10" s="37">
        <v>-6328.7089598290604</v>
      </c>
      <c r="G10" s="37">
        <v>651297.68493333296</v>
      </c>
      <c r="H10" s="37">
        <v>-9.8124238460875202E-3</v>
      </c>
    </row>
    <row r="11" spans="1:8">
      <c r="A11" s="37">
        <v>10</v>
      </c>
      <c r="B11" s="37">
        <v>22</v>
      </c>
      <c r="C11" s="37">
        <v>21925</v>
      </c>
      <c r="D11" s="37">
        <v>436728.18542393198</v>
      </c>
      <c r="E11" s="37">
        <v>380825.24751025601</v>
      </c>
      <c r="F11" s="37">
        <v>55902.937913675203</v>
      </c>
      <c r="G11" s="37">
        <v>380825.24751025601</v>
      </c>
      <c r="H11" s="37">
        <v>0.128003961684795</v>
      </c>
    </row>
    <row r="12" spans="1:8">
      <c r="A12" s="37">
        <v>11</v>
      </c>
      <c r="B12" s="37">
        <v>23</v>
      </c>
      <c r="C12" s="37">
        <v>108334.482</v>
      </c>
      <c r="D12" s="37">
        <v>1133859.9295598301</v>
      </c>
      <c r="E12" s="37">
        <v>975825.39028119703</v>
      </c>
      <c r="F12" s="37">
        <v>158034.539278632</v>
      </c>
      <c r="G12" s="37">
        <v>975825.39028119703</v>
      </c>
      <c r="H12" s="37">
        <v>0.13937747966804201</v>
      </c>
    </row>
    <row r="13" spans="1:8">
      <c r="A13" s="37">
        <v>12</v>
      </c>
      <c r="B13" s="37">
        <v>24</v>
      </c>
      <c r="C13" s="37">
        <v>16643</v>
      </c>
      <c r="D13" s="37">
        <v>410905.65139743598</v>
      </c>
      <c r="E13" s="37">
        <v>365912.98944017099</v>
      </c>
      <c r="F13" s="37">
        <v>44992.661957265002</v>
      </c>
      <c r="G13" s="37">
        <v>365912.98944017099</v>
      </c>
      <c r="H13" s="37">
        <v>0.10949633280596401</v>
      </c>
    </row>
    <row r="14" spans="1:8">
      <c r="A14" s="37">
        <v>13</v>
      </c>
      <c r="B14" s="37">
        <v>25</v>
      </c>
      <c r="C14" s="37">
        <v>77393</v>
      </c>
      <c r="D14" s="37">
        <v>911262.32630085503</v>
      </c>
      <c r="E14" s="37">
        <v>811373.43130000005</v>
      </c>
      <c r="F14" s="37">
        <v>99888.040299999993</v>
      </c>
      <c r="G14" s="37">
        <v>811373.43130000005</v>
      </c>
      <c r="H14" s="37">
        <v>0.109615125200691</v>
      </c>
    </row>
    <row r="15" spans="1:8">
      <c r="A15" s="37">
        <v>14</v>
      </c>
      <c r="B15" s="37">
        <v>26</v>
      </c>
      <c r="C15" s="37">
        <v>51135</v>
      </c>
      <c r="D15" s="37">
        <v>301160.53750804003</v>
      </c>
      <c r="E15" s="37">
        <v>262323.04328103003</v>
      </c>
      <c r="F15" s="37">
        <v>38837.494227010102</v>
      </c>
      <c r="G15" s="37">
        <v>262323.04328103003</v>
      </c>
      <c r="H15" s="37">
        <v>0.128959439866763</v>
      </c>
    </row>
    <row r="16" spans="1:8">
      <c r="A16" s="37">
        <v>15</v>
      </c>
      <c r="B16" s="37">
        <v>27</v>
      </c>
      <c r="C16" s="37">
        <v>123193.92</v>
      </c>
      <c r="D16" s="37">
        <v>993587.08122101997</v>
      </c>
      <c r="E16" s="37">
        <v>930017.91361254803</v>
      </c>
      <c r="F16" s="37">
        <v>63569.167608471398</v>
      </c>
      <c r="G16" s="37">
        <v>930017.91361254803</v>
      </c>
      <c r="H16" s="37">
        <v>6.3979462706329898E-2</v>
      </c>
    </row>
    <row r="17" spans="1:9">
      <c r="A17" s="37">
        <v>16</v>
      </c>
      <c r="B17" s="37">
        <v>29</v>
      </c>
      <c r="C17" s="37">
        <v>193124</v>
      </c>
      <c r="D17" s="37">
        <v>2481205.2829709402</v>
      </c>
      <c r="E17" s="37">
        <v>2288367.90365812</v>
      </c>
      <c r="F17" s="37">
        <v>109070.652817094</v>
      </c>
      <c r="G17" s="37">
        <v>2288367.90365812</v>
      </c>
      <c r="H17" s="37">
        <v>4.5494660341766198E-2</v>
      </c>
    </row>
    <row r="18" spans="1:9">
      <c r="A18" s="37">
        <v>17</v>
      </c>
      <c r="B18" s="37">
        <v>31</v>
      </c>
      <c r="C18" s="37">
        <v>21623.468000000001</v>
      </c>
      <c r="D18" s="37">
        <v>234802.21297339801</v>
      </c>
      <c r="E18" s="37">
        <v>199804.47108993301</v>
      </c>
      <c r="F18" s="37">
        <v>34997.741883465103</v>
      </c>
      <c r="G18" s="37">
        <v>199804.47108993301</v>
      </c>
      <c r="H18" s="37">
        <v>0.14905201037193899</v>
      </c>
    </row>
    <row r="19" spans="1:9">
      <c r="A19" s="37">
        <v>18</v>
      </c>
      <c r="B19" s="37">
        <v>32</v>
      </c>
      <c r="C19" s="37">
        <v>16281.745999999999</v>
      </c>
      <c r="D19" s="37">
        <v>256261.300705348</v>
      </c>
      <c r="E19" s="37">
        <v>234268.96427730101</v>
      </c>
      <c r="F19" s="37">
        <v>21991.309879373599</v>
      </c>
      <c r="G19" s="37">
        <v>234268.96427730101</v>
      </c>
      <c r="H19" s="37">
        <v>8.58163051286224E-2</v>
      </c>
    </row>
    <row r="20" spans="1:9">
      <c r="A20" s="37">
        <v>19</v>
      </c>
      <c r="B20" s="37">
        <v>33</v>
      </c>
      <c r="C20" s="37">
        <v>25017.832999999999</v>
      </c>
      <c r="D20" s="37">
        <v>462135.426546139</v>
      </c>
      <c r="E20" s="37">
        <v>346431.233054101</v>
      </c>
      <c r="F20" s="37">
        <v>115704.193492038</v>
      </c>
      <c r="G20" s="37">
        <v>346431.233054101</v>
      </c>
      <c r="H20" s="37">
        <v>0.25036858644829801</v>
      </c>
    </row>
    <row r="21" spans="1:9">
      <c r="A21" s="37">
        <v>20</v>
      </c>
      <c r="B21" s="37">
        <v>34</v>
      </c>
      <c r="C21" s="37">
        <v>31693.976999999999</v>
      </c>
      <c r="D21" s="37">
        <v>185165.37090106599</v>
      </c>
      <c r="E21" s="37">
        <v>139097.146059324</v>
      </c>
      <c r="F21" s="37">
        <v>46067.583474220599</v>
      </c>
      <c r="G21" s="37">
        <v>139097.146059324</v>
      </c>
      <c r="H21" s="37">
        <v>0.248792432501973</v>
      </c>
    </row>
    <row r="22" spans="1:9">
      <c r="A22" s="37">
        <v>21</v>
      </c>
      <c r="B22" s="37">
        <v>35</v>
      </c>
      <c r="C22" s="37">
        <v>34839.15</v>
      </c>
      <c r="D22" s="37">
        <v>1003665.27107965</v>
      </c>
      <c r="E22" s="37">
        <v>976331.20223451301</v>
      </c>
      <c r="F22" s="37">
        <v>27331.807845132698</v>
      </c>
      <c r="G22" s="37">
        <v>976331.20223451301</v>
      </c>
      <c r="H22" s="37">
        <v>2.7232056547509698E-2</v>
      </c>
    </row>
    <row r="23" spans="1:9">
      <c r="A23" s="37">
        <v>22</v>
      </c>
      <c r="B23" s="37">
        <v>36</v>
      </c>
      <c r="C23" s="37">
        <v>137519.435</v>
      </c>
      <c r="D23" s="37">
        <v>675784.85374601802</v>
      </c>
      <c r="E23" s="37">
        <v>587417.157561703</v>
      </c>
      <c r="F23" s="37">
        <v>88367.696184315195</v>
      </c>
      <c r="G23" s="37">
        <v>587417.157561703</v>
      </c>
      <c r="H23" s="37">
        <v>0.130763061193921</v>
      </c>
    </row>
    <row r="24" spans="1:9">
      <c r="A24" s="37">
        <v>23</v>
      </c>
      <c r="B24" s="37">
        <v>37</v>
      </c>
      <c r="C24" s="37">
        <v>115432.962</v>
      </c>
      <c r="D24" s="37">
        <v>877759.39325840701</v>
      </c>
      <c r="E24" s="37">
        <v>781748.67524967005</v>
      </c>
      <c r="F24" s="37">
        <v>96010.106858294996</v>
      </c>
      <c r="G24" s="37">
        <v>781748.67524967005</v>
      </c>
      <c r="H24" s="37">
        <v>0.109380969823764</v>
      </c>
    </row>
    <row r="25" spans="1:9">
      <c r="A25" s="37">
        <v>24</v>
      </c>
      <c r="B25" s="37">
        <v>38</v>
      </c>
      <c r="C25" s="37">
        <v>130749.364</v>
      </c>
      <c r="D25" s="37">
        <v>663269.11575044203</v>
      </c>
      <c r="E25" s="37">
        <v>620164.01531946904</v>
      </c>
      <c r="F25" s="37">
        <v>43105.1004309735</v>
      </c>
      <c r="G25" s="37">
        <v>620164.01531946904</v>
      </c>
      <c r="H25" s="37">
        <v>6.4988855062553405E-2</v>
      </c>
    </row>
    <row r="26" spans="1:9">
      <c r="A26" s="37">
        <v>25</v>
      </c>
      <c r="B26" s="37">
        <v>39</v>
      </c>
      <c r="C26" s="37">
        <v>60915.213000000003</v>
      </c>
      <c r="D26" s="37">
        <v>102772.036106898</v>
      </c>
      <c r="E26" s="37">
        <v>80232.561079276595</v>
      </c>
      <c r="F26" s="37">
        <v>22539.475027621502</v>
      </c>
      <c r="G26" s="37">
        <v>80232.561079276595</v>
      </c>
      <c r="H26" s="37">
        <v>0.219315252294672</v>
      </c>
    </row>
    <row r="27" spans="1:9">
      <c r="A27" s="37">
        <v>26</v>
      </c>
      <c r="B27" s="37">
        <v>42</v>
      </c>
      <c r="C27" s="37">
        <v>8321.4179999999997</v>
      </c>
      <c r="D27" s="37">
        <v>172713.31280000001</v>
      </c>
      <c r="E27" s="37">
        <v>151112.62820000001</v>
      </c>
      <c r="F27" s="37">
        <v>21600.684600000001</v>
      </c>
      <c r="G27" s="37">
        <v>151112.62820000001</v>
      </c>
      <c r="H27" s="37">
        <v>0.12506670302255901</v>
      </c>
    </row>
    <row r="28" spans="1:9">
      <c r="A28" s="37">
        <v>27</v>
      </c>
      <c r="B28" s="37">
        <v>75</v>
      </c>
      <c r="C28" s="37">
        <v>54</v>
      </c>
      <c r="D28" s="37">
        <v>17351.282051282102</v>
      </c>
      <c r="E28" s="37">
        <v>15913.666666666701</v>
      </c>
      <c r="F28" s="37">
        <v>1437.61538461538</v>
      </c>
      <c r="G28" s="37">
        <v>15913.666666666701</v>
      </c>
      <c r="H28" s="37">
        <v>8.2853554012117595E-2</v>
      </c>
    </row>
    <row r="29" spans="1:9">
      <c r="A29" s="37">
        <v>28</v>
      </c>
      <c r="B29" s="37">
        <v>76</v>
      </c>
      <c r="C29" s="37">
        <v>1542</v>
      </c>
      <c r="D29" s="37">
        <v>253679.715917094</v>
      </c>
      <c r="E29" s="37">
        <v>239546.18902649599</v>
      </c>
      <c r="F29" s="37">
        <v>14133.526890598299</v>
      </c>
      <c r="G29" s="37">
        <v>239546.18902649599</v>
      </c>
      <c r="H29" s="37">
        <v>5.5714059910163698E-2</v>
      </c>
    </row>
    <row r="30" spans="1:9">
      <c r="A30" s="37">
        <v>29</v>
      </c>
      <c r="B30" s="37">
        <v>99</v>
      </c>
      <c r="C30" s="37">
        <v>14</v>
      </c>
      <c r="D30" s="37">
        <v>4944.5125179638499</v>
      </c>
      <c r="E30" s="37">
        <v>4779.9310339611202</v>
      </c>
      <c r="F30" s="37">
        <v>164.58148400272299</v>
      </c>
      <c r="G30" s="37">
        <v>4779.9310339611202</v>
      </c>
      <c r="H30" s="37">
        <v>3.3285684565421601E-2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447</v>
      </c>
      <c r="D34" s="34">
        <v>1325950.01</v>
      </c>
      <c r="E34" s="34">
        <v>1401778.47</v>
      </c>
      <c r="F34" s="30"/>
      <c r="G34" s="30"/>
      <c r="H34" s="30"/>
    </row>
    <row r="35" spans="1:8">
      <c r="A35" s="30"/>
      <c r="B35" s="33">
        <v>71</v>
      </c>
      <c r="C35" s="34">
        <v>55</v>
      </c>
      <c r="D35" s="34">
        <v>155375.56</v>
      </c>
      <c r="E35" s="34">
        <v>176281.93</v>
      </c>
      <c r="F35" s="30"/>
      <c r="G35" s="30"/>
      <c r="H35" s="30"/>
    </row>
    <row r="36" spans="1:8">
      <c r="A36" s="30"/>
      <c r="B36" s="33">
        <v>72</v>
      </c>
      <c r="C36" s="34">
        <v>18</v>
      </c>
      <c r="D36" s="34">
        <v>61923.95</v>
      </c>
      <c r="E36" s="34">
        <v>64683.74</v>
      </c>
      <c r="F36" s="30"/>
      <c r="G36" s="30"/>
      <c r="H36" s="30"/>
    </row>
    <row r="37" spans="1:8">
      <c r="A37" s="30"/>
      <c r="B37" s="33">
        <v>73</v>
      </c>
      <c r="C37" s="34">
        <v>40</v>
      </c>
      <c r="D37" s="34">
        <v>79023.12</v>
      </c>
      <c r="E37" s="34">
        <v>97510.37</v>
      </c>
      <c r="F37" s="30"/>
      <c r="G37" s="30"/>
      <c r="H37" s="30"/>
    </row>
    <row r="38" spans="1:8">
      <c r="A38" s="30"/>
      <c r="B38" s="33">
        <v>74</v>
      </c>
      <c r="C38" s="34">
        <v>2</v>
      </c>
      <c r="D38" s="34">
        <v>0.94</v>
      </c>
      <c r="E38" s="34">
        <v>56.41</v>
      </c>
      <c r="F38" s="30"/>
      <c r="G38" s="30"/>
      <c r="H38" s="30"/>
    </row>
    <row r="39" spans="1:8">
      <c r="A39" s="30"/>
      <c r="B39" s="33">
        <v>77</v>
      </c>
      <c r="C39" s="34">
        <v>80</v>
      </c>
      <c r="D39" s="34">
        <v>106340.65</v>
      </c>
      <c r="E39" s="34">
        <v>129560.5</v>
      </c>
      <c r="F39" s="34"/>
      <c r="G39" s="30"/>
      <c r="H39" s="30"/>
    </row>
    <row r="40" spans="1:8">
      <c r="A40" s="30"/>
      <c r="B40" s="33">
        <v>78</v>
      </c>
      <c r="C40" s="34">
        <v>40</v>
      </c>
      <c r="D40" s="34">
        <v>46492.78</v>
      </c>
      <c r="E40" s="34">
        <v>40644.18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2016-10-18T04:06:19Z</dcterms:modified>
</cp:coreProperties>
</file>