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happigo\Project\2017-11-07MySQL_EC捞单\EXCEL\"/>
    </mc:Choice>
  </mc:AlternateContent>
  <bookViews>
    <workbookView xWindow="360" yWindow="330" windowWidth="23475" windowHeight="9345" activeTab="5"/>
  </bookViews>
  <sheets>
    <sheet name="开发需求" sheetId="4" r:id="rId1"/>
    <sheet name="预售商品表" sheetId="1" r:id="rId2"/>
    <sheet name="Sheet2" sheetId="2" r:id="rId3"/>
    <sheet name="Sheet3" sheetId="3" r:id="rId4"/>
    <sheet name="预售" sheetId="5" r:id="rId5"/>
    <sheet name="订单" sheetId="9" r:id="rId6"/>
  </sheets>
  <definedNames>
    <definedName name="_xlnm._FilterDatabase" localSheetId="1" hidden="1">预售商品表!$B$2:$AJ$134</definedName>
  </definedNames>
  <calcPr calcId="162913"/>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2"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1"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 i="3"/>
  <c r="O101" i="1" l="1"/>
  <c r="Q4" i="1" l="1"/>
  <c r="Q5" i="1"/>
  <c r="Q6" i="1"/>
  <c r="Q7" i="1"/>
  <c r="Q8" i="1"/>
  <c r="Q9" i="1"/>
  <c r="Q10" i="1"/>
  <c r="Q11" i="1"/>
  <c r="Q17" i="1"/>
  <c r="Q18" i="1"/>
  <c r="Q19" i="1"/>
  <c r="Q20" i="1"/>
  <c r="Q21" i="1"/>
  <c r="Q22" i="1"/>
  <c r="Q23" i="1"/>
  <c r="Q24" i="1"/>
  <c r="Q25" i="1"/>
  <c r="Q28" i="1"/>
  <c r="Q29" i="1"/>
  <c r="Q26" i="1"/>
  <c r="Q27" i="1"/>
  <c r="Q34" i="1"/>
  <c r="Q35" i="1"/>
  <c r="Q36" i="1"/>
  <c r="Q37" i="1"/>
  <c r="Q38" i="1"/>
  <c r="Q39" i="1"/>
  <c r="Q40" i="1"/>
  <c r="Q41" i="1"/>
  <c r="Q42" i="1"/>
  <c r="Q43" i="1"/>
  <c r="Q44" i="1"/>
  <c r="Q12" i="1"/>
  <c r="Q13" i="1"/>
  <c r="Q14" i="1"/>
  <c r="Q16" i="1"/>
  <c r="Q15" i="1"/>
  <c r="Q30" i="1"/>
  <c r="Q31" i="1"/>
  <c r="Q32" i="1"/>
  <c r="Q33" i="1"/>
  <c r="Q45" i="1"/>
  <c r="Q46" i="1"/>
  <c r="Q47" i="1"/>
  <c r="Q48" i="1"/>
  <c r="Q49" i="1"/>
  <c r="Q50" i="1"/>
  <c r="Q51" i="1"/>
  <c r="Q52" i="1"/>
  <c r="Q53" i="1"/>
  <c r="Q54" i="1"/>
  <c r="Q55" i="1"/>
  <c r="Q56" i="1"/>
  <c r="Q57" i="1"/>
  <c r="Q58" i="1"/>
  <c r="Q59" i="1"/>
  <c r="Q60" i="1"/>
  <c r="Q61" i="1"/>
  <c r="Q62" i="1"/>
  <c r="Q63" i="1"/>
  <c r="Q64" i="1"/>
  <c r="Q65" i="1"/>
  <c r="Q66" i="1"/>
  <c r="Q67" i="1"/>
  <c r="Q68" i="1"/>
  <c r="Q69" i="1"/>
  <c r="Q70" i="1"/>
  <c r="Q71" i="1"/>
  <c r="Q83" i="1"/>
  <c r="Q76" i="1"/>
  <c r="Q78" i="1"/>
  <c r="Q81" i="1"/>
  <c r="Q77" i="1"/>
  <c r="Q82" i="1"/>
  <c r="Q72" i="1"/>
  <c r="Q84" i="1"/>
  <c r="Q87" i="1"/>
  <c r="Q79" i="1"/>
  <c r="Q88" i="1"/>
  <c r="Q85" i="1"/>
  <c r="Q75" i="1"/>
  <c r="Q89" i="1"/>
  <c r="Q90" i="1"/>
  <c r="Q80" i="1"/>
  <c r="Q86" i="1"/>
  <c r="Q73" i="1"/>
  <c r="Q91" i="1"/>
  <c r="Q92" i="1"/>
  <c r="Q93" i="1"/>
  <c r="Q74" i="1"/>
  <c r="Q94" i="1"/>
  <c r="Q96" i="1"/>
  <c r="Q97" i="1"/>
  <c r="Q98" i="1"/>
  <c r="Q99" i="1"/>
  <c r="Q100" i="1"/>
  <c r="Q101" i="1"/>
  <c r="Q102" i="1"/>
  <c r="Q103" i="1"/>
  <c r="Q95" i="1"/>
  <c r="Q104" i="1"/>
  <c r="Q105" i="1"/>
  <c r="Q106" i="1"/>
  <c r="Q107" i="1"/>
  <c r="Q108" i="1"/>
  <c r="Q109" i="1"/>
  <c r="Q110" i="1"/>
  <c r="Q111" i="1"/>
  <c r="Q112" i="1"/>
  <c r="Q113" i="1"/>
  <c r="Q114" i="1"/>
  <c r="Q115" i="1"/>
  <c r="Q116" i="1"/>
  <c r="Q117" i="1"/>
  <c r="Q118" i="1"/>
  <c r="Q119" i="1"/>
  <c r="Q120" i="1"/>
  <c r="Q121" i="1"/>
  <c r="Q122" i="1"/>
  <c r="Q124" i="1"/>
  <c r="Q125" i="1"/>
  <c r="Q126" i="1"/>
  <c r="Q127" i="1"/>
  <c r="Q128" i="1"/>
  <c r="Q129" i="1"/>
  <c r="Q130" i="1"/>
  <c r="Q131" i="1"/>
  <c r="Q132" i="1"/>
  <c r="Q133" i="1"/>
  <c r="Q134" i="1"/>
  <c r="Q3" i="1"/>
  <c r="K134" i="1"/>
  <c r="P123" i="1"/>
  <c r="Q123" i="1" s="1"/>
  <c r="K123" i="1"/>
  <c r="K120" i="1"/>
  <c r="K95" i="1"/>
  <c r="K74" i="1"/>
  <c r="K93" i="1"/>
  <c r="K73" i="1"/>
  <c r="K90" i="1"/>
  <c r="K75" i="1"/>
  <c r="K87" i="1"/>
  <c r="K82" i="1"/>
  <c r="K77" i="1"/>
  <c r="K78" i="1"/>
  <c r="K76" i="1"/>
  <c r="K83" i="1"/>
  <c r="K71" i="1"/>
  <c r="K65" i="1"/>
  <c r="K64" i="1"/>
  <c r="K62" i="1"/>
  <c r="K61" i="1"/>
  <c r="K60" i="1"/>
  <c r="K59" i="1"/>
  <c r="K58" i="1"/>
  <c r="K57" i="1"/>
  <c r="K52" i="1"/>
  <c r="K51" i="1"/>
  <c r="K50" i="1"/>
  <c r="K49" i="1"/>
  <c r="K48" i="1"/>
  <c r="K47" i="1"/>
  <c r="K46" i="1"/>
  <c r="K45" i="1"/>
  <c r="K44" i="1"/>
  <c r="O4" i="1"/>
  <c r="O5" i="1"/>
  <c r="O6" i="1"/>
  <c r="O7" i="1"/>
  <c r="O8" i="1"/>
  <c r="O9" i="1"/>
  <c r="O10" i="1"/>
  <c r="O11" i="1"/>
  <c r="O17" i="1"/>
  <c r="O18" i="1"/>
  <c r="O19" i="1"/>
  <c r="O20" i="1"/>
  <c r="O21" i="1"/>
  <c r="O22" i="1"/>
  <c r="O23" i="1"/>
  <c r="O24" i="1"/>
  <c r="O25" i="1"/>
  <c r="O28" i="1"/>
  <c r="O29" i="1"/>
  <c r="O26" i="1"/>
  <c r="O27" i="1"/>
  <c r="O34" i="1"/>
  <c r="O35" i="1"/>
  <c r="O36" i="1"/>
  <c r="O37" i="1"/>
  <c r="O38" i="1"/>
  <c r="O39" i="1"/>
  <c r="O40" i="1"/>
  <c r="O41" i="1"/>
  <c r="O42" i="1"/>
  <c r="O43" i="1"/>
  <c r="O44" i="1"/>
  <c r="O12" i="1"/>
  <c r="O13" i="1"/>
  <c r="O14" i="1"/>
  <c r="O16" i="1"/>
  <c r="O15" i="1"/>
  <c r="O30" i="1"/>
  <c r="O31" i="1"/>
  <c r="O32" i="1"/>
  <c r="O33" i="1"/>
  <c r="O45" i="1"/>
  <c r="O46" i="1"/>
  <c r="O47" i="1"/>
  <c r="O48" i="1"/>
  <c r="O49" i="1"/>
  <c r="O50" i="1"/>
  <c r="O51" i="1"/>
  <c r="O52" i="1"/>
  <c r="O53" i="1"/>
  <c r="O54" i="1"/>
  <c r="O55" i="1"/>
  <c r="O56" i="1"/>
  <c r="O57" i="1"/>
  <c r="O58" i="1"/>
  <c r="O59" i="1"/>
  <c r="O60" i="1"/>
  <c r="O61" i="1"/>
  <c r="O62" i="1"/>
  <c r="O63" i="1"/>
  <c r="O64" i="1"/>
  <c r="O65" i="1"/>
  <c r="O66" i="1"/>
  <c r="O67" i="1"/>
  <c r="O68" i="1"/>
  <c r="O69" i="1"/>
  <c r="O70" i="1"/>
  <c r="O71" i="1"/>
  <c r="O83" i="1"/>
  <c r="O76" i="1"/>
  <c r="O78" i="1"/>
  <c r="O81" i="1"/>
  <c r="O77" i="1"/>
  <c r="O82" i="1"/>
  <c r="O72" i="1"/>
  <c r="O84" i="1"/>
  <c r="O87" i="1"/>
  <c r="O79" i="1"/>
  <c r="O88" i="1"/>
  <c r="O85" i="1"/>
  <c r="O75" i="1"/>
  <c r="O89" i="1"/>
  <c r="O90" i="1"/>
  <c r="O80" i="1"/>
  <c r="O86" i="1"/>
  <c r="O73" i="1"/>
  <c r="O91" i="1"/>
  <c r="O92" i="1"/>
  <c r="O93" i="1"/>
  <c r="O74" i="1"/>
  <c r="O94" i="1"/>
  <c r="O96" i="1"/>
  <c r="O97" i="1"/>
  <c r="O98" i="1"/>
  <c r="O99" i="1"/>
  <c r="O100" i="1"/>
  <c r="O102" i="1"/>
  <c r="O103" i="1"/>
  <c r="O95" i="1"/>
  <c r="O104" i="1"/>
  <c r="O105" i="1"/>
  <c r="O106" i="1"/>
  <c r="O107" i="1"/>
  <c r="O108" i="1"/>
  <c r="O109" i="1"/>
  <c r="O110" i="1"/>
  <c r="O111" i="1"/>
  <c r="O112" i="1"/>
  <c r="O113" i="1"/>
  <c r="O114" i="1"/>
  <c r="O115" i="1"/>
  <c r="O116" i="1"/>
  <c r="O117" i="1"/>
  <c r="O118" i="1"/>
  <c r="O119" i="1"/>
  <c r="O120" i="1"/>
  <c r="O121" i="1"/>
  <c r="O122" i="1"/>
  <c r="O124" i="1"/>
  <c r="O125" i="1"/>
  <c r="O126" i="1"/>
  <c r="O127" i="1"/>
  <c r="O128" i="1"/>
  <c r="O129" i="1"/>
  <c r="O130" i="1"/>
  <c r="O131" i="1"/>
  <c r="O132" i="1"/>
  <c r="O133" i="1"/>
  <c r="O134" i="1"/>
  <c r="K31" i="1"/>
  <c r="K43" i="1"/>
  <c r="K42" i="1"/>
  <c r="K37" i="1"/>
  <c r="K3" i="1"/>
  <c r="K34" i="1"/>
  <c r="K25" i="1"/>
  <c r="K10" i="1"/>
  <c r="AA1" i="1"/>
  <c r="K27" i="1"/>
  <c r="V4" i="1"/>
  <c r="V5" i="1"/>
  <c r="V6" i="1"/>
  <c r="V7" i="1"/>
  <c r="V8" i="1"/>
  <c r="V9" i="1"/>
  <c r="V10" i="1"/>
  <c r="V11" i="1"/>
  <c r="V17" i="1"/>
  <c r="V18" i="1"/>
  <c r="V19" i="1"/>
  <c r="V20" i="1"/>
  <c r="V21" i="1"/>
  <c r="V22" i="1"/>
  <c r="V23" i="1"/>
  <c r="V24" i="1"/>
  <c r="V25" i="1"/>
  <c r="V28" i="1"/>
  <c r="V29" i="1"/>
  <c r="V26" i="1"/>
  <c r="V27" i="1"/>
  <c r="V34" i="1"/>
  <c r="V35" i="1"/>
  <c r="V36" i="1"/>
  <c r="V37" i="1"/>
  <c r="V38" i="1"/>
  <c r="V39" i="1"/>
  <c r="V40" i="1"/>
  <c r="V41" i="1"/>
  <c r="V42" i="1"/>
  <c r="V43" i="1"/>
  <c r="V44" i="1"/>
  <c r="V12" i="1"/>
  <c r="V13" i="1"/>
  <c r="V14" i="1"/>
  <c r="V16" i="1"/>
  <c r="V15" i="1"/>
  <c r="V30" i="1"/>
  <c r="V31" i="1"/>
  <c r="V32" i="1"/>
  <c r="V33" i="1"/>
  <c r="V45" i="1"/>
  <c r="V46" i="1"/>
  <c r="V47" i="1"/>
  <c r="V48" i="1"/>
  <c r="V49" i="1"/>
  <c r="V50" i="1"/>
  <c r="V51" i="1"/>
  <c r="V52" i="1"/>
  <c r="V53" i="1"/>
  <c r="V54" i="1"/>
  <c r="V55" i="1"/>
  <c r="V56" i="1"/>
  <c r="V57" i="1"/>
  <c r="V58" i="1"/>
  <c r="V59" i="1"/>
  <c r="V60" i="1"/>
  <c r="V61" i="1"/>
  <c r="V62" i="1"/>
  <c r="V63" i="1"/>
  <c r="V64" i="1"/>
  <c r="V65" i="1"/>
  <c r="V66" i="1"/>
  <c r="V67" i="1"/>
  <c r="V68" i="1"/>
  <c r="V69" i="1"/>
  <c r="V70" i="1"/>
  <c r="V71" i="1"/>
  <c r="V83" i="1"/>
  <c r="V76" i="1"/>
  <c r="V78" i="1"/>
  <c r="V81" i="1"/>
  <c r="V77" i="1"/>
  <c r="V82" i="1"/>
  <c r="V72" i="1"/>
  <c r="V84" i="1"/>
  <c r="V87" i="1"/>
  <c r="V79" i="1"/>
  <c r="V88" i="1"/>
  <c r="V85" i="1"/>
  <c r="V75" i="1"/>
  <c r="V89" i="1"/>
  <c r="V90" i="1"/>
  <c r="V80" i="1"/>
  <c r="V86" i="1"/>
  <c r="V73" i="1"/>
  <c r="V91" i="1"/>
  <c r="V92" i="1"/>
  <c r="V93" i="1"/>
  <c r="V74" i="1"/>
  <c r="V94" i="1"/>
  <c r="V96" i="1"/>
  <c r="V97" i="1"/>
  <c r="V98" i="1"/>
  <c r="V99" i="1"/>
  <c r="V100" i="1"/>
  <c r="V101" i="1"/>
  <c r="V102" i="1"/>
  <c r="V103" i="1"/>
  <c r="V95" i="1"/>
  <c r="V104" i="1"/>
  <c r="V105" i="1"/>
  <c r="V106" i="1"/>
  <c r="V107" i="1"/>
  <c r="V108" i="1"/>
  <c r="V109" i="1"/>
  <c r="V110" i="1"/>
  <c r="V111" i="1"/>
  <c r="V112" i="1"/>
  <c r="V113" i="1"/>
  <c r="V114" i="1"/>
  <c r="V115" i="1"/>
  <c r="V116" i="1"/>
  <c r="V117" i="1"/>
  <c r="V118" i="1"/>
  <c r="V119" i="1"/>
  <c r="V120" i="1"/>
  <c r="V121" i="1"/>
  <c r="V122" i="1"/>
  <c r="V124" i="1"/>
  <c r="V125" i="1"/>
  <c r="V126" i="1"/>
  <c r="V127" i="1"/>
  <c r="V128" i="1"/>
  <c r="V129" i="1"/>
  <c r="V130" i="1"/>
  <c r="V131" i="1"/>
  <c r="V132" i="1"/>
  <c r="V133" i="1"/>
  <c r="V134" i="1"/>
  <c r="V3" i="1"/>
  <c r="U4" i="1"/>
  <c r="U5" i="1"/>
  <c r="U6" i="1"/>
  <c r="U7" i="1"/>
  <c r="U8" i="1"/>
  <c r="U9" i="1"/>
  <c r="U10" i="1"/>
  <c r="U11" i="1"/>
  <c r="U17" i="1"/>
  <c r="U18" i="1"/>
  <c r="U19" i="1"/>
  <c r="U20" i="1"/>
  <c r="U21" i="1"/>
  <c r="U22" i="1"/>
  <c r="U23" i="1"/>
  <c r="U24" i="1"/>
  <c r="U25" i="1"/>
  <c r="U28" i="1"/>
  <c r="U29" i="1"/>
  <c r="U26" i="1"/>
  <c r="U27" i="1"/>
  <c r="U34" i="1"/>
  <c r="U35" i="1"/>
  <c r="U36" i="1"/>
  <c r="U37" i="1"/>
  <c r="U38" i="1"/>
  <c r="U39" i="1"/>
  <c r="U40" i="1"/>
  <c r="U41" i="1"/>
  <c r="U42" i="1"/>
  <c r="U43" i="1"/>
  <c r="U44" i="1"/>
  <c r="U12" i="1"/>
  <c r="U13" i="1"/>
  <c r="U14" i="1"/>
  <c r="U16" i="1"/>
  <c r="U15" i="1"/>
  <c r="U30" i="1"/>
  <c r="U31" i="1"/>
  <c r="U32" i="1"/>
  <c r="U33" i="1"/>
  <c r="U45" i="1"/>
  <c r="U46" i="1"/>
  <c r="U47" i="1"/>
  <c r="U48" i="1"/>
  <c r="U49" i="1"/>
  <c r="U50" i="1"/>
  <c r="U51" i="1"/>
  <c r="U52" i="1"/>
  <c r="U53" i="1"/>
  <c r="U54" i="1"/>
  <c r="U55" i="1"/>
  <c r="U56" i="1"/>
  <c r="U57" i="1"/>
  <c r="U58" i="1"/>
  <c r="U59" i="1"/>
  <c r="U60" i="1"/>
  <c r="U61" i="1"/>
  <c r="U62" i="1"/>
  <c r="U63" i="1"/>
  <c r="U64" i="1"/>
  <c r="U65" i="1"/>
  <c r="U66" i="1"/>
  <c r="U67" i="1"/>
  <c r="U68" i="1"/>
  <c r="U69" i="1"/>
  <c r="U70" i="1"/>
  <c r="U71" i="1"/>
  <c r="U83" i="1"/>
  <c r="U76" i="1"/>
  <c r="U78" i="1"/>
  <c r="U81" i="1"/>
  <c r="U77" i="1"/>
  <c r="U82" i="1"/>
  <c r="U72" i="1"/>
  <c r="U84" i="1"/>
  <c r="U87" i="1"/>
  <c r="U79" i="1"/>
  <c r="U88" i="1"/>
  <c r="U85" i="1"/>
  <c r="U75" i="1"/>
  <c r="U89" i="1"/>
  <c r="U90" i="1"/>
  <c r="U80" i="1"/>
  <c r="U86" i="1"/>
  <c r="U73" i="1"/>
  <c r="U91" i="1"/>
  <c r="U92" i="1"/>
  <c r="U93" i="1"/>
  <c r="U74" i="1"/>
  <c r="U94" i="1"/>
  <c r="U96" i="1"/>
  <c r="U97" i="1"/>
  <c r="U98" i="1"/>
  <c r="U99" i="1"/>
  <c r="U100" i="1"/>
  <c r="U101" i="1"/>
  <c r="U102" i="1"/>
  <c r="U103" i="1"/>
  <c r="U95" i="1"/>
  <c r="U104" i="1"/>
  <c r="U105" i="1"/>
  <c r="U106" i="1"/>
  <c r="U107" i="1"/>
  <c r="U108" i="1"/>
  <c r="U109" i="1"/>
  <c r="U110" i="1"/>
  <c r="U111" i="1"/>
  <c r="U112" i="1"/>
  <c r="U113" i="1"/>
  <c r="U114" i="1"/>
  <c r="U115" i="1"/>
  <c r="U116" i="1"/>
  <c r="U117" i="1"/>
  <c r="U118" i="1"/>
  <c r="U119" i="1"/>
  <c r="U120" i="1"/>
  <c r="U121" i="1"/>
  <c r="U122" i="1"/>
  <c r="U124" i="1"/>
  <c r="U125" i="1"/>
  <c r="U126" i="1"/>
  <c r="U127" i="1"/>
  <c r="U128" i="1"/>
  <c r="U129" i="1"/>
  <c r="U130" i="1"/>
  <c r="U131" i="1"/>
  <c r="U132" i="1"/>
  <c r="U133" i="1"/>
  <c r="U134" i="1"/>
  <c r="U3" i="1"/>
  <c r="T4" i="1"/>
  <c r="T5" i="1"/>
  <c r="T6" i="1"/>
  <c r="T7" i="1"/>
  <c r="T8" i="1"/>
  <c r="T9" i="1"/>
  <c r="T10" i="1"/>
  <c r="T11" i="1"/>
  <c r="T17" i="1"/>
  <c r="T18" i="1"/>
  <c r="T19" i="1"/>
  <c r="T20" i="1"/>
  <c r="T21" i="1"/>
  <c r="T22" i="1"/>
  <c r="T23" i="1"/>
  <c r="T24" i="1"/>
  <c r="T25" i="1"/>
  <c r="T28" i="1"/>
  <c r="T29" i="1"/>
  <c r="T26" i="1"/>
  <c r="T27" i="1"/>
  <c r="T34" i="1"/>
  <c r="T35" i="1"/>
  <c r="T36" i="1"/>
  <c r="T37" i="1"/>
  <c r="T38" i="1"/>
  <c r="T39" i="1"/>
  <c r="T40" i="1"/>
  <c r="T41" i="1"/>
  <c r="T42" i="1"/>
  <c r="T43" i="1"/>
  <c r="T44" i="1"/>
  <c r="T12" i="1"/>
  <c r="T13" i="1"/>
  <c r="T14" i="1"/>
  <c r="T16" i="1"/>
  <c r="T15" i="1"/>
  <c r="T30" i="1"/>
  <c r="T31" i="1"/>
  <c r="T32" i="1"/>
  <c r="T33" i="1"/>
  <c r="T45" i="1"/>
  <c r="T46" i="1"/>
  <c r="T47" i="1"/>
  <c r="T48" i="1"/>
  <c r="T49" i="1"/>
  <c r="T50" i="1"/>
  <c r="T51" i="1"/>
  <c r="T52" i="1"/>
  <c r="T53" i="1"/>
  <c r="T54" i="1"/>
  <c r="T55" i="1"/>
  <c r="T56" i="1"/>
  <c r="T57" i="1"/>
  <c r="T58" i="1"/>
  <c r="T59" i="1"/>
  <c r="T60" i="1"/>
  <c r="T61" i="1"/>
  <c r="T62" i="1"/>
  <c r="T63" i="1"/>
  <c r="T64" i="1"/>
  <c r="T65" i="1"/>
  <c r="T66" i="1"/>
  <c r="T67" i="1"/>
  <c r="T68" i="1"/>
  <c r="T69" i="1"/>
  <c r="T70" i="1"/>
  <c r="T71" i="1"/>
  <c r="T83" i="1"/>
  <c r="T76" i="1"/>
  <c r="T78" i="1"/>
  <c r="T81" i="1"/>
  <c r="T77" i="1"/>
  <c r="T82" i="1"/>
  <c r="T72" i="1"/>
  <c r="T84" i="1"/>
  <c r="T87" i="1"/>
  <c r="T79" i="1"/>
  <c r="T88" i="1"/>
  <c r="T85" i="1"/>
  <c r="T75" i="1"/>
  <c r="T89" i="1"/>
  <c r="T90" i="1"/>
  <c r="T80" i="1"/>
  <c r="T86" i="1"/>
  <c r="T73" i="1"/>
  <c r="T91" i="1"/>
  <c r="T92" i="1"/>
  <c r="T93" i="1"/>
  <c r="T74" i="1"/>
  <c r="T94" i="1"/>
  <c r="T96" i="1"/>
  <c r="T97" i="1"/>
  <c r="T98" i="1"/>
  <c r="T99" i="1"/>
  <c r="T100" i="1"/>
  <c r="T101" i="1"/>
  <c r="T102" i="1"/>
  <c r="T103" i="1"/>
  <c r="T95" i="1"/>
  <c r="T104" i="1"/>
  <c r="T105" i="1"/>
  <c r="T106" i="1"/>
  <c r="T107" i="1"/>
  <c r="T108" i="1"/>
  <c r="T109" i="1"/>
  <c r="T110" i="1"/>
  <c r="T111" i="1"/>
  <c r="T112" i="1"/>
  <c r="T113" i="1"/>
  <c r="T114" i="1"/>
  <c r="T115" i="1"/>
  <c r="T116" i="1"/>
  <c r="T117" i="1"/>
  <c r="T118" i="1"/>
  <c r="T119" i="1"/>
  <c r="T120" i="1"/>
  <c r="T121" i="1"/>
  <c r="T122" i="1"/>
  <c r="T124" i="1"/>
  <c r="T125" i="1"/>
  <c r="T126" i="1"/>
  <c r="T127" i="1"/>
  <c r="T128" i="1"/>
  <c r="T129" i="1"/>
  <c r="T130" i="1"/>
  <c r="T131" i="1"/>
  <c r="T132" i="1"/>
  <c r="T133" i="1"/>
  <c r="T134" i="1"/>
  <c r="T3" i="1"/>
  <c r="R4" i="1"/>
  <c r="R5" i="1"/>
  <c r="R6" i="1"/>
  <c r="R7" i="1"/>
  <c r="R8" i="1"/>
  <c r="R9" i="1"/>
  <c r="R10" i="1"/>
  <c r="R11" i="1"/>
  <c r="R17" i="1"/>
  <c r="R18" i="1"/>
  <c r="R19" i="1"/>
  <c r="R20" i="1"/>
  <c r="R21" i="1"/>
  <c r="R22" i="1"/>
  <c r="R23" i="1"/>
  <c r="R24" i="1"/>
  <c r="R25" i="1"/>
  <c r="R28" i="1"/>
  <c r="R29" i="1"/>
  <c r="R26" i="1"/>
  <c r="R27" i="1"/>
  <c r="R34" i="1"/>
  <c r="R35" i="1"/>
  <c r="R36" i="1"/>
  <c r="R37" i="1"/>
  <c r="R38" i="1"/>
  <c r="R39" i="1"/>
  <c r="R40" i="1"/>
  <c r="R41" i="1"/>
  <c r="R42" i="1"/>
  <c r="R43" i="1"/>
  <c r="R44" i="1"/>
  <c r="R12" i="1"/>
  <c r="R13" i="1"/>
  <c r="R14" i="1"/>
  <c r="R16" i="1"/>
  <c r="R15" i="1"/>
  <c r="R30" i="1"/>
  <c r="R31" i="1"/>
  <c r="R32" i="1"/>
  <c r="R33" i="1"/>
  <c r="R45" i="1"/>
  <c r="R46" i="1"/>
  <c r="R47" i="1"/>
  <c r="R48" i="1"/>
  <c r="R49" i="1"/>
  <c r="R50" i="1"/>
  <c r="R51" i="1"/>
  <c r="R52" i="1"/>
  <c r="R53" i="1"/>
  <c r="R54" i="1"/>
  <c r="R55" i="1"/>
  <c r="R56" i="1"/>
  <c r="R57" i="1"/>
  <c r="R58" i="1"/>
  <c r="R59" i="1"/>
  <c r="R60" i="1"/>
  <c r="R61" i="1"/>
  <c r="R62" i="1"/>
  <c r="R63" i="1"/>
  <c r="R64" i="1"/>
  <c r="R65" i="1"/>
  <c r="R66" i="1"/>
  <c r="R67" i="1"/>
  <c r="R68" i="1"/>
  <c r="R69" i="1"/>
  <c r="R70" i="1"/>
  <c r="R71" i="1"/>
  <c r="R83" i="1"/>
  <c r="R76" i="1"/>
  <c r="R78" i="1"/>
  <c r="R81" i="1"/>
  <c r="R77" i="1"/>
  <c r="R82" i="1"/>
  <c r="R72" i="1"/>
  <c r="R84" i="1"/>
  <c r="R87" i="1"/>
  <c r="R79" i="1"/>
  <c r="R88" i="1"/>
  <c r="R85" i="1"/>
  <c r="R75" i="1"/>
  <c r="R89" i="1"/>
  <c r="R90" i="1"/>
  <c r="R80" i="1"/>
  <c r="R86" i="1"/>
  <c r="R73" i="1"/>
  <c r="R91" i="1"/>
  <c r="R92" i="1"/>
  <c r="R93" i="1"/>
  <c r="R74" i="1"/>
  <c r="R94" i="1"/>
  <c r="R96" i="1"/>
  <c r="R97" i="1"/>
  <c r="R98" i="1"/>
  <c r="R99" i="1"/>
  <c r="R100" i="1"/>
  <c r="R101" i="1"/>
  <c r="R102" i="1"/>
  <c r="R103" i="1"/>
  <c r="R95"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3" i="1"/>
  <c r="O3" i="1"/>
  <c r="V123" i="1" l="1"/>
  <c r="U123" i="1"/>
  <c r="T123" i="1"/>
  <c r="O123" i="1"/>
</calcChain>
</file>

<file path=xl/comments1.xml><?xml version="1.0" encoding="utf-8"?>
<comments xmlns="http://schemas.openxmlformats.org/spreadsheetml/2006/main">
  <authors>
    <author>ZK</author>
  </authors>
  <commentList>
    <comment ref="K3" authorId="0" shapeId="0">
      <text>
        <r>
          <rPr>
            <b/>
            <sz val="9"/>
            <color indexed="81"/>
            <rFont val="宋体"/>
            <family val="3"/>
            <charset val="134"/>
          </rPr>
          <t>ZK:</t>
        </r>
        <r>
          <rPr>
            <sz val="9"/>
            <color indexed="81"/>
            <rFont val="宋体"/>
            <family val="3"/>
            <charset val="134"/>
          </rPr>
          <t xml:space="preserve">
承担折扣</t>
        </r>
      </text>
    </comment>
    <comment ref="K10" authorId="0" shapeId="0">
      <text>
        <r>
          <rPr>
            <b/>
            <sz val="9"/>
            <color indexed="81"/>
            <rFont val="宋体"/>
            <family val="3"/>
            <charset val="134"/>
          </rPr>
          <t>ZK:</t>
        </r>
        <r>
          <rPr>
            <sz val="9"/>
            <color indexed="81"/>
            <rFont val="宋体"/>
            <family val="3"/>
            <charset val="134"/>
          </rPr>
          <t xml:space="preserve">
承担折扣</t>
        </r>
      </text>
    </comment>
    <comment ref="K20" authorId="0" shapeId="0">
      <text>
        <r>
          <rPr>
            <b/>
            <sz val="9"/>
            <color indexed="81"/>
            <rFont val="宋体"/>
            <family val="3"/>
            <charset val="134"/>
          </rPr>
          <t>ZK:</t>
        </r>
        <r>
          <rPr>
            <sz val="9"/>
            <color indexed="81"/>
            <rFont val="宋体"/>
            <family val="3"/>
            <charset val="134"/>
          </rPr>
          <t xml:space="preserve">
承担折扣</t>
        </r>
      </text>
    </comment>
    <comment ref="K25" authorId="0" shapeId="0">
      <text>
        <r>
          <rPr>
            <b/>
            <sz val="9"/>
            <color indexed="81"/>
            <rFont val="宋体"/>
            <family val="3"/>
            <charset val="134"/>
          </rPr>
          <t>ZK:</t>
        </r>
        <r>
          <rPr>
            <sz val="9"/>
            <color indexed="81"/>
            <rFont val="宋体"/>
            <family val="3"/>
            <charset val="134"/>
          </rPr>
          <t xml:space="preserve">
承担折扣</t>
        </r>
      </text>
    </comment>
    <comment ref="K31" authorId="0" shapeId="0">
      <text>
        <r>
          <rPr>
            <b/>
            <sz val="9"/>
            <color indexed="81"/>
            <rFont val="宋体"/>
            <family val="3"/>
            <charset val="134"/>
          </rPr>
          <t>ZK:</t>
        </r>
        <r>
          <rPr>
            <sz val="9"/>
            <color indexed="81"/>
            <rFont val="宋体"/>
            <family val="3"/>
            <charset val="134"/>
          </rPr>
          <t xml:space="preserve">
承担折扣</t>
        </r>
      </text>
    </comment>
    <comment ref="K34" authorId="0" shapeId="0">
      <text>
        <r>
          <rPr>
            <b/>
            <sz val="9"/>
            <color indexed="81"/>
            <rFont val="宋体"/>
            <family val="3"/>
            <charset val="134"/>
          </rPr>
          <t>ZK:</t>
        </r>
        <r>
          <rPr>
            <sz val="9"/>
            <color indexed="81"/>
            <rFont val="宋体"/>
            <family val="3"/>
            <charset val="134"/>
          </rPr>
          <t xml:space="preserve">
承担折扣</t>
        </r>
      </text>
    </comment>
    <comment ref="K37" authorId="0" shapeId="0">
      <text>
        <r>
          <rPr>
            <b/>
            <sz val="9"/>
            <color indexed="81"/>
            <rFont val="宋体"/>
            <family val="3"/>
            <charset val="134"/>
          </rPr>
          <t>ZK:</t>
        </r>
        <r>
          <rPr>
            <sz val="9"/>
            <color indexed="81"/>
            <rFont val="宋体"/>
            <family val="3"/>
            <charset val="134"/>
          </rPr>
          <t xml:space="preserve">
承担折扣</t>
        </r>
      </text>
    </comment>
    <comment ref="K43" authorId="0" shapeId="0">
      <text>
        <r>
          <rPr>
            <b/>
            <sz val="9"/>
            <color indexed="81"/>
            <rFont val="宋体"/>
            <family val="3"/>
            <charset val="134"/>
          </rPr>
          <t>ZK:</t>
        </r>
        <r>
          <rPr>
            <sz val="9"/>
            <color indexed="81"/>
            <rFont val="宋体"/>
            <family val="3"/>
            <charset val="134"/>
          </rPr>
          <t xml:space="preserve">
承担折扣</t>
        </r>
      </text>
    </comment>
    <comment ref="K44" authorId="0" shapeId="0">
      <text>
        <r>
          <rPr>
            <b/>
            <sz val="9"/>
            <color indexed="81"/>
            <rFont val="宋体"/>
            <family val="3"/>
            <charset val="134"/>
          </rPr>
          <t>ZK:</t>
        </r>
        <r>
          <rPr>
            <sz val="9"/>
            <color indexed="81"/>
            <rFont val="宋体"/>
            <family val="3"/>
            <charset val="134"/>
          </rPr>
          <t xml:space="preserve">
承担折扣</t>
        </r>
      </text>
    </comment>
    <comment ref="K45" authorId="0" shapeId="0">
      <text>
        <r>
          <rPr>
            <b/>
            <sz val="9"/>
            <color indexed="81"/>
            <rFont val="宋体"/>
            <family val="3"/>
            <charset val="134"/>
          </rPr>
          <t>ZK:</t>
        </r>
        <r>
          <rPr>
            <sz val="9"/>
            <color indexed="81"/>
            <rFont val="宋体"/>
            <family val="3"/>
            <charset val="134"/>
          </rPr>
          <t xml:space="preserve">
承担折扣</t>
        </r>
      </text>
    </comment>
    <comment ref="K46" authorId="0" shapeId="0">
      <text>
        <r>
          <rPr>
            <b/>
            <sz val="9"/>
            <color indexed="81"/>
            <rFont val="宋体"/>
            <family val="3"/>
            <charset val="134"/>
          </rPr>
          <t>ZK:</t>
        </r>
        <r>
          <rPr>
            <sz val="9"/>
            <color indexed="81"/>
            <rFont val="宋体"/>
            <family val="3"/>
            <charset val="134"/>
          </rPr>
          <t xml:space="preserve">
承担折扣</t>
        </r>
      </text>
    </comment>
    <comment ref="K47" authorId="0" shapeId="0">
      <text>
        <r>
          <rPr>
            <b/>
            <sz val="9"/>
            <color indexed="81"/>
            <rFont val="宋体"/>
            <family val="3"/>
            <charset val="134"/>
          </rPr>
          <t>ZK:</t>
        </r>
        <r>
          <rPr>
            <sz val="9"/>
            <color indexed="81"/>
            <rFont val="宋体"/>
            <family val="3"/>
            <charset val="134"/>
          </rPr>
          <t xml:space="preserve">
承担折扣</t>
        </r>
      </text>
    </comment>
    <comment ref="K49" authorId="0" shapeId="0">
      <text>
        <r>
          <rPr>
            <b/>
            <sz val="9"/>
            <color indexed="81"/>
            <rFont val="宋体"/>
            <family val="3"/>
            <charset val="134"/>
          </rPr>
          <t>ZK:</t>
        </r>
        <r>
          <rPr>
            <sz val="9"/>
            <color indexed="81"/>
            <rFont val="宋体"/>
            <family val="3"/>
            <charset val="134"/>
          </rPr>
          <t xml:space="preserve">
承担折扣</t>
        </r>
      </text>
    </comment>
    <comment ref="K52" authorId="0" shapeId="0">
      <text>
        <r>
          <rPr>
            <b/>
            <sz val="9"/>
            <color indexed="81"/>
            <rFont val="宋体"/>
            <family val="3"/>
            <charset val="134"/>
          </rPr>
          <t>ZK:</t>
        </r>
        <r>
          <rPr>
            <sz val="9"/>
            <color indexed="81"/>
            <rFont val="宋体"/>
            <family val="3"/>
            <charset val="134"/>
          </rPr>
          <t xml:space="preserve">
承担折扣</t>
        </r>
      </text>
    </comment>
    <comment ref="K57" authorId="0" shapeId="0">
      <text>
        <r>
          <rPr>
            <b/>
            <sz val="9"/>
            <color indexed="81"/>
            <rFont val="宋体"/>
            <family val="3"/>
            <charset val="134"/>
          </rPr>
          <t>ZK:</t>
        </r>
        <r>
          <rPr>
            <sz val="9"/>
            <color indexed="81"/>
            <rFont val="宋体"/>
            <family val="3"/>
            <charset val="134"/>
          </rPr>
          <t xml:space="preserve">
承担折扣</t>
        </r>
      </text>
    </comment>
    <comment ref="K58" authorId="0" shapeId="0">
      <text>
        <r>
          <rPr>
            <b/>
            <sz val="9"/>
            <color indexed="81"/>
            <rFont val="宋体"/>
            <family val="3"/>
            <charset val="134"/>
          </rPr>
          <t>ZK:</t>
        </r>
        <r>
          <rPr>
            <sz val="9"/>
            <color indexed="81"/>
            <rFont val="宋体"/>
            <family val="3"/>
            <charset val="134"/>
          </rPr>
          <t xml:space="preserve">
承担折扣</t>
        </r>
      </text>
    </comment>
    <comment ref="K59" authorId="0" shapeId="0">
      <text>
        <r>
          <rPr>
            <b/>
            <sz val="9"/>
            <color indexed="81"/>
            <rFont val="宋体"/>
            <family val="3"/>
            <charset val="134"/>
          </rPr>
          <t>ZK:</t>
        </r>
        <r>
          <rPr>
            <sz val="9"/>
            <color indexed="81"/>
            <rFont val="宋体"/>
            <family val="3"/>
            <charset val="134"/>
          </rPr>
          <t xml:space="preserve">
承担折扣</t>
        </r>
      </text>
    </comment>
    <comment ref="K60" authorId="0" shapeId="0">
      <text>
        <r>
          <rPr>
            <b/>
            <sz val="9"/>
            <color indexed="81"/>
            <rFont val="宋体"/>
            <family val="3"/>
            <charset val="134"/>
          </rPr>
          <t>ZK:</t>
        </r>
        <r>
          <rPr>
            <sz val="9"/>
            <color indexed="81"/>
            <rFont val="宋体"/>
            <family val="3"/>
            <charset val="134"/>
          </rPr>
          <t xml:space="preserve">
承担折扣</t>
        </r>
      </text>
    </comment>
    <comment ref="K61" authorId="0" shapeId="0">
      <text>
        <r>
          <rPr>
            <b/>
            <sz val="9"/>
            <color indexed="81"/>
            <rFont val="宋体"/>
            <family val="3"/>
            <charset val="134"/>
          </rPr>
          <t>ZK:</t>
        </r>
        <r>
          <rPr>
            <sz val="9"/>
            <color indexed="81"/>
            <rFont val="宋体"/>
            <family val="3"/>
            <charset val="134"/>
          </rPr>
          <t xml:space="preserve">
承担折扣</t>
        </r>
      </text>
    </comment>
    <comment ref="K64" authorId="0" shapeId="0">
      <text>
        <r>
          <rPr>
            <b/>
            <sz val="9"/>
            <color indexed="81"/>
            <rFont val="宋体"/>
            <family val="3"/>
            <charset val="134"/>
          </rPr>
          <t>ZK:</t>
        </r>
        <r>
          <rPr>
            <sz val="9"/>
            <color indexed="81"/>
            <rFont val="宋体"/>
            <family val="3"/>
            <charset val="134"/>
          </rPr>
          <t xml:space="preserve">
承担折扣</t>
        </r>
      </text>
    </comment>
    <comment ref="K65" authorId="0" shapeId="0">
      <text>
        <r>
          <rPr>
            <b/>
            <sz val="9"/>
            <color indexed="81"/>
            <rFont val="宋体"/>
            <family val="3"/>
            <charset val="134"/>
          </rPr>
          <t>ZK:</t>
        </r>
        <r>
          <rPr>
            <sz val="9"/>
            <color indexed="81"/>
            <rFont val="宋体"/>
            <family val="3"/>
            <charset val="134"/>
          </rPr>
          <t xml:space="preserve">
承担折扣</t>
        </r>
      </text>
    </comment>
    <comment ref="K71" authorId="0" shapeId="0">
      <text>
        <r>
          <rPr>
            <b/>
            <sz val="9"/>
            <color indexed="81"/>
            <rFont val="宋体"/>
            <family val="3"/>
            <charset val="134"/>
          </rPr>
          <t>ZK:</t>
        </r>
        <r>
          <rPr>
            <sz val="9"/>
            <color indexed="81"/>
            <rFont val="宋体"/>
            <family val="3"/>
            <charset val="134"/>
          </rPr>
          <t xml:space="preserve">
承担折扣</t>
        </r>
      </text>
    </comment>
    <comment ref="K73" authorId="0" shapeId="0">
      <text>
        <r>
          <rPr>
            <b/>
            <sz val="9"/>
            <color indexed="81"/>
            <rFont val="宋体"/>
            <family val="3"/>
            <charset val="134"/>
          </rPr>
          <t>ZK:</t>
        </r>
        <r>
          <rPr>
            <sz val="9"/>
            <color indexed="81"/>
            <rFont val="宋体"/>
            <family val="3"/>
            <charset val="134"/>
          </rPr>
          <t xml:space="preserve">
承担折扣</t>
        </r>
      </text>
    </comment>
    <comment ref="K76" authorId="0" shapeId="0">
      <text>
        <r>
          <rPr>
            <b/>
            <sz val="9"/>
            <color indexed="81"/>
            <rFont val="宋体"/>
            <family val="3"/>
            <charset val="134"/>
          </rPr>
          <t>ZK:</t>
        </r>
        <r>
          <rPr>
            <sz val="9"/>
            <color indexed="81"/>
            <rFont val="宋体"/>
            <family val="3"/>
            <charset val="134"/>
          </rPr>
          <t xml:space="preserve">
承担折扣</t>
        </r>
      </text>
    </comment>
    <comment ref="K77" authorId="0" shapeId="0">
      <text>
        <r>
          <rPr>
            <b/>
            <sz val="9"/>
            <color indexed="81"/>
            <rFont val="宋体"/>
            <family val="3"/>
            <charset val="134"/>
          </rPr>
          <t>ZK:</t>
        </r>
        <r>
          <rPr>
            <sz val="9"/>
            <color indexed="81"/>
            <rFont val="宋体"/>
            <family val="3"/>
            <charset val="134"/>
          </rPr>
          <t xml:space="preserve">
承担折扣</t>
        </r>
      </text>
    </comment>
    <comment ref="K78" authorId="0" shapeId="0">
      <text>
        <r>
          <rPr>
            <b/>
            <sz val="9"/>
            <color indexed="81"/>
            <rFont val="宋体"/>
            <family val="3"/>
            <charset val="134"/>
          </rPr>
          <t>ZK:</t>
        </r>
        <r>
          <rPr>
            <sz val="9"/>
            <color indexed="81"/>
            <rFont val="宋体"/>
            <family val="3"/>
            <charset val="134"/>
          </rPr>
          <t xml:space="preserve">
承担折扣</t>
        </r>
      </text>
    </comment>
    <comment ref="K82" authorId="0" shapeId="0">
      <text>
        <r>
          <rPr>
            <b/>
            <sz val="9"/>
            <color indexed="81"/>
            <rFont val="宋体"/>
            <family val="3"/>
            <charset val="134"/>
          </rPr>
          <t>ZK:</t>
        </r>
        <r>
          <rPr>
            <sz val="9"/>
            <color indexed="81"/>
            <rFont val="宋体"/>
            <family val="3"/>
            <charset val="134"/>
          </rPr>
          <t xml:space="preserve">
承担折扣</t>
        </r>
      </text>
    </comment>
    <comment ref="K87" authorId="0" shapeId="0">
      <text>
        <r>
          <rPr>
            <b/>
            <sz val="9"/>
            <color indexed="81"/>
            <rFont val="宋体"/>
            <family val="3"/>
            <charset val="134"/>
          </rPr>
          <t>ZK:</t>
        </r>
        <r>
          <rPr>
            <sz val="9"/>
            <color indexed="81"/>
            <rFont val="宋体"/>
            <family val="3"/>
            <charset val="134"/>
          </rPr>
          <t xml:space="preserve">
承担折扣</t>
        </r>
      </text>
    </comment>
    <comment ref="K90" authorId="0" shapeId="0">
      <text>
        <r>
          <rPr>
            <b/>
            <sz val="9"/>
            <color indexed="81"/>
            <rFont val="宋体"/>
            <family val="3"/>
            <charset val="134"/>
          </rPr>
          <t>ZK:</t>
        </r>
        <r>
          <rPr>
            <sz val="9"/>
            <color indexed="81"/>
            <rFont val="宋体"/>
            <family val="3"/>
            <charset val="134"/>
          </rPr>
          <t xml:space="preserve">
承担折扣</t>
        </r>
      </text>
    </comment>
    <comment ref="K93" authorId="0" shapeId="0">
      <text>
        <r>
          <rPr>
            <b/>
            <sz val="9"/>
            <color indexed="81"/>
            <rFont val="宋体"/>
            <family val="3"/>
            <charset val="134"/>
          </rPr>
          <t>ZK:</t>
        </r>
        <r>
          <rPr>
            <sz val="9"/>
            <color indexed="81"/>
            <rFont val="宋体"/>
            <family val="3"/>
            <charset val="134"/>
          </rPr>
          <t xml:space="preserve">
承担折扣</t>
        </r>
      </text>
    </comment>
  </commentList>
</comments>
</file>

<file path=xl/sharedStrings.xml><?xml version="1.0" encoding="utf-8"?>
<sst xmlns="http://schemas.openxmlformats.org/spreadsheetml/2006/main" count="3656" uniqueCount="714">
  <si>
    <t>属性</t>
  </si>
  <si>
    <t>类目</t>
  </si>
  <si>
    <t>商品编号</t>
  </si>
  <si>
    <t>商品名称</t>
  </si>
  <si>
    <t>供货价</t>
  </si>
  <si>
    <t>快乐价</t>
  </si>
  <si>
    <t>毛利率</t>
  </si>
  <si>
    <t>活动供货价</t>
  </si>
  <si>
    <t>活动快乐价</t>
  </si>
  <si>
    <t>定金</t>
    <phoneticPr fontId="4" type="noConversion"/>
  </si>
  <si>
    <t>抵扣</t>
    <phoneticPr fontId="4" type="noConversion"/>
  </si>
  <si>
    <t>尾款</t>
    <phoneticPr fontId="4" type="noConversion"/>
  </si>
  <si>
    <t>预售到手价</t>
    <phoneticPr fontId="4" type="noConversion"/>
  </si>
  <si>
    <t>活动价毛利</t>
    <phoneticPr fontId="4" type="noConversion"/>
  </si>
  <si>
    <t>活动毛利率</t>
  </si>
  <si>
    <t>预售价毛利</t>
    <phoneticPr fontId="4" type="noConversion"/>
  </si>
  <si>
    <t>预售价毛利率</t>
    <phoneticPr fontId="4" type="noConversion"/>
  </si>
  <si>
    <t>预售价折扣</t>
    <phoneticPr fontId="4" type="noConversion"/>
  </si>
  <si>
    <t>供应商让利</t>
  </si>
  <si>
    <t>公司让利</t>
  </si>
  <si>
    <t>MD姓名</t>
  </si>
  <si>
    <t>优惠总金额</t>
  </si>
  <si>
    <t>预售/业绩</t>
    <phoneticPr fontId="4" type="noConversion"/>
  </si>
  <si>
    <t>必抢/备选</t>
  </si>
  <si>
    <t>11-1销量（金额）</t>
  </si>
  <si>
    <t>库存</t>
  </si>
  <si>
    <t>比价</t>
  </si>
  <si>
    <t>是否是优势</t>
  </si>
  <si>
    <t>上架时间</t>
  </si>
  <si>
    <t>是否允许用券(1是0否)</t>
  </si>
  <si>
    <t>是否要打角标</t>
    <phoneticPr fontId="3" type="noConversion"/>
  </si>
  <si>
    <t>打哪个档位的角标</t>
    <phoneticPr fontId="3" type="noConversion"/>
  </si>
  <si>
    <t>自营</t>
    <phoneticPr fontId="3" type="noConversion"/>
  </si>
  <si>
    <t>食品</t>
  </si>
  <si>
    <t>年货.米面油组合装（中粮柬埔寨米2.5KG*4袋20斤+雅思康亚麻籽油820ml</t>
    <phoneticPr fontId="12" type="noConversion"/>
  </si>
  <si>
    <t>张健</t>
    <phoneticPr fontId="12" type="noConversion"/>
  </si>
  <si>
    <t>预售</t>
    <phoneticPr fontId="12" type="noConversion"/>
  </si>
  <si>
    <t>必抢</t>
    <phoneticPr fontId="12" type="noConversion"/>
  </si>
  <si>
    <t>无同款</t>
    <phoneticPr fontId="12" type="noConversion"/>
  </si>
  <si>
    <t>新品</t>
    <phoneticPr fontId="12" type="noConversion"/>
  </si>
  <si>
    <r>
      <t>松桂坊合家欢礼盒</t>
    </r>
    <r>
      <rPr>
        <sz val="10"/>
        <color indexed="8"/>
        <rFont val="宋体"/>
        <family val="3"/>
        <charset val="134"/>
        <scheme val="minor"/>
      </rPr>
      <t>（8款组  共3100g）（五花腊肉500g*1、湘西腊肠400g*1、后腿腊肉500g*1、麻辣香肠400g*1、腊鱼300g*1、腊猪脸500g*1、白糍粑300g*1、卜豆角200g*1、中号礼盒（蓝色，长桌宴）*1）</t>
    </r>
    <phoneticPr fontId="12" type="noConversion"/>
  </si>
  <si>
    <t>年货超值组（茅台集团陈年老坛V35500ML*4瓶+爵菲庄园葡萄酒2瓶送醒酒</t>
    <phoneticPr fontId="12" type="noConversion"/>
  </si>
  <si>
    <t>老品</t>
    <phoneticPr fontId="12" type="noConversion"/>
  </si>
  <si>
    <t>酒水超值组（茅台原浆15 500ml*2瓶+五粮液恭喜发财卡盒 500ml*2瓶+爵菲干红750ml*2瓶）</t>
    <phoneticPr fontId="12" type="noConversion"/>
  </si>
  <si>
    <t xml:space="preserve">厦门特产年货大礼包（金钱肉片80g*2包+海苔芝麻肉松120g*2罐+秘制猪蹄80g*2包
</t>
    <phoneticPr fontId="12" type="noConversion"/>
  </si>
  <si>
    <t>张健</t>
  </si>
  <si>
    <t>进口坚果礼盒臻味环球坚果大礼盒（智利黑提210g+美国开心果180g+美国开口榛子140g+伊拉克枣210g)</t>
    <phoneticPr fontId="12" type="noConversion"/>
  </si>
  <si>
    <t>刘汝</t>
  </si>
  <si>
    <t>食品</t>
    <phoneticPr fontId="3" type="noConversion"/>
  </si>
  <si>
    <t>波斯贡坚果缤纷大礼盒（四星骏枣500g+枣夹核桃250g+葡萄干280g+碧根果218g+巴旦木218g）</t>
    <phoneticPr fontId="12" type="noConversion"/>
  </si>
  <si>
    <t xml:space="preserve">红色礼盒瑞琪奥兰RICHORA 新西兰原装进口麦卢卡蜂蜜UMF15+250g*2  送红色礼盒礼袋 </t>
    <phoneticPr fontId="3" type="noConversion"/>
  </si>
  <si>
    <t>吾皇磕辣逗狗礼盒</t>
    <rPh sb="0" eb="8">
      <t>dian xinmu jusong lu yoyouxing bao gula jiangzuo fan xiangniu mo wangmo guwangla jiangxian jiaoxiang la jiangluo hua shengxaing su cuila jiangluo hua shengxiang su cuila jianglü xing zhuangzuo fan xiangniu mo guwangla jianglü xing zhuangniu youma lahuo guodi liao</t>
    </rPh>
    <phoneticPr fontId="12" type="noConversion"/>
  </si>
  <si>
    <t>五常黑土地无公害大米10kg</t>
    <phoneticPr fontId="12" type="noConversion"/>
  </si>
  <si>
    <t>龙凤富硒香米2.5KG（赠中粮金盈十二谷米伴侣450克*2包每包内含30g*1</t>
    <phoneticPr fontId="12" type="noConversion"/>
  </si>
  <si>
    <t>内蒙古草原特色千家爱冷榨亚麻籽油一级标准500ml*6瓶</t>
    <phoneticPr fontId="12" type="noConversion"/>
  </si>
  <si>
    <t>伯爵特级初榨橄榄油750ml*4升级装</t>
    <phoneticPr fontId="12" type="noConversion"/>
  </si>
  <si>
    <t>暖男厨房|潮汕手工牛肉丸特惠套餐16包牛肉丸125g*8包牛筋丸125*8包）</t>
    <phoneticPr fontId="12" type="noConversion"/>
  </si>
  <si>
    <t>盛裕隆恒祥金华火腿1000g+精腿切片50g*2</t>
    <phoneticPr fontId="12" type="noConversion"/>
  </si>
  <si>
    <t>蟹状元488A型舟山海鲜大礼包（礼卡）</t>
    <phoneticPr fontId="3" type="noConversion"/>
  </si>
  <si>
    <t>乳山生蚝原产地直供10斤礼盒装</t>
    <phoneticPr fontId="12" type="noConversion"/>
  </si>
  <si>
    <t>辽南王即食海参辽刺参900克特惠组30克/支*10支*3袋（共30头）</t>
    <phoneticPr fontId="12" type="noConversion"/>
  </si>
  <si>
    <t>原生态农家散养黑土猪肉安徽绩溪黑猪刀板香1000g</t>
    <phoneticPr fontId="12" type="noConversion"/>
  </si>
  <si>
    <t>【吃果没】林下散养土鸡蛋新鲜直供40枚家庭装顺丰包邮</t>
    <phoneticPr fontId="12" type="noConversion"/>
  </si>
  <si>
    <t>康农星南美白对虾仁三盒装，无水净重600g顺丰包邮</t>
    <phoneticPr fontId="12" type="noConversion"/>
  </si>
  <si>
    <t>山东长岛皱纹盘鲍8分熟20头超值组(0.5KG *2)</t>
    <phoneticPr fontId="12" type="noConversion"/>
  </si>
  <si>
    <t>自营</t>
    <phoneticPr fontId="12" type="noConversion"/>
  </si>
  <si>
    <t>食品</t>
    <phoneticPr fontId="12" type="noConversion"/>
  </si>
  <si>
    <t>东阿阿胶桃花姬阿胶糕300g</t>
    <phoneticPr fontId="12" type="noConversion"/>
  </si>
  <si>
    <t>刘汝</t>
    <phoneticPr fontId="12" type="noConversion"/>
  </si>
  <si>
    <t>淘宝338</t>
    <phoneticPr fontId="12" type="noConversion"/>
  </si>
  <si>
    <t>无</t>
    <phoneticPr fontId="12" type="noConversion"/>
  </si>
  <si>
    <t>张太和 黑枸杞 45g*2瓶</t>
    <phoneticPr fontId="12" type="noConversion"/>
  </si>
  <si>
    <t>新品</t>
  </si>
  <si>
    <t>百瑞源富贵红免洗枸杞贡果礼盒450g/盒（15g*30袋）</t>
    <phoneticPr fontId="12" type="noConversion"/>
  </si>
  <si>
    <t>燕格格贡盏金玉60g礼盒包装（一盏一码）</t>
    <phoneticPr fontId="12" type="noConversion"/>
  </si>
  <si>
    <t>南京同仁堂即食燕窝 1盒
（75g*3瓶/盒）</t>
    <phoneticPr fontId="12" type="noConversion"/>
  </si>
  <si>
    <t>汤臣倍健蛋白粉450G</t>
    <phoneticPr fontId="12" type="noConversion"/>
  </si>
  <si>
    <t>鹤鼎堂破壁灵芝高浓缩孢子粉（0.99克/袋*100袋）</t>
    <phoneticPr fontId="12" type="noConversion"/>
  </si>
  <si>
    <t>程海牌螺旋藻片礼盒特惠组</t>
    <phoneticPr fontId="12" type="noConversion"/>
  </si>
  <si>
    <t>赖茅珍藏(6瓶*500ml）</t>
    <phoneticPr fontId="12" type="noConversion"/>
  </si>
  <si>
    <t>天猫3954</t>
    <phoneticPr fontId="12" type="noConversion"/>
  </si>
  <si>
    <t>有</t>
    <phoneticPr fontId="12" type="noConversion"/>
  </si>
  <si>
    <t xml:space="preserve">五粮液纳福彰显尊贵52度浓香酒500ML*+6瓶 </t>
    <phoneticPr fontId="12" type="noConversion"/>
  </si>
  <si>
    <t>五把箭荣耀 拉菲波尔多珍藏干红葡萄酒整箱6瓶</t>
    <phoneticPr fontId="12" type="noConversion"/>
  </si>
  <si>
    <t>切糕王子阿克苏糖心苹果10斤（单果85-90mm）</t>
    <phoneticPr fontId="12" type="noConversion"/>
  </si>
  <si>
    <t>广西融安滑皮金桔5斤中果/箱</t>
    <phoneticPr fontId="12" type="noConversion"/>
  </si>
  <si>
    <t>那实橙永兴冰糖橙10斤装</t>
    <phoneticPr fontId="12" type="noConversion"/>
  </si>
  <si>
    <t>TV</t>
    <phoneticPr fontId="3" type="noConversion"/>
  </si>
  <si>
    <t>中国原产花垣十八洞黄金猕猴桃10斤超值组</t>
    <phoneticPr fontId="12" type="noConversion"/>
  </si>
  <si>
    <t>唐俊涛</t>
  </si>
  <si>
    <t>赣南脐橙10斤装</t>
    <phoneticPr fontId="12" type="noConversion"/>
  </si>
  <si>
    <t>波斯贡红枣夹核桃250gX6包</t>
    <phoneticPr fontId="12" type="noConversion"/>
  </si>
  <si>
    <t>泰国进口榴的华牌榴莲干100g*3袋组合装</t>
    <phoneticPr fontId="3" type="noConversion"/>
  </si>
  <si>
    <t>台湾樱桃爷爷牛轧糖100g*4袋组合装
(芒果味/蓝莓味/蔓越莓味/原味 4种口味各1袋）</t>
    <phoneticPr fontId="3" type="noConversion"/>
  </si>
  <si>
    <t>吉利莲贝壳型巧克力礼盒250g</t>
    <phoneticPr fontId="12" type="noConversion"/>
  </si>
  <si>
    <t>自营</t>
  </si>
  <si>
    <t>厨房</t>
  </si>
  <si>
    <t>美国康宁VISIONS 0.8L透明锅+1.25L白锅二件套VS-08+P-12</t>
  </si>
  <si>
    <t>预售</t>
    <phoneticPr fontId="4" type="noConversion"/>
  </si>
  <si>
    <t>必抢</t>
  </si>
  <si>
    <t>是</t>
    <phoneticPr fontId="4" type="noConversion"/>
  </si>
  <si>
    <t>老品</t>
    <phoneticPr fontId="4" type="noConversion"/>
  </si>
  <si>
    <t>瑞本 智能营养调理破壁料理机（型号769s）</t>
  </si>
  <si>
    <t>预售</t>
  </si>
  <si>
    <t>Buydeem/北鼎K153养生壶</t>
  </si>
  <si>
    <t>京东1298</t>
  </si>
  <si>
    <t>百鹰 100旋转食物保温板HT-F10I</t>
  </si>
  <si>
    <t>无同款</t>
  </si>
  <si>
    <t>无同款</t>
    <phoneticPr fontId="4" type="noConversion"/>
  </si>
  <si>
    <t>Galanz格兰仕 微波炉G90F23CN3PV-Q5(GO)变频微波光波炉23L</t>
  </si>
  <si>
    <t>英国Doulton/道尔顿 台上式家用直饮厨房净水机 F-CS101</t>
  </si>
  <si>
    <t>英国Doulton/道尔顿 家用直饮净水器滤芯M15</t>
  </si>
  <si>
    <t>ACA煮茶器 ALY-ZC100J</t>
  </si>
  <si>
    <t>京东539</t>
  </si>
  <si>
    <t>新品</t>
    <phoneticPr fontId="4" type="noConversion"/>
  </si>
  <si>
    <t>SKG 1.7升电热水壶8068 (红色/蓝色)</t>
  </si>
  <si>
    <t>天猫179</t>
  </si>
  <si>
    <t>北欧欧慕(Nathome) 多功能电火锅4.0L(NDG1401)</t>
  </si>
  <si>
    <t>天猫299</t>
  </si>
  <si>
    <t>瑞典nathome/北欧欧慕 NSH0603 可折叠电水壶</t>
  </si>
  <si>
    <t>彭子澄</t>
  </si>
  <si>
    <t>Peacock孔雀 炫彩保温杯</t>
  </si>
  <si>
    <t>膳魔师/THERMOS  真空不锈钢保温杯TCMB-400（4色可选）</t>
  </si>
  <si>
    <t>天猫350</t>
  </si>
  <si>
    <t>炊大皇 网纹技术锅具套组炒锅+煎锅+汤锅+奶锅</t>
  </si>
  <si>
    <t>Midea/美的 铸铁珐琅锅MP-TZ20Q08 直径20CM 20CM</t>
  </si>
  <si>
    <t>Midea/美的 专利恒匀火滑控超薄电磁炉RH2162 配置高品质炒锅</t>
  </si>
  <si>
    <t>Midea/美的 多功能触控微波炉EG7KCH3-NA1 20L</t>
  </si>
  <si>
    <t>京东699</t>
  </si>
  <si>
    <t>OOU刀具套装厨房全套菜刀组合UC3928</t>
  </si>
  <si>
    <t>顺祥2018旺旺套餐礼盒系列20头套装餐具</t>
  </si>
  <si>
    <t>顺祥 陶瓷餐具米饭碗碟盘子厨房套件碗具40头套装（樱之魅影/桃花韵/如意吉祥  可选）</t>
  </si>
  <si>
    <t>天猫438</t>
  </si>
  <si>
    <t>波米欧利意纳多uno葡萄酒杯6只装ACTB-J005Y</t>
  </si>
  <si>
    <t>瑞士LUCUKU路卡酷 304不锈钢对筷10双盒装 二款可选</t>
  </si>
  <si>
    <t>宝优妮BAOYOUNI擀面杖不锈钢杆面棍家用擀面杖揉面垫套装饺子皮擀面棒【套装】</t>
  </si>
  <si>
    <t>宝优妮BAOYOUNI家用米桶储米箱密封装面粉收纳盒大号带滑轮防潮防虫桶9005（蓝色/粉色 可选）</t>
  </si>
  <si>
    <t>宝优妮BAOYOUNI洗碗布厨房不沾油抹布不掉毛擦桌布加厚洗碗巾吸水清洁纸巾9099【4卷装】（红色/蓝色/绿色/黄色 可选）</t>
  </si>
  <si>
    <t>TV</t>
  </si>
  <si>
    <t>个护美妆</t>
  </si>
  <si>
    <t>Dr.Sebagh抗皱抚纹紧致精华组(原装进口)</t>
  </si>
  <si>
    <t>庄婷</t>
  </si>
  <si>
    <t>预售</t>
    <phoneticPr fontId="4" type="noConversion"/>
  </si>
  <si>
    <t>无此套组</t>
  </si>
  <si>
    <t>新品</t>
    <phoneticPr fontId="4" type="noConversion"/>
  </si>
  <si>
    <r>
      <rPr>
        <sz val="10"/>
        <rFont val="宋体"/>
        <family val="3"/>
        <charset val="134"/>
      </rPr>
      <t>Shiseido/资生堂红妍肌活精华露 50ml</t>
    </r>
    <r>
      <rPr>
        <sz val="10"/>
        <rFont val="Arial"/>
        <family val="2"/>
      </rPr>
      <t xml:space="preserve">	</t>
    </r>
  </si>
  <si>
    <t>曹丽</t>
  </si>
  <si>
    <t>Tmall/850</t>
  </si>
  <si>
    <t>是</t>
  </si>
  <si>
    <t>老品</t>
    <phoneticPr fontId="4" type="noConversion"/>
  </si>
  <si>
    <t>Bioeffect蓓欧菲益肌焕颜修护精华露 15ml+3ml套装</t>
  </si>
  <si>
    <t>陈瑶</t>
  </si>
  <si>
    <t>JD/1380</t>
  </si>
  <si>
    <t>雅诗兰黛特润修护肌透精华胶囊（浓缩安瓶胶囊）60粒</t>
  </si>
  <si>
    <t>Tmall/1060</t>
  </si>
  <si>
    <t>SKINCEUTICALS/修丽可维生素B5保湿凝胶 30ml</t>
  </si>
  <si>
    <t>未入库</t>
  </si>
  <si>
    <t>JD/670</t>
  </si>
  <si>
    <t>未上架</t>
  </si>
  <si>
    <t>百颜斯勤智润修护玻尿酸原液（次抛型)(涂抹式水光针)0.75ml*28支</t>
  </si>
  <si>
    <t>Tmall/399</t>
  </si>
  <si>
    <r>
      <rPr>
        <sz val="10"/>
        <rFont val="宋体"/>
        <family val="3"/>
        <charset val="134"/>
      </rPr>
      <t>Estee Lauder/雅诗兰黛肌透修护眼部精华霜 15ml</t>
    </r>
    <r>
      <rPr>
        <sz val="10"/>
        <rFont val="Arial"/>
        <family val="2"/>
      </rPr>
      <t xml:space="preserve">	</t>
    </r>
  </si>
  <si>
    <t>Tmall/490</t>
  </si>
  <si>
    <t>Bioeffect蓓欧菲冰润无痕明眸紧致眼部精华6ml套装</t>
  </si>
  <si>
    <t>JD/800</t>
  </si>
  <si>
    <r>
      <rPr>
        <sz val="10"/>
        <rFont val="宋体"/>
        <family val="3"/>
        <charset val="134"/>
      </rPr>
      <t>LANCOME/兰蔻清滢柔肤水 200ml</t>
    </r>
    <r>
      <rPr>
        <sz val="10"/>
        <rFont val="Arial"/>
        <family val="2"/>
      </rPr>
      <t xml:space="preserve">	</t>
    </r>
  </si>
  <si>
    <t>Tmall/320</t>
  </si>
  <si>
    <t>It's skin 伊思晶钻红参蜗牛面霜60ml</t>
  </si>
  <si>
    <t>Tmall/498</t>
  </si>
  <si>
    <t>奥伦纳素水滢柔润晚安冻膜40ml</t>
  </si>
  <si>
    <t>JD/799</t>
  </si>
  <si>
    <t>Kiehl's/科颜氏亚马逊白泥净肤面膜 125ml</t>
  </si>
  <si>
    <t>JD/269</t>
  </si>
  <si>
    <t>诗蒂兰蜗牛活颜面膜套组（面膜+洁颜乳+精华水+亮肤霜）</t>
  </si>
  <si>
    <t>It's skin 伊思晶钻蜗牛面膜5片*25ml</t>
  </si>
  <si>
    <t>JD/156</t>
  </si>
  <si>
    <t>雅诗兰黛肌透修护限量经典套装（精华露50ml+眼部精华霜15ml加赠原生液30ml+倾慕唇彩09号4.6ml+洁颜膏7ml+黑色挎包一个）</t>
  </si>
  <si>
    <t>无此套组/限量</t>
  </si>
  <si>
    <t>薇诺娜舒敏保湿特护霜护理7件套装(舒敏保湿特护霜15g加赠洁面乳15g+特护霜2g*5)</t>
  </si>
  <si>
    <t>JD/88</t>
  </si>
  <si>
    <t xml:space="preserve">Estee Lauder/雅诗兰黛鲜亮焕采泡沫洁面乳 125ml	</t>
  </si>
  <si>
    <t>JD/280</t>
  </si>
  <si>
    <t>奥伦纳素活力润泽洁面皂100g</t>
  </si>
  <si>
    <t>Tmall/330</t>
  </si>
  <si>
    <t>兰芝(LANEIGE)兰芝亮白聚光气垫霜13号15g*2</t>
  </si>
  <si>
    <t>JD/309</t>
  </si>
  <si>
    <t>It's skin 伊思晶钻蜗牛BB霜50ml</t>
  </si>
  <si>
    <t>JD/148</t>
  </si>
  <si>
    <t>GUCCI/古驰罪爱女性淡香水30ml</t>
  </si>
  <si>
    <t>JD秒杀/449</t>
  </si>
  <si>
    <t>否</t>
  </si>
  <si>
    <t>韩金靓楚颜专业染发焗油膏(黑色)150ml(75ml*2支)</t>
  </si>
  <si>
    <t>Tmall/69</t>
  </si>
  <si>
    <t>Ahalo Butter/天使的艳轮丰盈滋润修复套装（洗发水500ml+护发素500ml）</t>
  </si>
  <si>
    <t>JD/128单瓶</t>
  </si>
  <si>
    <t>澳洲原装进口 格兰玛弗兰真我邦尼身体霜100ml</t>
  </si>
  <si>
    <t>Tmall/99</t>
  </si>
  <si>
    <t>ROGER&amp;GALLET/香邂格蕾法式体香仪式套装(玫瑰味) 香氛30ml+香水皂100g 加赠沐浴露50ml+身体乳50ml</t>
  </si>
  <si>
    <t>Tripollar 家用射频身体电子 美体瘦身美容仪Pose（黑色身体用）</t>
  </si>
  <si>
    <t>Tmall/3688</t>
  </si>
  <si>
    <t>纽西小精灵蜂胶牙膏口气清新家庭装3支装（新西兰进口）</t>
  </si>
  <si>
    <t>家居日用</t>
  </si>
  <si>
    <t>电视购物INPLUS三件套</t>
  </si>
  <si>
    <t>必枪</t>
  </si>
  <si>
    <t>24</t>
  </si>
  <si>
    <t>天猫：135</t>
  </si>
  <si>
    <t>老品</t>
    <phoneticPr fontId="4" type="noConversion"/>
  </si>
  <si>
    <t>JM 家居卡通麻布收纳箱大号储物箱整理箱 收纳凳 （3个装）</t>
  </si>
  <si>
    <t>23</t>
  </si>
  <si>
    <t>无此组合</t>
  </si>
  <si>
    <t>拓朴L011好神拖免手洗拖地桶旋转拖把组合</t>
  </si>
  <si>
    <t>46</t>
  </si>
  <si>
    <t>京东：148</t>
  </si>
  <si>
    <t>日本KAO/花王 果蔬餐具洗涤剂 240ml/瓶*3</t>
  </si>
  <si>
    <t>40</t>
  </si>
  <si>
    <t>天猫：59</t>
  </si>
  <si>
    <t>日本KAO/花王 玫瑰香型洗衣粉 850g/盒*2</t>
  </si>
  <si>
    <t>19</t>
  </si>
  <si>
    <t>天猫：69</t>
  </si>
  <si>
    <t>日本LION/狮王 WHITE&amp;WHITE美白牙膏 150g/支*4</t>
  </si>
  <si>
    <t>5</t>
  </si>
  <si>
    <t>日本LION/狮王 KIREI KIREI 泡沫洗手液 250ml/瓶*2</t>
  </si>
  <si>
    <t>8</t>
  </si>
  <si>
    <t>亮之家 水精灵清洁实惠组 水精灵500g*20盒 赠超细纤维方巾20条+喷壶</t>
  </si>
  <si>
    <t>93</t>
  </si>
  <si>
    <t>FaSoLa居家软底珊瑚绒棉拖8+2温暖组</t>
  </si>
  <si>
    <t>邓文皓</t>
  </si>
  <si>
    <t>126</t>
  </si>
  <si>
    <t>松下 高端智能电子坐便盖</t>
  </si>
  <si>
    <t>邬若海</t>
  </si>
  <si>
    <t>29</t>
  </si>
  <si>
    <t>天猫：2180</t>
  </si>
  <si>
    <t>吉优百 实木经典款衣架*10只</t>
  </si>
  <si>
    <t>105</t>
  </si>
  <si>
    <t>天猫：106</t>
  </si>
  <si>
    <t>吉优百 驱虫除味香樟木衣架木块特惠组（12+50+100）</t>
  </si>
  <si>
    <t>73</t>
  </si>
  <si>
    <t>金泰康 老姜艾草泡脚足浴中药包沐足粉驱寒温经6盒四季装</t>
  </si>
  <si>
    <t>319</t>
  </si>
  <si>
    <t>竹之语 竹纤维本色纸家庭超值装(12卷卷纸+8包抽纸+20包手帕纸)</t>
  </si>
  <si>
    <t>48</t>
  </si>
  <si>
    <t>飞凰 传统暖心铜汤婆子暖手宝 15cm</t>
  </si>
  <si>
    <t>15</t>
  </si>
  <si>
    <t>日本KAO/花王 原装进口蒸汽眼罩去黑眼圈14片装</t>
  </si>
  <si>
    <t>82</t>
  </si>
  <si>
    <t>天猫：79</t>
  </si>
  <si>
    <t>觉艾 本草系列艾叶芯片卫生巾组合装 日用*2+夜用*1+迷你*1+ 加长夜用*1</t>
  </si>
  <si>
    <t>50</t>
  </si>
  <si>
    <t>云南白药痛经贴 温经散寒暖宫止痛暖宫贴宫寒贴暖宝宝 3片/盒*4盒送1盒</t>
  </si>
  <si>
    <t>84</t>
  </si>
  <si>
    <t>美妙 MM-568舒适型按摩足浴器(送抑菌泡弹）</t>
  </si>
  <si>
    <t>天猫无此组合</t>
  </si>
  <si>
    <t>邦蒂 智能温度显示人体健康电子秤BD-9102</t>
  </si>
  <si>
    <t>34</t>
  </si>
  <si>
    <t>数码家电</t>
  </si>
  <si>
    <t>英国Dyson/戴森 V8 Absolute 家用手持无线吸尘器 戴森无绳最强力系列</t>
  </si>
  <si>
    <t>10</t>
  </si>
  <si>
    <t>京东：4990</t>
  </si>
  <si>
    <t>新品</t>
    <phoneticPr fontId="4" type="noConversion"/>
  </si>
  <si>
    <t xml:space="preserve">英国Dyson/戴森 HP00 空气净化暖风扇 净化、凉风、制暖三合一 </t>
  </si>
  <si>
    <t>京东：4490</t>
  </si>
  <si>
    <t>荣耀/honor 畅玩7X 4GB+64GB 全网通4G手机</t>
  </si>
  <si>
    <t>37</t>
  </si>
  <si>
    <t>京东：1699</t>
  </si>
  <si>
    <t>老品</t>
    <phoneticPr fontId="4" type="noConversion"/>
  </si>
  <si>
    <t>Apple iPhone X 64GB 5.8英寸 全网通4G手机</t>
  </si>
  <si>
    <t>11</t>
  </si>
  <si>
    <t>京东：8388</t>
  </si>
  <si>
    <t>创维·酷开55英寸4K超高清智能防蓝光健康护眼电视</t>
  </si>
  <si>
    <t>赵锐</t>
  </si>
  <si>
    <t>341</t>
  </si>
  <si>
    <t>京东：4199</t>
  </si>
  <si>
    <t>威力8公斤全自动智能手搓蓝光烘干洗衣机</t>
  </si>
  <si>
    <t>299</t>
  </si>
  <si>
    <t>京东：1599</t>
  </si>
  <si>
    <t>【扫拖一体更出色】福玛特/Fmart 智能扫拖一体保洁机器人</t>
  </si>
  <si>
    <t>马升伟</t>
  </si>
  <si>
    <t>198</t>
  </si>
  <si>
    <t>京东：899</t>
  </si>
  <si>
    <t>SHARP/夏普 FU-GFM50-B 家用除甲醛雾霾物理安全捕蚊空气净化器</t>
  </si>
  <si>
    <t>26</t>
  </si>
  <si>
    <t>京东同价</t>
  </si>
  <si>
    <t>贝尔莱德分离式蒸汽挂烫机 赠搅拌机</t>
  </si>
  <si>
    <t>47</t>
  </si>
  <si>
    <t>Povos/奔腾 方形家用静音干衣机PG3608</t>
  </si>
  <si>
    <t>55</t>
  </si>
  <si>
    <t>京东：289</t>
  </si>
  <si>
    <t>花上 火山负离子加湿器</t>
  </si>
  <si>
    <t>30</t>
  </si>
  <si>
    <t>京东：399</t>
  </si>
  <si>
    <t>Midea/美的取暖器NPS10-15B立式小太阳2H定时倾倒自动断电俯仰</t>
  </si>
  <si>
    <t>274</t>
  </si>
  <si>
    <t>天猫同价</t>
  </si>
  <si>
    <t>先锋/SINGFUNHD613RC-20对流式取暖器</t>
  </si>
  <si>
    <t>86</t>
  </si>
  <si>
    <t>服饰</t>
  </si>
  <si>
    <t>斯予茜 加绒打底裤7166</t>
  </si>
  <si>
    <t>汤瑞玮</t>
  </si>
  <si>
    <t>预售</t>
    <phoneticPr fontId="4" type="noConversion"/>
  </si>
  <si>
    <t>新品</t>
    <phoneticPr fontId="4" type="noConversion"/>
  </si>
  <si>
    <t>南极人女士本命年鸿运礼盒装款</t>
  </si>
  <si>
    <t>天猫128</t>
  </si>
  <si>
    <t>有</t>
  </si>
  <si>
    <t>老品</t>
    <phoneticPr fontId="4" type="noConversion"/>
  </si>
  <si>
    <t>南极人男士本命年鸿运礼盒装款</t>
  </si>
  <si>
    <t>南极人女士天鹅绒家居运动套装N253X20012</t>
  </si>
  <si>
    <t>俞兆林圆点高腰收腹提臀塑身无缝女式内裤（两条装）YHT5N600</t>
  </si>
  <si>
    <t>南极人男士德绒发热保暖裤两条装N796D10121</t>
  </si>
  <si>
    <t>天猫158</t>
  </si>
  <si>
    <t>南极人男士抗寒王（中领）保暖内衣套装
N796D10002-03</t>
  </si>
  <si>
    <t>无</t>
  </si>
  <si>
    <t>南极人女士抗寒王（中领）保暖内衣套装
N796D10002-03</t>
  </si>
  <si>
    <t>家纺</t>
  </si>
  <si>
    <t>唯眠纺 磁疗枕头 决明子颈椎保健护颈枕芯</t>
  </si>
  <si>
    <t>斯诺曼90%鹅绒被（赠送一对鹅绒枕）</t>
  </si>
  <si>
    <t>要</t>
    <phoneticPr fontId="4" type="noConversion"/>
  </si>
  <si>
    <t>300-50</t>
    <phoneticPr fontId="4" type="noConversion"/>
  </si>
  <si>
    <t>800-160</t>
    <phoneticPr fontId="4" type="noConversion"/>
  </si>
  <si>
    <t>500-100</t>
    <phoneticPr fontId="4" type="noConversion"/>
  </si>
  <si>
    <t>1200-220</t>
    <phoneticPr fontId="4" type="noConversion"/>
  </si>
  <si>
    <t>预售</t>
    <phoneticPr fontId="4" type="noConversion"/>
  </si>
  <si>
    <t>是</t>
    <phoneticPr fontId="4" type="noConversion"/>
  </si>
  <si>
    <t>老品</t>
    <phoneticPr fontId="4" type="noConversion"/>
  </si>
  <si>
    <t>要</t>
    <phoneticPr fontId="4" type="noConversion"/>
  </si>
  <si>
    <t>300-50</t>
    <phoneticPr fontId="4" type="noConversion"/>
  </si>
  <si>
    <t>800-160</t>
    <phoneticPr fontId="4" type="noConversion"/>
  </si>
  <si>
    <t>1200-220</t>
    <phoneticPr fontId="4" type="noConversion"/>
  </si>
  <si>
    <t>无同款</t>
    <phoneticPr fontId="4" type="noConversion"/>
  </si>
  <si>
    <t>新品</t>
    <phoneticPr fontId="4" type="noConversion"/>
  </si>
  <si>
    <t>500-100</t>
    <phoneticPr fontId="4" type="noConversion"/>
  </si>
  <si>
    <t>专柜特供</t>
  </si>
  <si>
    <t>不要</t>
    <phoneticPr fontId="4" type="noConversion"/>
  </si>
  <si>
    <t>预售</t>
    <phoneticPr fontId="4" type="noConversion"/>
  </si>
  <si>
    <t>老品</t>
    <phoneticPr fontId="4" type="noConversion"/>
  </si>
  <si>
    <t>要</t>
    <phoneticPr fontId="4" type="noConversion"/>
  </si>
  <si>
    <t>300-50</t>
    <phoneticPr fontId="4" type="noConversion"/>
  </si>
  <si>
    <t>800-160</t>
    <phoneticPr fontId="4" type="noConversion"/>
  </si>
  <si>
    <t>是否可用券</t>
  </si>
  <si>
    <t>毛利额</t>
    <phoneticPr fontId="3" type="noConversion"/>
  </si>
  <si>
    <t>年货节券300-50/500-100/800-160/1200-220</t>
    <phoneticPr fontId="4" type="noConversion"/>
  </si>
  <si>
    <t>活动用大促券价</t>
    <phoneticPr fontId="3" type="noConversion"/>
  </si>
  <si>
    <t>X</t>
    <phoneticPr fontId="3" type="noConversion"/>
  </si>
  <si>
    <t>.+</t>
    <phoneticPr fontId="12" type="noConversion"/>
  </si>
  <si>
    <t>预售省</t>
    <phoneticPr fontId="3" type="noConversion"/>
  </si>
  <si>
    <t>预售ID</t>
    <phoneticPr fontId="3" type="noConversion"/>
  </si>
  <si>
    <t>预售时间：1月21日-24日   尾款时间：1月25日-1月28日</t>
    <phoneticPr fontId="3" type="noConversion"/>
  </si>
  <si>
    <t>年货节快乐价</t>
    <phoneticPr fontId="3" type="noConversion"/>
  </si>
  <si>
    <t>唯眠纺 磁疗枕头 决明子颈椎保健护颈枕芯</t>
    <phoneticPr fontId="3" type="noConversion"/>
  </si>
  <si>
    <t>南极人女士天鹅绒家居运动套装N253X20012</t>
    <phoneticPr fontId="3" type="noConversion"/>
  </si>
  <si>
    <t>云南白药痛经贴 温经散寒暖宫止痛暖宫贴宫寒贴暖宝宝 3片/盒*4盒送1盒</t>
    <phoneticPr fontId="3" type="noConversion"/>
  </si>
  <si>
    <t>吉优百 驱虫除味香樟木衣架木块特惠组（12+50+100）</t>
    <phoneticPr fontId="3" type="noConversion"/>
  </si>
  <si>
    <t>竹之语 竹纤维本色纸家庭超值装(12卷卷纸+8包抽纸+20包手帕纸)</t>
    <phoneticPr fontId="3" type="noConversion"/>
  </si>
  <si>
    <t>金泰康 老姜艾草泡脚足浴中药包沐足粉驱寒温经6盒四季装</t>
    <phoneticPr fontId="3" type="noConversion"/>
  </si>
  <si>
    <t>吉优百 实木经典款衣架*10只</t>
    <phoneticPr fontId="3" type="noConversion"/>
  </si>
  <si>
    <t>电视购物INPLUS三件套</t>
    <phoneticPr fontId="3" type="noConversion"/>
  </si>
  <si>
    <t>兰芝(LANEIGE)兰芝亮白聚光气垫霜13号15g*2</t>
    <phoneticPr fontId="3" type="noConversion"/>
  </si>
  <si>
    <t xml:space="preserve">Estee Lauder/雅诗兰黛鲜亮焕采泡沫洁面乳 125ml	</t>
    <phoneticPr fontId="3" type="noConversion"/>
  </si>
  <si>
    <t>It's skin 伊思晶钻红参蜗牛面霜60ml</t>
    <phoneticPr fontId="3" type="noConversion"/>
  </si>
  <si>
    <r>
      <t>LANCOME/兰蔻清滢柔肤水 200ml</t>
    </r>
    <r>
      <rPr>
        <sz val="10"/>
        <rFont val="Arial"/>
        <family val="2"/>
      </rPr>
      <t xml:space="preserve">	</t>
    </r>
    <phoneticPr fontId="3" type="noConversion"/>
  </si>
  <si>
    <r>
      <t>Estee Lauder/雅诗兰黛肌透修护眼部精华霜 15ml</t>
    </r>
    <r>
      <rPr>
        <sz val="10"/>
        <rFont val="Arial"/>
        <family val="2"/>
      </rPr>
      <t xml:space="preserve">	</t>
    </r>
    <phoneticPr fontId="3" type="noConversion"/>
  </si>
  <si>
    <t>雅诗兰黛特润修护肌透精华胶囊（浓缩安瓶胶囊）60粒</t>
    <phoneticPr fontId="3" type="noConversion"/>
  </si>
  <si>
    <t>Bioeffect蓓欧菲益肌焕颜修护精华露 15ml+3ml套装</t>
    <phoneticPr fontId="3" type="noConversion"/>
  </si>
  <si>
    <r>
      <t>Shiseido/资生堂红妍肌活精华露 50ml</t>
    </r>
    <r>
      <rPr>
        <sz val="10"/>
        <rFont val="Arial"/>
        <family val="2"/>
      </rPr>
      <t xml:space="preserve">	</t>
    </r>
    <phoneticPr fontId="3" type="noConversion"/>
  </si>
  <si>
    <t>标灰色的行先不要录入</t>
    <phoneticPr fontId="3" type="noConversion"/>
  </si>
  <si>
    <t>不可用券</t>
    <phoneticPr fontId="3" type="noConversion"/>
  </si>
  <si>
    <t xml:space="preserve">不可用券是少部分商品筛选表里面的是否可以用券 </t>
    <phoneticPr fontId="3" type="noConversion"/>
  </si>
  <si>
    <t>预付定金 全部写入（有10元和5元2种定金金额)</t>
    <phoneticPr fontId="3" type="noConversion"/>
  </si>
  <si>
    <t>标题</t>
    <phoneticPr fontId="3" type="noConversion"/>
  </si>
  <si>
    <t>描述</t>
    <phoneticPr fontId="3" type="noConversion"/>
  </si>
  <si>
    <t>你家的年货办了吗？</t>
    <phoneticPr fontId="3" type="noConversion"/>
  </si>
  <si>
    <t>年货提前办，预售真心省，精选好货款款低于年货活动价，最高省300→</t>
    <phoneticPr fontId="3" type="noConversion"/>
  </si>
  <si>
    <t>是否允许用券(1是不可用券是否)</t>
    <phoneticPr fontId="3" type="noConversion"/>
  </si>
  <si>
    <t>预售省写入表里面的预售省</t>
    <phoneticPr fontId="3" type="noConversion"/>
  </si>
  <si>
    <t>年货节预售价即写入表里面的</t>
    <phoneticPr fontId="3" type="noConversion"/>
  </si>
  <si>
    <t>年货节快乐价即写入表里面的</t>
    <phoneticPr fontId="3" type="noConversion"/>
  </si>
  <si>
    <t>瑞本 智能营养调理破壁料理机（型号769s）</t>
    <phoneticPr fontId="3" type="noConversion"/>
  </si>
  <si>
    <t>活动ID</t>
  </si>
  <si>
    <t>预售编号</t>
  </si>
  <si>
    <t>关联尾款订单ID</t>
  </si>
  <si>
    <t>关联尾款订单SN</t>
  </si>
  <si>
    <t>顾客ID</t>
  </si>
  <si>
    <t>顾客编号</t>
  </si>
  <si>
    <t>下单时间</t>
  </si>
  <si>
    <t>定金</t>
  </si>
  <si>
    <t>年货.米面油组合装（中粮柬埔寨米20斤+雅思康亚麻籽油820ml*2罐+中粮香雪面条800g*2包）</t>
  </si>
  <si>
    <t>松桂坊合家欢礼盒（8款组共3100g）</t>
  </si>
  <si>
    <t>年货·酒水超值组（茅台集团陈年老坛V35 500ML*4瓶+爵菲庄园红酒2瓶送醒酒器/酒杯/开瓶器）</t>
  </si>
  <si>
    <t>酒水超值组（茅台原浆15500ml*2瓶+五粮液恭喜发财卡盒500ml*2瓶</t>
  </si>
  <si>
    <t>酒水超值组（茅台原浆500ml*2瓶+五粮液恭喜发财卡盒500ml*2瓶）</t>
  </si>
  <si>
    <t>波斯贡坚果缤纷大礼盒装1466G（内含四星骏枣红枣+枣夹核桃+葡萄干+碧根果+巴旦木）</t>
  </si>
  <si>
    <t>新西兰原装进口瑞琪奥兰RICHORA 麦卢卡蜂蜜UMF15+250g*2瓶礼盒装</t>
  </si>
  <si>
    <t>快乐购自营黑土地五常无公害大米黑土香米10kg（5kg*2，共20斤）</t>
  </si>
  <si>
    <t>西班牙原瓶进口伯爵初榨橄榄油750ML*4瓶升级装</t>
  </si>
  <si>
    <t>暖男厨房潮汕手工牛肉丸火锅特惠套餐125g*16包（牛肉丸125g*8包+牛筋丸125*8包）</t>
  </si>
  <si>
    <t>盛裕隆恒祥金华火腿1000g+精腿切片50g*2</t>
  </si>
  <si>
    <t>蟹状元488A型舟山海鲜大礼包（礼卡）</t>
  </si>
  <si>
    <t>辽南王即食海参辽刺参900克特惠组30克*10支*3袋（共30头）</t>
  </si>
  <si>
    <t>原生态农家散养黑土猪肉安徽绩溪黑猪刀板香1000g</t>
  </si>
  <si>
    <t>康农星南美白对虾仁3盒装共600g</t>
  </si>
  <si>
    <t>寳生元山东长岛皱纹盘鲍鲍鱼海鲜8分熟20头超值组（0.5KG*2袋）</t>
  </si>
  <si>
    <t>南京同仁堂即食燕窝1盒（75ml*3瓶）固形物含量≥35%</t>
  </si>
  <si>
    <t>汤臣倍健蛋白粉450G</t>
  </si>
  <si>
    <t>程海牌螺旋藻1000片*1桶+100片*4桶</t>
  </si>
  <si>
    <t>切糕王子新疆阿克苏冰糖心苹果水果10斤（单果85-90mm，约15-18个）</t>
  </si>
  <si>
    <t>龙船山广西融安滑皮金桔水果5斤中果*1箱</t>
  </si>
  <si>
    <t>中国原产湘西花垣十八洞黄金猕猴桃10斤超值组</t>
  </si>
  <si>
    <t>FaSoLa居家软底珊瑚绒棉拖拖鞋 8+2双 温暖组</t>
  </si>
  <si>
    <t>亮之家  水精灵500g*20盒 赠超细纤维方巾20条+喷壶</t>
  </si>
  <si>
    <t>兰芝(LANEIGE)兰芝亮白聚光气垫霜13号 15g*1+替换装15g*1</t>
  </si>
  <si>
    <t>雅诗兰黛肌透修护限量经典套装（精华露50ml+眼部精华霜15ml）</t>
  </si>
  <si>
    <t>英国道尔顿Doulton台上式家用直饮厨房净水机净水器F-CS101送滤芯</t>
  </si>
  <si>
    <t>比利时进口Guylian/吉利莲贝壳型巧克力礼盒250g</t>
  </si>
  <si>
    <t>泰国进口榴的华牌榴莲干100g*3袋组合装</t>
  </si>
  <si>
    <t>波斯贡红枣夹核桃250G*6包</t>
  </si>
  <si>
    <t>江西省赣州赣南脐橙10斤装</t>
  </si>
  <si>
    <t>`160569870423884445</t>
  </si>
  <si>
    <t>`670570204656227445</t>
  </si>
  <si>
    <t>`330569871250956648</t>
  </si>
  <si>
    <t>`950570187848417648</t>
  </si>
  <si>
    <t>`130570009474685634</t>
  </si>
  <si>
    <t>`840570153707603634</t>
  </si>
  <si>
    <t>`740570009479831634</t>
  </si>
  <si>
    <t>`200570153667229634</t>
  </si>
  <si>
    <t>`720570022791851219</t>
  </si>
  <si>
    <t>`490570272611448219</t>
  </si>
  <si>
    <t>`140570035465998748</t>
  </si>
  <si>
    <t>`740570180866120748</t>
  </si>
  <si>
    <t>`130570108934596578</t>
  </si>
  <si>
    <t>`190570195778448578</t>
  </si>
  <si>
    <t>`340569851060637539</t>
  </si>
  <si>
    <t>`660570116046360539</t>
  </si>
  <si>
    <t>`560570008930752634</t>
  </si>
  <si>
    <t>`670570067821135634</t>
  </si>
  <si>
    <t>`400570055048695199</t>
  </si>
  <si>
    <t>`360570112289453199</t>
  </si>
  <si>
    <t>`970569836445273238</t>
  </si>
  <si>
    <t>`790570191891160238</t>
  </si>
  <si>
    <t>`330569982743554891</t>
  </si>
  <si>
    <t>`330570177950168891</t>
  </si>
  <si>
    <t>`910570008460923634</t>
  </si>
  <si>
    <t>`470570153729348634</t>
  </si>
  <si>
    <t>`840570022846820219</t>
  </si>
  <si>
    <t>`170570272561239219</t>
  </si>
  <si>
    <t>`900570130917085629</t>
  </si>
  <si>
    <t>`120570184286103629</t>
  </si>
  <si>
    <t>`960569886250545291</t>
  </si>
  <si>
    <t>`620570183521912291</t>
  </si>
  <si>
    <t>`130569945260402891</t>
  </si>
  <si>
    <t>`520570218204442891</t>
  </si>
  <si>
    <t>`200569972904691471</t>
  </si>
  <si>
    <t>`170570153982562471</t>
  </si>
  <si>
    <t>`910569982776019891</t>
  </si>
  <si>
    <t>`970570177874020891</t>
  </si>
  <si>
    <t>`100570048694560495</t>
  </si>
  <si>
    <t>`940570186870726495</t>
  </si>
  <si>
    <t>`640570059496703615</t>
  </si>
  <si>
    <t>`680570191335708615</t>
  </si>
  <si>
    <t>`900570145233653184</t>
  </si>
  <si>
    <t>`280570279230759184</t>
  </si>
  <si>
    <t>`380570145401189184</t>
  </si>
  <si>
    <t>`540570279199147184</t>
  </si>
  <si>
    <t>`290569839982409010</t>
  </si>
  <si>
    <t>`280570180502212010</t>
  </si>
  <si>
    <t>`100570065306595535</t>
  </si>
  <si>
    <t>`980570189305800535</t>
  </si>
  <si>
    <t>`590570065447733535</t>
  </si>
  <si>
    <t>`970570189285122535</t>
  </si>
  <si>
    <t>`470570065929711695</t>
  </si>
  <si>
    <t>`280570186521064695</t>
  </si>
  <si>
    <t>`960570026809654332</t>
  </si>
  <si>
    <t>`370570189155999332</t>
  </si>
  <si>
    <t>`110570101503810332</t>
  </si>
  <si>
    <t>`760570189123679332</t>
  </si>
  <si>
    <t>`290569846369679021</t>
  </si>
  <si>
    <t>`560569969142945466</t>
  </si>
  <si>
    <t>`980569971845166471</t>
  </si>
  <si>
    <t>`570570153913061471</t>
  </si>
  <si>
    <t>`210570053208910074</t>
  </si>
  <si>
    <t>`770570178951308074</t>
  </si>
  <si>
    <t>`700570128063965852</t>
  </si>
  <si>
    <t>`920570186566769852</t>
  </si>
  <si>
    <t>`400570141681938747</t>
  </si>
  <si>
    <t>`570570191795156747</t>
  </si>
  <si>
    <t>`460569967669395951</t>
  </si>
  <si>
    <t>`750570179571253951</t>
  </si>
  <si>
    <t>`320569974470001682</t>
  </si>
  <si>
    <t>`350570153777430682</t>
  </si>
  <si>
    <t>`230569988043907405</t>
  </si>
  <si>
    <t>`420570154880794405</t>
  </si>
  <si>
    <t>`470570052280128005</t>
  </si>
  <si>
    <t>`100570245396729005</t>
  </si>
  <si>
    <t>`460570144327262682</t>
  </si>
  <si>
    <t>`560570153693023682</t>
  </si>
  <si>
    <t>`620570147760616670</t>
  </si>
  <si>
    <t>`850570187431371670</t>
  </si>
  <si>
    <t>`170569923748526146</t>
  </si>
  <si>
    <t>`460570045813724090</t>
  </si>
  <si>
    <t>`870570221118159090</t>
  </si>
  <si>
    <t>`580570109219852578</t>
  </si>
  <si>
    <t>`630570197041683578</t>
  </si>
  <si>
    <t>`390570127063256737</t>
  </si>
  <si>
    <t>`960570158879203737</t>
  </si>
  <si>
    <t>`390570153363859244</t>
  </si>
  <si>
    <t>`350570153690239244</t>
  </si>
  <si>
    <t>`860569838503708030</t>
  </si>
  <si>
    <t>`970569937617468828</t>
  </si>
  <si>
    <t>`630570190453337828</t>
  </si>
  <si>
    <t>`120569808892766406</t>
  </si>
  <si>
    <t>`810569808921773406</t>
  </si>
  <si>
    <t>`900569846847346021</t>
  </si>
  <si>
    <t>`250569877676181254</t>
  </si>
  <si>
    <t>`780569936233028027</t>
  </si>
  <si>
    <t>`420570034140578637</t>
  </si>
  <si>
    <t>`290570188509245637</t>
  </si>
  <si>
    <t>`550570140530665781</t>
  </si>
  <si>
    <t>`900570140571062781</t>
  </si>
  <si>
    <t>`890570211704907781</t>
  </si>
  <si>
    <t>`730570146668249059</t>
  </si>
  <si>
    <t>`950570227194649059</t>
  </si>
  <si>
    <t>`170569838628718030</t>
  </si>
  <si>
    <t>`900570033513747637</t>
  </si>
  <si>
    <t>`630570188583296637</t>
  </si>
  <si>
    <t>`670570142603453157</t>
  </si>
  <si>
    <t>`250570187119362157</t>
  </si>
  <si>
    <t>`740570033669622637</t>
  </si>
  <si>
    <t>`420570188543805637</t>
  </si>
  <si>
    <t>`350570054710421199</t>
  </si>
  <si>
    <t>`490570218198480199</t>
  </si>
  <si>
    <t>`490570071177062647</t>
  </si>
  <si>
    <t>`670569960104614807</t>
  </si>
  <si>
    <t>`980570108868020578</t>
  </si>
  <si>
    <t>`670570155704038578</t>
  </si>
  <si>
    <t>`810569836759157833</t>
  </si>
  <si>
    <t>`930570181414593833</t>
  </si>
  <si>
    <t>`630570099858732240</t>
  </si>
  <si>
    <t>`720570188781750240</t>
  </si>
  <si>
    <t>`950570145150117234</t>
  </si>
  <si>
    <t>`340570186512801234</t>
  </si>
  <si>
    <t>`400569836815170833</t>
  </si>
  <si>
    <t>`220570181279665833</t>
  </si>
  <si>
    <t>`110569942474005703</t>
  </si>
  <si>
    <t>`630570186606493703</t>
  </si>
  <si>
    <t>`960569808671615406</t>
  </si>
  <si>
    <t>`240569808707228406</t>
  </si>
  <si>
    <t>`410569846065297021</t>
  </si>
  <si>
    <t>`440569851304540755</t>
  </si>
  <si>
    <t>`310570215501366755</t>
  </si>
  <si>
    <t>`840569866632814043</t>
  </si>
  <si>
    <t>`590570177076305043</t>
  </si>
  <si>
    <t>`390569889972293243</t>
  </si>
  <si>
    <t>`870570196798146243</t>
  </si>
  <si>
    <t>`890570013389586390</t>
  </si>
  <si>
    <t>`150570187965870390</t>
  </si>
  <si>
    <t>`530570013440592390</t>
  </si>
  <si>
    <t>`490570187940991390</t>
  </si>
  <si>
    <t>`630570013570876390</t>
  </si>
  <si>
    <t>`280570187890608390</t>
  </si>
  <si>
    <t>`240570023996040222</t>
  </si>
  <si>
    <t>`640570188923128222</t>
  </si>
  <si>
    <t>`730570052517146628</t>
  </si>
  <si>
    <t>`170570153733009628</t>
  </si>
  <si>
    <t>`880570056845398307</t>
  </si>
  <si>
    <t>`170570181359152307</t>
  </si>
  <si>
    <t>`410570129880736058</t>
  </si>
  <si>
    <t>`650570167446519058</t>
  </si>
  <si>
    <t>`250570063340592307</t>
  </si>
  <si>
    <t>`240570181262324307</t>
  </si>
  <si>
    <t>`200570077057931828</t>
  </si>
  <si>
    <t>`760570160657486828</t>
  </si>
  <si>
    <t>`120570111152429828</t>
  </si>
  <si>
    <t>`820570160612929828</t>
  </si>
  <si>
    <t>`940570147655462784</t>
  </si>
  <si>
    <t>`110570176231442784</t>
  </si>
  <si>
    <t>`510570148442117389</t>
  </si>
  <si>
    <t>`740570023029660282</t>
  </si>
  <si>
    <t>`650570193053459282</t>
  </si>
  <si>
    <t>`370570145624149118</t>
  </si>
  <si>
    <t>`820570193554720118</t>
  </si>
  <si>
    <t>`240570148532589389</t>
  </si>
  <si>
    <t>`720569950591059629</t>
  </si>
  <si>
    <t>`260570167786067629</t>
  </si>
  <si>
    <t>`550570066375720375</t>
  </si>
  <si>
    <t>`800570153701939375</t>
  </si>
  <si>
    <t>`320570023448809425</t>
  </si>
  <si>
    <t>`750570232942782425</t>
  </si>
  <si>
    <t>`900570013927374390</t>
  </si>
  <si>
    <t>`270570187744413390</t>
  </si>
  <si>
    <t>`620570045811950812</t>
  </si>
  <si>
    <t>`310570181650837812</t>
  </si>
  <si>
    <t>`450570065440141695</t>
  </si>
  <si>
    <t>`930570186626338695</t>
  </si>
  <si>
    <t>`790569843728673411</t>
  </si>
  <si>
    <t>`160570154087325411</t>
  </si>
  <si>
    <t>`670569965943508683</t>
  </si>
  <si>
    <t>`590570058409696678</t>
  </si>
  <si>
    <t>`840569846167555664</t>
  </si>
  <si>
    <t>`100570181173038664</t>
  </si>
  <si>
    <t>`990569930682283228</t>
  </si>
  <si>
    <t>`850570205798103228</t>
  </si>
  <si>
    <t>`580570056638307815</t>
  </si>
  <si>
    <t>`820570067914465535</t>
  </si>
  <si>
    <t>`720570189234645535</t>
  </si>
  <si>
    <t>`100569843577590411</t>
  </si>
  <si>
    <t>`820570225352737411</t>
  </si>
  <si>
    <t>`880569834702387016</t>
  </si>
  <si>
    <t>`680569883870674997</t>
  </si>
  <si>
    <t>`670570178988058997</t>
  </si>
  <si>
    <t>`360569956607984286</t>
  </si>
  <si>
    <t>`900570187231573286</t>
  </si>
  <si>
    <t>`540570021455609962</t>
  </si>
  <si>
    <t>`200570187428326962</t>
  </si>
  <si>
    <t>`470570061092411235</t>
  </si>
  <si>
    <t>`220570266700700235</t>
  </si>
  <si>
    <t>`890570094809805735</t>
  </si>
  <si>
    <t>`690570104160633912</t>
  </si>
  <si>
    <t>`390570289538094912</t>
  </si>
  <si>
    <t>`760569808769404406</t>
  </si>
  <si>
    <t>`940569808811424406</t>
  </si>
  <si>
    <t>`200569851176228755</t>
  </si>
  <si>
    <t>`370570215545646755</t>
  </si>
  <si>
    <t>订单ID</t>
  </si>
  <si>
    <t>订单编号</t>
  </si>
  <si>
    <t>会员等级</t>
  </si>
  <si>
    <t>商品金额</t>
  </si>
  <si>
    <t>订单金额</t>
  </si>
  <si>
    <t>homa编号</t>
  </si>
  <si>
    <t>goods_type</t>
  </si>
  <si>
    <t>英国道尔顿Doulton台上式家用直饮厨房净水机净水器F-CS101</t>
  </si>
  <si>
    <t>浙江金华火腿盛裕隆恒祥金华火腿1000g+精腿切片50g*2</t>
  </si>
  <si>
    <t>`20180125468508</t>
  </si>
  <si>
    <t>`20180125468509</t>
  </si>
  <si>
    <t>`20180125468517</t>
  </si>
  <si>
    <t>`20180125468696</t>
  </si>
  <si>
    <t>`20180125468507</t>
  </si>
  <si>
    <t>`20180125468515</t>
  </si>
  <si>
    <t>`20180125468518</t>
  </si>
  <si>
    <t>`20180125468524</t>
  </si>
  <si>
    <t>`20180125468529</t>
  </si>
  <si>
    <t>`20180125468534</t>
  </si>
  <si>
    <t>`20180125494451</t>
  </si>
  <si>
    <t>`20180125468594</t>
  </si>
  <si>
    <t>`20180125476901</t>
  </si>
  <si>
    <t>`20180125468866</t>
  </si>
  <si>
    <t>`20180125469004</t>
  </si>
  <si>
    <t>`20180125469006</t>
  </si>
  <si>
    <t>`20180125469333</t>
  </si>
  <si>
    <t>`20180125469347</t>
  </si>
  <si>
    <t>`20180125469772</t>
  </si>
  <si>
    <t>`20180125469834</t>
  </si>
  <si>
    <t>`20180125469914</t>
  </si>
  <si>
    <t>`20180125469915</t>
  </si>
  <si>
    <t>`20180125469967</t>
  </si>
  <si>
    <t>`20180125469973</t>
  </si>
  <si>
    <t>`20180125470045</t>
  </si>
  <si>
    <t>`20180125470177</t>
  </si>
  <si>
    <t>`20180125471197</t>
  </si>
  <si>
    <t>`20180125470203</t>
  </si>
  <si>
    <t>`20180125470202</t>
  </si>
  <si>
    <t>`20180125470209</t>
  </si>
  <si>
    <t>`20180125470214</t>
  </si>
  <si>
    <t>`20180125470230</t>
  </si>
  <si>
    <t>`20180125470545</t>
  </si>
  <si>
    <t>`20180125470846</t>
  </si>
  <si>
    <t>`20180125471445</t>
  </si>
  <si>
    <t>`20180125471448</t>
  </si>
  <si>
    <t>`20180125471473</t>
  </si>
  <si>
    <t>`20180125471509</t>
  </si>
  <si>
    <t>`20180125471507</t>
  </si>
  <si>
    <t>`20180125471662</t>
  </si>
  <si>
    <t>`20180125471811</t>
  </si>
  <si>
    <t>`20180125471950</t>
  </si>
  <si>
    <t>`20180125472081</t>
  </si>
  <si>
    <t>`20180125472078</t>
  </si>
  <si>
    <t>`20180125472651</t>
  </si>
  <si>
    <t>`20180125472422</t>
  </si>
  <si>
    <t>`20180125472416</t>
  </si>
  <si>
    <t>`20180125472473</t>
  </si>
  <si>
    <t>`20180125472471</t>
  </si>
  <si>
    <t>`20180125472991</t>
  </si>
  <si>
    <t>`20180125472996</t>
  </si>
  <si>
    <t>`20180125473041</t>
  </si>
  <si>
    <t>`20180125473139</t>
  </si>
  <si>
    <t>`20180125473179</t>
  </si>
  <si>
    <t>`20180125473247</t>
  </si>
  <si>
    <t>`20180125473248</t>
  </si>
  <si>
    <t>`20180125473295</t>
  </si>
  <si>
    <t>`20180125473294</t>
  </si>
  <si>
    <t>`20180125473315</t>
  </si>
  <si>
    <t>`20180125473827</t>
  </si>
  <si>
    <t>`20180125474176</t>
  </si>
  <si>
    <t>`20180125474392</t>
  </si>
  <si>
    <t>`20180125474465</t>
  </si>
  <si>
    <t>`20180125475180</t>
  </si>
  <si>
    <t>`20180125475473</t>
  </si>
  <si>
    <t>`20180125477015</t>
  </si>
  <si>
    <t>`20180125477420</t>
  </si>
  <si>
    <t>`20180125477518</t>
  </si>
  <si>
    <t>`20180125478901</t>
  </si>
  <si>
    <t>`20180125479365</t>
  </si>
  <si>
    <t>`20180125485741</t>
  </si>
  <si>
    <t>`20180125485739</t>
  </si>
  <si>
    <t>`20180125490113</t>
  </si>
  <si>
    <t>`20180125490239</t>
  </si>
  <si>
    <t>`20180125493065</t>
  </si>
  <si>
    <t>`20180125494629</t>
  </si>
  <si>
    <t>`20180125495973</t>
  </si>
  <si>
    <t>`20180125496232</t>
  </si>
  <si>
    <t>`20180126554690</t>
  </si>
  <si>
    <t>`20180126548026</t>
  </si>
  <si>
    <t>`20180126549278</t>
  </si>
  <si>
    <t>`20180126549280</t>
  </si>
  <si>
    <t>`20180126551363</t>
  </si>
  <si>
    <t>`20180126551401</t>
  </si>
  <si>
    <t>`20180126554360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</si>
</sst>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F800]dddd\,\ mmmm\ dd\,\ yyyy"/>
  </numFmts>
  <fonts count="59" x14ac:knownFonts="1">
    <font>
      <sz val="11"/>
      <color theme="1"/>
      <name val="宋体"/>
      <family val="2"/>
      <charset val="134"/>
      <scheme val="minor"/>
    </font>
    <font>
      <sz val="11"/>
      <color theme="1"/>
      <name val="宋体"/>
      <family val="2"/>
      <charset val="134"/>
      <scheme val="minor"/>
    </font>
    <font>
      <b/>
      <sz val="10"/>
      <color theme="1"/>
      <name val="宋体"/>
      <family val="3"/>
      <charset val="134"/>
    </font>
    <font>
      <sz val="9"/>
      <name val="宋体"/>
      <family val="2"/>
      <charset val="134"/>
      <scheme val="minor"/>
    </font>
    <font>
      <sz val="9"/>
      <name val="宋体"/>
      <family val="3"/>
      <charset val="134"/>
      <scheme val="minor"/>
    </font>
    <font>
      <b/>
      <sz val="14"/>
      <color theme="1"/>
      <name val="宋体"/>
      <family val="2"/>
    </font>
    <font>
      <b/>
      <sz val="10"/>
      <color theme="1"/>
      <name val="宋体"/>
      <family val="3"/>
      <charset val="134"/>
      <scheme val="minor"/>
    </font>
    <font>
      <b/>
      <sz val="9"/>
      <color theme="1"/>
      <name val="宋体"/>
      <family val="3"/>
      <charset val="134"/>
    </font>
    <font>
      <b/>
      <sz val="9"/>
      <color theme="1"/>
      <name val="微软雅黑"/>
      <family val="2"/>
      <charset val="134"/>
    </font>
    <font>
      <b/>
      <sz val="9"/>
      <color theme="1"/>
      <name val="宋体"/>
      <family val="3"/>
      <charset val="134"/>
      <scheme val="minor"/>
    </font>
    <font>
      <sz val="9"/>
      <color theme="1"/>
      <name val="宋体"/>
      <family val="2"/>
      <charset val="134"/>
      <scheme val="minor"/>
    </font>
    <font>
      <sz val="10"/>
      <name val="宋体"/>
      <family val="3"/>
      <charset val="134"/>
      <scheme val="major"/>
    </font>
    <font>
      <sz val="9"/>
      <name val="宋体"/>
      <family val="3"/>
      <charset val="134"/>
    </font>
    <font>
      <sz val="11"/>
      <name val="宋体"/>
      <family val="3"/>
      <charset val="134"/>
      <scheme val="major"/>
    </font>
    <font>
      <b/>
      <sz val="11"/>
      <color rgb="FFFF0000"/>
      <name val="微软雅黑"/>
      <family val="2"/>
      <charset val="134"/>
    </font>
    <font>
      <b/>
      <sz val="12"/>
      <color rgb="FFFF0000"/>
      <name val="宋体"/>
      <family val="3"/>
      <charset val="134"/>
      <scheme val="major"/>
    </font>
    <font>
      <b/>
      <sz val="10"/>
      <color rgb="FFFF0000"/>
      <name val="宋体"/>
      <family val="3"/>
      <charset val="134"/>
      <scheme val="major"/>
    </font>
    <font>
      <sz val="10"/>
      <color theme="1"/>
      <name val="宋体"/>
      <family val="3"/>
      <charset val="134"/>
      <scheme val="major"/>
    </font>
    <font>
      <b/>
      <sz val="10"/>
      <color rgb="FFFF0000"/>
      <name val="微软雅黑"/>
      <family val="2"/>
      <charset val="134"/>
    </font>
    <font>
      <sz val="10"/>
      <color theme="1"/>
      <name val="宋体"/>
      <family val="2"/>
      <scheme val="minor"/>
    </font>
    <font>
      <sz val="10"/>
      <color theme="1"/>
      <name val="宋体"/>
      <family val="3"/>
      <charset val="134"/>
      <scheme val="minor"/>
    </font>
    <font>
      <sz val="10"/>
      <color indexed="8"/>
      <name val="宋体"/>
      <family val="3"/>
      <charset val="134"/>
      <scheme val="minor"/>
    </font>
    <font>
      <b/>
      <sz val="12"/>
      <color rgb="FFFF0000"/>
      <name val="宋体"/>
      <family val="2"/>
      <scheme val="minor"/>
    </font>
    <font>
      <b/>
      <sz val="12"/>
      <color rgb="FFFF0000"/>
      <name val="宋体"/>
      <family val="3"/>
      <charset val="134"/>
      <scheme val="minor"/>
    </font>
    <font>
      <b/>
      <sz val="14"/>
      <color rgb="FFFF0000"/>
      <name val="宋体"/>
      <family val="3"/>
      <charset val="134"/>
      <scheme val="major"/>
    </font>
    <font>
      <sz val="10"/>
      <color theme="1" tint="4.9989318521683403E-2"/>
      <name val="微软雅黑"/>
      <family val="2"/>
      <charset val="134"/>
    </font>
    <font>
      <b/>
      <sz val="12"/>
      <color rgb="FFFF0000"/>
      <name val="微软雅黑"/>
      <family val="2"/>
      <charset val="134"/>
    </font>
    <font>
      <sz val="10"/>
      <color theme="1"/>
      <name val="宋体"/>
      <family val="3"/>
      <charset val="134"/>
    </font>
    <font>
      <b/>
      <sz val="12"/>
      <color rgb="FFFF0000"/>
      <name val="宋体"/>
      <family val="3"/>
      <charset val="134"/>
    </font>
    <font>
      <sz val="10"/>
      <name val="宋体"/>
      <family val="3"/>
      <charset val="134"/>
    </font>
    <font>
      <sz val="10"/>
      <color theme="1" tint="4.9989318521683403E-2"/>
      <name val="宋体"/>
      <family val="3"/>
      <charset val="134"/>
    </font>
    <font>
      <sz val="10"/>
      <name val="Arial"/>
      <family val="2"/>
    </font>
    <font>
      <sz val="9"/>
      <color theme="1"/>
      <name val="宋体"/>
      <family val="3"/>
      <charset val="134"/>
    </font>
    <font>
      <sz val="9"/>
      <color theme="1" tint="4.9989318521683403E-2"/>
      <name val="宋体"/>
      <family val="3"/>
      <charset val="134"/>
    </font>
    <font>
      <sz val="10"/>
      <color indexed="8"/>
      <name val="宋体"/>
      <family val="3"/>
      <charset val="134"/>
    </font>
    <font>
      <sz val="11"/>
      <color indexed="8"/>
      <name val="宋体"/>
      <family val="3"/>
      <charset val="134"/>
    </font>
    <font>
      <b/>
      <sz val="10"/>
      <color rgb="FFFF0000"/>
      <name val="宋体"/>
      <family val="2"/>
      <scheme val="minor"/>
    </font>
    <font>
      <sz val="10"/>
      <name val="宋体"/>
      <family val="2"/>
      <scheme val="minor"/>
    </font>
    <font>
      <b/>
      <sz val="10"/>
      <color rgb="FFFF0000"/>
      <name val="宋体"/>
      <family val="3"/>
      <charset val="134"/>
      <scheme val="minor"/>
    </font>
    <font>
      <b/>
      <sz val="10"/>
      <color rgb="FFFF0000"/>
      <name val="宋体"/>
      <family val="3"/>
      <charset val="134"/>
    </font>
    <font>
      <b/>
      <sz val="9"/>
      <color rgb="FFFF0000"/>
      <name val="宋体"/>
      <family val="3"/>
      <charset val="134"/>
    </font>
    <font>
      <b/>
      <sz val="11"/>
      <color rgb="FFFF0000"/>
      <name val="宋体"/>
      <family val="3"/>
      <charset val="134"/>
      <scheme val="major"/>
    </font>
    <font>
      <sz val="9"/>
      <color indexed="81"/>
      <name val="宋体"/>
      <family val="3"/>
      <charset val="134"/>
    </font>
    <font>
      <b/>
      <sz val="9"/>
      <color indexed="81"/>
      <name val="宋体"/>
      <family val="3"/>
      <charset val="134"/>
    </font>
    <font>
      <b/>
      <sz val="12"/>
      <color theme="1"/>
      <name val="宋体"/>
      <family val="2"/>
    </font>
    <font>
      <sz val="14"/>
      <color theme="1"/>
      <name val="微软雅黑"/>
      <family val="2"/>
      <charset val="134"/>
    </font>
    <font>
      <sz val="14"/>
      <color theme="1"/>
      <name val="宋体"/>
      <family val="2"/>
      <charset val="134"/>
      <scheme val="minor"/>
    </font>
    <font>
      <sz val="10"/>
      <color theme="1"/>
      <name val="宋体"/>
      <family val="2"/>
      <charset val="134"/>
      <scheme val="minor"/>
    </font>
    <font>
      <b/>
      <sz val="12"/>
      <color theme="1"/>
      <name val="宋体"/>
      <family val="3"/>
      <charset val="134"/>
    </font>
    <font>
      <sz val="16"/>
      <color theme="1"/>
      <name val="宋体"/>
      <family val="2"/>
      <charset val="134"/>
      <scheme val="minor"/>
    </font>
    <font>
      <b/>
      <sz val="16"/>
      <color rgb="FFFF0000"/>
      <name val="宋体"/>
      <family val="3"/>
      <charset val="134"/>
      <scheme val="major"/>
    </font>
    <font>
      <b/>
      <sz val="16"/>
      <color rgb="FFFF0000"/>
      <name val="宋体"/>
      <family val="2"/>
      <scheme val="minor"/>
    </font>
    <font>
      <b/>
      <sz val="16"/>
      <color rgb="FFFF0000"/>
      <name val="宋体"/>
      <family val="3"/>
      <charset val="134"/>
      <scheme val="minor"/>
    </font>
    <font>
      <b/>
      <sz val="16"/>
      <color rgb="FFFF0000"/>
      <name val="微软雅黑"/>
      <family val="2"/>
      <charset val="134"/>
    </font>
    <font>
      <b/>
      <sz val="16"/>
      <color rgb="FFFF0000"/>
      <name val="宋体"/>
      <family val="3"/>
      <charset val="134"/>
    </font>
    <font>
      <sz val="9"/>
      <color theme="1"/>
      <name val="宋体"/>
      <family val="2"/>
      <scheme val="minor"/>
    </font>
    <font>
      <b/>
      <sz val="14"/>
      <color theme="1"/>
      <name val="宋体"/>
      <family val="2"/>
      <charset val="134"/>
    </font>
    <font>
      <sz val="14"/>
      <color theme="1"/>
      <name val="宋体"/>
      <family val="3"/>
      <charset val="134"/>
      <scheme val="minor"/>
    </font>
    <font>
      <b/>
      <sz val="14"/>
      <color rgb="FFFF0000"/>
      <name val="黑体"/>
      <family val="3"/>
      <charset val="134"/>
    </font>
  </fonts>
  <fills count="10">
    <fill>
      <patternFill patternType="none"/>
    </fill>
    <fill>
      <patternFill patternType="gray125"/>
    </fill>
    <fill>
      <patternFill patternType="solid">
        <fgColor theme="2"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alignment vertical="center"/>
    </xf>
    <xf numFmtId="9" fontId="1" fillId="0" borderId="0" applyFont="0" applyFill="0" applyBorder="0" applyAlignment="0" applyProtection="0">
      <alignment vertical="center"/>
    </xf>
    <xf numFmtId="177" fontId="35" fillId="0" borderId="0">
      <alignment vertical="center"/>
    </xf>
  </cellStyleXfs>
  <cellXfs count="203">
    <xf numFmtId="0" fontId="0" fillId="0" borderId="0" xfId="0">
      <alignment vertical="center"/>
    </xf>
    <xf numFmtId="0" fontId="2" fillId="2" borderId="1"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0" fillId="0" borderId="0" xfId="0" applyAlignment="1">
      <alignment wrapText="1"/>
    </xf>
    <xf numFmtId="0" fontId="7" fillId="2" borderId="1"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8" fillId="3" borderId="1" xfId="0" applyNumberFormat="1"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9" fontId="7" fillId="3" borderId="1" xfId="0" applyNumberFormat="1"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0" borderId="0" xfId="0" applyFont="1" applyAlignment="1">
      <alignment wrapText="1"/>
    </xf>
    <xf numFmtId="177" fontId="11" fillId="4" borderId="1" xfId="0" applyNumberFormat="1" applyFont="1" applyFill="1" applyBorder="1" applyAlignment="1">
      <alignment horizontal="center" vertical="center"/>
    </xf>
    <xf numFmtId="0" fontId="11" fillId="4" borderId="1" xfId="0" applyNumberFormat="1" applyFont="1" applyFill="1" applyBorder="1" applyAlignment="1">
      <alignment horizontal="center" vertical="center"/>
    </xf>
    <xf numFmtId="177" fontId="11" fillId="4" borderId="1" xfId="0" applyNumberFormat="1" applyFont="1" applyFill="1" applyBorder="1" applyAlignment="1">
      <alignment horizontal="left" vertical="center"/>
    </xf>
    <xf numFmtId="0" fontId="13" fillId="4" borderId="1" xfId="0" applyNumberFormat="1" applyFont="1" applyFill="1" applyBorder="1" applyAlignment="1">
      <alignment horizontal="center" vertical="center"/>
    </xf>
    <xf numFmtId="9" fontId="11" fillId="4" borderId="1" xfId="1" applyNumberFormat="1" applyFont="1" applyFill="1" applyBorder="1" applyAlignment="1">
      <alignment horizontal="center" vertical="center"/>
    </xf>
    <xf numFmtId="0" fontId="14" fillId="4"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9" fontId="17" fillId="4" borderId="1" xfId="1" applyFont="1" applyFill="1" applyBorder="1" applyAlignment="1">
      <alignment horizontal="center" vertical="center"/>
    </xf>
    <xf numFmtId="0" fontId="18" fillId="4" borderId="1" xfId="1" applyNumberFormat="1" applyFont="1" applyFill="1" applyBorder="1" applyAlignment="1">
      <alignment horizontal="center" vertical="center"/>
    </xf>
    <xf numFmtId="9" fontId="18" fillId="4" borderId="1" xfId="1" applyNumberFormat="1" applyFont="1" applyFill="1" applyBorder="1" applyAlignment="1">
      <alignment horizontal="center" vertical="center"/>
    </xf>
    <xf numFmtId="176" fontId="18" fillId="4" borderId="1" xfId="1" applyNumberFormat="1" applyFont="1" applyFill="1" applyBorder="1" applyAlignment="1">
      <alignment horizontal="center" vertical="center"/>
    </xf>
    <xf numFmtId="0" fontId="17" fillId="4" borderId="1" xfId="0" applyNumberFormat="1" applyFont="1" applyFill="1" applyBorder="1" applyAlignment="1">
      <alignment horizontal="center" vertical="center"/>
    </xf>
    <xf numFmtId="0" fontId="19" fillId="4" borderId="1" xfId="0" applyNumberFormat="1" applyFont="1" applyFill="1" applyBorder="1" applyAlignment="1">
      <alignment horizontal="center" vertical="center"/>
    </xf>
    <xf numFmtId="0" fontId="20"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0" xfId="0" applyFont="1" applyAlignment="1"/>
    <xf numFmtId="177"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177" fontId="11" fillId="0" borderId="1" xfId="0" applyNumberFormat="1" applyFont="1" applyFill="1" applyBorder="1" applyAlignment="1">
      <alignment horizontal="left" vertical="center"/>
    </xf>
    <xf numFmtId="9" fontId="11" fillId="0" borderId="1" xfId="1"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22" fillId="0" borderId="1" xfId="0" applyNumberFormat="1" applyFont="1" applyFill="1" applyBorder="1" applyAlignment="1">
      <alignment horizontal="center" vertical="center"/>
    </xf>
    <xf numFmtId="9" fontId="17" fillId="0" borderId="1" xfId="1" applyFont="1" applyFill="1" applyBorder="1" applyAlignment="1">
      <alignment horizontal="center" vertical="center"/>
    </xf>
    <xf numFmtId="0" fontId="17" fillId="0" borderId="1" xfId="0" applyNumberFormat="1" applyFont="1" applyFill="1" applyBorder="1" applyAlignment="1">
      <alignment horizontal="center" vertical="center"/>
    </xf>
    <xf numFmtId="0" fontId="19" fillId="0" borderId="1" xfId="0" applyNumberFormat="1" applyFont="1" applyBorder="1" applyAlignment="1">
      <alignment horizontal="center" vertical="center"/>
    </xf>
    <xf numFmtId="0" fontId="19"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23" fillId="0" borderId="1" xfId="0" applyNumberFormat="1" applyFont="1" applyFill="1" applyBorder="1" applyAlignment="1">
      <alignment horizontal="center" vertical="center"/>
    </xf>
    <xf numFmtId="0" fontId="19" fillId="0" borderId="1" xfId="0" applyNumberFormat="1" applyFont="1" applyBorder="1" applyAlignment="1">
      <alignment horizontal="center" vertical="center" wrapText="1"/>
    </xf>
    <xf numFmtId="0" fontId="24" fillId="0" borderId="1"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xf>
    <xf numFmtId="0" fontId="19" fillId="0" borderId="0" xfId="0" applyNumberFormat="1" applyFont="1" applyAlignment="1">
      <alignment horizontal="center" vertical="center"/>
    </xf>
    <xf numFmtId="0" fontId="19" fillId="0" borderId="2" xfId="0" applyNumberFormat="1" applyFont="1" applyFill="1" applyBorder="1" applyAlignment="1">
      <alignment horizontal="center" vertical="center"/>
    </xf>
    <xf numFmtId="0" fontId="25" fillId="0" borderId="1" xfId="0" applyFont="1" applyFill="1" applyBorder="1" applyAlignment="1">
      <alignment horizontal="center" vertical="center"/>
    </xf>
    <xf numFmtId="9" fontId="11" fillId="0" borderId="1" xfId="1" applyFont="1" applyFill="1" applyBorder="1" applyAlignment="1">
      <alignment horizontal="center" vertical="center"/>
    </xf>
    <xf numFmtId="0" fontId="14" fillId="0" borderId="1" xfId="0" applyNumberFormat="1" applyFont="1" applyFill="1" applyBorder="1" applyAlignment="1">
      <alignment horizontal="center" vertical="center" wrapText="1"/>
    </xf>
    <xf numFmtId="0" fontId="26" fillId="0" borderId="1" xfId="0" applyNumberFormat="1" applyFont="1" applyFill="1" applyBorder="1" applyAlignment="1">
      <alignment horizontal="center" vertical="center" wrapText="1"/>
    </xf>
    <xf numFmtId="177" fontId="27" fillId="5" borderId="1" xfId="0" applyNumberFormat="1" applyFont="1" applyFill="1" applyBorder="1" applyAlignment="1">
      <alignment horizontal="center" vertical="center"/>
    </xf>
    <xf numFmtId="0" fontId="27" fillId="5" borderId="1" xfId="0" applyNumberFormat="1" applyFont="1" applyFill="1" applyBorder="1" applyAlignment="1">
      <alignment horizontal="center" vertical="center"/>
    </xf>
    <xf numFmtId="177" fontId="27" fillId="5" borderId="1" xfId="0" applyNumberFormat="1" applyFont="1" applyFill="1" applyBorder="1" applyAlignment="1">
      <alignment horizontal="left" vertical="center"/>
    </xf>
    <xf numFmtId="9" fontId="27" fillId="5" borderId="1" xfId="1" applyFont="1" applyFill="1" applyBorder="1" applyAlignment="1">
      <alignment horizontal="center" vertical="center"/>
    </xf>
    <xf numFmtId="0" fontId="14" fillId="5" borderId="1" xfId="0" applyNumberFormat="1" applyFont="1" applyFill="1" applyBorder="1" applyAlignment="1">
      <alignment horizontal="center" vertical="center"/>
    </xf>
    <xf numFmtId="0" fontId="28" fillId="5" borderId="1" xfId="0" applyNumberFormat="1" applyFont="1" applyFill="1" applyBorder="1" applyAlignment="1">
      <alignment horizontal="center" vertical="center"/>
    </xf>
    <xf numFmtId="0" fontId="29" fillId="0" borderId="1" xfId="0" applyNumberFormat="1" applyFont="1" applyFill="1" applyBorder="1" applyAlignment="1">
      <alignment horizontal="center" vertical="center"/>
    </xf>
    <xf numFmtId="0" fontId="0" fillId="0" borderId="1" xfId="0" applyBorder="1" applyAlignment="1">
      <alignment horizontal="center" vertical="center"/>
    </xf>
    <xf numFmtId="0" fontId="0" fillId="0" borderId="0" xfId="0" applyAlignment="1"/>
    <xf numFmtId="0" fontId="27" fillId="0" borderId="1" xfId="0" applyFont="1" applyBorder="1" applyAlignment="1">
      <alignment horizontal="center" vertical="center"/>
    </xf>
    <xf numFmtId="0" fontId="27" fillId="0" borderId="1" xfId="0" applyNumberFormat="1" applyFont="1" applyFill="1" applyBorder="1" applyAlignment="1">
      <alignment horizontal="center" vertical="center"/>
    </xf>
    <xf numFmtId="177" fontId="27" fillId="0" borderId="1" xfId="0" applyNumberFormat="1" applyFont="1" applyFill="1" applyBorder="1" applyAlignment="1">
      <alignment horizontal="left" vertical="center" wrapText="1"/>
    </xf>
    <xf numFmtId="9" fontId="27" fillId="0" borderId="1" xfId="0" applyNumberFormat="1" applyFont="1" applyFill="1" applyBorder="1" applyAlignment="1">
      <alignment horizontal="center" vertical="center"/>
    </xf>
    <xf numFmtId="0" fontId="28" fillId="0" borderId="1" xfId="0" applyNumberFormat="1" applyFont="1" applyFill="1" applyBorder="1" applyAlignment="1">
      <alignment horizontal="center" vertical="center"/>
    </xf>
    <xf numFmtId="0" fontId="27" fillId="0" borderId="1" xfId="0" applyNumberFormat="1" applyFont="1" applyBorder="1" applyAlignment="1">
      <alignment horizontal="center" vertical="center"/>
    </xf>
    <xf numFmtId="0" fontId="27" fillId="0" borderId="1" xfId="0" applyNumberFormat="1" applyFont="1" applyBorder="1" applyAlignment="1"/>
    <xf numFmtId="0" fontId="30" fillId="0" borderId="1" xfId="0" applyNumberFormat="1" applyFont="1" applyFill="1" applyBorder="1" applyAlignment="1">
      <alignment horizontal="center" vertical="center" wrapText="1"/>
    </xf>
    <xf numFmtId="177" fontId="29" fillId="0" borderId="1" xfId="0" applyNumberFormat="1" applyFont="1" applyFill="1" applyBorder="1" applyAlignment="1">
      <alignment horizontal="left" vertical="center" wrapText="1"/>
    </xf>
    <xf numFmtId="9" fontId="30" fillId="0" borderId="1" xfId="1" applyNumberFormat="1" applyFont="1" applyFill="1" applyBorder="1" applyAlignment="1">
      <alignment horizontal="center" vertical="center" wrapText="1"/>
    </xf>
    <xf numFmtId="0" fontId="14" fillId="0" borderId="1" xfId="0" applyNumberFormat="1" applyFont="1" applyBorder="1" applyAlignment="1">
      <alignment horizontal="center" vertical="center"/>
    </xf>
    <xf numFmtId="0" fontId="28" fillId="0" borderId="1" xfId="0" applyNumberFormat="1" applyFont="1" applyBorder="1" applyAlignment="1">
      <alignment horizontal="center" vertical="center"/>
    </xf>
    <xf numFmtId="9" fontId="27" fillId="0" borderId="1" xfId="1" applyFont="1" applyBorder="1" applyAlignment="1">
      <alignment horizontal="center" vertical="center"/>
    </xf>
    <xf numFmtId="177" fontId="27" fillId="5" borderId="1" xfId="0" applyNumberFormat="1" applyFont="1" applyFill="1" applyBorder="1" applyAlignment="1">
      <alignment horizontal="left" vertical="center" wrapText="1"/>
    </xf>
    <xf numFmtId="177" fontId="29" fillId="0" borderId="1" xfId="0" applyNumberFormat="1" applyFont="1" applyFill="1" applyBorder="1" applyAlignment="1">
      <alignment horizontal="left" vertical="top" wrapText="1"/>
    </xf>
    <xf numFmtId="177" fontId="32" fillId="0" borderId="1" xfId="0" applyNumberFormat="1" applyFont="1" applyBorder="1" applyAlignment="1">
      <alignment horizontal="center" vertical="center"/>
    </xf>
    <xf numFmtId="0" fontId="32" fillId="0" borderId="1" xfId="0" applyNumberFormat="1" applyFont="1" applyBorder="1" applyAlignment="1">
      <alignment horizontal="center" vertical="center"/>
    </xf>
    <xf numFmtId="177" fontId="32" fillId="0" borderId="1" xfId="0" applyNumberFormat="1" applyFont="1" applyBorder="1" applyAlignment="1">
      <alignment vertical="center"/>
    </xf>
    <xf numFmtId="10"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0" fontId="33" fillId="0"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left" vertical="center" wrapText="1"/>
    </xf>
    <xf numFmtId="0" fontId="32" fillId="0" borderId="1" xfId="0" applyNumberFormat="1" applyFont="1" applyFill="1" applyBorder="1" applyAlignment="1">
      <alignment horizontal="center" vertical="center"/>
    </xf>
    <xf numFmtId="9" fontId="33" fillId="0" borderId="1" xfId="1" applyNumberFormat="1" applyFont="1" applyFill="1" applyBorder="1" applyAlignment="1">
      <alignment horizontal="center" vertical="center" wrapText="1"/>
    </xf>
    <xf numFmtId="9" fontId="32" fillId="0" borderId="1" xfId="1" applyFont="1" applyBorder="1" applyAlignment="1">
      <alignment horizontal="center" vertical="center"/>
    </xf>
    <xf numFmtId="177" fontId="27" fillId="0" borderId="1" xfId="0" applyNumberFormat="1" applyFont="1" applyFill="1" applyBorder="1" applyAlignment="1">
      <alignment horizontal="center" vertical="center"/>
    </xf>
    <xf numFmtId="9" fontId="27" fillId="0" borderId="1" xfId="1" applyFont="1" applyFill="1" applyBorder="1" applyAlignment="1">
      <alignment horizontal="center" vertical="center"/>
    </xf>
    <xf numFmtId="0" fontId="32" fillId="5" borderId="1" xfId="0" applyNumberFormat="1" applyFont="1" applyFill="1" applyBorder="1" applyAlignment="1">
      <alignment horizontal="center" vertical="center"/>
    </xf>
    <xf numFmtId="0" fontId="27" fillId="5" borderId="1" xfId="0" applyFont="1" applyFill="1" applyBorder="1" applyAlignment="1">
      <alignment horizontal="left" vertical="center" wrapText="1"/>
    </xf>
    <xf numFmtId="0" fontId="34" fillId="0" borderId="1" xfId="0" applyNumberFormat="1" applyFont="1" applyBorder="1" applyAlignment="1">
      <alignment horizontal="center" vertical="center" wrapText="1"/>
    </xf>
    <xf numFmtId="0" fontId="34" fillId="0" borderId="1" xfId="0" applyNumberFormat="1" applyFont="1" applyFill="1" applyBorder="1" applyAlignment="1">
      <alignment horizontal="center" vertical="center" wrapText="1"/>
    </xf>
    <xf numFmtId="0" fontId="30" fillId="5" borderId="1" xfId="0" applyNumberFormat="1" applyFont="1" applyFill="1" applyBorder="1" applyAlignment="1">
      <alignment horizontal="center" vertical="center" wrapText="1"/>
    </xf>
    <xf numFmtId="177" fontId="29" fillId="0" borderId="1" xfId="0" applyNumberFormat="1" applyFont="1" applyBorder="1" applyAlignment="1">
      <alignment horizontal="left" vertical="top" wrapText="1"/>
    </xf>
    <xf numFmtId="0" fontId="27" fillId="0" borderId="1" xfId="2" applyNumberFormat="1" applyFont="1" applyFill="1" applyBorder="1" applyAlignment="1">
      <alignment horizontal="center" vertical="center" wrapText="1"/>
    </xf>
    <xf numFmtId="0" fontId="16" fillId="4" borderId="1" xfId="0" applyNumberFormat="1" applyFont="1" applyFill="1" applyBorder="1" applyAlignment="1">
      <alignment horizontal="center" vertical="center"/>
    </xf>
    <xf numFmtId="0" fontId="19" fillId="4" borderId="3"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0" fontId="19" fillId="0" borderId="3" xfId="0" applyNumberFormat="1" applyFont="1" applyBorder="1" applyAlignment="1">
      <alignment horizontal="center" vertical="center"/>
    </xf>
    <xf numFmtId="0" fontId="37" fillId="0" borderId="1" xfId="0" applyNumberFormat="1" applyFont="1" applyFill="1" applyBorder="1" applyAlignment="1">
      <alignment horizontal="center" vertical="center"/>
    </xf>
    <xf numFmtId="0" fontId="20" fillId="0" borderId="1" xfId="0" applyNumberFormat="1" applyFont="1" applyFill="1" applyBorder="1" applyAlignment="1">
      <alignment horizontal="center" vertical="center"/>
    </xf>
    <xf numFmtId="0" fontId="38" fillId="0" borderId="1" xfId="0" applyNumberFormat="1" applyFont="1" applyFill="1" applyBorder="1" applyAlignment="1">
      <alignment horizontal="center" vertical="center"/>
    </xf>
    <xf numFmtId="0" fontId="25" fillId="0" borderId="1" xfId="0" applyNumberFormat="1" applyFont="1" applyFill="1" applyBorder="1" applyAlignment="1">
      <alignment horizontal="center" vertical="center"/>
    </xf>
    <xf numFmtId="0" fontId="25" fillId="0"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39" fillId="5" borderId="1" xfId="0" applyNumberFormat="1" applyFont="1" applyFill="1" applyBorder="1" applyAlignment="1">
      <alignment horizontal="center" vertical="center"/>
    </xf>
    <xf numFmtId="0" fontId="27" fillId="5" borderId="3" xfId="0" applyNumberFormat="1" applyFont="1" applyFill="1" applyBorder="1" applyAlignment="1">
      <alignment horizontal="center" vertical="center"/>
    </xf>
    <xf numFmtId="0" fontId="0" fillId="0" borderId="1" xfId="0" applyNumberFormat="1" applyBorder="1" applyAlignment="1"/>
    <xf numFmtId="0" fontId="0" fillId="0" borderId="1" xfId="0" applyNumberFormat="1" applyBorder="1" applyAlignment="1">
      <alignment horizontal="center" vertical="center"/>
    </xf>
    <xf numFmtId="0" fontId="39" fillId="0" borderId="1" xfId="0" applyNumberFormat="1" applyFont="1" applyFill="1" applyBorder="1" applyAlignment="1">
      <alignment horizontal="center" vertical="center"/>
    </xf>
    <xf numFmtId="0" fontId="27" fillId="0" borderId="1" xfId="0" applyNumberFormat="1" applyFont="1" applyBorder="1" applyAlignment="1">
      <alignment horizontal="center"/>
    </xf>
    <xf numFmtId="0" fontId="39" fillId="0" borderId="1" xfId="0" applyNumberFormat="1" applyFont="1" applyBorder="1" applyAlignment="1">
      <alignment horizontal="center" vertical="center"/>
    </xf>
    <xf numFmtId="0" fontId="40" fillId="0" borderId="1" xfId="0" applyNumberFormat="1" applyFont="1" applyBorder="1" applyAlignment="1">
      <alignment horizontal="center" vertical="center"/>
    </xf>
    <xf numFmtId="0" fontId="27" fillId="0" borderId="3" xfId="0" applyNumberFormat="1" applyFont="1" applyBorder="1" applyAlignment="1">
      <alignment horizontal="center" vertical="center"/>
    </xf>
    <xf numFmtId="0" fontId="2" fillId="2" borderId="3"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6" fillId="4" borderId="1" xfId="0" applyNumberFormat="1" applyFont="1" applyFill="1" applyBorder="1" applyAlignment="1">
      <alignment horizontal="center" vertical="center" wrapText="1"/>
    </xf>
    <xf numFmtId="0" fontId="0" fillId="0" borderId="0" xfId="0" applyFont="1">
      <alignment vertical="center"/>
    </xf>
    <xf numFmtId="0" fontId="26" fillId="0" borderId="1" xfId="0" applyNumberFormat="1" applyFont="1" applyFill="1" applyBorder="1" applyAlignment="1">
      <alignment horizontal="center" vertical="center"/>
    </xf>
    <xf numFmtId="0" fontId="19" fillId="6" borderId="1" xfId="0" applyFont="1" applyFill="1" applyBorder="1" applyAlignment="1">
      <alignment horizontal="center" vertical="center"/>
    </xf>
    <xf numFmtId="0" fontId="38" fillId="6" borderId="1" xfId="0" applyNumberFormat="1" applyFont="1" applyFill="1" applyBorder="1" applyAlignment="1">
      <alignment horizontal="center" vertical="center"/>
    </xf>
    <xf numFmtId="0" fontId="41" fillId="4" borderId="1" xfId="0" applyNumberFormat="1" applyFont="1" applyFill="1" applyBorder="1" applyAlignment="1">
      <alignment horizontal="center" vertical="center"/>
    </xf>
    <xf numFmtId="177" fontId="27" fillId="7" borderId="1" xfId="0" applyNumberFormat="1" applyFont="1" applyFill="1" applyBorder="1" applyAlignment="1">
      <alignment horizontal="center" vertical="center"/>
    </xf>
    <xf numFmtId="0" fontId="27" fillId="7" borderId="1" xfId="0" applyNumberFormat="1" applyFont="1" applyFill="1" applyBorder="1" applyAlignment="1">
      <alignment horizontal="center" vertical="center"/>
    </xf>
    <xf numFmtId="177" fontId="27" fillId="7" borderId="1" xfId="0" applyNumberFormat="1" applyFont="1" applyFill="1" applyBorder="1" applyAlignment="1">
      <alignment horizontal="left" vertical="center"/>
    </xf>
    <xf numFmtId="9" fontId="27" fillId="7" borderId="1" xfId="1" applyFont="1" applyFill="1" applyBorder="1" applyAlignment="1">
      <alignment horizontal="center" vertical="center"/>
    </xf>
    <xf numFmtId="0" fontId="14" fillId="7" borderId="1" xfId="0" applyNumberFormat="1" applyFont="1" applyFill="1" applyBorder="1" applyAlignment="1">
      <alignment horizontal="center" vertical="center"/>
    </xf>
    <xf numFmtId="0" fontId="28" fillId="7"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8" fillId="7" borderId="1" xfId="1" applyNumberFormat="1" applyFont="1" applyFill="1" applyBorder="1" applyAlignment="1">
      <alignment horizontal="center" vertical="center"/>
    </xf>
    <xf numFmtId="9" fontId="18" fillId="7" borderId="1" xfId="1" applyNumberFormat="1" applyFont="1" applyFill="1" applyBorder="1" applyAlignment="1">
      <alignment horizontal="center" vertical="center"/>
    </xf>
    <xf numFmtId="176" fontId="18" fillId="7" borderId="1" xfId="1" applyNumberFormat="1" applyFont="1" applyFill="1" applyBorder="1" applyAlignment="1">
      <alignment horizontal="center" vertical="center"/>
    </xf>
    <xf numFmtId="0" fontId="29" fillId="7" borderId="1" xfId="0" applyNumberFormat="1" applyFont="1" applyFill="1" applyBorder="1" applyAlignment="1">
      <alignment horizontal="center" vertical="center"/>
    </xf>
    <xf numFmtId="0" fontId="20" fillId="7" borderId="1" xfId="0" applyNumberFormat="1" applyFont="1" applyFill="1" applyBorder="1" applyAlignment="1">
      <alignment horizontal="center" vertical="center"/>
    </xf>
    <xf numFmtId="0" fontId="19" fillId="7" borderId="1" xfId="0" applyFont="1" applyFill="1" applyBorder="1" applyAlignment="1">
      <alignment horizontal="center" vertical="center"/>
    </xf>
    <xf numFmtId="0" fontId="0" fillId="7" borderId="0" xfId="0" applyFill="1" applyAlignment="1"/>
    <xf numFmtId="0" fontId="45" fillId="0" borderId="0" xfId="0" applyNumberFormat="1" applyFont="1" applyAlignment="1"/>
    <xf numFmtId="0" fontId="46" fillId="0" borderId="0" xfId="0" applyFont="1">
      <alignment vertical="center"/>
    </xf>
    <xf numFmtId="0" fontId="45" fillId="8" borderId="0" xfId="0" applyNumberFormat="1" applyFont="1" applyFill="1" applyAlignment="1"/>
    <xf numFmtId="0" fontId="24" fillId="8" borderId="1" xfId="0" applyNumberFormat="1" applyFont="1" applyFill="1" applyBorder="1" applyAlignment="1">
      <alignment horizontal="center" vertical="center"/>
    </xf>
    <xf numFmtId="0" fontId="46" fillId="8" borderId="0" xfId="0" applyFont="1" applyFill="1">
      <alignment vertical="center"/>
    </xf>
    <xf numFmtId="177" fontId="32" fillId="0" borderId="1" xfId="0" applyNumberFormat="1" applyFont="1" applyBorder="1" applyAlignment="1">
      <alignment horizontal="left" vertical="center"/>
    </xf>
    <xf numFmtId="0" fontId="0" fillId="0" borderId="0" xfId="0" applyAlignment="1">
      <alignment horizontal="left" vertical="center"/>
    </xf>
    <xf numFmtId="0" fontId="19" fillId="0" borderId="1" xfId="0" applyFont="1" applyBorder="1" applyAlignment="1"/>
    <xf numFmtId="0" fontId="0" fillId="0" borderId="1" xfId="0" applyBorder="1" applyAlignment="1"/>
    <xf numFmtId="0" fontId="0" fillId="7" borderId="1" xfId="0" applyFill="1" applyBorder="1" applyAlignment="1"/>
    <xf numFmtId="0" fontId="47" fillId="0" borderId="0" xfId="0" applyFont="1" applyAlignment="1">
      <alignment horizontal="left" vertical="center"/>
    </xf>
    <xf numFmtId="0" fontId="49" fillId="0" borderId="0" xfId="0" applyFont="1">
      <alignment vertical="center"/>
    </xf>
    <xf numFmtId="0" fontId="50" fillId="4" borderId="1" xfId="0" applyNumberFormat="1" applyFont="1" applyFill="1" applyBorder="1" applyAlignment="1">
      <alignment horizontal="center" vertical="center"/>
    </xf>
    <xf numFmtId="0" fontId="51" fillId="0" borderId="1" xfId="0" applyNumberFormat="1" applyFont="1" applyFill="1" applyBorder="1" applyAlignment="1">
      <alignment horizontal="center" vertical="center"/>
    </xf>
    <xf numFmtId="0" fontId="50" fillId="0" borderId="1" xfId="0" applyNumberFormat="1" applyFont="1" applyFill="1" applyBorder="1" applyAlignment="1">
      <alignment horizontal="center" vertical="center"/>
    </xf>
    <xf numFmtId="0" fontId="52" fillId="6" borderId="1" xfId="0" applyNumberFormat="1" applyFont="1" applyFill="1" applyBorder="1" applyAlignment="1">
      <alignment horizontal="center" vertical="center"/>
    </xf>
    <xf numFmtId="0" fontId="50" fillId="6" borderId="1" xfId="0" applyNumberFormat="1" applyFont="1" applyFill="1" applyBorder="1" applyAlignment="1">
      <alignment horizontal="center" vertical="center"/>
    </xf>
    <xf numFmtId="0" fontId="52" fillId="0" borderId="1" xfId="0" applyNumberFormat="1" applyFont="1" applyFill="1" applyBorder="1" applyAlignment="1">
      <alignment horizontal="center" vertical="center"/>
    </xf>
    <xf numFmtId="0" fontId="53" fillId="0" borderId="1" xfId="0" applyNumberFormat="1" applyFont="1" applyFill="1" applyBorder="1" applyAlignment="1">
      <alignment horizontal="center" vertical="center" wrapText="1"/>
    </xf>
    <xf numFmtId="0" fontId="54" fillId="6" borderId="1" xfId="0" applyNumberFormat="1" applyFont="1" applyFill="1" applyBorder="1" applyAlignment="1">
      <alignment horizontal="center" vertical="center"/>
    </xf>
    <xf numFmtId="0" fontId="54" fillId="5" borderId="1" xfId="0" applyNumberFormat="1" applyFont="1" applyFill="1" applyBorder="1" applyAlignment="1">
      <alignment horizontal="center" vertical="center"/>
    </xf>
    <xf numFmtId="0" fontId="54" fillId="7" borderId="1" xfId="0" applyNumberFormat="1" applyFont="1" applyFill="1" applyBorder="1" applyAlignment="1">
      <alignment horizontal="center" vertical="center"/>
    </xf>
    <xf numFmtId="0" fontId="54" fillId="0" borderId="1" xfId="0" applyNumberFormat="1" applyFont="1" applyFill="1" applyBorder="1" applyAlignment="1">
      <alignment horizontal="center" vertical="center"/>
    </xf>
    <xf numFmtId="0" fontId="54" fillId="0" borderId="1" xfId="0" applyNumberFormat="1" applyFont="1" applyBorder="1" applyAlignment="1">
      <alignment horizontal="center" vertical="center"/>
    </xf>
    <xf numFmtId="0" fontId="55" fillId="0" borderId="1" xfId="0" applyFont="1" applyBorder="1" applyAlignment="1">
      <alignment horizontal="center"/>
    </xf>
    <xf numFmtId="0" fontId="0" fillId="0" borderId="1" xfId="0" applyBorder="1" applyAlignment="1">
      <alignment vertical="center"/>
    </xf>
    <xf numFmtId="0" fontId="47" fillId="0" borderId="1" xfId="0" applyFont="1" applyBorder="1" applyAlignment="1">
      <alignment vertical="center"/>
    </xf>
    <xf numFmtId="0" fontId="0" fillId="0" borderId="1" xfId="0" applyFill="1" applyBorder="1" applyAlignment="1"/>
    <xf numFmtId="177" fontId="27" fillId="0" borderId="1" xfId="0" applyNumberFormat="1" applyFont="1" applyFill="1" applyBorder="1" applyAlignment="1">
      <alignment horizontal="left" vertical="center"/>
    </xf>
    <xf numFmtId="0" fontId="18" fillId="0" borderId="1" xfId="1" applyNumberFormat="1" applyFont="1" applyFill="1" applyBorder="1" applyAlignment="1">
      <alignment horizontal="center" vertical="center"/>
    </xf>
    <xf numFmtId="9" fontId="18" fillId="0" borderId="1" xfId="1" applyNumberFormat="1" applyFont="1" applyFill="1" applyBorder="1" applyAlignment="1">
      <alignment horizontal="center" vertical="center"/>
    </xf>
    <xf numFmtId="176" fontId="18" fillId="0" borderId="1" xfId="1" applyNumberFormat="1" applyFont="1" applyFill="1" applyBorder="1" applyAlignment="1">
      <alignment horizontal="center" vertical="center"/>
    </xf>
    <xf numFmtId="0" fontId="19" fillId="0" borderId="1" xfId="0" applyFont="1" applyFill="1" applyBorder="1" applyAlignment="1">
      <alignment horizontal="center" vertical="center"/>
    </xf>
    <xf numFmtId="0" fontId="0" fillId="0" borderId="0" xfId="0" applyFill="1" applyAlignment="1"/>
    <xf numFmtId="0" fontId="14" fillId="9" borderId="1"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24" fillId="9" borderId="1" xfId="0" applyNumberFormat="1" applyFont="1" applyFill="1" applyBorder="1" applyAlignment="1">
      <alignment horizontal="center" vertical="center"/>
    </xf>
    <xf numFmtId="0" fontId="18" fillId="9" borderId="1" xfId="1" applyNumberFormat="1" applyFont="1" applyFill="1" applyBorder="1" applyAlignment="1">
      <alignment horizontal="center" vertical="center"/>
    </xf>
    <xf numFmtId="9" fontId="18" fillId="9" borderId="1" xfId="1" applyNumberFormat="1" applyFont="1" applyFill="1" applyBorder="1" applyAlignment="1">
      <alignment horizontal="center" vertical="center"/>
    </xf>
    <xf numFmtId="176" fontId="18" fillId="9" borderId="1" xfId="1" applyNumberFormat="1" applyFont="1" applyFill="1" applyBorder="1" applyAlignment="1">
      <alignment horizontal="center" vertical="center"/>
    </xf>
    <xf numFmtId="0" fontId="20" fillId="9" borderId="1" xfId="0" applyNumberFormat="1" applyFont="1" applyFill="1" applyBorder="1" applyAlignment="1">
      <alignment horizontal="center" vertical="center"/>
    </xf>
    <xf numFmtId="0" fontId="19" fillId="9" borderId="1" xfId="0" applyFont="1" applyFill="1" applyBorder="1" applyAlignment="1">
      <alignment horizontal="center" vertical="center"/>
    </xf>
    <xf numFmtId="0" fontId="47" fillId="0" borderId="1" xfId="0" applyFont="1" applyFill="1" applyBorder="1" applyAlignment="1"/>
    <xf numFmtId="0" fontId="19" fillId="0" borderId="1" xfId="0" applyFont="1" applyBorder="1" applyAlignment="1">
      <alignment horizontal="center"/>
    </xf>
    <xf numFmtId="0" fontId="15" fillId="9" borderId="1" xfId="0" applyNumberFormat="1" applyFont="1" applyFill="1" applyBorder="1" applyAlignment="1">
      <alignment horizontal="center" vertical="center"/>
    </xf>
    <xf numFmtId="0" fontId="24" fillId="7" borderId="1" xfId="0" applyNumberFormat="1" applyFont="1" applyFill="1" applyBorder="1" applyAlignment="1">
      <alignment horizontal="center" vertical="center"/>
    </xf>
    <xf numFmtId="0" fontId="57" fillId="0" borderId="0" xfId="0" applyFont="1">
      <alignment vertical="center"/>
    </xf>
    <xf numFmtId="0" fontId="48" fillId="6" borderId="1" xfId="0" applyNumberFormat="1" applyFont="1" applyFill="1" applyBorder="1" applyAlignment="1">
      <alignment horizontal="center" vertical="center" wrapText="1"/>
    </xf>
    <xf numFmtId="0" fontId="56"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44" fillId="6" borderId="1" xfId="0" applyNumberFormat="1" applyFont="1" applyFill="1" applyBorder="1" applyAlignment="1">
      <alignment horizontal="center" vertical="center" wrapText="1"/>
    </xf>
    <xf numFmtId="0" fontId="19" fillId="9" borderId="1" xfId="0" applyFont="1" applyFill="1" applyBorder="1" applyAlignment="1">
      <alignment horizontal="center"/>
    </xf>
    <xf numFmtId="177" fontId="11" fillId="9" borderId="1" xfId="0" applyNumberFormat="1" applyFont="1" applyFill="1" applyBorder="1" applyAlignment="1">
      <alignment horizontal="center" vertical="center"/>
    </xf>
    <xf numFmtId="0" fontId="11" fillId="9" borderId="1" xfId="0" applyNumberFormat="1" applyFont="1" applyFill="1" applyBorder="1" applyAlignment="1">
      <alignment horizontal="center" vertical="center"/>
    </xf>
    <xf numFmtId="177" fontId="11" fillId="9" borderId="1" xfId="0" applyNumberFormat="1" applyFont="1" applyFill="1" applyBorder="1" applyAlignment="1">
      <alignment horizontal="left" vertical="center"/>
    </xf>
    <xf numFmtId="9" fontId="11" fillId="9" borderId="1" xfId="1" applyNumberFormat="1" applyFont="1" applyFill="1" applyBorder="1" applyAlignment="1">
      <alignment horizontal="center" vertical="center"/>
    </xf>
    <xf numFmtId="0" fontId="50" fillId="9" borderId="1" xfId="0" applyNumberFormat="1" applyFont="1" applyFill="1" applyBorder="1" applyAlignment="1">
      <alignment horizontal="center" vertical="center"/>
    </xf>
    <xf numFmtId="9" fontId="17" fillId="9" borderId="1" xfId="1" applyFont="1" applyFill="1" applyBorder="1" applyAlignment="1">
      <alignment horizontal="center" vertical="center"/>
    </xf>
    <xf numFmtId="0" fontId="17" fillId="9" borderId="1" xfId="0" applyNumberFormat="1" applyFont="1" applyFill="1" applyBorder="1" applyAlignment="1">
      <alignment horizontal="center" vertical="center"/>
    </xf>
    <xf numFmtId="0" fontId="19" fillId="9" borderId="1" xfId="0" applyNumberFormat="1" applyFont="1" applyFill="1" applyBorder="1" applyAlignment="1">
      <alignment horizontal="center" vertical="center"/>
    </xf>
    <xf numFmtId="0" fontId="19" fillId="9" borderId="1" xfId="0" applyNumberFormat="1" applyFont="1" applyFill="1" applyBorder="1" applyAlignment="1">
      <alignment horizontal="center" vertical="center" wrapText="1"/>
    </xf>
    <xf numFmtId="0" fontId="19" fillId="9" borderId="0" xfId="0" applyFont="1" applyFill="1" applyAlignment="1"/>
    <xf numFmtId="0" fontId="9" fillId="6" borderId="1" xfId="0" applyFont="1" applyFill="1" applyBorder="1" applyAlignment="1">
      <alignment horizontal="center" vertical="center" wrapText="1"/>
    </xf>
    <xf numFmtId="0" fontId="47" fillId="0" borderId="0" xfId="0" applyFont="1">
      <alignment vertical="center"/>
    </xf>
    <xf numFmtId="0" fontId="20" fillId="0" borderId="0" xfId="0" applyFont="1">
      <alignment vertical="center"/>
    </xf>
    <xf numFmtId="22" fontId="0" fillId="0" borderId="0" xfId="0" applyNumberFormat="1">
      <alignment vertical="center"/>
    </xf>
    <xf numFmtId="0" fontId="58" fillId="0" borderId="4" xfId="0" applyFont="1" applyBorder="1" applyAlignment="1">
      <alignment horizontal="center" vertical="center"/>
    </xf>
  </cellXfs>
  <cellStyles count="3">
    <cellStyle name="百分比" xfId="1" builtinId="5"/>
    <cellStyle name="常规" xfId="0" builtinId="0"/>
    <cellStyle name="常规 2" xfId="2"/>
  </cellStyles>
  <dxfs count="673">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6" formatCode="0.00_ "/>
      <fill>
        <patternFill patternType="solid">
          <fgColor indexed="10"/>
          <bgColor indexed="50"/>
        </patternFill>
      </fill>
    </dxf>
    <dxf>
      <numFmt numFmtId="176" formatCode="0.00_ "/>
      <fill>
        <patternFill patternType="solid">
          <fgColor indexed="10"/>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175931</xdr:colOff>
      <xdr:row>33</xdr:row>
      <xdr:rowOff>142875</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6348131" cy="5800725"/>
        </a:xfrm>
        <a:prstGeom prst="rect">
          <a:avLst/>
        </a:prstGeom>
      </xdr:spPr>
    </xdr:pic>
    <xdr:clientData/>
  </xdr:twoCellAnchor>
  <xdr:twoCellAnchor>
    <xdr:from>
      <xdr:col>4</xdr:col>
      <xdr:colOff>657225</xdr:colOff>
      <xdr:row>11</xdr:row>
      <xdr:rowOff>123825</xdr:rowOff>
    </xdr:from>
    <xdr:to>
      <xdr:col>10</xdr:col>
      <xdr:colOff>438150</xdr:colOff>
      <xdr:row>28</xdr:row>
      <xdr:rowOff>104775</xdr:rowOff>
    </xdr:to>
    <xdr:cxnSp macro="">
      <xdr:nvCxnSpPr>
        <xdr:cNvPr id="4" name="肘形连接符 3"/>
        <xdr:cNvCxnSpPr/>
      </xdr:nvCxnSpPr>
      <xdr:spPr>
        <a:xfrm flipV="1">
          <a:off x="3400425" y="2009775"/>
          <a:ext cx="3895725" cy="2895600"/>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438150</xdr:colOff>
      <xdr:row>10</xdr:row>
      <xdr:rowOff>76200</xdr:rowOff>
    </xdr:from>
    <xdr:to>
      <xdr:col>16</xdr:col>
      <xdr:colOff>95036</xdr:colOff>
      <xdr:row>12</xdr:row>
      <xdr:rowOff>95205</xdr:rowOff>
    </xdr:to>
    <xdr:pic>
      <xdr:nvPicPr>
        <xdr:cNvPr id="5" name="图片 4"/>
        <xdr:cNvPicPr>
          <a:picLocks noChangeAspect="1"/>
        </xdr:cNvPicPr>
      </xdr:nvPicPr>
      <xdr:blipFill>
        <a:blip xmlns:r="http://schemas.openxmlformats.org/officeDocument/2006/relationships" r:embed="rId2"/>
        <a:stretch>
          <a:fillRect/>
        </a:stretch>
      </xdr:blipFill>
      <xdr:spPr>
        <a:xfrm>
          <a:off x="9353550" y="1790700"/>
          <a:ext cx="1714286" cy="361905"/>
        </a:xfrm>
        <a:prstGeom prst="rect">
          <a:avLst/>
        </a:prstGeom>
      </xdr:spPr>
    </xdr:pic>
    <xdr:clientData/>
  </xdr:twoCellAnchor>
  <xdr:twoCellAnchor editAs="oneCell">
    <xdr:from>
      <xdr:col>13</xdr:col>
      <xdr:colOff>428625</xdr:colOff>
      <xdr:row>13</xdr:row>
      <xdr:rowOff>133350</xdr:rowOff>
    </xdr:from>
    <xdr:to>
      <xdr:col>14</xdr:col>
      <xdr:colOff>504730</xdr:colOff>
      <xdr:row>16</xdr:row>
      <xdr:rowOff>152333</xdr:rowOff>
    </xdr:to>
    <xdr:pic>
      <xdr:nvPicPr>
        <xdr:cNvPr id="6" name="图片 5"/>
        <xdr:cNvPicPr>
          <a:picLocks noChangeAspect="1"/>
        </xdr:cNvPicPr>
      </xdr:nvPicPr>
      <xdr:blipFill>
        <a:blip xmlns:r="http://schemas.openxmlformats.org/officeDocument/2006/relationships" r:embed="rId3"/>
        <a:stretch>
          <a:fillRect/>
        </a:stretch>
      </xdr:blipFill>
      <xdr:spPr>
        <a:xfrm>
          <a:off x="9344025" y="2362200"/>
          <a:ext cx="761905" cy="533333"/>
        </a:xfrm>
        <a:prstGeom prst="rect">
          <a:avLst/>
        </a:prstGeom>
      </xdr:spPr>
    </xdr:pic>
    <xdr:clientData/>
  </xdr:twoCellAnchor>
  <xdr:twoCellAnchor editAs="oneCell">
    <xdr:from>
      <xdr:col>16</xdr:col>
      <xdr:colOff>561975</xdr:colOff>
      <xdr:row>17</xdr:row>
      <xdr:rowOff>57150</xdr:rowOff>
    </xdr:from>
    <xdr:to>
      <xdr:col>18</xdr:col>
      <xdr:colOff>523708</xdr:colOff>
      <xdr:row>33</xdr:row>
      <xdr:rowOff>161569</xdr:rowOff>
    </xdr:to>
    <xdr:pic>
      <xdr:nvPicPr>
        <xdr:cNvPr id="7" name="图片 6"/>
        <xdr:cNvPicPr>
          <a:picLocks noChangeAspect="1"/>
        </xdr:cNvPicPr>
      </xdr:nvPicPr>
      <xdr:blipFill>
        <a:blip xmlns:r="http://schemas.openxmlformats.org/officeDocument/2006/relationships" r:embed="rId4"/>
        <a:stretch>
          <a:fillRect/>
        </a:stretch>
      </xdr:blipFill>
      <xdr:spPr>
        <a:xfrm>
          <a:off x="11534775" y="2971800"/>
          <a:ext cx="1333333" cy="2847619"/>
        </a:xfrm>
        <a:prstGeom prst="rect">
          <a:avLst/>
        </a:prstGeom>
      </xdr:spPr>
    </xdr:pic>
    <xdr:clientData/>
  </xdr:twoCellAnchor>
  <xdr:twoCellAnchor>
    <xdr:from>
      <xdr:col>3</xdr:col>
      <xdr:colOff>400050</xdr:colOff>
      <xdr:row>25</xdr:row>
      <xdr:rowOff>152400</xdr:rowOff>
    </xdr:from>
    <xdr:to>
      <xdr:col>11</xdr:col>
      <xdr:colOff>142875</xdr:colOff>
      <xdr:row>28</xdr:row>
      <xdr:rowOff>114300</xdr:rowOff>
    </xdr:to>
    <xdr:cxnSp macro="">
      <xdr:nvCxnSpPr>
        <xdr:cNvPr id="9" name="肘形连接符 8"/>
        <xdr:cNvCxnSpPr/>
      </xdr:nvCxnSpPr>
      <xdr:spPr>
        <a:xfrm flipV="1">
          <a:off x="2457450" y="4438650"/>
          <a:ext cx="5229225" cy="476250"/>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31</xdr:row>
      <xdr:rowOff>114300</xdr:rowOff>
    </xdr:from>
    <xdr:to>
      <xdr:col>11</xdr:col>
      <xdr:colOff>390525</xdr:colOff>
      <xdr:row>33</xdr:row>
      <xdr:rowOff>47625</xdr:rowOff>
    </xdr:to>
    <xdr:cxnSp macro="">
      <xdr:nvCxnSpPr>
        <xdr:cNvPr id="11" name="肘形连接符 10"/>
        <xdr:cNvCxnSpPr/>
      </xdr:nvCxnSpPr>
      <xdr:spPr>
        <a:xfrm>
          <a:off x="3905250" y="5429250"/>
          <a:ext cx="4029075" cy="27622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371475</xdr:colOff>
      <xdr:row>7</xdr:row>
      <xdr:rowOff>9525</xdr:rowOff>
    </xdr:from>
    <xdr:to>
      <xdr:col>13</xdr:col>
      <xdr:colOff>104775</xdr:colOff>
      <xdr:row>11</xdr:row>
      <xdr:rowOff>66675</xdr:rowOff>
    </xdr:to>
    <xdr:cxnSp macro="">
      <xdr:nvCxnSpPr>
        <xdr:cNvPr id="13" name="肘形连接符 12"/>
        <xdr:cNvCxnSpPr/>
      </xdr:nvCxnSpPr>
      <xdr:spPr>
        <a:xfrm flipV="1">
          <a:off x="5172075" y="1209675"/>
          <a:ext cx="3848100" cy="742950"/>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123826</xdr:colOff>
      <xdr:row>5</xdr:row>
      <xdr:rowOff>38100</xdr:rowOff>
    </xdr:from>
    <xdr:to>
      <xdr:col>16</xdr:col>
      <xdr:colOff>676276</xdr:colOff>
      <xdr:row>9</xdr:row>
      <xdr:rowOff>151455</xdr:rowOff>
    </xdr:to>
    <xdr:pic>
      <xdr:nvPicPr>
        <xdr:cNvPr id="14" name="图片 13"/>
        <xdr:cNvPicPr>
          <a:picLocks noChangeAspect="1"/>
        </xdr:cNvPicPr>
      </xdr:nvPicPr>
      <xdr:blipFill>
        <a:blip xmlns:r="http://schemas.openxmlformats.org/officeDocument/2006/relationships" r:embed="rId5"/>
        <a:stretch>
          <a:fillRect/>
        </a:stretch>
      </xdr:blipFill>
      <xdr:spPr>
        <a:xfrm>
          <a:off x="10410826" y="895350"/>
          <a:ext cx="1238250" cy="7991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O34"/>
  <sheetViews>
    <sheetView topLeftCell="A10" workbookViewId="0">
      <selection activeCell="L36" sqref="L36"/>
    </sheetView>
  </sheetViews>
  <sheetFormatPr defaultRowHeight="13.5" x14ac:dyDescent="0.15"/>
  <sheetData>
    <row r="3" spans="12:15" x14ac:dyDescent="0.15">
      <c r="L3" s="199" t="s">
        <v>367</v>
      </c>
      <c r="M3" s="200" t="s">
        <v>369</v>
      </c>
      <c r="N3" s="200"/>
      <c r="O3" s="200"/>
    </row>
    <row r="4" spans="12:15" x14ac:dyDescent="0.15">
      <c r="L4" s="200" t="s">
        <v>368</v>
      </c>
      <c r="M4" s="200" t="s">
        <v>370</v>
      </c>
      <c r="N4" s="200"/>
      <c r="O4" s="200"/>
    </row>
    <row r="8" spans="12:15" x14ac:dyDescent="0.15">
      <c r="N8" t="s">
        <v>372</v>
      </c>
    </row>
    <row r="12" spans="12:15" x14ac:dyDescent="0.15">
      <c r="L12" t="s">
        <v>373</v>
      </c>
    </row>
    <row r="16" spans="12:15" x14ac:dyDescent="0.15">
      <c r="L16" t="s">
        <v>374</v>
      </c>
    </row>
    <row r="27" spans="12:12" x14ac:dyDescent="0.15">
      <c r="L27" t="s">
        <v>365</v>
      </c>
    </row>
    <row r="34" spans="12:12" x14ac:dyDescent="0.15">
      <c r="L34" t="s">
        <v>366</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34"/>
  <sheetViews>
    <sheetView workbookViewId="0">
      <pane ySplit="2" topLeftCell="A116" activePane="bottomLeft" state="frozen"/>
      <selection pane="bottomLeft" activeCell="D3" sqref="D3:D134"/>
    </sheetView>
  </sheetViews>
  <sheetFormatPr defaultRowHeight="20.25" x14ac:dyDescent="0.15"/>
  <cols>
    <col min="2" max="2" width="7" customWidth="1"/>
    <col min="3" max="3" width="10.375" customWidth="1"/>
    <col min="4" max="4" width="6" customWidth="1"/>
    <col min="5" max="5" width="51.125" style="142" customWidth="1"/>
    <col min="6" max="8" width="5.875" hidden="1" customWidth="1"/>
    <col min="9" max="9" width="0" hidden="1" customWidth="1"/>
    <col min="10" max="10" width="9" style="147"/>
    <col min="11" max="11" width="2.625" hidden="1" customWidth="1"/>
    <col min="12" max="12" width="4" hidden="1" customWidth="1"/>
    <col min="13" max="13" width="15.625" style="182" customWidth="1"/>
    <col min="14" max="14" width="10.625" customWidth="1"/>
    <col min="15" max="15" width="5.375" customWidth="1"/>
    <col min="16" max="16" width="22.25" style="140" customWidth="1"/>
    <col min="17" max="17" width="18.375" style="137" customWidth="1"/>
    <col min="18" max="18" width="6.75" hidden="1" customWidth="1"/>
    <col min="19" max="19" width="6.25" hidden="1" customWidth="1"/>
    <col min="20" max="22" width="4.875" hidden="1" customWidth="1"/>
    <col min="23" max="26" width="6.125" hidden="1" customWidth="1"/>
    <col min="27" max="27" width="6" customWidth="1"/>
    <col min="28" max="28" width="6.125" hidden="1" customWidth="1"/>
    <col min="29" max="33" width="9" hidden="1" customWidth="1"/>
    <col min="34" max="34" width="15.125" customWidth="1"/>
    <col min="35" max="35" width="5.625" hidden="1" customWidth="1"/>
    <col min="36" max="36" width="7.75" hidden="1" customWidth="1"/>
  </cols>
  <sheetData>
    <row r="1" spans="1:36" s="117" customFormat="1" x14ac:dyDescent="0.35">
      <c r="A1" s="202" t="s">
        <v>363</v>
      </c>
      <c r="B1" s="202"/>
      <c r="C1" s="202"/>
      <c r="D1" s="202"/>
      <c r="E1" s="146" t="s">
        <v>345</v>
      </c>
      <c r="J1" s="147"/>
      <c r="M1" s="137"/>
      <c r="P1" s="138" t="s">
        <v>339</v>
      </c>
      <c r="Q1" s="136"/>
      <c r="W1" s="117">
        <v>779</v>
      </c>
      <c r="X1" s="117" t="s">
        <v>341</v>
      </c>
      <c r="Y1" s="117">
        <v>800</v>
      </c>
      <c r="AA1" s="117">
        <f>(Y1-W1)</f>
        <v>21</v>
      </c>
    </row>
    <row r="2" spans="1:36" s="14" customFormat="1" ht="33" customHeight="1" x14ac:dyDescent="0.15">
      <c r="A2" s="1" t="s">
        <v>344</v>
      </c>
      <c r="B2" s="6" t="s">
        <v>0</v>
      </c>
      <c r="C2" s="6" t="s">
        <v>1</v>
      </c>
      <c r="D2" s="7" t="s">
        <v>2</v>
      </c>
      <c r="E2" s="6" t="s">
        <v>3</v>
      </c>
      <c r="F2" s="7" t="s">
        <v>4</v>
      </c>
      <c r="G2" s="7" t="s">
        <v>5</v>
      </c>
      <c r="H2" s="6" t="s">
        <v>6</v>
      </c>
      <c r="I2" s="8" t="s">
        <v>7</v>
      </c>
      <c r="J2" s="183" t="s">
        <v>346</v>
      </c>
      <c r="K2" s="9" t="s">
        <v>340</v>
      </c>
      <c r="L2" s="7"/>
      <c r="M2" s="184" t="s">
        <v>9</v>
      </c>
      <c r="N2" s="9" t="s">
        <v>10</v>
      </c>
      <c r="O2" s="9" t="s">
        <v>11</v>
      </c>
      <c r="P2" s="185" t="s">
        <v>12</v>
      </c>
      <c r="Q2" s="186" t="s">
        <v>343</v>
      </c>
      <c r="R2" s="9" t="s">
        <v>13</v>
      </c>
      <c r="S2" s="10" t="s">
        <v>14</v>
      </c>
      <c r="T2" s="10" t="s">
        <v>15</v>
      </c>
      <c r="U2" s="11" t="s">
        <v>16</v>
      </c>
      <c r="V2" s="12" t="s">
        <v>17</v>
      </c>
      <c r="W2" s="7" t="s">
        <v>18</v>
      </c>
      <c r="X2" s="7" t="s">
        <v>19</v>
      </c>
      <c r="Y2" s="7" t="s">
        <v>20</v>
      </c>
      <c r="Z2" s="7" t="s">
        <v>21</v>
      </c>
      <c r="AA2" s="7" t="s">
        <v>22</v>
      </c>
      <c r="AB2" s="7" t="s">
        <v>23</v>
      </c>
      <c r="AC2" s="7" t="s">
        <v>24</v>
      </c>
      <c r="AD2" s="7" t="s">
        <v>25</v>
      </c>
      <c r="AE2" s="7" t="s">
        <v>26</v>
      </c>
      <c r="AF2" s="7" t="s">
        <v>27</v>
      </c>
      <c r="AG2" s="7" t="s">
        <v>28</v>
      </c>
      <c r="AH2" s="198" t="s">
        <v>371</v>
      </c>
      <c r="AI2" s="13" t="s">
        <v>30</v>
      </c>
      <c r="AJ2" s="13" t="s">
        <v>31</v>
      </c>
    </row>
    <row r="3" spans="1:36" s="30" customFormat="1" ht="16.5" customHeight="1" x14ac:dyDescent="0.15">
      <c r="A3" s="160">
        <v>447</v>
      </c>
      <c r="B3" s="15" t="s">
        <v>32</v>
      </c>
      <c r="C3" s="15" t="s">
        <v>33</v>
      </c>
      <c r="D3" s="16">
        <v>232201</v>
      </c>
      <c r="E3" s="17" t="s">
        <v>34</v>
      </c>
      <c r="F3" s="16">
        <v>209</v>
      </c>
      <c r="G3" s="18">
        <v>299</v>
      </c>
      <c r="H3" s="19">
        <v>0.30100334448160537</v>
      </c>
      <c r="I3" s="20">
        <v>159</v>
      </c>
      <c r="J3" s="148">
        <v>199</v>
      </c>
      <c r="K3" s="101">
        <f>J3-(J3/300)*50</f>
        <v>165.83333333333334</v>
      </c>
      <c r="L3" s="21">
        <v>-100</v>
      </c>
      <c r="M3" s="44">
        <v>10</v>
      </c>
      <c r="N3" s="21">
        <v>10</v>
      </c>
      <c r="O3" s="21">
        <f>P3-N3</f>
        <v>169</v>
      </c>
      <c r="P3" s="139">
        <v>179</v>
      </c>
      <c r="Q3" s="44">
        <f>J3-P3</f>
        <v>20</v>
      </c>
      <c r="R3" s="21">
        <f>J3-I3</f>
        <v>40</v>
      </c>
      <c r="S3" s="22">
        <v>0.20100502512562815</v>
      </c>
      <c r="T3" s="23">
        <f>P3-I3</f>
        <v>20</v>
      </c>
      <c r="U3" s="24">
        <f>(P3-I3)/P3</f>
        <v>0.11173184357541899</v>
      </c>
      <c r="V3" s="25">
        <f>P3/J3</f>
        <v>0.89949748743718594</v>
      </c>
      <c r="W3" s="26">
        <v>50</v>
      </c>
      <c r="X3" s="26">
        <v>50</v>
      </c>
      <c r="Y3" s="27" t="s">
        <v>35</v>
      </c>
      <c r="Z3" s="27">
        <v>100</v>
      </c>
      <c r="AA3" s="27" t="s">
        <v>36</v>
      </c>
      <c r="AB3" s="27" t="s">
        <v>37</v>
      </c>
      <c r="AC3" s="27">
        <v>16</v>
      </c>
      <c r="AD3" s="27">
        <v>60</v>
      </c>
      <c r="AE3" s="27" t="s">
        <v>38</v>
      </c>
      <c r="AF3" s="27"/>
      <c r="AG3" s="27" t="s">
        <v>39</v>
      </c>
      <c r="AH3" s="28">
        <v>1</v>
      </c>
      <c r="AI3" s="28" t="s">
        <v>315</v>
      </c>
      <c r="AJ3" s="29" t="s">
        <v>316</v>
      </c>
    </row>
    <row r="4" spans="1:36" s="30" customFormat="1" ht="16.5" customHeight="1" x14ac:dyDescent="0.15">
      <c r="A4" s="160">
        <v>448</v>
      </c>
      <c r="B4" s="31" t="s">
        <v>32</v>
      </c>
      <c r="C4" s="31" t="s">
        <v>33</v>
      </c>
      <c r="D4" s="32">
        <v>230584</v>
      </c>
      <c r="E4" s="33" t="s">
        <v>40</v>
      </c>
      <c r="F4" s="32">
        <v>214.4</v>
      </c>
      <c r="G4" s="32">
        <v>298</v>
      </c>
      <c r="H4" s="34">
        <v>0.19999999999999998</v>
      </c>
      <c r="I4" s="35">
        <v>214</v>
      </c>
      <c r="J4" s="149">
        <v>278</v>
      </c>
      <c r="K4" s="36"/>
      <c r="L4" s="21">
        <v>-20</v>
      </c>
      <c r="M4" s="44">
        <v>10</v>
      </c>
      <c r="N4" s="21">
        <v>10</v>
      </c>
      <c r="O4" s="21">
        <f t="shared" ref="O4:O67" si="0">P4-N4</f>
        <v>238</v>
      </c>
      <c r="P4" s="139">
        <v>248</v>
      </c>
      <c r="Q4" s="44">
        <f t="shared" ref="Q4:Q67" si="1">J4-P4</f>
        <v>30</v>
      </c>
      <c r="R4" s="21">
        <f t="shared" ref="R4:R67" si="2">J4-I4</f>
        <v>64</v>
      </c>
      <c r="S4" s="37">
        <v>0.23021582733812951</v>
      </c>
      <c r="T4" s="23">
        <f t="shared" ref="T4:T67" si="3">P4-I4</f>
        <v>34</v>
      </c>
      <c r="U4" s="24">
        <f t="shared" ref="U4:U67" si="4">(P4-I4)/P4</f>
        <v>0.13709677419354838</v>
      </c>
      <c r="V4" s="25">
        <f t="shared" ref="V4:V67" si="5">P4/J4</f>
        <v>0.8920863309352518</v>
      </c>
      <c r="W4" s="38">
        <v>0.40000000000000568</v>
      </c>
      <c r="X4" s="38">
        <v>19.599999999999994</v>
      </c>
      <c r="Y4" s="39" t="s">
        <v>35</v>
      </c>
      <c r="Z4" s="40">
        <v>20</v>
      </c>
      <c r="AA4" s="39" t="s">
        <v>36</v>
      </c>
      <c r="AB4" s="40" t="s">
        <v>37</v>
      </c>
      <c r="AC4" s="32">
        <v>1</v>
      </c>
      <c r="AD4" s="32">
        <v>192</v>
      </c>
      <c r="AE4" s="39"/>
      <c r="AF4" s="39"/>
      <c r="AG4" s="39" t="s">
        <v>39</v>
      </c>
      <c r="AH4" s="28">
        <v>1</v>
      </c>
      <c r="AI4" s="28" t="s">
        <v>315</v>
      </c>
      <c r="AJ4" s="29" t="s">
        <v>316</v>
      </c>
    </row>
    <row r="5" spans="1:36" s="30" customFormat="1" ht="16.5" customHeight="1" x14ac:dyDescent="0.15">
      <c r="A5" s="179">
        <v>449</v>
      </c>
      <c r="B5" s="31" t="s">
        <v>32</v>
      </c>
      <c r="C5" s="31" t="s">
        <v>33</v>
      </c>
      <c r="D5" s="32">
        <v>232203</v>
      </c>
      <c r="E5" s="33" t="s">
        <v>41</v>
      </c>
      <c r="F5" s="32">
        <v>349</v>
      </c>
      <c r="G5" s="32">
        <v>498</v>
      </c>
      <c r="H5" s="34">
        <v>0.29919678714859438</v>
      </c>
      <c r="I5" s="35">
        <v>159</v>
      </c>
      <c r="J5" s="150">
        <v>199</v>
      </c>
      <c r="K5" s="41"/>
      <c r="L5" s="21">
        <v>-299</v>
      </c>
      <c r="M5" s="44">
        <v>10</v>
      </c>
      <c r="N5" s="21">
        <v>10</v>
      </c>
      <c r="O5" s="21">
        <f t="shared" si="0"/>
        <v>169</v>
      </c>
      <c r="P5" s="139">
        <v>179</v>
      </c>
      <c r="Q5" s="44">
        <f t="shared" si="1"/>
        <v>20</v>
      </c>
      <c r="R5" s="21">
        <f t="shared" si="2"/>
        <v>40</v>
      </c>
      <c r="S5" s="37">
        <v>0.20100502512562815</v>
      </c>
      <c r="T5" s="23">
        <f t="shared" si="3"/>
        <v>20</v>
      </c>
      <c r="U5" s="24">
        <f t="shared" si="4"/>
        <v>0.11173184357541899</v>
      </c>
      <c r="V5" s="25">
        <f t="shared" si="5"/>
        <v>0.89949748743718594</v>
      </c>
      <c r="W5" s="38">
        <v>190</v>
      </c>
      <c r="X5" s="38">
        <v>109</v>
      </c>
      <c r="Y5" s="39" t="s">
        <v>35</v>
      </c>
      <c r="Z5" s="39">
        <v>299</v>
      </c>
      <c r="AA5" s="39" t="s">
        <v>36</v>
      </c>
      <c r="AB5" s="40" t="s">
        <v>37</v>
      </c>
      <c r="AC5" s="39">
        <v>43</v>
      </c>
      <c r="AD5" s="39">
        <v>0</v>
      </c>
      <c r="AE5" s="39"/>
      <c r="AF5" s="39"/>
      <c r="AG5" s="39" t="s">
        <v>42</v>
      </c>
      <c r="AH5" s="28">
        <v>1</v>
      </c>
      <c r="AI5" s="28" t="s">
        <v>315</v>
      </c>
      <c r="AJ5" s="29" t="s">
        <v>316</v>
      </c>
    </row>
    <row r="6" spans="1:36" s="30" customFormat="1" ht="16.5" customHeight="1" x14ac:dyDescent="0.15">
      <c r="A6" s="179">
        <v>450</v>
      </c>
      <c r="B6" s="31" t="s">
        <v>32</v>
      </c>
      <c r="C6" s="31" t="s">
        <v>33</v>
      </c>
      <c r="D6" s="32">
        <v>233404</v>
      </c>
      <c r="E6" s="33" t="s">
        <v>43</v>
      </c>
      <c r="F6" s="32">
        <v>209</v>
      </c>
      <c r="G6" s="32">
        <v>299</v>
      </c>
      <c r="H6" s="34">
        <v>0.30100334448160537</v>
      </c>
      <c r="I6" s="35">
        <v>159.19999999999999</v>
      </c>
      <c r="J6" s="150">
        <v>199</v>
      </c>
      <c r="K6" s="41"/>
      <c r="L6" s="21">
        <v>-100</v>
      </c>
      <c r="M6" s="44">
        <v>10</v>
      </c>
      <c r="N6" s="21">
        <v>10</v>
      </c>
      <c r="O6" s="21">
        <f t="shared" si="0"/>
        <v>169</v>
      </c>
      <c r="P6" s="139">
        <v>179</v>
      </c>
      <c r="Q6" s="44">
        <f t="shared" si="1"/>
        <v>20</v>
      </c>
      <c r="R6" s="21">
        <f t="shared" si="2"/>
        <v>39.800000000000011</v>
      </c>
      <c r="S6" s="37">
        <v>0.20000000000000007</v>
      </c>
      <c r="T6" s="23">
        <f t="shared" si="3"/>
        <v>19.800000000000011</v>
      </c>
      <c r="U6" s="24">
        <f t="shared" si="4"/>
        <v>0.11061452513966487</v>
      </c>
      <c r="V6" s="25">
        <f t="shared" si="5"/>
        <v>0.89949748743718594</v>
      </c>
      <c r="W6" s="38">
        <v>49.800000000000011</v>
      </c>
      <c r="X6" s="38">
        <v>50.199999999999989</v>
      </c>
      <c r="Y6" s="39" t="s">
        <v>35</v>
      </c>
      <c r="Z6" s="39">
        <v>100</v>
      </c>
      <c r="AA6" s="39" t="s">
        <v>36</v>
      </c>
      <c r="AB6" s="40" t="s">
        <v>37</v>
      </c>
      <c r="AC6" s="39">
        <v>0</v>
      </c>
      <c r="AD6" s="39">
        <v>0</v>
      </c>
      <c r="AE6" s="39"/>
      <c r="AF6" s="39"/>
      <c r="AG6" s="39" t="s">
        <v>42</v>
      </c>
      <c r="AH6" s="28">
        <v>1</v>
      </c>
      <c r="AI6" s="28" t="s">
        <v>315</v>
      </c>
      <c r="AJ6" s="29" t="s">
        <v>316</v>
      </c>
    </row>
    <row r="7" spans="1:36" s="30" customFormat="1" ht="16.5" customHeight="1" x14ac:dyDescent="0.15">
      <c r="A7" s="179">
        <v>451</v>
      </c>
      <c r="B7" s="31" t="s">
        <v>32</v>
      </c>
      <c r="C7" s="31" t="s">
        <v>33</v>
      </c>
      <c r="D7" s="32">
        <v>233093</v>
      </c>
      <c r="E7" s="33" t="s">
        <v>44</v>
      </c>
      <c r="F7" s="32">
        <v>126</v>
      </c>
      <c r="G7" s="32">
        <v>198</v>
      </c>
      <c r="H7" s="34">
        <v>0.36363636363636365</v>
      </c>
      <c r="I7" s="35">
        <v>126</v>
      </c>
      <c r="J7" s="150">
        <v>168</v>
      </c>
      <c r="K7" s="41"/>
      <c r="L7" s="21">
        <v>-30</v>
      </c>
      <c r="M7" s="44">
        <v>10</v>
      </c>
      <c r="N7" s="21">
        <v>10</v>
      </c>
      <c r="O7" s="21">
        <f t="shared" si="0"/>
        <v>148</v>
      </c>
      <c r="P7" s="139">
        <v>158</v>
      </c>
      <c r="Q7" s="44">
        <f t="shared" si="1"/>
        <v>10</v>
      </c>
      <c r="R7" s="21">
        <f t="shared" si="2"/>
        <v>42</v>
      </c>
      <c r="S7" s="37">
        <v>0.25</v>
      </c>
      <c r="T7" s="23">
        <f t="shared" si="3"/>
        <v>32</v>
      </c>
      <c r="U7" s="24">
        <f t="shared" si="4"/>
        <v>0.20253164556962025</v>
      </c>
      <c r="V7" s="25">
        <f t="shared" si="5"/>
        <v>0.94047619047619047</v>
      </c>
      <c r="W7" s="38">
        <v>0</v>
      </c>
      <c r="X7" s="38">
        <v>30</v>
      </c>
      <c r="Y7" s="39" t="s">
        <v>45</v>
      </c>
      <c r="Z7" s="39">
        <v>30</v>
      </c>
      <c r="AA7" s="39" t="s">
        <v>36</v>
      </c>
      <c r="AB7" s="40" t="s">
        <v>37</v>
      </c>
      <c r="AC7" s="39">
        <v>0</v>
      </c>
      <c r="AD7" s="39">
        <v>50</v>
      </c>
      <c r="AE7" s="39"/>
      <c r="AF7" s="39"/>
      <c r="AG7" s="39" t="s">
        <v>39</v>
      </c>
      <c r="AH7" s="28">
        <v>1</v>
      </c>
      <c r="AI7" s="28" t="s">
        <v>315</v>
      </c>
      <c r="AJ7" s="29" t="s">
        <v>316</v>
      </c>
    </row>
    <row r="8" spans="1:36" s="30" customFormat="1" ht="16.5" customHeight="1" x14ac:dyDescent="0.15">
      <c r="A8" s="179">
        <v>452</v>
      </c>
      <c r="B8" s="31" t="s">
        <v>32</v>
      </c>
      <c r="C8" s="31" t="s">
        <v>33</v>
      </c>
      <c r="D8" s="32">
        <v>232836</v>
      </c>
      <c r="E8" s="33" t="s">
        <v>46</v>
      </c>
      <c r="F8" s="32">
        <v>70</v>
      </c>
      <c r="G8" s="32">
        <v>99</v>
      </c>
      <c r="H8" s="34">
        <v>0.29292929292929293</v>
      </c>
      <c r="I8" s="35">
        <v>70</v>
      </c>
      <c r="J8" s="150">
        <v>99</v>
      </c>
      <c r="K8" s="41"/>
      <c r="L8" s="21">
        <v>0</v>
      </c>
      <c r="M8" s="44">
        <v>10</v>
      </c>
      <c r="N8" s="21">
        <v>10</v>
      </c>
      <c r="O8" s="21">
        <f t="shared" si="0"/>
        <v>79</v>
      </c>
      <c r="P8" s="139">
        <v>89</v>
      </c>
      <c r="Q8" s="44">
        <f t="shared" si="1"/>
        <v>10</v>
      </c>
      <c r="R8" s="21">
        <f t="shared" si="2"/>
        <v>29</v>
      </c>
      <c r="S8" s="37">
        <v>0.29292929292929293</v>
      </c>
      <c r="T8" s="23">
        <f t="shared" si="3"/>
        <v>19</v>
      </c>
      <c r="U8" s="24">
        <f t="shared" si="4"/>
        <v>0.21348314606741572</v>
      </c>
      <c r="V8" s="25">
        <f t="shared" si="5"/>
        <v>0.89898989898989901</v>
      </c>
      <c r="W8" s="38">
        <v>0</v>
      </c>
      <c r="X8" s="38">
        <v>0</v>
      </c>
      <c r="Y8" s="39" t="s">
        <v>47</v>
      </c>
      <c r="Z8" s="39">
        <v>0</v>
      </c>
      <c r="AA8" s="39" t="s">
        <v>36</v>
      </c>
      <c r="AB8" s="40" t="s">
        <v>37</v>
      </c>
      <c r="AC8" s="39">
        <v>57</v>
      </c>
      <c r="AD8" s="39">
        <v>59</v>
      </c>
      <c r="AE8" s="39"/>
      <c r="AF8" s="39"/>
      <c r="AG8" s="39" t="s">
        <v>39</v>
      </c>
      <c r="AH8" s="28">
        <v>1</v>
      </c>
      <c r="AI8" s="28" t="s">
        <v>315</v>
      </c>
      <c r="AJ8" s="29" t="s">
        <v>316</v>
      </c>
    </row>
    <row r="9" spans="1:36" s="30" customFormat="1" ht="16.5" customHeight="1" x14ac:dyDescent="0.15">
      <c r="A9" s="179">
        <v>453</v>
      </c>
      <c r="B9" s="31" t="s">
        <v>32</v>
      </c>
      <c r="C9" s="31" t="s">
        <v>48</v>
      </c>
      <c r="D9" s="32">
        <v>206311</v>
      </c>
      <c r="E9" s="33" t="s">
        <v>49</v>
      </c>
      <c r="F9" s="32">
        <v>75</v>
      </c>
      <c r="G9" s="32">
        <v>99</v>
      </c>
      <c r="H9" s="34">
        <v>0.24242424242424243</v>
      </c>
      <c r="I9" s="35">
        <v>75</v>
      </c>
      <c r="J9" s="150">
        <v>99</v>
      </c>
      <c r="K9" s="41"/>
      <c r="L9" s="21">
        <v>0</v>
      </c>
      <c r="M9" s="44">
        <v>10</v>
      </c>
      <c r="N9" s="21">
        <v>10</v>
      </c>
      <c r="O9" s="21">
        <f t="shared" si="0"/>
        <v>79</v>
      </c>
      <c r="P9" s="139">
        <v>89</v>
      </c>
      <c r="Q9" s="44">
        <f t="shared" si="1"/>
        <v>10</v>
      </c>
      <c r="R9" s="21">
        <f t="shared" si="2"/>
        <v>24</v>
      </c>
      <c r="S9" s="37">
        <v>0.24242424242424243</v>
      </c>
      <c r="T9" s="23">
        <f t="shared" si="3"/>
        <v>14</v>
      </c>
      <c r="U9" s="24">
        <f t="shared" si="4"/>
        <v>0.15730337078651685</v>
      </c>
      <c r="V9" s="25">
        <f t="shared" si="5"/>
        <v>0.89898989898989901</v>
      </c>
      <c r="W9" s="38">
        <v>0</v>
      </c>
      <c r="X9" s="38">
        <v>0</v>
      </c>
      <c r="Y9" s="39" t="s">
        <v>47</v>
      </c>
      <c r="Z9" s="39">
        <v>0</v>
      </c>
      <c r="AA9" s="39" t="s">
        <v>36</v>
      </c>
      <c r="AB9" s="40" t="s">
        <v>37</v>
      </c>
      <c r="AC9" s="39">
        <v>13</v>
      </c>
      <c r="AD9" s="39">
        <v>81</v>
      </c>
      <c r="AE9" s="39"/>
      <c r="AF9" s="39"/>
      <c r="AG9" s="39" t="s">
        <v>42</v>
      </c>
      <c r="AH9" s="28">
        <v>1</v>
      </c>
      <c r="AI9" s="28" t="s">
        <v>315</v>
      </c>
      <c r="AJ9" s="29" t="s">
        <v>316</v>
      </c>
    </row>
    <row r="10" spans="1:36" s="30" customFormat="1" ht="16.5" customHeight="1" x14ac:dyDescent="0.15">
      <c r="A10" s="179">
        <v>454</v>
      </c>
      <c r="B10" s="31" t="s">
        <v>32</v>
      </c>
      <c r="C10" s="31" t="s">
        <v>33</v>
      </c>
      <c r="D10" s="32">
        <v>219733</v>
      </c>
      <c r="E10" s="33" t="s">
        <v>50</v>
      </c>
      <c r="F10" s="32">
        <v>539</v>
      </c>
      <c r="G10" s="32">
        <v>799</v>
      </c>
      <c r="H10" s="34">
        <v>0.32540675844806005</v>
      </c>
      <c r="I10" s="35">
        <v>529</v>
      </c>
      <c r="J10" s="151">
        <v>779</v>
      </c>
      <c r="K10" s="101">
        <f>J10-(J10/800)*160</f>
        <v>623.20000000000005</v>
      </c>
      <c r="L10" s="21">
        <v>-20</v>
      </c>
      <c r="M10" s="44">
        <v>10</v>
      </c>
      <c r="N10" s="21">
        <v>10</v>
      </c>
      <c r="O10" s="21">
        <f t="shared" si="0"/>
        <v>639</v>
      </c>
      <c r="P10" s="139">
        <v>649</v>
      </c>
      <c r="Q10" s="44">
        <f t="shared" si="1"/>
        <v>130</v>
      </c>
      <c r="R10" s="21">
        <f t="shared" si="2"/>
        <v>250</v>
      </c>
      <c r="S10" s="37">
        <v>0.3209242618741977</v>
      </c>
      <c r="T10" s="23">
        <f t="shared" si="3"/>
        <v>120</v>
      </c>
      <c r="U10" s="24">
        <f t="shared" si="4"/>
        <v>0.18489984591679506</v>
      </c>
      <c r="V10" s="25">
        <f t="shared" si="5"/>
        <v>0.83311938382541717</v>
      </c>
      <c r="W10" s="38">
        <v>10</v>
      </c>
      <c r="X10" s="38">
        <v>10</v>
      </c>
      <c r="Y10" s="39" t="s">
        <v>35</v>
      </c>
      <c r="Z10" s="39">
        <v>20</v>
      </c>
      <c r="AA10" s="39" t="s">
        <v>36</v>
      </c>
      <c r="AB10" s="40" t="s">
        <v>37</v>
      </c>
      <c r="AC10" s="39">
        <v>7</v>
      </c>
      <c r="AD10" s="39">
        <v>76</v>
      </c>
      <c r="AE10" s="39"/>
      <c r="AF10" s="39"/>
      <c r="AG10" s="39" t="s">
        <v>42</v>
      </c>
      <c r="AH10" s="28">
        <v>1</v>
      </c>
      <c r="AI10" s="28" t="s">
        <v>315</v>
      </c>
      <c r="AJ10" s="119" t="s">
        <v>317</v>
      </c>
    </row>
    <row r="11" spans="1:36" s="30" customFormat="1" ht="16.5" customHeight="1" x14ac:dyDescent="0.15">
      <c r="A11" s="179">
        <v>455</v>
      </c>
      <c r="B11" s="31" t="s">
        <v>32</v>
      </c>
      <c r="C11" s="31" t="s">
        <v>33</v>
      </c>
      <c r="D11" s="32">
        <v>233534</v>
      </c>
      <c r="E11" s="33" t="s">
        <v>51</v>
      </c>
      <c r="F11" s="32">
        <v>208</v>
      </c>
      <c r="G11" s="32">
        <v>298</v>
      </c>
      <c r="H11" s="34">
        <v>0.30201342281879195</v>
      </c>
      <c r="I11" s="35">
        <v>208</v>
      </c>
      <c r="J11" s="150">
        <v>259</v>
      </c>
      <c r="K11" s="41"/>
      <c r="L11" s="21">
        <v>-39</v>
      </c>
      <c r="M11" s="44">
        <v>10</v>
      </c>
      <c r="N11" s="21">
        <v>10</v>
      </c>
      <c r="O11" s="21">
        <f t="shared" si="0"/>
        <v>229</v>
      </c>
      <c r="P11" s="139">
        <v>239</v>
      </c>
      <c r="Q11" s="44">
        <f t="shared" si="1"/>
        <v>20</v>
      </c>
      <c r="R11" s="21">
        <f t="shared" si="2"/>
        <v>51</v>
      </c>
      <c r="S11" s="37">
        <v>0.19691119691119691</v>
      </c>
      <c r="T11" s="23">
        <f t="shared" si="3"/>
        <v>31</v>
      </c>
      <c r="U11" s="24">
        <f t="shared" si="4"/>
        <v>0.1297071129707113</v>
      </c>
      <c r="V11" s="25">
        <f t="shared" si="5"/>
        <v>0.92277992277992282</v>
      </c>
      <c r="W11" s="38">
        <v>0</v>
      </c>
      <c r="X11" s="38">
        <v>39</v>
      </c>
      <c r="Y11" s="39" t="s">
        <v>45</v>
      </c>
      <c r="Z11" s="39">
        <v>39</v>
      </c>
      <c r="AA11" s="43" t="s">
        <v>36</v>
      </c>
      <c r="AB11" s="40" t="s">
        <v>37</v>
      </c>
      <c r="AC11" s="39">
        <v>0</v>
      </c>
      <c r="AD11" s="39">
        <v>100</v>
      </c>
      <c r="AE11" s="39"/>
      <c r="AF11" s="39"/>
      <c r="AG11" s="39" t="s">
        <v>39</v>
      </c>
      <c r="AH11" s="28">
        <v>1</v>
      </c>
      <c r="AI11" s="28" t="s">
        <v>315</v>
      </c>
      <c r="AJ11" s="29" t="s">
        <v>316</v>
      </c>
    </row>
    <row r="12" spans="1:36" s="30" customFormat="1" ht="16.5" customHeight="1" x14ac:dyDescent="0.15">
      <c r="A12" s="179">
        <v>478</v>
      </c>
      <c r="B12" s="31" t="s">
        <v>32</v>
      </c>
      <c r="C12" s="31" t="s">
        <v>48</v>
      </c>
      <c r="D12" s="32">
        <v>232363</v>
      </c>
      <c r="E12" s="33" t="s">
        <v>84</v>
      </c>
      <c r="F12" s="32">
        <v>82</v>
      </c>
      <c r="G12" s="32">
        <v>109</v>
      </c>
      <c r="H12" s="34">
        <v>0.24770642201834864</v>
      </c>
      <c r="I12" s="35">
        <v>80</v>
      </c>
      <c r="J12" s="153">
        <v>99</v>
      </c>
      <c r="K12" s="42"/>
      <c r="L12" s="21">
        <v>-10</v>
      </c>
      <c r="M12" s="44">
        <v>10</v>
      </c>
      <c r="N12" s="21">
        <v>10</v>
      </c>
      <c r="O12" s="21">
        <f>P12-N12</f>
        <v>78</v>
      </c>
      <c r="P12" s="139">
        <v>88</v>
      </c>
      <c r="Q12" s="44">
        <f>J12-P12</f>
        <v>11</v>
      </c>
      <c r="R12" s="21">
        <f>J12-I12</f>
        <v>19</v>
      </c>
      <c r="S12" s="37">
        <v>0.19191919191919191</v>
      </c>
      <c r="T12" s="23">
        <f>P12-I12</f>
        <v>8</v>
      </c>
      <c r="U12" s="24">
        <f>(P12-I12)/P12</f>
        <v>9.0909090909090912E-2</v>
      </c>
      <c r="V12" s="25">
        <f>P12/J12</f>
        <v>0.88888888888888884</v>
      </c>
      <c r="W12" s="38">
        <v>2</v>
      </c>
      <c r="X12" s="38">
        <v>8</v>
      </c>
      <c r="Y12" s="39" t="s">
        <v>47</v>
      </c>
      <c r="Z12" s="39">
        <v>10</v>
      </c>
      <c r="AA12" s="39" t="s">
        <v>36</v>
      </c>
      <c r="AB12" s="40" t="s">
        <v>37</v>
      </c>
      <c r="AC12" s="39">
        <v>68</v>
      </c>
      <c r="AD12" s="39">
        <v>97</v>
      </c>
      <c r="AE12" s="39"/>
      <c r="AF12" s="39"/>
      <c r="AG12" s="39" t="s">
        <v>39</v>
      </c>
      <c r="AH12" s="28">
        <v>1</v>
      </c>
      <c r="AI12" s="28" t="s">
        <v>315</v>
      </c>
      <c r="AJ12" s="29" t="s">
        <v>316</v>
      </c>
    </row>
    <row r="13" spans="1:36" s="30" customFormat="1" ht="16.5" customHeight="1" x14ac:dyDescent="0.15">
      <c r="A13" s="179">
        <v>479</v>
      </c>
      <c r="B13" s="31" t="s">
        <v>32</v>
      </c>
      <c r="C13" s="31" t="s">
        <v>48</v>
      </c>
      <c r="D13" s="32">
        <v>232856</v>
      </c>
      <c r="E13" s="33" t="s">
        <v>85</v>
      </c>
      <c r="F13" s="32">
        <v>57</v>
      </c>
      <c r="G13" s="32">
        <v>78</v>
      </c>
      <c r="H13" s="34">
        <v>0.26923076923076922</v>
      </c>
      <c r="I13" s="35">
        <v>57</v>
      </c>
      <c r="J13" s="150">
        <v>78</v>
      </c>
      <c r="K13" s="41"/>
      <c r="L13" s="21">
        <v>0</v>
      </c>
      <c r="M13" s="44">
        <v>10</v>
      </c>
      <c r="N13" s="21">
        <v>10</v>
      </c>
      <c r="O13" s="21">
        <f>P13-N13</f>
        <v>58</v>
      </c>
      <c r="P13" s="139">
        <v>68</v>
      </c>
      <c r="Q13" s="44">
        <f>J13-P13</f>
        <v>10</v>
      </c>
      <c r="R13" s="21">
        <f>J13-I13</f>
        <v>21</v>
      </c>
      <c r="S13" s="37">
        <v>0.26923076923076922</v>
      </c>
      <c r="T13" s="23">
        <f>P13-I13</f>
        <v>11</v>
      </c>
      <c r="U13" s="24">
        <f>(P13-I13)/P13</f>
        <v>0.16176470588235295</v>
      </c>
      <c r="V13" s="25">
        <f>P13/J13</f>
        <v>0.87179487179487181</v>
      </c>
      <c r="W13" s="38">
        <v>0</v>
      </c>
      <c r="X13" s="38">
        <v>0</v>
      </c>
      <c r="Y13" s="39" t="s">
        <v>45</v>
      </c>
      <c r="Z13" s="39">
        <v>0</v>
      </c>
      <c r="AA13" s="39" t="s">
        <v>36</v>
      </c>
      <c r="AB13" s="40" t="s">
        <v>37</v>
      </c>
      <c r="AC13" s="39">
        <v>41</v>
      </c>
      <c r="AD13" s="39">
        <v>329</v>
      </c>
      <c r="AE13" s="39"/>
      <c r="AF13" s="39"/>
      <c r="AG13" s="39" t="s">
        <v>39</v>
      </c>
      <c r="AH13" s="28">
        <v>1</v>
      </c>
      <c r="AI13" s="28" t="s">
        <v>315</v>
      </c>
      <c r="AJ13" s="29" t="s">
        <v>316</v>
      </c>
    </row>
    <row r="14" spans="1:36" s="30" customFormat="1" ht="16.5" customHeight="1" x14ac:dyDescent="0.15">
      <c r="A14" s="179">
        <v>480</v>
      </c>
      <c r="B14" s="31" t="s">
        <v>32</v>
      </c>
      <c r="C14" s="31" t="s">
        <v>48</v>
      </c>
      <c r="D14" s="32">
        <v>233008</v>
      </c>
      <c r="E14" s="33" t="s">
        <v>86</v>
      </c>
      <c r="F14" s="32">
        <v>69</v>
      </c>
      <c r="G14" s="32">
        <v>99</v>
      </c>
      <c r="H14" s="34">
        <v>0.30303030303030304</v>
      </c>
      <c r="I14" s="50">
        <v>69</v>
      </c>
      <c r="J14" s="154">
        <v>99</v>
      </c>
      <c r="K14" s="51"/>
      <c r="L14" s="21">
        <v>0</v>
      </c>
      <c r="M14" s="44">
        <v>10</v>
      </c>
      <c r="N14" s="21">
        <v>10</v>
      </c>
      <c r="O14" s="21">
        <f>P14-N14</f>
        <v>80</v>
      </c>
      <c r="P14" s="139">
        <v>90</v>
      </c>
      <c r="Q14" s="44">
        <f>J14-P14</f>
        <v>9</v>
      </c>
      <c r="R14" s="21">
        <f>J14-I14</f>
        <v>30</v>
      </c>
      <c r="S14" s="37">
        <v>0.30303030303030304</v>
      </c>
      <c r="T14" s="23">
        <f>P14-I14</f>
        <v>21</v>
      </c>
      <c r="U14" s="24">
        <f>(P14-I14)/P14</f>
        <v>0.23333333333333334</v>
      </c>
      <c r="V14" s="25">
        <f>P14/J14</f>
        <v>0.90909090909090906</v>
      </c>
      <c r="W14" s="38">
        <v>0</v>
      </c>
      <c r="X14" s="38">
        <v>0</v>
      </c>
      <c r="Y14" s="39" t="s">
        <v>47</v>
      </c>
      <c r="Z14" s="39">
        <v>0</v>
      </c>
      <c r="AA14" s="43" t="s">
        <v>36</v>
      </c>
      <c r="AB14" s="40" t="s">
        <v>37</v>
      </c>
      <c r="AC14" s="39">
        <v>12</v>
      </c>
      <c r="AD14" s="39">
        <v>45</v>
      </c>
      <c r="AE14" s="39"/>
      <c r="AF14" s="39"/>
      <c r="AG14" s="39" t="s">
        <v>39</v>
      </c>
      <c r="AH14" s="28">
        <v>1</v>
      </c>
      <c r="AI14" s="28" t="s">
        <v>315</v>
      </c>
      <c r="AJ14" s="29" t="s">
        <v>316</v>
      </c>
    </row>
    <row r="15" spans="1:36" s="30" customFormat="1" ht="16.5" customHeight="1" x14ac:dyDescent="0.15">
      <c r="A15" s="143">
        <v>571</v>
      </c>
      <c r="B15" s="31" t="s">
        <v>32</v>
      </c>
      <c r="C15" s="31" t="s">
        <v>48</v>
      </c>
      <c r="D15" s="32">
        <v>233020</v>
      </c>
      <c r="E15" s="33" t="s">
        <v>90</v>
      </c>
      <c r="F15" s="32">
        <v>69</v>
      </c>
      <c r="G15" s="32">
        <v>99</v>
      </c>
      <c r="H15" s="34">
        <v>0.30303030303030304</v>
      </c>
      <c r="I15" s="50">
        <v>69</v>
      </c>
      <c r="J15" s="154">
        <v>99</v>
      </c>
      <c r="K15" s="51"/>
      <c r="L15" s="21">
        <v>0</v>
      </c>
      <c r="M15" s="44">
        <v>10</v>
      </c>
      <c r="N15" s="21">
        <v>10</v>
      </c>
      <c r="O15" s="21">
        <f>P15-N15</f>
        <v>79</v>
      </c>
      <c r="P15" s="139">
        <v>89</v>
      </c>
      <c r="Q15" s="44">
        <f>J15-P15</f>
        <v>10</v>
      </c>
      <c r="R15" s="21">
        <f>J15-I15</f>
        <v>30</v>
      </c>
      <c r="S15" s="37">
        <v>0.30303030303030304</v>
      </c>
      <c r="T15" s="23">
        <f>P15-I15</f>
        <v>20</v>
      </c>
      <c r="U15" s="24">
        <f>(P15-I15)/P15</f>
        <v>0.2247191011235955</v>
      </c>
      <c r="V15" s="25">
        <f>P15/J15</f>
        <v>0.89898989898989901</v>
      </c>
      <c r="W15" s="38">
        <v>0</v>
      </c>
      <c r="X15" s="38">
        <v>0</v>
      </c>
      <c r="Y15" s="39" t="s">
        <v>47</v>
      </c>
      <c r="Z15" s="39">
        <v>0</v>
      </c>
      <c r="AA15" s="43" t="s">
        <v>36</v>
      </c>
      <c r="AB15" s="40" t="s">
        <v>37</v>
      </c>
      <c r="AC15" s="39">
        <v>10</v>
      </c>
      <c r="AD15" s="39">
        <v>46</v>
      </c>
      <c r="AE15" s="39"/>
      <c r="AF15" s="39"/>
      <c r="AG15" s="39" t="s">
        <v>39</v>
      </c>
      <c r="AH15" s="28">
        <v>1</v>
      </c>
      <c r="AI15" s="28" t="s">
        <v>315</v>
      </c>
      <c r="AJ15" s="29" t="s">
        <v>316</v>
      </c>
    </row>
    <row r="16" spans="1:36" s="30" customFormat="1" ht="16.5" customHeight="1" x14ac:dyDescent="0.15">
      <c r="A16" s="179">
        <v>481</v>
      </c>
      <c r="B16" s="31" t="s">
        <v>87</v>
      </c>
      <c r="C16" s="31" t="s">
        <v>48</v>
      </c>
      <c r="D16" s="32">
        <v>232706</v>
      </c>
      <c r="E16" s="33" t="s">
        <v>88</v>
      </c>
      <c r="F16" s="32">
        <v>119.4</v>
      </c>
      <c r="G16" s="32">
        <v>199</v>
      </c>
      <c r="H16" s="34">
        <v>0.39999999999999997</v>
      </c>
      <c r="I16" s="35">
        <v>119.4</v>
      </c>
      <c r="J16" s="150">
        <v>199</v>
      </c>
      <c r="K16" s="41"/>
      <c r="L16" s="21">
        <v>0</v>
      </c>
      <c r="M16" s="44">
        <v>10</v>
      </c>
      <c r="N16" s="21">
        <v>10</v>
      </c>
      <c r="O16" s="21">
        <f>P16-N16</f>
        <v>159</v>
      </c>
      <c r="P16" s="139">
        <v>169</v>
      </c>
      <c r="Q16" s="44">
        <f>J16-P16</f>
        <v>30</v>
      </c>
      <c r="R16" s="21">
        <f>J16-I16</f>
        <v>79.599999999999994</v>
      </c>
      <c r="S16" s="37">
        <v>0.39999999999999997</v>
      </c>
      <c r="T16" s="23">
        <f>P16-I16</f>
        <v>49.599999999999994</v>
      </c>
      <c r="U16" s="24">
        <f>(P16-I16)/P16</f>
        <v>0.29349112426035501</v>
      </c>
      <c r="V16" s="25">
        <f>P16/J16</f>
        <v>0.84924623115577891</v>
      </c>
      <c r="W16" s="38">
        <v>0</v>
      </c>
      <c r="X16" s="38">
        <v>0</v>
      </c>
      <c r="Y16" s="39" t="s">
        <v>89</v>
      </c>
      <c r="Z16" s="39">
        <v>0</v>
      </c>
      <c r="AA16" s="43" t="s">
        <v>36</v>
      </c>
      <c r="AB16" s="40" t="s">
        <v>37</v>
      </c>
      <c r="AC16" s="39">
        <v>127</v>
      </c>
      <c r="AD16" s="39">
        <v>2730</v>
      </c>
      <c r="AE16" s="39"/>
      <c r="AF16" s="39"/>
      <c r="AG16" s="39" t="s">
        <v>39</v>
      </c>
      <c r="AH16" s="28">
        <v>1</v>
      </c>
      <c r="AI16" s="28" t="s">
        <v>315</v>
      </c>
      <c r="AJ16" s="29" t="s">
        <v>316</v>
      </c>
    </row>
    <row r="17" spans="1:36" s="30" customFormat="1" ht="16.5" customHeight="1" x14ac:dyDescent="0.15">
      <c r="A17" s="179">
        <v>456</v>
      </c>
      <c r="B17" s="31" t="s">
        <v>32</v>
      </c>
      <c r="C17" s="31" t="s">
        <v>33</v>
      </c>
      <c r="D17" s="32">
        <v>228320</v>
      </c>
      <c r="E17" s="33" t="s">
        <v>52</v>
      </c>
      <c r="F17" s="32">
        <v>126</v>
      </c>
      <c r="G17" s="32">
        <v>168</v>
      </c>
      <c r="H17" s="34">
        <v>0.25</v>
      </c>
      <c r="I17" s="35">
        <v>126</v>
      </c>
      <c r="J17" s="150">
        <v>158</v>
      </c>
      <c r="K17" s="41"/>
      <c r="L17" s="21">
        <v>-10</v>
      </c>
      <c r="M17" s="44">
        <v>10</v>
      </c>
      <c r="N17" s="21">
        <v>10</v>
      </c>
      <c r="O17" s="21">
        <f t="shared" si="0"/>
        <v>128</v>
      </c>
      <c r="P17" s="139">
        <v>138</v>
      </c>
      <c r="Q17" s="44">
        <f t="shared" si="1"/>
        <v>20</v>
      </c>
      <c r="R17" s="21">
        <f t="shared" si="2"/>
        <v>32</v>
      </c>
      <c r="S17" s="37">
        <v>0.20253164556962025</v>
      </c>
      <c r="T17" s="23">
        <f t="shared" si="3"/>
        <v>12</v>
      </c>
      <c r="U17" s="24">
        <f t="shared" si="4"/>
        <v>8.6956521739130432E-2</v>
      </c>
      <c r="V17" s="25">
        <f t="shared" si="5"/>
        <v>0.87341772151898733</v>
      </c>
      <c r="W17" s="38">
        <v>0</v>
      </c>
      <c r="X17" s="38">
        <v>10</v>
      </c>
      <c r="Y17" s="39" t="s">
        <v>35</v>
      </c>
      <c r="Z17" s="40">
        <v>10</v>
      </c>
      <c r="AA17" s="39" t="s">
        <v>36</v>
      </c>
      <c r="AB17" s="40" t="s">
        <v>37</v>
      </c>
      <c r="AC17" s="32">
        <v>20</v>
      </c>
      <c r="AD17" s="32">
        <v>992</v>
      </c>
      <c r="AE17" s="39"/>
      <c r="AF17" s="39"/>
      <c r="AG17" s="39" t="s">
        <v>42</v>
      </c>
      <c r="AH17" s="28">
        <v>1</v>
      </c>
      <c r="AI17" s="28" t="s">
        <v>315</v>
      </c>
      <c r="AJ17" s="29" t="s">
        <v>316</v>
      </c>
    </row>
    <row r="18" spans="1:36" s="30" customFormat="1" ht="16.5" customHeight="1" x14ac:dyDescent="0.15">
      <c r="A18" s="179">
        <v>457</v>
      </c>
      <c r="B18" s="31" t="s">
        <v>32</v>
      </c>
      <c r="C18" s="31" t="s">
        <v>33</v>
      </c>
      <c r="D18" s="32">
        <v>231848</v>
      </c>
      <c r="E18" s="33" t="s">
        <v>53</v>
      </c>
      <c r="F18" s="32">
        <v>89</v>
      </c>
      <c r="G18" s="32">
        <v>128</v>
      </c>
      <c r="H18" s="34">
        <v>0.3046875</v>
      </c>
      <c r="I18" s="35">
        <v>79</v>
      </c>
      <c r="J18" s="150">
        <v>99</v>
      </c>
      <c r="K18" s="41"/>
      <c r="L18" s="21">
        <v>-29</v>
      </c>
      <c r="M18" s="44">
        <v>10</v>
      </c>
      <c r="N18" s="21">
        <v>10</v>
      </c>
      <c r="O18" s="21">
        <f t="shared" si="0"/>
        <v>79</v>
      </c>
      <c r="P18" s="139">
        <v>89</v>
      </c>
      <c r="Q18" s="44">
        <f t="shared" si="1"/>
        <v>10</v>
      </c>
      <c r="R18" s="21">
        <f t="shared" si="2"/>
        <v>20</v>
      </c>
      <c r="S18" s="37">
        <v>0.20202020202020202</v>
      </c>
      <c r="T18" s="23">
        <f t="shared" si="3"/>
        <v>10</v>
      </c>
      <c r="U18" s="24">
        <f t="shared" si="4"/>
        <v>0.11235955056179775</v>
      </c>
      <c r="V18" s="25">
        <f t="shared" si="5"/>
        <v>0.89898989898989901</v>
      </c>
      <c r="W18" s="38">
        <v>10</v>
      </c>
      <c r="X18" s="38">
        <v>19</v>
      </c>
      <c r="Y18" s="39" t="s">
        <v>35</v>
      </c>
      <c r="Z18" s="40">
        <v>29</v>
      </c>
      <c r="AA18" s="39" t="s">
        <v>36</v>
      </c>
      <c r="AB18" s="40" t="s">
        <v>37</v>
      </c>
      <c r="AC18" s="32">
        <v>2</v>
      </c>
      <c r="AD18" s="32">
        <v>38</v>
      </c>
      <c r="AE18" s="39"/>
      <c r="AF18" s="39"/>
      <c r="AG18" s="39" t="s">
        <v>39</v>
      </c>
      <c r="AH18" s="28">
        <v>1</v>
      </c>
      <c r="AI18" s="28" t="s">
        <v>315</v>
      </c>
      <c r="AJ18" s="29" t="s">
        <v>316</v>
      </c>
    </row>
    <row r="19" spans="1:36" s="30" customFormat="1" ht="16.5" customHeight="1" x14ac:dyDescent="0.15">
      <c r="A19" s="179">
        <v>458</v>
      </c>
      <c r="B19" s="31" t="s">
        <v>32</v>
      </c>
      <c r="C19" s="31" t="s">
        <v>33</v>
      </c>
      <c r="D19" s="32">
        <v>224288</v>
      </c>
      <c r="E19" s="33" t="s">
        <v>54</v>
      </c>
      <c r="F19" s="32">
        <v>119</v>
      </c>
      <c r="G19" s="32">
        <v>199</v>
      </c>
      <c r="H19" s="34">
        <v>0.4020100502512563</v>
      </c>
      <c r="I19" s="35">
        <v>119</v>
      </c>
      <c r="J19" s="150">
        <v>149</v>
      </c>
      <c r="K19" s="41"/>
      <c r="L19" s="21">
        <v>-50</v>
      </c>
      <c r="M19" s="44">
        <v>10</v>
      </c>
      <c r="N19" s="21">
        <v>10</v>
      </c>
      <c r="O19" s="21">
        <f t="shared" si="0"/>
        <v>129</v>
      </c>
      <c r="P19" s="139">
        <v>139</v>
      </c>
      <c r="Q19" s="44">
        <f t="shared" si="1"/>
        <v>10</v>
      </c>
      <c r="R19" s="21">
        <f t="shared" si="2"/>
        <v>30</v>
      </c>
      <c r="S19" s="37">
        <v>0.20134228187919462</v>
      </c>
      <c r="T19" s="23">
        <f t="shared" si="3"/>
        <v>20</v>
      </c>
      <c r="U19" s="24">
        <f t="shared" si="4"/>
        <v>0.14388489208633093</v>
      </c>
      <c r="V19" s="25">
        <f t="shared" si="5"/>
        <v>0.93288590604026844</v>
      </c>
      <c r="W19" s="38">
        <v>0</v>
      </c>
      <c r="X19" s="38">
        <v>50</v>
      </c>
      <c r="Y19" s="39" t="s">
        <v>35</v>
      </c>
      <c r="Z19" s="40">
        <v>50</v>
      </c>
      <c r="AA19" s="39" t="s">
        <v>36</v>
      </c>
      <c r="AB19" s="40" t="s">
        <v>37</v>
      </c>
      <c r="AC19" s="45">
        <v>7</v>
      </c>
      <c r="AD19" s="45">
        <v>94</v>
      </c>
      <c r="AE19" s="46"/>
      <c r="AF19" s="46"/>
      <c r="AG19" s="39" t="s">
        <v>42</v>
      </c>
      <c r="AH19" s="28">
        <v>1</v>
      </c>
      <c r="AI19" s="28" t="s">
        <v>315</v>
      </c>
      <c r="AJ19" s="29" t="s">
        <v>316</v>
      </c>
    </row>
    <row r="20" spans="1:36" s="30" customFormat="1" ht="16.5" customHeight="1" x14ac:dyDescent="0.15">
      <c r="A20" s="179">
        <v>459</v>
      </c>
      <c r="B20" s="31" t="s">
        <v>32</v>
      </c>
      <c r="C20" s="31" t="s">
        <v>33</v>
      </c>
      <c r="D20" s="32">
        <v>193006</v>
      </c>
      <c r="E20" s="33" t="s">
        <v>55</v>
      </c>
      <c r="F20" s="32">
        <v>238.5</v>
      </c>
      <c r="G20" s="32">
        <v>318</v>
      </c>
      <c r="H20" s="34">
        <v>0.25</v>
      </c>
      <c r="I20" s="35">
        <v>238.5</v>
      </c>
      <c r="J20" s="150">
        <v>318</v>
      </c>
      <c r="K20" s="101"/>
      <c r="L20" s="21">
        <v>0</v>
      </c>
      <c r="M20" s="44">
        <v>10</v>
      </c>
      <c r="N20" s="21">
        <v>10</v>
      </c>
      <c r="O20" s="21">
        <f t="shared" si="0"/>
        <v>248</v>
      </c>
      <c r="P20" s="139">
        <v>258</v>
      </c>
      <c r="Q20" s="44">
        <f t="shared" si="1"/>
        <v>60</v>
      </c>
      <c r="R20" s="21">
        <f t="shared" si="2"/>
        <v>79.5</v>
      </c>
      <c r="S20" s="37">
        <v>0.25</v>
      </c>
      <c r="T20" s="23">
        <f t="shared" si="3"/>
        <v>19.5</v>
      </c>
      <c r="U20" s="24">
        <f t="shared" si="4"/>
        <v>7.5581395348837205E-2</v>
      </c>
      <c r="V20" s="25">
        <f t="shared" si="5"/>
        <v>0.81132075471698117</v>
      </c>
      <c r="W20" s="38">
        <v>0</v>
      </c>
      <c r="X20" s="38">
        <v>0</v>
      </c>
      <c r="Y20" s="39" t="s">
        <v>45</v>
      </c>
      <c r="Z20" s="39">
        <v>0</v>
      </c>
      <c r="AA20" s="43" t="s">
        <v>36</v>
      </c>
      <c r="AB20" s="40" t="s">
        <v>37</v>
      </c>
      <c r="AC20" s="39">
        <v>14</v>
      </c>
      <c r="AD20" s="39">
        <v>40</v>
      </c>
      <c r="AE20" s="39"/>
      <c r="AF20" s="39"/>
      <c r="AG20" s="39" t="s">
        <v>42</v>
      </c>
      <c r="AH20" s="28">
        <v>1</v>
      </c>
      <c r="AI20" s="28" t="s">
        <v>315</v>
      </c>
      <c r="AJ20" s="29" t="s">
        <v>316</v>
      </c>
    </row>
    <row r="21" spans="1:36" s="30" customFormat="1" ht="16.5" customHeight="1" x14ac:dyDescent="0.15">
      <c r="A21" s="179">
        <v>460</v>
      </c>
      <c r="B21" s="31" t="s">
        <v>32</v>
      </c>
      <c r="C21" s="31" t="s">
        <v>33</v>
      </c>
      <c r="D21" s="32">
        <v>232854</v>
      </c>
      <c r="E21" s="33" t="s">
        <v>56</v>
      </c>
      <c r="F21" s="32">
        <v>148.5</v>
      </c>
      <c r="G21" s="32">
        <v>198</v>
      </c>
      <c r="H21" s="34">
        <v>0.25</v>
      </c>
      <c r="I21" s="35">
        <v>148.5</v>
      </c>
      <c r="J21" s="150">
        <v>198</v>
      </c>
      <c r="K21" s="41"/>
      <c r="L21" s="21">
        <v>0</v>
      </c>
      <c r="M21" s="44">
        <v>10</v>
      </c>
      <c r="N21" s="21">
        <v>10</v>
      </c>
      <c r="O21" s="21">
        <f t="shared" si="0"/>
        <v>168</v>
      </c>
      <c r="P21" s="139">
        <v>178</v>
      </c>
      <c r="Q21" s="44">
        <f t="shared" si="1"/>
        <v>20</v>
      </c>
      <c r="R21" s="21">
        <f t="shared" si="2"/>
        <v>49.5</v>
      </c>
      <c r="S21" s="37">
        <v>0.25</v>
      </c>
      <c r="T21" s="23">
        <f t="shared" si="3"/>
        <v>29.5</v>
      </c>
      <c r="U21" s="24">
        <f t="shared" si="4"/>
        <v>0.16573033707865167</v>
      </c>
      <c r="V21" s="25">
        <f t="shared" si="5"/>
        <v>0.89898989898989901</v>
      </c>
      <c r="W21" s="38">
        <v>0</v>
      </c>
      <c r="X21" s="38">
        <v>0</v>
      </c>
      <c r="Y21" s="39" t="s">
        <v>35</v>
      </c>
      <c r="Z21" s="39">
        <v>0</v>
      </c>
      <c r="AA21" s="43" t="s">
        <v>36</v>
      </c>
      <c r="AB21" s="40" t="s">
        <v>37</v>
      </c>
      <c r="AC21" s="47">
        <v>12</v>
      </c>
      <c r="AD21" s="47">
        <v>186</v>
      </c>
      <c r="AE21" s="39"/>
      <c r="AF21" s="39"/>
      <c r="AG21" s="39" t="s">
        <v>39</v>
      </c>
      <c r="AH21" s="28">
        <v>1</v>
      </c>
      <c r="AI21" s="28" t="s">
        <v>315</v>
      </c>
      <c r="AJ21" s="29" t="s">
        <v>316</v>
      </c>
    </row>
    <row r="22" spans="1:36" s="30" customFormat="1" ht="16.5" customHeight="1" x14ac:dyDescent="0.15">
      <c r="A22" s="179">
        <v>461</v>
      </c>
      <c r="B22" s="31" t="s">
        <v>32</v>
      </c>
      <c r="C22" s="31" t="s">
        <v>33</v>
      </c>
      <c r="D22" s="32">
        <v>233527</v>
      </c>
      <c r="E22" s="33" t="s">
        <v>57</v>
      </c>
      <c r="F22" s="32">
        <v>117.6</v>
      </c>
      <c r="G22" s="32">
        <v>168</v>
      </c>
      <c r="H22" s="34">
        <v>0.30000000000000004</v>
      </c>
      <c r="I22" s="35">
        <v>117.6</v>
      </c>
      <c r="J22" s="150">
        <v>168</v>
      </c>
      <c r="K22" s="41"/>
      <c r="L22" s="21">
        <v>0</v>
      </c>
      <c r="M22" s="44">
        <v>10</v>
      </c>
      <c r="N22" s="21">
        <v>10</v>
      </c>
      <c r="O22" s="21">
        <f t="shared" si="0"/>
        <v>138</v>
      </c>
      <c r="P22" s="139">
        <v>148</v>
      </c>
      <c r="Q22" s="44">
        <f t="shared" si="1"/>
        <v>20</v>
      </c>
      <c r="R22" s="21">
        <f t="shared" si="2"/>
        <v>50.400000000000006</v>
      </c>
      <c r="S22" s="37">
        <v>0.30000000000000004</v>
      </c>
      <c r="T22" s="23">
        <f t="shared" si="3"/>
        <v>30.400000000000006</v>
      </c>
      <c r="U22" s="24">
        <f t="shared" si="4"/>
        <v>0.20540540540540544</v>
      </c>
      <c r="V22" s="25">
        <f t="shared" si="5"/>
        <v>0.88095238095238093</v>
      </c>
      <c r="W22" s="38">
        <v>0</v>
      </c>
      <c r="X22" s="38">
        <v>0</v>
      </c>
      <c r="Y22" s="39" t="s">
        <v>35</v>
      </c>
      <c r="Z22" s="39">
        <v>0</v>
      </c>
      <c r="AA22" s="43" t="s">
        <v>36</v>
      </c>
      <c r="AB22" s="40" t="s">
        <v>37</v>
      </c>
      <c r="AC22" s="39">
        <v>0</v>
      </c>
      <c r="AD22" s="39">
        <v>20</v>
      </c>
      <c r="AE22" s="39"/>
      <c r="AF22" s="39"/>
      <c r="AG22" s="39" t="s">
        <v>42</v>
      </c>
      <c r="AH22" s="28">
        <v>1</v>
      </c>
      <c r="AI22" s="28" t="s">
        <v>315</v>
      </c>
      <c r="AJ22" s="29" t="s">
        <v>316</v>
      </c>
    </row>
    <row r="23" spans="1:36" s="30" customFormat="1" ht="16.5" customHeight="1" x14ac:dyDescent="0.15">
      <c r="A23" s="179">
        <v>462</v>
      </c>
      <c r="B23" s="31" t="s">
        <v>32</v>
      </c>
      <c r="C23" s="31" t="s">
        <v>33</v>
      </c>
      <c r="D23" s="32">
        <v>233024</v>
      </c>
      <c r="E23" s="33" t="s">
        <v>58</v>
      </c>
      <c r="F23" s="32">
        <v>234</v>
      </c>
      <c r="G23" s="32">
        <v>318</v>
      </c>
      <c r="H23" s="34">
        <v>0.26415094339622641</v>
      </c>
      <c r="I23" s="35">
        <v>234</v>
      </c>
      <c r="J23" s="150">
        <v>318</v>
      </c>
      <c r="K23" s="41"/>
      <c r="L23" s="21">
        <v>0</v>
      </c>
      <c r="M23" s="44">
        <v>10</v>
      </c>
      <c r="N23" s="21">
        <v>10</v>
      </c>
      <c r="O23" s="21">
        <f t="shared" si="0"/>
        <v>278</v>
      </c>
      <c r="P23" s="139">
        <v>288</v>
      </c>
      <c r="Q23" s="44">
        <f t="shared" si="1"/>
        <v>30</v>
      </c>
      <c r="R23" s="21">
        <f t="shared" si="2"/>
        <v>84</v>
      </c>
      <c r="S23" s="37">
        <v>0.26415094339622641</v>
      </c>
      <c r="T23" s="23">
        <f t="shared" si="3"/>
        <v>54</v>
      </c>
      <c r="U23" s="24">
        <f t="shared" si="4"/>
        <v>0.1875</v>
      </c>
      <c r="V23" s="25">
        <f t="shared" si="5"/>
        <v>0.90566037735849059</v>
      </c>
      <c r="W23" s="38">
        <v>0</v>
      </c>
      <c r="X23" s="38">
        <v>0</v>
      </c>
      <c r="Y23" s="39" t="s">
        <v>45</v>
      </c>
      <c r="Z23" s="39">
        <v>0</v>
      </c>
      <c r="AA23" s="43" t="s">
        <v>36</v>
      </c>
      <c r="AB23" s="40" t="s">
        <v>37</v>
      </c>
      <c r="AC23" s="39">
        <v>0</v>
      </c>
      <c r="AD23" s="39">
        <v>30</v>
      </c>
      <c r="AE23" s="39"/>
      <c r="AF23" s="39"/>
      <c r="AG23" s="39" t="s">
        <v>39</v>
      </c>
      <c r="AH23" s="28">
        <v>1</v>
      </c>
      <c r="AI23" s="28" t="s">
        <v>315</v>
      </c>
      <c r="AJ23" s="29" t="s">
        <v>316</v>
      </c>
    </row>
    <row r="24" spans="1:36" s="30" customFormat="1" ht="16.5" customHeight="1" x14ac:dyDescent="0.15">
      <c r="A24" s="179">
        <v>463</v>
      </c>
      <c r="B24" s="31" t="s">
        <v>32</v>
      </c>
      <c r="C24" s="31" t="s">
        <v>48</v>
      </c>
      <c r="D24" s="32">
        <v>232359</v>
      </c>
      <c r="E24" s="33" t="s">
        <v>59</v>
      </c>
      <c r="F24" s="32">
        <v>239.2</v>
      </c>
      <c r="G24" s="32">
        <v>299</v>
      </c>
      <c r="H24" s="34">
        <v>0.20000000000000004</v>
      </c>
      <c r="I24" s="35">
        <v>219.2</v>
      </c>
      <c r="J24" s="150">
        <v>279</v>
      </c>
      <c r="K24" s="41"/>
      <c r="L24" s="21">
        <v>-20</v>
      </c>
      <c r="M24" s="44">
        <v>10</v>
      </c>
      <c r="N24" s="21">
        <v>10</v>
      </c>
      <c r="O24" s="21">
        <f t="shared" si="0"/>
        <v>249</v>
      </c>
      <c r="P24" s="139">
        <v>259</v>
      </c>
      <c r="Q24" s="44">
        <f t="shared" si="1"/>
        <v>20</v>
      </c>
      <c r="R24" s="21">
        <f t="shared" si="2"/>
        <v>59.800000000000011</v>
      </c>
      <c r="S24" s="37">
        <v>0.21433691756272405</v>
      </c>
      <c r="T24" s="23">
        <f t="shared" si="3"/>
        <v>39.800000000000011</v>
      </c>
      <c r="U24" s="24">
        <f t="shared" si="4"/>
        <v>0.15366795366795372</v>
      </c>
      <c r="V24" s="25">
        <f t="shared" si="5"/>
        <v>0.92831541218637992</v>
      </c>
      <c r="W24" s="38">
        <v>20</v>
      </c>
      <c r="X24" s="38">
        <v>0</v>
      </c>
      <c r="Y24" s="39" t="s">
        <v>45</v>
      </c>
      <c r="Z24" s="39">
        <v>20</v>
      </c>
      <c r="AA24" s="43" t="s">
        <v>342</v>
      </c>
      <c r="AB24" s="40" t="s">
        <v>37</v>
      </c>
      <c r="AC24" s="39">
        <v>1</v>
      </c>
      <c r="AD24" s="39">
        <v>194</v>
      </c>
      <c r="AE24" s="39"/>
      <c r="AF24" s="39"/>
      <c r="AG24" s="39" t="s">
        <v>39</v>
      </c>
      <c r="AH24" s="28">
        <v>1</v>
      </c>
      <c r="AI24" s="28" t="s">
        <v>315</v>
      </c>
      <c r="AJ24" s="29" t="s">
        <v>316</v>
      </c>
    </row>
    <row r="25" spans="1:36" s="30" customFormat="1" ht="16.5" customHeight="1" x14ac:dyDescent="0.15">
      <c r="A25" s="179">
        <v>464</v>
      </c>
      <c r="B25" s="31" t="s">
        <v>32</v>
      </c>
      <c r="C25" s="31" t="s">
        <v>33</v>
      </c>
      <c r="D25" s="32">
        <v>230799</v>
      </c>
      <c r="E25" s="33" t="s">
        <v>60</v>
      </c>
      <c r="F25" s="32">
        <v>351</v>
      </c>
      <c r="G25" s="32">
        <v>468</v>
      </c>
      <c r="H25" s="34">
        <v>0.25</v>
      </c>
      <c r="I25" s="118">
        <v>341</v>
      </c>
      <c r="J25" s="152">
        <v>399</v>
      </c>
      <c r="K25" s="101">
        <f>J25-(J25/500)*100</f>
        <v>319.2</v>
      </c>
      <c r="L25" s="41">
        <v>-69</v>
      </c>
      <c r="M25" s="44">
        <v>10</v>
      </c>
      <c r="N25" s="41">
        <v>10</v>
      </c>
      <c r="O25" s="21">
        <f t="shared" si="0"/>
        <v>329</v>
      </c>
      <c r="P25" s="139">
        <v>339</v>
      </c>
      <c r="Q25" s="44">
        <f t="shared" si="1"/>
        <v>60</v>
      </c>
      <c r="R25" s="21">
        <f t="shared" si="2"/>
        <v>58</v>
      </c>
      <c r="S25" s="37">
        <v>0.14536340852130325</v>
      </c>
      <c r="T25" s="23">
        <f t="shared" si="3"/>
        <v>-2</v>
      </c>
      <c r="U25" s="24">
        <f t="shared" si="4"/>
        <v>-5.8997050147492625E-3</v>
      </c>
      <c r="V25" s="25">
        <f t="shared" si="5"/>
        <v>0.84962406015037595</v>
      </c>
      <c r="W25" s="38">
        <v>10</v>
      </c>
      <c r="X25" s="38">
        <v>59</v>
      </c>
      <c r="Y25" s="39" t="s">
        <v>45</v>
      </c>
      <c r="Z25" s="39">
        <v>69</v>
      </c>
      <c r="AA25" s="39" t="s">
        <v>36</v>
      </c>
      <c r="AB25" s="40" t="s">
        <v>37</v>
      </c>
      <c r="AC25" s="39">
        <v>4</v>
      </c>
      <c r="AD25" s="39">
        <v>56</v>
      </c>
      <c r="AE25" s="39"/>
      <c r="AF25" s="39"/>
      <c r="AG25" s="39" t="s">
        <v>42</v>
      </c>
      <c r="AH25" s="28">
        <v>1</v>
      </c>
      <c r="AI25" s="28" t="s">
        <v>315</v>
      </c>
      <c r="AJ25" s="119" t="s">
        <v>318</v>
      </c>
    </row>
    <row r="26" spans="1:36" s="30" customFormat="1" ht="16.5" customHeight="1" x14ac:dyDescent="0.15">
      <c r="A26" s="179">
        <v>467</v>
      </c>
      <c r="B26" s="31" t="s">
        <v>32</v>
      </c>
      <c r="C26" s="31" t="s">
        <v>48</v>
      </c>
      <c r="D26" s="32">
        <v>206848</v>
      </c>
      <c r="E26" s="33" t="s">
        <v>63</v>
      </c>
      <c r="F26" s="32">
        <v>88</v>
      </c>
      <c r="G26" s="32">
        <v>118</v>
      </c>
      <c r="H26" s="34">
        <v>0.25423728813559321</v>
      </c>
      <c r="I26" s="35">
        <v>88</v>
      </c>
      <c r="J26" s="150">
        <v>118</v>
      </c>
      <c r="K26" s="41"/>
      <c r="L26" s="21">
        <v>0</v>
      </c>
      <c r="M26" s="44">
        <v>10</v>
      </c>
      <c r="N26" s="21">
        <v>10</v>
      </c>
      <c r="O26" s="21">
        <f>P26-N26</f>
        <v>89</v>
      </c>
      <c r="P26" s="139">
        <v>99</v>
      </c>
      <c r="Q26" s="44">
        <f>J26-P26</f>
        <v>19</v>
      </c>
      <c r="R26" s="21">
        <f>J26-I26</f>
        <v>30</v>
      </c>
      <c r="S26" s="37">
        <v>0.25423728813559321</v>
      </c>
      <c r="T26" s="23">
        <f>P26-I26</f>
        <v>11</v>
      </c>
      <c r="U26" s="24">
        <f>(P26-I26)/P26</f>
        <v>0.1111111111111111</v>
      </c>
      <c r="V26" s="25">
        <f>P26/J26</f>
        <v>0.83898305084745761</v>
      </c>
      <c r="W26" s="38">
        <v>0</v>
      </c>
      <c r="X26" s="38">
        <v>0</v>
      </c>
      <c r="Y26" s="39" t="s">
        <v>45</v>
      </c>
      <c r="Z26" s="39">
        <v>0</v>
      </c>
      <c r="AA26" s="43" t="s">
        <v>36</v>
      </c>
      <c r="AB26" s="40" t="s">
        <v>37</v>
      </c>
      <c r="AC26" s="39">
        <v>11</v>
      </c>
      <c r="AD26" s="39">
        <v>37</v>
      </c>
      <c r="AE26" s="39"/>
      <c r="AF26" s="39"/>
      <c r="AG26" s="39" t="s">
        <v>42</v>
      </c>
      <c r="AH26" s="28">
        <v>1</v>
      </c>
      <c r="AI26" s="28" t="s">
        <v>315</v>
      </c>
      <c r="AJ26" s="29" t="s">
        <v>316</v>
      </c>
    </row>
    <row r="27" spans="1:36" s="30" customFormat="1" ht="16.5" customHeight="1" x14ac:dyDescent="0.15">
      <c r="A27" s="179">
        <v>468</v>
      </c>
      <c r="B27" s="31" t="s">
        <v>32</v>
      </c>
      <c r="C27" s="31" t="s">
        <v>48</v>
      </c>
      <c r="D27" s="32">
        <v>232733</v>
      </c>
      <c r="E27" s="33" t="s">
        <v>64</v>
      </c>
      <c r="F27" s="32">
        <v>255.2</v>
      </c>
      <c r="G27" s="32">
        <v>319</v>
      </c>
      <c r="H27" s="34">
        <v>0.20000000000000004</v>
      </c>
      <c r="I27" s="35">
        <v>255.2</v>
      </c>
      <c r="J27" s="150">
        <v>319</v>
      </c>
      <c r="K27" s="41">
        <f>J27-50</f>
        <v>269</v>
      </c>
      <c r="L27" s="21">
        <v>0</v>
      </c>
      <c r="M27" s="44">
        <v>10</v>
      </c>
      <c r="N27" s="21">
        <v>10</v>
      </c>
      <c r="O27" s="21">
        <f>P27-N27</f>
        <v>239</v>
      </c>
      <c r="P27" s="139">
        <v>249</v>
      </c>
      <c r="Q27" s="44">
        <f>J27-P27</f>
        <v>70</v>
      </c>
      <c r="R27" s="21">
        <f>J27-I27</f>
        <v>63.800000000000011</v>
      </c>
      <c r="S27" s="37">
        <v>0.20000000000000004</v>
      </c>
      <c r="T27" s="23">
        <f>P27-I27</f>
        <v>-6.1999999999999886</v>
      </c>
      <c r="U27" s="24">
        <f>(P27-I27)/P27</f>
        <v>-2.4899598393574252E-2</v>
      </c>
      <c r="V27" s="25">
        <f>P27/J27</f>
        <v>0.78056426332288398</v>
      </c>
      <c r="W27" s="38">
        <v>0</v>
      </c>
      <c r="X27" s="38">
        <v>0</v>
      </c>
      <c r="Y27" s="39" t="s">
        <v>45</v>
      </c>
      <c r="Z27" s="39">
        <v>0</v>
      </c>
      <c r="AA27" s="43" t="s">
        <v>36</v>
      </c>
      <c r="AB27" s="40" t="s">
        <v>37</v>
      </c>
      <c r="AC27" s="39">
        <v>5</v>
      </c>
      <c r="AD27" s="39">
        <v>190</v>
      </c>
      <c r="AE27" s="39"/>
      <c r="AF27" s="39"/>
      <c r="AG27" s="39" t="s">
        <v>39</v>
      </c>
      <c r="AH27" s="28">
        <v>1</v>
      </c>
      <c r="AI27" s="28" t="s">
        <v>315</v>
      </c>
      <c r="AJ27" s="29" t="s">
        <v>316</v>
      </c>
    </row>
    <row r="28" spans="1:36" s="30" customFormat="1" ht="16.5" customHeight="1" x14ac:dyDescent="0.15">
      <c r="A28" s="179">
        <v>465</v>
      </c>
      <c r="B28" s="31" t="s">
        <v>32</v>
      </c>
      <c r="C28" s="31" t="s">
        <v>48</v>
      </c>
      <c r="D28" s="32">
        <v>217799</v>
      </c>
      <c r="E28" s="33" t="s">
        <v>61</v>
      </c>
      <c r="F28" s="32">
        <v>56</v>
      </c>
      <c r="G28" s="32">
        <v>76</v>
      </c>
      <c r="H28" s="34">
        <v>0.26315789473684209</v>
      </c>
      <c r="I28" s="35">
        <v>56</v>
      </c>
      <c r="J28" s="150">
        <v>76</v>
      </c>
      <c r="K28" s="41"/>
      <c r="L28" s="21">
        <v>0</v>
      </c>
      <c r="M28" s="44">
        <v>10</v>
      </c>
      <c r="N28" s="21">
        <v>10</v>
      </c>
      <c r="O28" s="21">
        <f t="shared" si="0"/>
        <v>56</v>
      </c>
      <c r="P28" s="139">
        <v>66</v>
      </c>
      <c r="Q28" s="44">
        <f t="shared" si="1"/>
        <v>10</v>
      </c>
      <c r="R28" s="21">
        <f t="shared" si="2"/>
        <v>20</v>
      </c>
      <c r="S28" s="37">
        <v>0.26315789473684209</v>
      </c>
      <c r="T28" s="23">
        <f t="shared" si="3"/>
        <v>10</v>
      </c>
      <c r="U28" s="24">
        <f t="shared" si="4"/>
        <v>0.15151515151515152</v>
      </c>
      <c r="V28" s="25">
        <f t="shared" si="5"/>
        <v>0.86842105263157898</v>
      </c>
      <c r="W28" s="38">
        <v>0</v>
      </c>
      <c r="X28" s="38">
        <v>0</v>
      </c>
      <c r="Y28" s="39" t="s">
        <v>45</v>
      </c>
      <c r="Z28" s="39">
        <v>0</v>
      </c>
      <c r="AA28" s="39" t="s">
        <v>36</v>
      </c>
      <c r="AB28" s="40" t="s">
        <v>37</v>
      </c>
      <c r="AC28" s="39">
        <v>13</v>
      </c>
      <c r="AD28" s="39">
        <v>63</v>
      </c>
      <c r="AE28" s="39"/>
      <c r="AF28" s="39"/>
      <c r="AG28" s="39" t="s">
        <v>42</v>
      </c>
      <c r="AH28" s="28">
        <v>1</v>
      </c>
      <c r="AI28" s="28" t="s">
        <v>315</v>
      </c>
      <c r="AJ28" s="29" t="s">
        <v>316</v>
      </c>
    </row>
    <row r="29" spans="1:36" s="30" customFormat="1" ht="16.5" customHeight="1" x14ac:dyDescent="0.15">
      <c r="A29" s="179">
        <v>466</v>
      </c>
      <c r="B29" s="31" t="s">
        <v>32</v>
      </c>
      <c r="C29" s="31" t="s">
        <v>48</v>
      </c>
      <c r="D29" s="32">
        <v>229509</v>
      </c>
      <c r="E29" s="33" t="s">
        <v>62</v>
      </c>
      <c r="F29" s="32">
        <v>67</v>
      </c>
      <c r="G29" s="32">
        <v>89</v>
      </c>
      <c r="H29" s="34">
        <v>0.24719101123595505</v>
      </c>
      <c r="I29" s="35">
        <v>67</v>
      </c>
      <c r="J29" s="150">
        <v>89</v>
      </c>
      <c r="K29" s="41"/>
      <c r="L29" s="21">
        <v>0</v>
      </c>
      <c r="M29" s="44">
        <v>10</v>
      </c>
      <c r="N29" s="21">
        <v>10</v>
      </c>
      <c r="O29" s="21">
        <f t="shared" si="0"/>
        <v>69</v>
      </c>
      <c r="P29" s="139">
        <v>79</v>
      </c>
      <c r="Q29" s="44">
        <f t="shared" si="1"/>
        <v>10</v>
      </c>
      <c r="R29" s="21">
        <f t="shared" si="2"/>
        <v>22</v>
      </c>
      <c r="S29" s="37">
        <v>0.24719101123595505</v>
      </c>
      <c r="T29" s="23">
        <f t="shared" si="3"/>
        <v>12</v>
      </c>
      <c r="U29" s="24">
        <f t="shared" si="4"/>
        <v>0.15189873417721519</v>
      </c>
      <c r="V29" s="25">
        <f t="shared" si="5"/>
        <v>0.88764044943820219</v>
      </c>
      <c r="W29" s="38">
        <v>0</v>
      </c>
      <c r="X29" s="38">
        <v>0</v>
      </c>
      <c r="Y29" s="39" t="s">
        <v>45</v>
      </c>
      <c r="Z29" s="39">
        <v>0</v>
      </c>
      <c r="AA29" s="43" t="s">
        <v>36</v>
      </c>
      <c r="AB29" s="40" t="s">
        <v>37</v>
      </c>
      <c r="AC29" s="39">
        <v>10</v>
      </c>
      <c r="AD29" s="39">
        <v>101</v>
      </c>
      <c r="AE29" s="39"/>
      <c r="AF29" s="39"/>
      <c r="AG29" s="39" t="s">
        <v>42</v>
      </c>
      <c r="AH29" s="28">
        <v>1</v>
      </c>
      <c r="AI29" s="28" t="s">
        <v>315</v>
      </c>
      <c r="AJ29" s="29" t="s">
        <v>316</v>
      </c>
    </row>
    <row r="30" spans="1:36" s="30" customFormat="1" ht="16.5" customHeight="1" x14ac:dyDescent="0.15">
      <c r="A30" s="143">
        <v>570</v>
      </c>
      <c r="B30" s="31" t="s">
        <v>32</v>
      </c>
      <c r="C30" s="31" t="s">
        <v>48</v>
      </c>
      <c r="D30" s="32">
        <v>203244</v>
      </c>
      <c r="E30" s="33" t="s">
        <v>91</v>
      </c>
      <c r="F30" s="32">
        <v>120</v>
      </c>
      <c r="G30" s="32">
        <v>159</v>
      </c>
      <c r="H30" s="34">
        <v>0.24528301886792453</v>
      </c>
      <c r="I30" s="35">
        <v>110</v>
      </c>
      <c r="J30" s="150">
        <v>149</v>
      </c>
      <c r="K30" s="41"/>
      <c r="L30" s="21">
        <v>-10</v>
      </c>
      <c r="M30" s="44">
        <v>10</v>
      </c>
      <c r="N30" s="21">
        <v>10</v>
      </c>
      <c r="O30" s="21">
        <f>P30-N30</f>
        <v>115</v>
      </c>
      <c r="P30" s="139">
        <v>125</v>
      </c>
      <c r="Q30" s="44">
        <f>J30-P30</f>
        <v>24</v>
      </c>
      <c r="R30" s="21">
        <f>J30-I30</f>
        <v>39</v>
      </c>
      <c r="S30" s="37">
        <v>0.26174496644295303</v>
      </c>
      <c r="T30" s="23">
        <f>P30-I30</f>
        <v>15</v>
      </c>
      <c r="U30" s="24">
        <f>(P30-I30)/P30</f>
        <v>0.12</v>
      </c>
      <c r="V30" s="25">
        <f>P30/J30</f>
        <v>0.83892617449664431</v>
      </c>
      <c r="W30" s="38">
        <v>10</v>
      </c>
      <c r="X30" s="38">
        <v>0</v>
      </c>
      <c r="Y30" s="39" t="s">
        <v>47</v>
      </c>
      <c r="Z30" s="39">
        <v>10</v>
      </c>
      <c r="AA30" s="43" t="s">
        <v>36</v>
      </c>
      <c r="AB30" s="40" t="s">
        <v>37</v>
      </c>
      <c r="AC30" s="39">
        <v>20</v>
      </c>
      <c r="AD30" s="39">
        <v>883</v>
      </c>
      <c r="AE30" s="39"/>
      <c r="AF30" s="39"/>
      <c r="AG30" s="39" t="s">
        <v>42</v>
      </c>
      <c r="AH30" s="28">
        <v>1</v>
      </c>
      <c r="AI30" s="28" t="s">
        <v>315</v>
      </c>
      <c r="AJ30" s="29" t="s">
        <v>316</v>
      </c>
    </row>
    <row r="31" spans="1:36" s="30" customFormat="1" ht="16.5" customHeight="1" x14ac:dyDescent="0.15">
      <c r="A31" s="143">
        <v>569</v>
      </c>
      <c r="B31" s="31" t="s">
        <v>32</v>
      </c>
      <c r="C31" s="31" t="s">
        <v>33</v>
      </c>
      <c r="D31" s="32">
        <v>232740</v>
      </c>
      <c r="E31" s="33" t="s">
        <v>92</v>
      </c>
      <c r="F31" s="32">
        <v>149</v>
      </c>
      <c r="G31" s="32">
        <v>209</v>
      </c>
      <c r="H31" s="34">
        <v>0.28708133971291866</v>
      </c>
      <c r="I31" s="35">
        <v>149</v>
      </c>
      <c r="J31" s="150">
        <v>199</v>
      </c>
      <c r="K31" s="101">
        <f>J31-(J31/300)*50</f>
        <v>165.83333333333334</v>
      </c>
      <c r="L31" s="21">
        <v>-10</v>
      </c>
      <c r="M31" s="44">
        <v>10</v>
      </c>
      <c r="N31" s="21">
        <v>10</v>
      </c>
      <c r="O31" s="21">
        <f>P31-N31</f>
        <v>149</v>
      </c>
      <c r="P31" s="139">
        <v>159</v>
      </c>
      <c r="Q31" s="44">
        <f>J31-P31</f>
        <v>40</v>
      </c>
      <c r="R31" s="21">
        <f>J31-I31</f>
        <v>50</v>
      </c>
      <c r="S31" s="37">
        <v>0.25125628140703515</v>
      </c>
      <c r="T31" s="23">
        <f>P31-I31</f>
        <v>10</v>
      </c>
      <c r="U31" s="24">
        <f>(P31-I31)/P31</f>
        <v>6.2893081761006289E-2</v>
      </c>
      <c r="V31" s="25">
        <f>P31/J31</f>
        <v>0.79899497487437188</v>
      </c>
      <c r="W31" s="38">
        <v>0</v>
      </c>
      <c r="X31" s="38">
        <v>10</v>
      </c>
      <c r="Y31" s="39" t="s">
        <v>45</v>
      </c>
      <c r="Z31" s="39">
        <v>10</v>
      </c>
      <c r="AA31" s="43" t="s">
        <v>36</v>
      </c>
      <c r="AB31" s="40" t="s">
        <v>37</v>
      </c>
      <c r="AC31" s="39">
        <v>4</v>
      </c>
      <c r="AD31" s="39">
        <v>15</v>
      </c>
      <c r="AE31" s="39"/>
      <c r="AF31" s="39"/>
      <c r="AG31" s="39" t="s">
        <v>39</v>
      </c>
      <c r="AH31" s="28">
        <v>1</v>
      </c>
      <c r="AI31" s="28" t="s">
        <v>315</v>
      </c>
      <c r="AJ31" s="29" t="s">
        <v>316</v>
      </c>
    </row>
    <row r="32" spans="1:36" s="30" customFormat="1" ht="16.5" customHeight="1" x14ac:dyDescent="0.15">
      <c r="A32" s="143">
        <v>568</v>
      </c>
      <c r="B32" s="31" t="s">
        <v>32</v>
      </c>
      <c r="C32" s="31" t="s">
        <v>33</v>
      </c>
      <c r="D32" s="32">
        <v>232736</v>
      </c>
      <c r="E32" s="33" t="s">
        <v>93</v>
      </c>
      <c r="F32" s="32">
        <v>102</v>
      </c>
      <c r="G32" s="32">
        <v>145</v>
      </c>
      <c r="H32" s="34">
        <v>0.29655172413793102</v>
      </c>
      <c r="I32" s="35">
        <v>100</v>
      </c>
      <c r="J32" s="150">
        <v>139</v>
      </c>
      <c r="K32" s="41"/>
      <c r="L32" s="21">
        <v>-6</v>
      </c>
      <c r="M32" s="44">
        <v>10</v>
      </c>
      <c r="N32" s="21">
        <v>10</v>
      </c>
      <c r="O32" s="21">
        <f>P32-N32</f>
        <v>109</v>
      </c>
      <c r="P32" s="139">
        <v>119</v>
      </c>
      <c r="Q32" s="44">
        <f>J32-P32</f>
        <v>20</v>
      </c>
      <c r="R32" s="21">
        <f>J32-I32</f>
        <v>39</v>
      </c>
      <c r="S32" s="37">
        <v>0.2805755395683453</v>
      </c>
      <c r="T32" s="23">
        <f>P32-I32</f>
        <v>19</v>
      </c>
      <c r="U32" s="24">
        <f>(P32-I32)/P32</f>
        <v>0.15966386554621848</v>
      </c>
      <c r="V32" s="25">
        <f>P32/J32</f>
        <v>0.85611510791366907</v>
      </c>
      <c r="W32" s="38">
        <v>2</v>
      </c>
      <c r="X32" s="38">
        <v>4</v>
      </c>
      <c r="Y32" s="39" t="s">
        <v>45</v>
      </c>
      <c r="Z32" s="39">
        <v>6</v>
      </c>
      <c r="AA32" s="43" t="s">
        <v>36</v>
      </c>
      <c r="AB32" s="40" t="s">
        <v>37</v>
      </c>
      <c r="AC32" s="39">
        <v>2</v>
      </c>
      <c r="AD32" s="39">
        <v>18</v>
      </c>
      <c r="AE32" s="39"/>
      <c r="AF32" s="39"/>
      <c r="AG32" s="39" t="s">
        <v>39</v>
      </c>
      <c r="AH32" s="28">
        <v>1</v>
      </c>
      <c r="AI32" s="28" t="s">
        <v>315</v>
      </c>
      <c r="AJ32" s="29" t="s">
        <v>316</v>
      </c>
    </row>
    <row r="33" spans="1:36" s="30" customFormat="1" ht="16.5" customHeight="1" x14ac:dyDescent="0.15">
      <c r="A33" s="143">
        <v>567</v>
      </c>
      <c r="B33" s="31" t="s">
        <v>32</v>
      </c>
      <c r="C33" s="31" t="s">
        <v>33</v>
      </c>
      <c r="D33" s="32">
        <v>232834</v>
      </c>
      <c r="E33" s="33" t="s">
        <v>94</v>
      </c>
      <c r="F33" s="32">
        <v>69</v>
      </c>
      <c r="G33" s="32">
        <v>89</v>
      </c>
      <c r="H33" s="34">
        <v>0.2247191011235955</v>
      </c>
      <c r="I33" s="35">
        <v>69</v>
      </c>
      <c r="J33" s="150">
        <v>89</v>
      </c>
      <c r="K33" s="41"/>
      <c r="L33" s="21">
        <v>0</v>
      </c>
      <c r="M33" s="44">
        <v>10</v>
      </c>
      <c r="N33" s="21">
        <v>10</v>
      </c>
      <c r="O33" s="21">
        <f>P33-N33</f>
        <v>69</v>
      </c>
      <c r="P33" s="139">
        <v>79</v>
      </c>
      <c r="Q33" s="44">
        <f>J33-P33</f>
        <v>10</v>
      </c>
      <c r="R33" s="21">
        <f>J33-I33</f>
        <v>20</v>
      </c>
      <c r="S33" s="37">
        <v>0.2247191011235955</v>
      </c>
      <c r="T33" s="23">
        <f>P33-I33</f>
        <v>10</v>
      </c>
      <c r="U33" s="24">
        <f>(P33-I33)/P33</f>
        <v>0.12658227848101267</v>
      </c>
      <c r="V33" s="25">
        <f>P33/J33</f>
        <v>0.88764044943820219</v>
      </c>
      <c r="W33" s="38">
        <v>0</v>
      </c>
      <c r="X33" s="38">
        <v>0</v>
      </c>
      <c r="Y33" s="39" t="s">
        <v>47</v>
      </c>
      <c r="Z33" s="39">
        <v>0</v>
      </c>
      <c r="AA33" s="43" t="s">
        <v>36</v>
      </c>
      <c r="AB33" s="40" t="s">
        <v>37</v>
      </c>
      <c r="AC33" s="39">
        <v>30</v>
      </c>
      <c r="AD33" s="39">
        <v>81</v>
      </c>
      <c r="AE33" s="39"/>
      <c r="AF33" s="39"/>
      <c r="AG33" s="39" t="s">
        <v>39</v>
      </c>
      <c r="AH33" s="28">
        <v>1</v>
      </c>
      <c r="AI33" s="28" t="s">
        <v>315</v>
      </c>
      <c r="AJ33" s="29" t="s">
        <v>316</v>
      </c>
    </row>
    <row r="34" spans="1:36" s="30" customFormat="1" ht="16.5" customHeight="1" x14ac:dyDescent="0.15">
      <c r="A34" s="179">
        <v>469</v>
      </c>
      <c r="B34" s="15" t="s">
        <v>65</v>
      </c>
      <c r="C34" s="15" t="s">
        <v>66</v>
      </c>
      <c r="D34" s="16">
        <v>228594</v>
      </c>
      <c r="E34" s="17" t="s">
        <v>67</v>
      </c>
      <c r="F34" s="16">
        <v>288</v>
      </c>
      <c r="G34" s="16">
        <v>420</v>
      </c>
      <c r="H34" s="19">
        <v>0.31428571428571428</v>
      </c>
      <c r="I34" s="20">
        <v>273</v>
      </c>
      <c r="J34" s="152">
        <v>399</v>
      </c>
      <c r="K34" s="120">
        <f>J34-(J34/500)*100</f>
        <v>319.2</v>
      </c>
      <c r="L34" s="21">
        <v>-21</v>
      </c>
      <c r="M34" s="44">
        <v>10</v>
      </c>
      <c r="N34" s="21">
        <v>10</v>
      </c>
      <c r="O34" s="21">
        <f t="shared" si="0"/>
        <v>329</v>
      </c>
      <c r="P34" s="139">
        <v>339</v>
      </c>
      <c r="Q34" s="44">
        <f t="shared" si="1"/>
        <v>60</v>
      </c>
      <c r="R34" s="21">
        <f t="shared" si="2"/>
        <v>126</v>
      </c>
      <c r="S34" s="22">
        <v>0.31578947368421051</v>
      </c>
      <c r="T34" s="23">
        <f t="shared" si="3"/>
        <v>66</v>
      </c>
      <c r="U34" s="24">
        <f t="shared" si="4"/>
        <v>0.19469026548672566</v>
      </c>
      <c r="V34" s="25">
        <f t="shared" si="5"/>
        <v>0.84962406015037595</v>
      </c>
      <c r="W34" s="26">
        <v>15</v>
      </c>
      <c r="X34" s="26">
        <v>6</v>
      </c>
      <c r="Y34" s="16" t="s">
        <v>68</v>
      </c>
      <c r="Z34" s="27">
        <v>21</v>
      </c>
      <c r="AA34" s="27" t="s">
        <v>36</v>
      </c>
      <c r="AB34" s="27" t="s">
        <v>37</v>
      </c>
      <c r="AC34" s="27">
        <v>5</v>
      </c>
      <c r="AD34" s="27">
        <v>79</v>
      </c>
      <c r="AE34" s="27" t="s">
        <v>69</v>
      </c>
      <c r="AF34" s="27" t="s">
        <v>70</v>
      </c>
      <c r="AG34" s="27" t="s">
        <v>42</v>
      </c>
      <c r="AH34" s="28">
        <v>1</v>
      </c>
      <c r="AI34" s="28" t="s">
        <v>315</v>
      </c>
      <c r="AJ34" s="119" t="s">
        <v>318</v>
      </c>
    </row>
    <row r="35" spans="1:36" s="197" customFormat="1" ht="16.5" customHeight="1" x14ac:dyDescent="0.15">
      <c r="A35" s="187"/>
      <c r="B35" s="188" t="s">
        <v>32</v>
      </c>
      <c r="C35" s="188" t="s">
        <v>33</v>
      </c>
      <c r="D35" s="189" t="s">
        <v>39</v>
      </c>
      <c r="E35" s="190" t="s">
        <v>71</v>
      </c>
      <c r="F35" s="189">
        <v>69</v>
      </c>
      <c r="G35" s="189">
        <v>99</v>
      </c>
      <c r="H35" s="191">
        <v>0.30303030303030304</v>
      </c>
      <c r="I35" s="170">
        <v>69</v>
      </c>
      <c r="J35" s="192">
        <v>99</v>
      </c>
      <c r="K35" s="180"/>
      <c r="L35" s="171">
        <v>0</v>
      </c>
      <c r="M35" s="172">
        <v>10</v>
      </c>
      <c r="N35" s="171">
        <v>10</v>
      </c>
      <c r="O35" s="171">
        <f t="shared" si="0"/>
        <v>78</v>
      </c>
      <c r="P35" s="172">
        <v>88</v>
      </c>
      <c r="Q35" s="172">
        <f t="shared" si="1"/>
        <v>11</v>
      </c>
      <c r="R35" s="171">
        <f t="shared" si="2"/>
        <v>30</v>
      </c>
      <c r="S35" s="193">
        <v>0.30303030303030304</v>
      </c>
      <c r="T35" s="173">
        <f t="shared" si="3"/>
        <v>19</v>
      </c>
      <c r="U35" s="174">
        <f t="shared" si="4"/>
        <v>0.21590909090909091</v>
      </c>
      <c r="V35" s="175">
        <f t="shared" si="5"/>
        <v>0.88888888888888884</v>
      </c>
      <c r="W35" s="194">
        <v>0</v>
      </c>
      <c r="X35" s="194">
        <v>0</v>
      </c>
      <c r="Y35" s="195" t="s">
        <v>35</v>
      </c>
      <c r="Z35" s="195">
        <v>0</v>
      </c>
      <c r="AA35" s="196" t="s">
        <v>36</v>
      </c>
      <c r="AB35" s="195" t="s">
        <v>37</v>
      </c>
      <c r="AC35" s="195" t="s">
        <v>72</v>
      </c>
      <c r="AD35" s="195" t="s">
        <v>72</v>
      </c>
      <c r="AE35" s="195"/>
      <c r="AF35" s="195"/>
      <c r="AG35" s="195" t="s">
        <v>39</v>
      </c>
      <c r="AH35" s="28">
        <v>1</v>
      </c>
      <c r="AI35" s="176" t="s">
        <v>315</v>
      </c>
      <c r="AJ35" s="177" t="s">
        <v>316</v>
      </c>
    </row>
    <row r="36" spans="1:36" s="197" customFormat="1" ht="16.5" customHeight="1" x14ac:dyDescent="0.15">
      <c r="A36" s="187"/>
      <c r="B36" s="188" t="s">
        <v>32</v>
      </c>
      <c r="C36" s="188" t="s">
        <v>33</v>
      </c>
      <c r="D36" s="189" t="s">
        <v>39</v>
      </c>
      <c r="E36" s="190" t="s">
        <v>73</v>
      </c>
      <c r="F36" s="189">
        <v>180</v>
      </c>
      <c r="G36" s="189">
        <v>258</v>
      </c>
      <c r="H36" s="191">
        <v>0.30232558139534882</v>
      </c>
      <c r="I36" s="170">
        <v>180</v>
      </c>
      <c r="J36" s="192">
        <v>258</v>
      </c>
      <c r="K36" s="180"/>
      <c r="L36" s="171">
        <v>0</v>
      </c>
      <c r="M36" s="172">
        <v>10</v>
      </c>
      <c r="N36" s="171">
        <v>10</v>
      </c>
      <c r="O36" s="171">
        <f t="shared" si="0"/>
        <v>218</v>
      </c>
      <c r="P36" s="172">
        <v>228</v>
      </c>
      <c r="Q36" s="172">
        <f t="shared" si="1"/>
        <v>30</v>
      </c>
      <c r="R36" s="171">
        <f t="shared" si="2"/>
        <v>78</v>
      </c>
      <c r="S36" s="193">
        <v>0.30232558139534882</v>
      </c>
      <c r="T36" s="173">
        <f t="shared" si="3"/>
        <v>48</v>
      </c>
      <c r="U36" s="174">
        <f t="shared" si="4"/>
        <v>0.21052631578947367</v>
      </c>
      <c r="V36" s="175">
        <f t="shared" si="5"/>
        <v>0.88372093023255816</v>
      </c>
      <c r="W36" s="194">
        <v>0</v>
      </c>
      <c r="X36" s="194">
        <v>0</v>
      </c>
      <c r="Y36" s="195" t="s">
        <v>35</v>
      </c>
      <c r="Z36" s="195">
        <v>0</v>
      </c>
      <c r="AA36" s="196" t="s">
        <v>36</v>
      </c>
      <c r="AB36" s="195" t="s">
        <v>37</v>
      </c>
      <c r="AC36" s="195" t="s">
        <v>72</v>
      </c>
      <c r="AD36" s="195" t="s">
        <v>72</v>
      </c>
      <c r="AE36" s="195"/>
      <c r="AF36" s="195"/>
      <c r="AG36" s="195" t="s">
        <v>39</v>
      </c>
      <c r="AH36" s="28">
        <v>1</v>
      </c>
      <c r="AI36" s="176" t="s">
        <v>315</v>
      </c>
      <c r="AJ36" s="177" t="s">
        <v>316</v>
      </c>
    </row>
    <row r="37" spans="1:36" s="30" customFormat="1" ht="16.5" customHeight="1" x14ac:dyDescent="0.15">
      <c r="A37" s="179">
        <v>470</v>
      </c>
      <c r="B37" s="31" t="s">
        <v>32</v>
      </c>
      <c r="C37" s="48" t="s">
        <v>33</v>
      </c>
      <c r="D37" s="32">
        <v>229517</v>
      </c>
      <c r="E37" s="33" t="s">
        <v>74</v>
      </c>
      <c r="F37" s="32">
        <v>1810</v>
      </c>
      <c r="G37" s="32">
        <v>2299</v>
      </c>
      <c r="H37" s="49">
        <v>0.21270117442366246</v>
      </c>
      <c r="I37" s="35">
        <v>1760</v>
      </c>
      <c r="J37" s="150">
        <v>2199</v>
      </c>
      <c r="K37" s="41">
        <f>J37-200</f>
        <v>1999</v>
      </c>
      <c r="L37" s="21">
        <v>-100</v>
      </c>
      <c r="M37" s="44">
        <v>10</v>
      </c>
      <c r="N37" s="21">
        <v>10</v>
      </c>
      <c r="O37" s="21">
        <f t="shared" si="0"/>
        <v>1939</v>
      </c>
      <c r="P37" s="139">
        <v>1949</v>
      </c>
      <c r="Q37" s="44">
        <f t="shared" si="1"/>
        <v>250</v>
      </c>
      <c r="R37" s="21">
        <f t="shared" si="2"/>
        <v>439</v>
      </c>
      <c r="S37" s="37">
        <v>0.19963619827194179</v>
      </c>
      <c r="T37" s="23">
        <f t="shared" si="3"/>
        <v>189</v>
      </c>
      <c r="U37" s="24">
        <f t="shared" si="4"/>
        <v>9.6972806567470496E-2</v>
      </c>
      <c r="V37" s="25">
        <f t="shared" si="5"/>
        <v>0.88631195998180989</v>
      </c>
      <c r="W37" s="38">
        <v>50</v>
      </c>
      <c r="X37" s="38">
        <v>50</v>
      </c>
      <c r="Y37" s="39" t="s">
        <v>68</v>
      </c>
      <c r="Z37" s="39">
        <v>100</v>
      </c>
      <c r="AA37" s="39" t="s">
        <v>36</v>
      </c>
      <c r="AB37" s="40" t="s">
        <v>37</v>
      </c>
      <c r="AC37" s="39">
        <v>0</v>
      </c>
      <c r="AD37" s="39">
        <v>60</v>
      </c>
      <c r="AE37" s="46"/>
      <c r="AF37" s="46"/>
      <c r="AG37" s="39" t="s">
        <v>39</v>
      </c>
      <c r="AH37" s="28">
        <v>1</v>
      </c>
      <c r="AI37" s="28" t="s">
        <v>315</v>
      </c>
      <c r="AJ37" s="29" t="s">
        <v>319</v>
      </c>
    </row>
    <row r="38" spans="1:36" s="30" customFormat="1" ht="16.5" customHeight="1" x14ac:dyDescent="0.15">
      <c r="A38" s="179">
        <v>471</v>
      </c>
      <c r="B38" s="31" t="s">
        <v>32</v>
      </c>
      <c r="C38" s="31" t="s">
        <v>33</v>
      </c>
      <c r="D38" s="32">
        <v>220803</v>
      </c>
      <c r="E38" s="33" t="s">
        <v>75</v>
      </c>
      <c r="F38" s="32">
        <v>158</v>
      </c>
      <c r="G38" s="32">
        <v>259</v>
      </c>
      <c r="H38" s="34">
        <v>0.38996138996138996</v>
      </c>
      <c r="I38" s="35">
        <v>150</v>
      </c>
      <c r="J38" s="150">
        <v>199</v>
      </c>
      <c r="K38" s="41"/>
      <c r="L38" s="21">
        <v>-60</v>
      </c>
      <c r="M38" s="44">
        <v>10</v>
      </c>
      <c r="N38" s="21">
        <v>10</v>
      </c>
      <c r="O38" s="21">
        <f t="shared" si="0"/>
        <v>169</v>
      </c>
      <c r="P38" s="139">
        <v>179</v>
      </c>
      <c r="Q38" s="44">
        <f t="shared" si="1"/>
        <v>20</v>
      </c>
      <c r="R38" s="21">
        <f t="shared" si="2"/>
        <v>49</v>
      </c>
      <c r="S38" s="37">
        <v>0.24623115577889448</v>
      </c>
      <c r="T38" s="23">
        <f t="shared" si="3"/>
        <v>29</v>
      </c>
      <c r="U38" s="24">
        <f t="shared" si="4"/>
        <v>0.16201117318435754</v>
      </c>
      <c r="V38" s="25">
        <f t="shared" si="5"/>
        <v>0.89949748743718594</v>
      </c>
      <c r="W38" s="38">
        <v>8</v>
      </c>
      <c r="X38" s="38">
        <v>52</v>
      </c>
      <c r="Y38" s="40" t="s">
        <v>35</v>
      </c>
      <c r="Z38" s="40">
        <v>60</v>
      </c>
      <c r="AA38" s="39" t="s">
        <v>36</v>
      </c>
      <c r="AB38" s="40" t="s">
        <v>37</v>
      </c>
      <c r="AC38" s="40">
        <v>9</v>
      </c>
      <c r="AD38" s="40">
        <v>27</v>
      </c>
      <c r="AE38" s="40"/>
      <c r="AF38" s="40"/>
      <c r="AG38" s="39" t="s">
        <v>42</v>
      </c>
      <c r="AH38" s="28">
        <v>1</v>
      </c>
      <c r="AI38" s="28" t="s">
        <v>315</v>
      </c>
      <c r="AJ38" s="29" t="s">
        <v>316</v>
      </c>
    </row>
    <row r="39" spans="1:36" s="30" customFormat="1" ht="16.5" customHeight="1" x14ac:dyDescent="0.15">
      <c r="A39" s="179">
        <v>472</v>
      </c>
      <c r="B39" s="31" t="s">
        <v>32</v>
      </c>
      <c r="C39" s="31" t="s">
        <v>33</v>
      </c>
      <c r="D39" s="32">
        <v>188922</v>
      </c>
      <c r="E39" s="33" t="s">
        <v>76</v>
      </c>
      <c r="F39" s="32">
        <v>165</v>
      </c>
      <c r="G39" s="32">
        <v>219</v>
      </c>
      <c r="H39" s="34">
        <v>0.24657534246575341</v>
      </c>
      <c r="I39" s="35">
        <v>155</v>
      </c>
      <c r="J39" s="150">
        <v>179</v>
      </c>
      <c r="K39" s="41"/>
      <c r="L39" s="21">
        <v>-40</v>
      </c>
      <c r="M39" s="44">
        <v>10</v>
      </c>
      <c r="N39" s="21">
        <v>10</v>
      </c>
      <c r="O39" s="21">
        <f t="shared" si="0"/>
        <v>159</v>
      </c>
      <c r="P39" s="139">
        <v>169</v>
      </c>
      <c r="Q39" s="44">
        <f t="shared" si="1"/>
        <v>10</v>
      </c>
      <c r="R39" s="21">
        <f t="shared" si="2"/>
        <v>24</v>
      </c>
      <c r="S39" s="37">
        <v>0.13407821229050279</v>
      </c>
      <c r="T39" s="23">
        <f t="shared" si="3"/>
        <v>14</v>
      </c>
      <c r="U39" s="24">
        <f t="shared" si="4"/>
        <v>8.2840236686390539E-2</v>
      </c>
      <c r="V39" s="25">
        <f t="shared" si="5"/>
        <v>0.94413407821229045</v>
      </c>
      <c r="W39" s="38">
        <v>10</v>
      </c>
      <c r="X39" s="38">
        <v>30</v>
      </c>
      <c r="Y39" s="39" t="s">
        <v>35</v>
      </c>
      <c r="Z39" s="39">
        <v>40</v>
      </c>
      <c r="AA39" s="39" t="s">
        <v>36</v>
      </c>
      <c r="AB39" s="40" t="s">
        <v>37</v>
      </c>
      <c r="AC39" s="39">
        <v>16</v>
      </c>
      <c r="AD39" s="39">
        <v>42</v>
      </c>
      <c r="AE39" s="39"/>
      <c r="AF39" s="39"/>
      <c r="AG39" s="39" t="s">
        <v>42</v>
      </c>
      <c r="AH39" s="28">
        <v>1</v>
      </c>
      <c r="AI39" s="28" t="s">
        <v>315</v>
      </c>
      <c r="AJ39" s="29" t="s">
        <v>316</v>
      </c>
    </row>
    <row r="40" spans="1:36" s="30" customFormat="1" ht="16.5" customHeight="1" x14ac:dyDescent="0.15">
      <c r="A40" s="179">
        <v>473</v>
      </c>
      <c r="B40" s="31" t="s">
        <v>32</v>
      </c>
      <c r="C40" s="48" t="s">
        <v>33</v>
      </c>
      <c r="D40" s="32">
        <v>232418</v>
      </c>
      <c r="E40" s="33" t="s">
        <v>77</v>
      </c>
      <c r="F40" s="32">
        <v>220</v>
      </c>
      <c r="G40" s="32">
        <v>299</v>
      </c>
      <c r="H40" s="49">
        <v>0.26421404682274247</v>
      </c>
      <c r="I40" s="35">
        <v>199</v>
      </c>
      <c r="J40" s="150">
        <v>268</v>
      </c>
      <c r="K40" s="41"/>
      <c r="L40" s="21">
        <v>-31</v>
      </c>
      <c r="M40" s="44">
        <v>10</v>
      </c>
      <c r="N40" s="21">
        <v>10</v>
      </c>
      <c r="O40" s="21">
        <f t="shared" si="0"/>
        <v>228</v>
      </c>
      <c r="P40" s="139">
        <v>238</v>
      </c>
      <c r="Q40" s="44">
        <f t="shared" si="1"/>
        <v>30</v>
      </c>
      <c r="R40" s="21">
        <f t="shared" si="2"/>
        <v>69</v>
      </c>
      <c r="S40" s="37">
        <v>0.2574626865671642</v>
      </c>
      <c r="T40" s="23">
        <f t="shared" si="3"/>
        <v>39</v>
      </c>
      <c r="U40" s="24">
        <f t="shared" si="4"/>
        <v>0.1638655462184874</v>
      </c>
      <c r="V40" s="25">
        <f t="shared" si="5"/>
        <v>0.88805970149253732</v>
      </c>
      <c r="W40" s="38">
        <v>21</v>
      </c>
      <c r="X40" s="38">
        <v>10</v>
      </c>
      <c r="Y40" s="39" t="s">
        <v>68</v>
      </c>
      <c r="Z40" s="39">
        <v>31</v>
      </c>
      <c r="AA40" s="39" t="s">
        <v>36</v>
      </c>
      <c r="AB40" s="40" t="s">
        <v>37</v>
      </c>
      <c r="AC40" s="39">
        <v>1</v>
      </c>
      <c r="AD40" s="39">
        <v>40</v>
      </c>
      <c r="AE40" s="39"/>
      <c r="AF40" s="39"/>
      <c r="AG40" s="39" t="s">
        <v>39</v>
      </c>
      <c r="AH40" s="28">
        <v>1</v>
      </c>
      <c r="AI40" s="28" t="s">
        <v>315</v>
      </c>
      <c r="AJ40" s="29" t="s">
        <v>316</v>
      </c>
    </row>
    <row r="41" spans="1:36" s="30" customFormat="1" ht="16.5" customHeight="1" x14ac:dyDescent="0.15">
      <c r="A41" s="179">
        <v>474</v>
      </c>
      <c r="B41" s="31" t="s">
        <v>32</v>
      </c>
      <c r="C41" s="31" t="s">
        <v>33</v>
      </c>
      <c r="D41" s="32">
        <v>201995</v>
      </c>
      <c r="E41" s="33" t="s">
        <v>78</v>
      </c>
      <c r="F41" s="32">
        <v>178</v>
      </c>
      <c r="G41" s="32">
        <v>298</v>
      </c>
      <c r="H41" s="34">
        <v>0.40268456375838924</v>
      </c>
      <c r="I41" s="35">
        <v>178</v>
      </c>
      <c r="J41" s="150">
        <v>248</v>
      </c>
      <c r="K41" s="41"/>
      <c r="L41" s="21">
        <v>-50</v>
      </c>
      <c r="M41" s="44">
        <v>10</v>
      </c>
      <c r="N41" s="21">
        <v>10</v>
      </c>
      <c r="O41" s="21">
        <f t="shared" si="0"/>
        <v>218</v>
      </c>
      <c r="P41" s="139">
        <v>228</v>
      </c>
      <c r="Q41" s="44">
        <f t="shared" si="1"/>
        <v>20</v>
      </c>
      <c r="R41" s="21">
        <f t="shared" si="2"/>
        <v>70</v>
      </c>
      <c r="S41" s="37">
        <v>0.28225806451612906</v>
      </c>
      <c r="T41" s="23">
        <f t="shared" si="3"/>
        <v>50</v>
      </c>
      <c r="U41" s="24">
        <f t="shared" si="4"/>
        <v>0.21929824561403508</v>
      </c>
      <c r="V41" s="25">
        <f t="shared" si="5"/>
        <v>0.91935483870967738</v>
      </c>
      <c r="W41" s="38">
        <v>0</v>
      </c>
      <c r="X41" s="38">
        <v>50</v>
      </c>
      <c r="Y41" s="39" t="s">
        <v>35</v>
      </c>
      <c r="Z41" s="39">
        <v>50</v>
      </c>
      <c r="AA41" s="43" t="s">
        <v>36</v>
      </c>
      <c r="AB41" s="40" t="s">
        <v>37</v>
      </c>
      <c r="AC41" s="39">
        <v>12</v>
      </c>
      <c r="AD41" s="39">
        <v>83</v>
      </c>
      <c r="AE41" s="39"/>
      <c r="AF41" s="39"/>
      <c r="AG41" s="39" t="s">
        <v>42</v>
      </c>
      <c r="AH41" s="28">
        <v>1</v>
      </c>
      <c r="AI41" s="28" t="s">
        <v>315</v>
      </c>
      <c r="AJ41" s="29" t="s">
        <v>316</v>
      </c>
    </row>
    <row r="42" spans="1:36" s="30" customFormat="1" ht="16.5" customHeight="1" x14ac:dyDescent="0.15">
      <c r="A42" s="179">
        <v>475</v>
      </c>
      <c r="B42" s="15" t="s">
        <v>32</v>
      </c>
      <c r="C42" s="15" t="s">
        <v>33</v>
      </c>
      <c r="D42" s="16">
        <v>232357</v>
      </c>
      <c r="E42" s="17" t="s">
        <v>79</v>
      </c>
      <c r="F42" s="16">
        <v>2384</v>
      </c>
      <c r="G42" s="16">
        <v>3399</v>
      </c>
      <c r="H42" s="19">
        <v>0.29861724036481319</v>
      </c>
      <c r="I42" s="20">
        <v>2384</v>
      </c>
      <c r="J42" s="148">
        <v>2980</v>
      </c>
      <c r="K42" s="121">
        <f>J42-200</f>
        <v>2780</v>
      </c>
      <c r="L42" s="21">
        <v>-419</v>
      </c>
      <c r="M42" s="44">
        <v>10</v>
      </c>
      <c r="N42" s="21">
        <v>10</v>
      </c>
      <c r="O42" s="21">
        <f t="shared" si="0"/>
        <v>2720</v>
      </c>
      <c r="P42" s="139">
        <v>2730</v>
      </c>
      <c r="Q42" s="44">
        <f t="shared" si="1"/>
        <v>250</v>
      </c>
      <c r="R42" s="21">
        <f t="shared" si="2"/>
        <v>596</v>
      </c>
      <c r="S42" s="22">
        <v>0.2</v>
      </c>
      <c r="T42" s="23">
        <f t="shared" si="3"/>
        <v>346</v>
      </c>
      <c r="U42" s="24">
        <f t="shared" si="4"/>
        <v>0.12673992673992673</v>
      </c>
      <c r="V42" s="25">
        <f t="shared" si="5"/>
        <v>0.91610738255033553</v>
      </c>
      <c r="W42" s="26">
        <v>0</v>
      </c>
      <c r="X42" s="26">
        <v>419</v>
      </c>
      <c r="Y42" s="27" t="s">
        <v>45</v>
      </c>
      <c r="Z42" s="27">
        <v>419</v>
      </c>
      <c r="AA42" s="27" t="s">
        <v>36</v>
      </c>
      <c r="AB42" s="27" t="s">
        <v>37</v>
      </c>
      <c r="AC42" s="27">
        <v>1</v>
      </c>
      <c r="AD42" s="27">
        <v>199</v>
      </c>
      <c r="AE42" s="27" t="s">
        <v>80</v>
      </c>
      <c r="AF42" s="27" t="s">
        <v>81</v>
      </c>
      <c r="AG42" s="27" t="s">
        <v>39</v>
      </c>
      <c r="AH42" s="28">
        <v>1</v>
      </c>
      <c r="AI42" s="28" t="s">
        <v>315</v>
      </c>
      <c r="AJ42" s="29" t="s">
        <v>319</v>
      </c>
    </row>
    <row r="43" spans="1:36" s="30" customFormat="1" ht="16.5" customHeight="1" x14ac:dyDescent="0.15">
      <c r="A43" s="179">
        <v>476</v>
      </c>
      <c r="B43" s="31" t="s">
        <v>32</v>
      </c>
      <c r="C43" s="31" t="s">
        <v>33</v>
      </c>
      <c r="D43" s="32">
        <v>211450</v>
      </c>
      <c r="E43" s="33" t="s">
        <v>82</v>
      </c>
      <c r="F43" s="32">
        <v>418</v>
      </c>
      <c r="G43" s="32">
        <v>598</v>
      </c>
      <c r="H43" s="34">
        <v>0.30100334448160537</v>
      </c>
      <c r="I43" s="35">
        <v>391</v>
      </c>
      <c r="J43" s="152">
        <v>489</v>
      </c>
      <c r="K43" s="120">
        <f>J43-(J43/500)*100</f>
        <v>391.2</v>
      </c>
      <c r="L43" s="21">
        <v>-109</v>
      </c>
      <c r="M43" s="44">
        <v>10</v>
      </c>
      <c r="N43" s="21">
        <v>10</v>
      </c>
      <c r="O43" s="21">
        <f t="shared" si="0"/>
        <v>429</v>
      </c>
      <c r="P43" s="139">
        <v>439</v>
      </c>
      <c r="Q43" s="44">
        <f t="shared" si="1"/>
        <v>50</v>
      </c>
      <c r="R43" s="21">
        <f t="shared" si="2"/>
        <v>98</v>
      </c>
      <c r="S43" s="37">
        <v>0.20040899795501022</v>
      </c>
      <c r="T43" s="23">
        <f t="shared" si="3"/>
        <v>48</v>
      </c>
      <c r="U43" s="24">
        <f t="shared" si="4"/>
        <v>0.10933940774487472</v>
      </c>
      <c r="V43" s="25">
        <f t="shared" si="5"/>
        <v>0.89775051124744376</v>
      </c>
      <c r="W43" s="38">
        <v>27</v>
      </c>
      <c r="X43" s="38">
        <v>82</v>
      </c>
      <c r="Y43" s="39" t="s">
        <v>35</v>
      </c>
      <c r="Z43" s="39">
        <v>109</v>
      </c>
      <c r="AA43" s="39" t="s">
        <v>36</v>
      </c>
      <c r="AB43" s="40" t="s">
        <v>37</v>
      </c>
      <c r="AC43" s="39">
        <v>36</v>
      </c>
      <c r="AD43" s="39">
        <v>92</v>
      </c>
      <c r="AE43" s="39"/>
      <c r="AF43" s="39"/>
      <c r="AG43" s="39" t="s">
        <v>42</v>
      </c>
      <c r="AH43" s="28">
        <v>1</v>
      </c>
      <c r="AI43" s="28" t="s">
        <v>315</v>
      </c>
      <c r="AJ43" s="119" t="s">
        <v>318</v>
      </c>
    </row>
    <row r="44" spans="1:36" s="30" customFormat="1" ht="16.5" customHeight="1" x14ac:dyDescent="0.15">
      <c r="A44" s="179">
        <v>477</v>
      </c>
      <c r="B44" s="31" t="s">
        <v>32</v>
      </c>
      <c r="C44" s="31" t="s">
        <v>33</v>
      </c>
      <c r="D44" s="32">
        <v>182685</v>
      </c>
      <c r="E44" s="33" t="s">
        <v>83</v>
      </c>
      <c r="F44" s="32">
        <v>584</v>
      </c>
      <c r="G44" s="32">
        <v>688</v>
      </c>
      <c r="H44" s="34">
        <v>0.15116279069767441</v>
      </c>
      <c r="I44" s="35">
        <v>584</v>
      </c>
      <c r="J44" s="152">
        <v>688</v>
      </c>
      <c r="K44" s="120">
        <f>J44-(J44/800)*160</f>
        <v>550.4</v>
      </c>
      <c r="L44" s="21">
        <v>0</v>
      </c>
      <c r="M44" s="44">
        <v>10</v>
      </c>
      <c r="N44" s="21">
        <v>10</v>
      </c>
      <c r="O44" s="21">
        <f t="shared" si="0"/>
        <v>589</v>
      </c>
      <c r="P44" s="139">
        <v>599</v>
      </c>
      <c r="Q44" s="44">
        <f t="shared" si="1"/>
        <v>89</v>
      </c>
      <c r="R44" s="21">
        <f t="shared" si="2"/>
        <v>104</v>
      </c>
      <c r="S44" s="37">
        <v>0.15116279069767441</v>
      </c>
      <c r="T44" s="23">
        <f t="shared" si="3"/>
        <v>15</v>
      </c>
      <c r="U44" s="24">
        <f t="shared" si="4"/>
        <v>2.5041736227045076E-2</v>
      </c>
      <c r="V44" s="25">
        <f t="shared" si="5"/>
        <v>0.87063953488372092</v>
      </c>
      <c r="W44" s="38">
        <v>0</v>
      </c>
      <c r="X44" s="38">
        <v>0</v>
      </c>
      <c r="Y44" s="39" t="s">
        <v>35</v>
      </c>
      <c r="Z44" s="39">
        <v>0</v>
      </c>
      <c r="AA44" s="39" t="s">
        <v>36</v>
      </c>
      <c r="AB44" s="40" t="s">
        <v>37</v>
      </c>
      <c r="AC44" s="39">
        <v>7</v>
      </c>
      <c r="AD44" s="39">
        <v>88</v>
      </c>
      <c r="AE44" s="39"/>
      <c r="AF44" s="39"/>
      <c r="AG44" s="39" t="s">
        <v>42</v>
      </c>
      <c r="AH44" s="28">
        <v>1</v>
      </c>
      <c r="AI44" s="28" t="s">
        <v>315</v>
      </c>
      <c r="AJ44" s="119" t="s">
        <v>317</v>
      </c>
    </row>
    <row r="45" spans="1:36" s="60" customFormat="1" ht="16.5" customHeight="1" x14ac:dyDescent="0.15">
      <c r="A45" s="144">
        <v>566</v>
      </c>
      <c r="B45" s="52" t="s">
        <v>95</v>
      </c>
      <c r="C45" s="52" t="s">
        <v>96</v>
      </c>
      <c r="D45" s="53">
        <v>202360</v>
      </c>
      <c r="E45" s="54" t="s">
        <v>97</v>
      </c>
      <c r="F45" s="53">
        <v>240</v>
      </c>
      <c r="G45" s="53">
        <v>299</v>
      </c>
      <c r="H45" s="55">
        <v>0.19732441471571907</v>
      </c>
      <c r="I45" s="56">
        <v>240</v>
      </c>
      <c r="J45" s="155">
        <v>299</v>
      </c>
      <c r="K45" s="120">
        <f>J45-(J45/300)*50</f>
        <v>249.16666666666666</v>
      </c>
      <c r="L45" s="21">
        <v>0</v>
      </c>
      <c r="M45" s="44">
        <v>10</v>
      </c>
      <c r="N45" s="21">
        <v>10</v>
      </c>
      <c r="O45" s="21">
        <f t="shared" si="0"/>
        <v>249</v>
      </c>
      <c r="P45" s="139">
        <v>259</v>
      </c>
      <c r="Q45" s="44">
        <f t="shared" si="1"/>
        <v>40</v>
      </c>
      <c r="R45" s="21">
        <f t="shared" si="2"/>
        <v>59</v>
      </c>
      <c r="S45" s="55">
        <v>0.19732441471571907</v>
      </c>
      <c r="T45" s="23">
        <f t="shared" si="3"/>
        <v>19</v>
      </c>
      <c r="U45" s="24">
        <f t="shared" si="4"/>
        <v>7.3359073359073365E-2</v>
      </c>
      <c r="V45" s="25">
        <f t="shared" si="5"/>
        <v>0.86622073578595316</v>
      </c>
      <c r="W45" s="53">
        <v>0</v>
      </c>
      <c r="X45" s="53">
        <v>0</v>
      </c>
      <c r="Y45" s="53" t="s">
        <v>45</v>
      </c>
      <c r="Z45" s="58">
        <v>0</v>
      </c>
      <c r="AA45" s="53" t="s">
        <v>98</v>
      </c>
      <c r="AB45" s="53" t="s">
        <v>99</v>
      </c>
      <c r="AC45" s="53">
        <v>11980</v>
      </c>
      <c r="AD45" s="53">
        <v>176</v>
      </c>
      <c r="AE45" s="53">
        <v>430</v>
      </c>
      <c r="AF45" s="53" t="s">
        <v>100</v>
      </c>
      <c r="AG45" s="53" t="s">
        <v>101</v>
      </c>
      <c r="AH45" s="28">
        <v>1</v>
      </c>
      <c r="AI45" s="28" t="s">
        <v>323</v>
      </c>
      <c r="AJ45" s="29" t="s">
        <v>324</v>
      </c>
    </row>
    <row r="46" spans="1:36" s="60" customFormat="1" ht="16.5" customHeight="1" x14ac:dyDescent="0.15">
      <c r="A46" s="144">
        <v>565</v>
      </c>
      <c r="B46" s="52" t="s">
        <v>95</v>
      </c>
      <c r="C46" s="52" t="s">
        <v>96</v>
      </c>
      <c r="D46" s="53">
        <v>229510</v>
      </c>
      <c r="E46" s="54" t="s">
        <v>375</v>
      </c>
      <c r="F46" s="53">
        <v>599.25</v>
      </c>
      <c r="G46" s="53">
        <v>799</v>
      </c>
      <c r="H46" s="55">
        <v>0.25</v>
      </c>
      <c r="I46" s="56">
        <v>580</v>
      </c>
      <c r="J46" s="155">
        <v>728</v>
      </c>
      <c r="K46" s="120">
        <f>J46-(J46/800)*160</f>
        <v>582.4</v>
      </c>
      <c r="L46" s="21">
        <v>-71</v>
      </c>
      <c r="M46" s="44">
        <v>10</v>
      </c>
      <c r="N46" s="21">
        <v>10</v>
      </c>
      <c r="O46" s="21">
        <f t="shared" si="0"/>
        <v>589</v>
      </c>
      <c r="P46" s="139">
        <v>599</v>
      </c>
      <c r="Q46" s="44">
        <f t="shared" si="1"/>
        <v>129</v>
      </c>
      <c r="R46" s="21">
        <f t="shared" si="2"/>
        <v>148</v>
      </c>
      <c r="S46" s="55">
        <v>0.2032967032967033</v>
      </c>
      <c r="T46" s="23">
        <f t="shared" si="3"/>
        <v>19</v>
      </c>
      <c r="U46" s="24">
        <f t="shared" si="4"/>
        <v>3.1719532554257093E-2</v>
      </c>
      <c r="V46" s="25">
        <f t="shared" si="5"/>
        <v>0.82280219780219777</v>
      </c>
      <c r="W46" s="53">
        <v>19.25</v>
      </c>
      <c r="X46" s="53">
        <v>51.75</v>
      </c>
      <c r="Y46" s="53" t="s">
        <v>45</v>
      </c>
      <c r="Z46" s="58">
        <v>71</v>
      </c>
      <c r="AA46" s="53" t="s">
        <v>103</v>
      </c>
      <c r="AB46" s="53" t="s">
        <v>99</v>
      </c>
      <c r="AC46" s="53">
        <v>23235</v>
      </c>
      <c r="AD46" s="53">
        <v>35</v>
      </c>
      <c r="AE46" s="53">
        <v>880</v>
      </c>
      <c r="AF46" s="53" t="s">
        <v>100</v>
      </c>
      <c r="AG46" s="53" t="s">
        <v>101</v>
      </c>
      <c r="AH46" s="28">
        <v>1</v>
      </c>
      <c r="AI46" s="28" t="s">
        <v>323</v>
      </c>
      <c r="AJ46" s="29" t="s">
        <v>325</v>
      </c>
    </row>
    <row r="47" spans="1:36" s="60" customFormat="1" ht="16.5" customHeight="1" x14ac:dyDescent="0.15">
      <c r="A47" s="144">
        <v>564</v>
      </c>
      <c r="B47" s="52" t="s">
        <v>95</v>
      </c>
      <c r="C47" s="52" t="s">
        <v>96</v>
      </c>
      <c r="D47" s="53">
        <v>225299</v>
      </c>
      <c r="E47" s="54" t="s">
        <v>104</v>
      </c>
      <c r="F47" s="53">
        <v>1038</v>
      </c>
      <c r="G47" s="53">
        <v>1298</v>
      </c>
      <c r="H47" s="55">
        <v>0.20030816640986132</v>
      </c>
      <c r="I47" s="56">
        <v>939</v>
      </c>
      <c r="J47" s="156">
        <v>1198</v>
      </c>
      <c r="K47" s="120">
        <f>J47-(J47/1200)*220</f>
        <v>978.36666666666667</v>
      </c>
      <c r="L47" s="21">
        <v>-100</v>
      </c>
      <c r="M47" s="44">
        <v>10</v>
      </c>
      <c r="N47" s="21">
        <v>10</v>
      </c>
      <c r="O47" s="21">
        <f t="shared" si="0"/>
        <v>1048</v>
      </c>
      <c r="P47" s="139">
        <v>1058</v>
      </c>
      <c r="Q47" s="44">
        <f t="shared" si="1"/>
        <v>140</v>
      </c>
      <c r="R47" s="21">
        <f t="shared" si="2"/>
        <v>259</v>
      </c>
      <c r="S47" s="55">
        <v>0.21619365609348914</v>
      </c>
      <c r="T47" s="23">
        <f t="shared" si="3"/>
        <v>119</v>
      </c>
      <c r="U47" s="24">
        <f t="shared" si="4"/>
        <v>0.11247637051039698</v>
      </c>
      <c r="V47" s="25">
        <f t="shared" si="5"/>
        <v>0.88313856427378967</v>
      </c>
      <c r="W47" s="53">
        <v>99</v>
      </c>
      <c r="X47" s="53">
        <v>1</v>
      </c>
      <c r="Y47" s="53" t="s">
        <v>45</v>
      </c>
      <c r="Z47" s="58">
        <v>100</v>
      </c>
      <c r="AA47" s="53" t="s">
        <v>98</v>
      </c>
      <c r="AB47" s="53" t="s">
        <v>99</v>
      </c>
      <c r="AC47" s="53">
        <v>6286</v>
      </c>
      <c r="AD47" s="53">
        <v>29</v>
      </c>
      <c r="AE47" s="53" t="s">
        <v>105</v>
      </c>
      <c r="AF47" s="53" t="s">
        <v>100</v>
      </c>
      <c r="AG47" s="53" t="s">
        <v>101</v>
      </c>
      <c r="AH47" s="28">
        <v>1</v>
      </c>
      <c r="AI47" s="28" t="s">
        <v>323</v>
      </c>
      <c r="AJ47" s="29" t="s">
        <v>326</v>
      </c>
    </row>
    <row r="48" spans="1:36" s="60" customFormat="1" ht="16.5" customHeight="1" x14ac:dyDescent="0.15">
      <c r="A48" s="144">
        <v>563</v>
      </c>
      <c r="B48" s="52" t="s">
        <v>95</v>
      </c>
      <c r="C48" s="52" t="s">
        <v>96</v>
      </c>
      <c r="D48" s="53">
        <v>208504</v>
      </c>
      <c r="E48" s="54" t="s">
        <v>106</v>
      </c>
      <c r="F48" s="53">
        <v>680</v>
      </c>
      <c r="G48" s="53">
        <v>999</v>
      </c>
      <c r="H48" s="55">
        <v>0.31931931931931934</v>
      </c>
      <c r="I48" s="56">
        <v>680</v>
      </c>
      <c r="J48" s="156">
        <v>888</v>
      </c>
      <c r="K48" s="57">
        <f>J48-160</f>
        <v>728</v>
      </c>
      <c r="L48" s="21">
        <v>-111</v>
      </c>
      <c r="M48" s="44">
        <v>10</v>
      </c>
      <c r="N48" s="21">
        <v>10</v>
      </c>
      <c r="O48" s="21">
        <f t="shared" si="0"/>
        <v>698</v>
      </c>
      <c r="P48" s="139">
        <v>708</v>
      </c>
      <c r="Q48" s="44">
        <f t="shared" si="1"/>
        <v>180</v>
      </c>
      <c r="R48" s="21">
        <f t="shared" si="2"/>
        <v>208</v>
      </c>
      <c r="S48" s="55">
        <v>0.23423423423423423</v>
      </c>
      <c r="T48" s="23">
        <f t="shared" si="3"/>
        <v>28</v>
      </c>
      <c r="U48" s="24">
        <f t="shared" si="4"/>
        <v>3.954802259887006E-2</v>
      </c>
      <c r="V48" s="25">
        <f t="shared" si="5"/>
        <v>0.79729729729729726</v>
      </c>
      <c r="W48" s="53">
        <v>0</v>
      </c>
      <c r="X48" s="53">
        <v>111</v>
      </c>
      <c r="Y48" s="53" t="s">
        <v>45</v>
      </c>
      <c r="Z48" s="58">
        <v>111</v>
      </c>
      <c r="AA48" s="53" t="s">
        <v>103</v>
      </c>
      <c r="AB48" s="53" t="s">
        <v>99</v>
      </c>
      <c r="AC48" s="53">
        <v>14184</v>
      </c>
      <c r="AD48" s="53">
        <v>106</v>
      </c>
      <c r="AE48" s="53" t="s">
        <v>107</v>
      </c>
      <c r="AF48" s="53" t="s">
        <v>108</v>
      </c>
      <c r="AG48" s="53" t="s">
        <v>101</v>
      </c>
      <c r="AH48" s="28">
        <v>1</v>
      </c>
      <c r="AI48" s="28" t="s">
        <v>323</v>
      </c>
      <c r="AJ48" s="29" t="s">
        <v>325</v>
      </c>
    </row>
    <row r="49" spans="1:36" s="60" customFormat="1" ht="16.5" customHeight="1" x14ac:dyDescent="0.15">
      <c r="A49" s="144">
        <v>562</v>
      </c>
      <c r="B49" s="52" t="s">
        <v>95</v>
      </c>
      <c r="C49" s="52" t="s">
        <v>96</v>
      </c>
      <c r="D49" s="53">
        <v>201875</v>
      </c>
      <c r="E49" s="54" t="s">
        <v>109</v>
      </c>
      <c r="F49" s="53">
        <v>599.25</v>
      </c>
      <c r="G49" s="53">
        <v>799</v>
      </c>
      <c r="H49" s="55">
        <v>0.25</v>
      </c>
      <c r="I49" s="56">
        <v>589</v>
      </c>
      <c r="J49" s="156">
        <v>758</v>
      </c>
      <c r="K49" s="120">
        <f>J49-(J49/800)*160</f>
        <v>606.4</v>
      </c>
      <c r="L49" s="21">
        <v>-41</v>
      </c>
      <c r="M49" s="44">
        <v>10</v>
      </c>
      <c r="N49" s="21">
        <v>10</v>
      </c>
      <c r="O49" s="21">
        <f t="shared" si="0"/>
        <v>628</v>
      </c>
      <c r="P49" s="139">
        <v>638</v>
      </c>
      <c r="Q49" s="44">
        <f t="shared" si="1"/>
        <v>120</v>
      </c>
      <c r="R49" s="21">
        <f t="shared" si="2"/>
        <v>169</v>
      </c>
      <c r="S49" s="55">
        <v>0.22295514511873352</v>
      </c>
      <c r="T49" s="23">
        <f t="shared" si="3"/>
        <v>49</v>
      </c>
      <c r="U49" s="24">
        <f t="shared" si="4"/>
        <v>7.6802507836990594E-2</v>
      </c>
      <c r="V49" s="25">
        <f t="shared" si="5"/>
        <v>0.84168865435356199</v>
      </c>
      <c r="W49" s="53">
        <v>10.25</v>
      </c>
      <c r="X49" s="53">
        <v>30.75</v>
      </c>
      <c r="Y49" s="53" t="s">
        <v>45</v>
      </c>
      <c r="Z49" s="58">
        <v>41</v>
      </c>
      <c r="AA49" s="53" t="s">
        <v>98</v>
      </c>
      <c r="AB49" s="53" t="s">
        <v>99</v>
      </c>
      <c r="AC49" s="53">
        <v>14497</v>
      </c>
      <c r="AD49" s="53">
        <v>16</v>
      </c>
      <c r="AE49" s="53" t="s">
        <v>107</v>
      </c>
      <c r="AF49" s="53" t="s">
        <v>108</v>
      </c>
      <c r="AG49" s="53" t="s">
        <v>101</v>
      </c>
      <c r="AH49" s="28">
        <v>1</v>
      </c>
      <c r="AI49" s="28" t="s">
        <v>323</v>
      </c>
      <c r="AJ49" s="29" t="s">
        <v>325</v>
      </c>
    </row>
    <row r="50" spans="1:36" s="60" customFormat="1" ht="16.5" customHeight="1" x14ac:dyDescent="0.15">
      <c r="A50" s="144">
        <v>561</v>
      </c>
      <c r="B50" s="52" t="s">
        <v>95</v>
      </c>
      <c r="C50" s="52" t="s">
        <v>96</v>
      </c>
      <c r="D50" s="53">
        <v>222851</v>
      </c>
      <c r="E50" s="54"/>
      <c r="F50" s="53">
        <v>1060</v>
      </c>
      <c r="G50" s="53">
        <v>1380</v>
      </c>
      <c r="H50" s="55">
        <v>0.2318840579710145</v>
      </c>
      <c r="I50" s="56">
        <v>720</v>
      </c>
      <c r="J50" s="156">
        <v>928</v>
      </c>
      <c r="K50" s="57">
        <f>J50-160</f>
        <v>768</v>
      </c>
      <c r="L50" s="21">
        <v>-452</v>
      </c>
      <c r="M50" s="44">
        <v>10</v>
      </c>
      <c r="N50" s="21">
        <v>10</v>
      </c>
      <c r="O50" s="21">
        <f t="shared" si="0"/>
        <v>748</v>
      </c>
      <c r="P50" s="139">
        <v>758</v>
      </c>
      <c r="Q50" s="44">
        <f t="shared" si="1"/>
        <v>170</v>
      </c>
      <c r="R50" s="21">
        <f t="shared" si="2"/>
        <v>208</v>
      </c>
      <c r="S50" s="55">
        <v>0.22413793103448276</v>
      </c>
      <c r="T50" s="23">
        <f t="shared" si="3"/>
        <v>38</v>
      </c>
      <c r="U50" s="24">
        <f t="shared" si="4"/>
        <v>5.0131926121372031E-2</v>
      </c>
      <c r="V50" s="25">
        <f t="shared" si="5"/>
        <v>0.81681034482758619</v>
      </c>
      <c r="W50" s="53">
        <v>340</v>
      </c>
      <c r="X50" s="53">
        <v>112</v>
      </c>
      <c r="Y50" s="53" t="s">
        <v>45</v>
      </c>
      <c r="Z50" s="58">
        <v>452</v>
      </c>
      <c r="AA50" s="53" t="s">
        <v>103</v>
      </c>
      <c r="AB50" s="53" t="s">
        <v>99</v>
      </c>
      <c r="AC50" s="53">
        <v>17780</v>
      </c>
      <c r="AD50" s="53">
        <v>24</v>
      </c>
      <c r="AE50" s="53">
        <v>1448</v>
      </c>
      <c r="AF50" s="53" t="s">
        <v>100</v>
      </c>
      <c r="AG50" s="53" t="s">
        <v>101</v>
      </c>
      <c r="AH50" s="28">
        <v>1</v>
      </c>
      <c r="AI50" s="28" t="s">
        <v>323</v>
      </c>
      <c r="AJ50" s="29" t="s">
        <v>325</v>
      </c>
    </row>
    <row r="51" spans="1:36" s="60" customFormat="1" ht="16.5" customHeight="1" x14ac:dyDescent="0.15">
      <c r="A51" s="144">
        <v>560</v>
      </c>
      <c r="B51" s="52" t="s">
        <v>95</v>
      </c>
      <c r="C51" s="52" t="s">
        <v>96</v>
      </c>
      <c r="D51" s="53">
        <v>222859</v>
      </c>
      <c r="E51" s="54" t="s">
        <v>111</v>
      </c>
      <c r="F51" s="53">
        <v>300</v>
      </c>
      <c r="G51" s="53">
        <v>418</v>
      </c>
      <c r="H51" s="55">
        <v>0.28229665071770332</v>
      </c>
      <c r="I51" s="56">
        <v>250</v>
      </c>
      <c r="J51" s="156">
        <v>338</v>
      </c>
      <c r="K51" s="57">
        <f>J51-50</f>
        <v>288</v>
      </c>
      <c r="L51" s="21">
        <v>-80</v>
      </c>
      <c r="M51" s="44">
        <v>10</v>
      </c>
      <c r="N51" s="21">
        <v>10</v>
      </c>
      <c r="O51" s="21">
        <f t="shared" si="0"/>
        <v>268</v>
      </c>
      <c r="P51" s="139">
        <v>278</v>
      </c>
      <c r="Q51" s="44">
        <f t="shared" si="1"/>
        <v>60</v>
      </c>
      <c r="R51" s="21">
        <f t="shared" si="2"/>
        <v>88</v>
      </c>
      <c r="S51" s="55">
        <v>0.26035502958579881</v>
      </c>
      <c r="T51" s="23">
        <f t="shared" si="3"/>
        <v>28</v>
      </c>
      <c r="U51" s="24">
        <f t="shared" si="4"/>
        <v>0.10071942446043165</v>
      </c>
      <c r="V51" s="25">
        <f t="shared" si="5"/>
        <v>0.8224852071005917</v>
      </c>
      <c r="W51" s="53">
        <v>50</v>
      </c>
      <c r="X51" s="53">
        <v>30</v>
      </c>
      <c r="Y51" s="53" t="s">
        <v>45</v>
      </c>
      <c r="Z51" s="58">
        <v>80</v>
      </c>
      <c r="AA51" s="53" t="s">
        <v>103</v>
      </c>
      <c r="AB51" s="53" t="s">
        <v>99</v>
      </c>
      <c r="AC51" s="53">
        <v>3602</v>
      </c>
      <c r="AD51" s="53">
        <v>14</v>
      </c>
      <c r="AE51" s="53" t="s">
        <v>107</v>
      </c>
      <c r="AF51" s="53" t="s">
        <v>108</v>
      </c>
      <c r="AG51" s="53" t="s">
        <v>101</v>
      </c>
      <c r="AH51" s="28">
        <v>1</v>
      </c>
      <c r="AI51" s="28" t="s">
        <v>323</v>
      </c>
      <c r="AJ51" s="29" t="s">
        <v>324</v>
      </c>
    </row>
    <row r="52" spans="1:36" s="60" customFormat="1" ht="16.5" customHeight="1" x14ac:dyDescent="0.15">
      <c r="A52" s="144">
        <v>559</v>
      </c>
      <c r="B52" s="52" t="s">
        <v>95</v>
      </c>
      <c r="C52" s="52" t="s">
        <v>96</v>
      </c>
      <c r="D52" s="53">
        <v>232839</v>
      </c>
      <c r="E52" s="54" t="s">
        <v>112</v>
      </c>
      <c r="F52" s="53">
        <v>253</v>
      </c>
      <c r="G52" s="53">
        <v>299</v>
      </c>
      <c r="H52" s="55">
        <v>0.15384615384615385</v>
      </c>
      <c r="I52" s="56">
        <v>243</v>
      </c>
      <c r="J52" s="156">
        <v>289</v>
      </c>
      <c r="K52" s="120">
        <f>J52-(J52/300)*50</f>
        <v>240.83333333333331</v>
      </c>
      <c r="L52" s="21">
        <v>-10</v>
      </c>
      <c r="M52" s="44">
        <v>10</v>
      </c>
      <c r="N52" s="21">
        <v>10</v>
      </c>
      <c r="O52" s="21">
        <f t="shared" si="0"/>
        <v>249</v>
      </c>
      <c r="P52" s="139">
        <v>259</v>
      </c>
      <c r="Q52" s="44">
        <f t="shared" si="1"/>
        <v>30</v>
      </c>
      <c r="R52" s="21">
        <f t="shared" si="2"/>
        <v>46</v>
      </c>
      <c r="S52" s="55">
        <v>0.15916955017301038</v>
      </c>
      <c r="T52" s="23">
        <f t="shared" si="3"/>
        <v>16</v>
      </c>
      <c r="U52" s="24">
        <f t="shared" si="4"/>
        <v>6.1776061776061778E-2</v>
      </c>
      <c r="V52" s="25">
        <f t="shared" si="5"/>
        <v>0.89619377162629754</v>
      </c>
      <c r="W52" s="53">
        <v>10</v>
      </c>
      <c r="X52" s="53">
        <v>0</v>
      </c>
      <c r="Y52" s="53" t="s">
        <v>45</v>
      </c>
      <c r="Z52" s="58">
        <v>10</v>
      </c>
      <c r="AA52" s="53" t="s">
        <v>103</v>
      </c>
      <c r="AB52" s="53" t="s">
        <v>99</v>
      </c>
      <c r="AC52" s="53">
        <v>578</v>
      </c>
      <c r="AD52" s="53">
        <v>18</v>
      </c>
      <c r="AE52" s="53" t="s">
        <v>113</v>
      </c>
      <c r="AF52" s="53" t="s">
        <v>100</v>
      </c>
      <c r="AG52" s="53" t="s">
        <v>114</v>
      </c>
      <c r="AH52" s="28">
        <v>1</v>
      </c>
      <c r="AI52" s="28" t="s">
        <v>323</v>
      </c>
      <c r="AJ52" s="29" t="s">
        <v>324</v>
      </c>
    </row>
    <row r="53" spans="1:36" s="60" customFormat="1" ht="16.5" customHeight="1" x14ac:dyDescent="0.15">
      <c r="A53" s="144">
        <v>558</v>
      </c>
      <c r="B53" s="52" t="s">
        <v>95</v>
      </c>
      <c r="C53" s="52" t="s">
        <v>96</v>
      </c>
      <c r="D53" s="53">
        <v>234069</v>
      </c>
      <c r="E53" s="54" t="s">
        <v>115</v>
      </c>
      <c r="F53" s="53">
        <v>140</v>
      </c>
      <c r="G53" s="53">
        <v>179</v>
      </c>
      <c r="H53" s="55">
        <v>0.21787709497206703</v>
      </c>
      <c r="I53" s="56">
        <v>140</v>
      </c>
      <c r="J53" s="156">
        <v>179</v>
      </c>
      <c r="K53" s="57"/>
      <c r="L53" s="21">
        <v>0</v>
      </c>
      <c r="M53" s="44">
        <v>10</v>
      </c>
      <c r="N53" s="21">
        <v>10</v>
      </c>
      <c r="O53" s="21">
        <f t="shared" si="0"/>
        <v>159</v>
      </c>
      <c r="P53" s="139">
        <v>169</v>
      </c>
      <c r="Q53" s="44">
        <f t="shared" si="1"/>
        <v>10</v>
      </c>
      <c r="R53" s="21">
        <f t="shared" si="2"/>
        <v>39</v>
      </c>
      <c r="S53" s="55">
        <v>0.21787709497206703</v>
      </c>
      <c r="T53" s="23">
        <f t="shared" si="3"/>
        <v>29</v>
      </c>
      <c r="U53" s="24">
        <f t="shared" si="4"/>
        <v>0.17159763313609466</v>
      </c>
      <c r="V53" s="25">
        <f t="shared" si="5"/>
        <v>0.94413407821229045</v>
      </c>
      <c r="W53" s="53">
        <v>0</v>
      </c>
      <c r="X53" s="53">
        <v>0</v>
      </c>
      <c r="Y53" s="53" t="s">
        <v>45</v>
      </c>
      <c r="Z53" s="58">
        <v>0</v>
      </c>
      <c r="AA53" s="53" t="s">
        <v>103</v>
      </c>
      <c r="AB53" s="53" t="s">
        <v>99</v>
      </c>
      <c r="AC53" s="53" t="e">
        <v>#N/A</v>
      </c>
      <c r="AD53" s="53" t="e">
        <v>#N/A</v>
      </c>
      <c r="AE53" s="53" t="s">
        <v>116</v>
      </c>
      <c r="AF53" s="53" t="s">
        <v>100</v>
      </c>
      <c r="AG53" s="53" t="s">
        <v>114</v>
      </c>
      <c r="AH53" s="28">
        <v>1</v>
      </c>
      <c r="AI53" s="28" t="s">
        <v>323</v>
      </c>
      <c r="AJ53" s="29" t="s">
        <v>324</v>
      </c>
    </row>
    <row r="54" spans="1:36" s="60" customFormat="1" ht="16.5" customHeight="1" x14ac:dyDescent="0.15">
      <c r="A54" s="144">
        <v>557</v>
      </c>
      <c r="B54" s="52" t="s">
        <v>95</v>
      </c>
      <c r="C54" s="52" t="s">
        <v>96</v>
      </c>
      <c r="D54" s="53">
        <v>234065</v>
      </c>
      <c r="E54" s="54" t="s">
        <v>117</v>
      </c>
      <c r="F54" s="53">
        <v>190</v>
      </c>
      <c r="G54" s="53">
        <v>269</v>
      </c>
      <c r="H54" s="55">
        <v>0.29368029739776952</v>
      </c>
      <c r="I54" s="56">
        <v>190</v>
      </c>
      <c r="J54" s="156">
        <v>269</v>
      </c>
      <c r="K54" s="57"/>
      <c r="L54" s="21">
        <v>0</v>
      </c>
      <c r="M54" s="44">
        <v>10</v>
      </c>
      <c r="N54" s="21">
        <v>10</v>
      </c>
      <c r="O54" s="21">
        <f t="shared" si="0"/>
        <v>229</v>
      </c>
      <c r="P54" s="139">
        <v>239</v>
      </c>
      <c r="Q54" s="44">
        <f t="shared" si="1"/>
        <v>30</v>
      </c>
      <c r="R54" s="21">
        <f t="shared" si="2"/>
        <v>79</v>
      </c>
      <c r="S54" s="55">
        <v>0.29368029739776952</v>
      </c>
      <c r="T54" s="23">
        <f t="shared" si="3"/>
        <v>49</v>
      </c>
      <c r="U54" s="24">
        <f t="shared" si="4"/>
        <v>0.20502092050209206</v>
      </c>
      <c r="V54" s="25">
        <f t="shared" si="5"/>
        <v>0.88847583643122674</v>
      </c>
      <c r="W54" s="53">
        <v>0</v>
      </c>
      <c r="X54" s="53">
        <v>0</v>
      </c>
      <c r="Y54" s="53" t="s">
        <v>45</v>
      </c>
      <c r="Z54" s="58">
        <v>0</v>
      </c>
      <c r="AA54" s="53" t="s">
        <v>103</v>
      </c>
      <c r="AB54" s="53" t="s">
        <v>99</v>
      </c>
      <c r="AC54" s="53" t="e">
        <v>#N/A</v>
      </c>
      <c r="AD54" s="53" t="e">
        <v>#N/A</v>
      </c>
      <c r="AE54" s="53" t="s">
        <v>118</v>
      </c>
      <c r="AF54" s="53" t="s">
        <v>100</v>
      </c>
      <c r="AG54" s="53" t="s">
        <v>114</v>
      </c>
      <c r="AH54" s="28">
        <v>1</v>
      </c>
      <c r="AI54" s="28" t="s">
        <v>323</v>
      </c>
      <c r="AJ54" s="29" t="s">
        <v>324</v>
      </c>
    </row>
    <row r="55" spans="1:36" s="60" customFormat="1" ht="16.5" customHeight="1" x14ac:dyDescent="0.15">
      <c r="A55" s="144">
        <v>556</v>
      </c>
      <c r="B55" s="52" t="s">
        <v>95</v>
      </c>
      <c r="C55" s="52" t="s">
        <v>96</v>
      </c>
      <c r="D55" s="53">
        <v>230536</v>
      </c>
      <c r="E55" s="54" t="s">
        <v>119</v>
      </c>
      <c r="F55" s="53">
        <v>145</v>
      </c>
      <c r="G55" s="53">
        <v>199</v>
      </c>
      <c r="H55" s="55">
        <v>0.271356783919598</v>
      </c>
      <c r="I55" s="56">
        <v>145</v>
      </c>
      <c r="J55" s="156">
        <v>199</v>
      </c>
      <c r="K55" s="57"/>
      <c r="L55" s="21">
        <v>0</v>
      </c>
      <c r="M55" s="44">
        <v>10</v>
      </c>
      <c r="N55" s="21">
        <v>10</v>
      </c>
      <c r="O55" s="21">
        <f t="shared" si="0"/>
        <v>159</v>
      </c>
      <c r="P55" s="139">
        <v>169</v>
      </c>
      <c r="Q55" s="44">
        <f t="shared" si="1"/>
        <v>30</v>
      </c>
      <c r="R55" s="21">
        <f t="shared" si="2"/>
        <v>54</v>
      </c>
      <c r="S55" s="55">
        <v>0.271356783919598</v>
      </c>
      <c r="T55" s="23">
        <f t="shared" si="3"/>
        <v>24</v>
      </c>
      <c r="U55" s="24">
        <f t="shared" si="4"/>
        <v>0.14201183431952663</v>
      </c>
      <c r="V55" s="25">
        <f t="shared" si="5"/>
        <v>0.84924623115577891</v>
      </c>
      <c r="W55" s="53">
        <v>0</v>
      </c>
      <c r="X55" s="53">
        <v>0</v>
      </c>
      <c r="Y55" s="53" t="s">
        <v>120</v>
      </c>
      <c r="Z55" s="58">
        <v>0</v>
      </c>
      <c r="AA55" s="53" t="s">
        <v>98</v>
      </c>
      <c r="AB55" s="53" t="s">
        <v>99</v>
      </c>
      <c r="AC55" s="53">
        <v>3666</v>
      </c>
      <c r="AD55" s="53">
        <v>19</v>
      </c>
      <c r="AE55" s="53">
        <v>199</v>
      </c>
      <c r="AF55" s="53" t="s">
        <v>100</v>
      </c>
      <c r="AG55" s="53" t="s">
        <v>101</v>
      </c>
      <c r="AH55" s="28">
        <v>1</v>
      </c>
      <c r="AI55" s="28" t="s">
        <v>323</v>
      </c>
      <c r="AJ55" s="29" t="s">
        <v>324</v>
      </c>
    </row>
    <row r="56" spans="1:36" s="60" customFormat="1" ht="16.5" customHeight="1" x14ac:dyDescent="0.15">
      <c r="A56" s="144">
        <v>555</v>
      </c>
      <c r="B56" s="52" t="s">
        <v>95</v>
      </c>
      <c r="C56" s="52" t="s">
        <v>96</v>
      </c>
      <c r="D56" s="53">
        <v>207104</v>
      </c>
      <c r="E56" s="54" t="s">
        <v>121</v>
      </c>
      <c r="F56" s="53">
        <v>88</v>
      </c>
      <c r="G56" s="53">
        <v>118</v>
      </c>
      <c r="H56" s="55">
        <v>0.25423728813559321</v>
      </c>
      <c r="I56" s="56">
        <v>88</v>
      </c>
      <c r="J56" s="156">
        <v>118</v>
      </c>
      <c r="K56" s="57"/>
      <c r="L56" s="21">
        <v>0</v>
      </c>
      <c r="M56" s="44">
        <v>10</v>
      </c>
      <c r="N56" s="21">
        <v>10</v>
      </c>
      <c r="O56" s="21">
        <f t="shared" si="0"/>
        <v>89</v>
      </c>
      <c r="P56" s="139">
        <v>99</v>
      </c>
      <c r="Q56" s="44">
        <f t="shared" si="1"/>
        <v>19</v>
      </c>
      <c r="R56" s="21">
        <f t="shared" si="2"/>
        <v>30</v>
      </c>
      <c r="S56" s="55">
        <v>0.25423728813559321</v>
      </c>
      <c r="T56" s="23">
        <f t="shared" si="3"/>
        <v>11</v>
      </c>
      <c r="U56" s="24">
        <f t="shared" si="4"/>
        <v>0.1111111111111111</v>
      </c>
      <c r="V56" s="25">
        <f t="shared" si="5"/>
        <v>0.83898305084745761</v>
      </c>
      <c r="W56" s="53">
        <v>0</v>
      </c>
      <c r="X56" s="53">
        <v>0</v>
      </c>
      <c r="Y56" s="53" t="s">
        <v>45</v>
      </c>
      <c r="Z56" s="58">
        <v>0</v>
      </c>
      <c r="AA56" s="53" t="s">
        <v>103</v>
      </c>
      <c r="AB56" s="53" t="s">
        <v>99</v>
      </c>
      <c r="AC56" s="53">
        <v>5461</v>
      </c>
      <c r="AD56" s="53">
        <v>174</v>
      </c>
      <c r="AE56" s="53" t="e">
        <v>#N/A</v>
      </c>
      <c r="AF56" s="53" t="e">
        <v>#N/A</v>
      </c>
      <c r="AG56" s="53" t="s">
        <v>101</v>
      </c>
      <c r="AH56" s="28">
        <v>1</v>
      </c>
      <c r="AI56" s="28" t="s">
        <v>323</v>
      </c>
      <c r="AJ56" s="29" t="s">
        <v>324</v>
      </c>
    </row>
    <row r="57" spans="1:36" s="60" customFormat="1" ht="16.5" customHeight="1" x14ac:dyDescent="0.15">
      <c r="A57" s="144">
        <v>554</v>
      </c>
      <c r="B57" s="52" t="s">
        <v>95</v>
      </c>
      <c r="C57" s="52" t="s">
        <v>96</v>
      </c>
      <c r="D57" s="53">
        <v>233032</v>
      </c>
      <c r="E57" s="54" t="s">
        <v>122</v>
      </c>
      <c r="F57" s="53">
        <v>262.5</v>
      </c>
      <c r="G57" s="53">
        <v>350</v>
      </c>
      <c r="H57" s="55">
        <v>0.25</v>
      </c>
      <c r="I57" s="56">
        <v>262.5</v>
      </c>
      <c r="J57" s="156">
        <v>350</v>
      </c>
      <c r="K57" s="120">
        <f>J57-(J57/500)*100</f>
        <v>280</v>
      </c>
      <c r="L57" s="21">
        <v>0</v>
      </c>
      <c r="M57" s="44">
        <v>10</v>
      </c>
      <c r="N57" s="21">
        <v>10</v>
      </c>
      <c r="O57" s="21">
        <f t="shared" si="0"/>
        <v>289</v>
      </c>
      <c r="P57" s="139">
        <v>299</v>
      </c>
      <c r="Q57" s="44">
        <f t="shared" si="1"/>
        <v>51</v>
      </c>
      <c r="R57" s="21">
        <f t="shared" si="2"/>
        <v>87.5</v>
      </c>
      <c r="S57" s="55">
        <v>0.25</v>
      </c>
      <c r="T57" s="23">
        <f t="shared" si="3"/>
        <v>36.5</v>
      </c>
      <c r="U57" s="24">
        <f t="shared" si="4"/>
        <v>0.12207357859531773</v>
      </c>
      <c r="V57" s="25">
        <f t="shared" si="5"/>
        <v>0.85428571428571431</v>
      </c>
      <c r="W57" s="53">
        <v>0</v>
      </c>
      <c r="X57" s="53">
        <v>0</v>
      </c>
      <c r="Y57" s="53" t="s">
        <v>45</v>
      </c>
      <c r="Z57" s="58">
        <v>0</v>
      </c>
      <c r="AA57" s="53" t="s">
        <v>103</v>
      </c>
      <c r="AB57" s="53" t="s">
        <v>99</v>
      </c>
      <c r="AC57" s="53">
        <v>320</v>
      </c>
      <c r="AD57" s="53">
        <v>79</v>
      </c>
      <c r="AE57" s="53" t="s">
        <v>123</v>
      </c>
      <c r="AF57" s="53" t="s">
        <v>100</v>
      </c>
      <c r="AG57" s="53" t="s">
        <v>114</v>
      </c>
      <c r="AH57" s="28">
        <v>1</v>
      </c>
      <c r="AI57" s="28" t="s">
        <v>323</v>
      </c>
      <c r="AJ57" s="29" t="s">
        <v>329</v>
      </c>
    </row>
    <row r="58" spans="1:36" s="60" customFormat="1" ht="16.5" customHeight="1" x14ac:dyDescent="0.15">
      <c r="A58" s="144">
        <v>553</v>
      </c>
      <c r="B58" s="52" t="s">
        <v>95</v>
      </c>
      <c r="C58" s="52" t="s">
        <v>96</v>
      </c>
      <c r="D58" s="53">
        <v>215950</v>
      </c>
      <c r="E58" s="54" t="s">
        <v>124</v>
      </c>
      <c r="F58" s="53">
        <v>209</v>
      </c>
      <c r="G58" s="53">
        <v>298</v>
      </c>
      <c r="H58" s="55">
        <v>0.29865771812080538</v>
      </c>
      <c r="I58" s="56">
        <v>209</v>
      </c>
      <c r="J58" s="156">
        <v>298</v>
      </c>
      <c r="K58" s="120">
        <f>J58-(J58/300)*50</f>
        <v>248.33333333333334</v>
      </c>
      <c r="L58" s="21">
        <v>0</v>
      </c>
      <c r="M58" s="44">
        <v>10</v>
      </c>
      <c r="N58" s="21">
        <v>10</v>
      </c>
      <c r="O58" s="21">
        <f t="shared" si="0"/>
        <v>249</v>
      </c>
      <c r="P58" s="139">
        <v>259</v>
      </c>
      <c r="Q58" s="44">
        <f t="shared" si="1"/>
        <v>39</v>
      </c>
      <c r="R58" s="21">
        <f t="shared" si="2"/>
        <v>89</v>
      </c>
      <c r="S58" s="55">
        <v>0.29865771812080538</v>
      </c>
      <c r="T58" s="23">
        <f t="shared" si="3"/>
        <v>50</v>
      </c>
      <c r="U58" s="24">
        <f t="shared" si="4"/>
        <v>0.19305019305019305</v>
      </c>
      <c r="V58" s="25">
        <f t="shared" si="5"/>
        <v>0.86912751677852351</v>
      </c>
      <c r="W58" s="53">
        <v>0</v>
      </c>
      <c r="X58" s="53">
        <v>0</v>
      </c>
      <c r="Y58" s="53" t="s">
        <v>45</v>
      </c>
      <c r="Z58" s="58">
        <v>0</v>
      </c>
      <c r="AA58" s="53" t="s">
        <v>103</v>
      </c>
      <c r="AB58" s="53" t="s">
        <v>99</v>
      </c>
      <c r="AC58" s="53">
        <v>12150</v>
      </c>
      <c r="AD58" s="53">
        <v>2</v>
      </c>
      <c r="AE58" s="53" t="s">
        <v>107</v>
      </c>
      <c r="AF58" s="53" t="s">
        <v>108</v>
      </c>
      <c r="AG58" s="53" t="s">
        <v>101</v>
      </c>
      <c r="AH58" s="28">
        <v>1</v>
      </c>
      <c r="AI58" s="28" t="s">
        <v>323</v>
      </c>
      <c r="AJ58" s="29" t="s">
        <v>324</v>
      </c>
    </row>
    <row r="59" spans="1:36" s="60" customFormat="1" ht="16.5" customHeight="1" x14ac:dyDescent="0.15">
      <c r="A59" s="144">
        <v>552</v>
      </c>
      <c r="B59" s="52" t="s">
        <v>95</v>
      </c>
      <c r="C59" s="52" t="s">
        <v>96</v>
      </c>
      <c r="D59" s="53">
        <v>233410</v>
      </c>
      <c r="E59" s="54" t="s">
        <v>125</v>
      </c>
      <c r="F59" s="53">
        <v>764</v>
      </c>
      <c r="G59" s="53">
        <v>899</v>
      </c>
      <c r="H59" s="55">
        <v>0.15016685205784205</v>
      </c>
      <c r="I59" s="56">
        <v>764</v>
      </c>
      <c r="J59" s="156">
        <v>899</v>
      </c>
      <c r="K59" s="120">
        <f>J59-(J59/1200)*220</f>
        <v>734.18333333333339</v>
      </c>
      <c r="L59" s="21">
        <v>0</v>
      </c>
      <c r="M59" s="44">
        <v>10</v>
      </c>
      <c r="N59" s="21">
        <v>10</v>
      </c>
      <c r="O59" s="21">
        <f t="shared" si="0"/>
        <v>789</v>
      </c>
      <c r="P59" s="139">
        <v>799</v>
      </c>
      <c r="Q59" s="44">
        <f t="shared" si="1"/>
        <v>100</v>
      </c>
      <c r="R59" s="21">
        <f t="shared" si="2"/>
        <v>135</v>
      </c>
      <c r="S59" s="55">
        <v>0.15016685205784205</v>
      </c>
      <c r="T59" s="23">
        <f t="shared" si="3"/>
        <v>35</v>
      </c>
      <c r="U59" s="24">
        <f t="shared" si="4"/>
        <v>4.3804755944931162E-2</v>
      </c>
      <c r="V59" s="25">
        <f t="shared" si="5"/>
        <v>0.88876529477196886</v>
      </c>
      <c r="W59" s="53">
        <v>0</v>
      </c>
      <c r="X59" s="53">
        <v>0</v>
      </c>
      <c r="Y59" s="53" t="s">
        <v>45</v>
      </c>
      <c r="Z59" s="58">
        <v>0</v>
      </c>
      <c r="AA59" s="53" t="s">
        <v>103</v>
      </c>
      <c r="AB59" s="53" t="s">
        <v>99</v>
      </c>
      <c r="AC59" s="53">
        <v>0</v>
      </c>
      <c r="AD59" s="53">
        <v>40</v>
      </c>
      <c r="AE59" s="53" t="s">
        <v>107</v>
      </c>
      <c r="AF59" s="53" t="s">
        <v>108</v>
      </c>
      <c r="AG59" s="53" t="s">
        <v>114</v>
      </c>
      <c r="AH59" s="28">
        <v>1</v>
      </c>
      <c r="AI59" s="28" t="s">
        <v>323</v>
      </c>
      <c r="AJ59" s="29" t="s">
        <v>326</v>
      </c>
    </row>
    <row r="60" spans="1:36" s="60" customFormat="1" ht="16.5" customHeight="1" x14ac:dyDescent="0.15">
      <c r="A60" s="144">
        <v>551</v>
      </c>
      <c r="B60" s="52" t="s">
        <v>95</v>
      </c>
      <c r="C60" s="52" t="s">
        <v>96</v>
      </c>
      <c r="D60" s="53">
        <v>233411</v>
      </c>
      <c r="E60" s="54" t="s">
        <v>126</v>
      </c>
      <c r="F60" s="53">
        <v>373</v>
      </c>
      <c r="G60" s="53">
        <v>439</v>
      </c>
      <c r="H60" s="55">
        <v>0.15034168564920272</v>
      </c>
      <c r="I60" s="56">
        <v>373</v>
      </c>
      <c r="J60" s="156">
        <v>439</v>
      </c>
      <c r="K60" s="120">
        <f>J60-(J60/500)*100</f>
        <v>351.2</v>
      </c>
      <c r="L60" s="21">
        <v>0</v>
      </c>
      <c r="M60" s="44">
        <v>10</v>
      </c>
      <c r="N60" s="21">
        <v>10</v>
      </c>
      <c r="O60" s="21">
        <f t="shared" si="0"/>
        <v>389</v>
      </c>
      <c r="P60" s="139">
        <v>399</v>
      </c>
      <c r="Q60" s="44">
        <f t="shared" si="1"/>
        <v>40</v>
      </c>
      <c r="R60" s="21">
        <f t="shared" si="2"/>
        <v>66</v>
      </c>
      <c r="S60" s="55">
        <v>0.15034168564920272</v>
      </c>
      <c r="T60" s="23">
        <f t="shared" si="3"/>
        <v>26</v>
      </c>
      <c r="U60" s="24">
        <f t="shared" si="4"/>
        <v>6.5162907268170422E-2</v>
      </c>
      <c r="V60" s="25">
        <f t="shared" si="5"/>
        <v>0.90888382687927105</v>
      </c>
      <c r="W60" s="53">
        <v>0</v>
      </c>
      <c r="X60" s="53">
        <v>0</v>
      </c>
      <c r="Y60" s="53" t="s">
        <v>45</v>
      </c>
      <c r="Z60" s="58">
        <v>0</v>
      </c>
      <c r="AA60" s="53" t="s">
        <v>103</v>
      </c>
      <c r="AB60" s="53" t="s">
        <v>99</v>
      </c>
      <c r="AC60" s="53">
        <v>0</v>
      </c>
      <c r="AD60" s="53">
        <v>40</v>
      </c>
      <c r="AE60" s="53" t="s">
        <v>107</v>
      </c>
      <c r="AF60" s="53" t="s">
        <v>108</v>
      </c>
      <c r="AG60" s="53" t="s">
        <v>114</v>
      </c>
      <c r="AH60" s="28">
        <v>1</v>
      </c>
      <c r="AI60" s="28" t="s">
        <v>323</v>
      </c>
      <c r="AJ60" s="29" t="s">
        <v>329</v>
      </c>
    </row>
    <row r="61" spans="1:36" s="60" customFormat="1" ht="16.5" customHeight="1" x14ac:dyDescent="0.15">
      <c r="A61" s="144">
        <v>550</v>
      </c>
      <c r="B61" s="52" t="s">
        <v>95</v>
      </c>
      <c r="C61" s="52" t="s">
        <v>96</v>
      </c>
      <c r="D61" s="53">
        <v>233412</v>
      </c>
      <c r="E61" s="54" t="s">
        <v>127</v>
      </c>
      <c r="F61" s="53">
        <v>594.15</v>
      </c>
      <c r="G61" s="53">
        <v>699</v>
      </c>
      <c r="H61" s="55">
        <v>0.15000000000000002</v>
      </c>
      <c r="I61" s="56">
        <v>594.15</v>
      </c>
      <c r="J61" s="156">
        <v>699</v>
      </c>
      <c r="K61" s="120">
        <f>J61-(J61/800)*160</f>
        <v>559.20000000000005</v>
      </c>
      <c r="L61" s="21">
        <v>0</v>
      </c>
      <c r="M61" s="44">
        <v>10</v>
      </c>
      <c r="N61" s="21">
        <v>10</v>
      </c>
      <c r="O61" s="21">
        <f t="shared" si="0"/>
        <v>589</v>
      </c>
      <c r="P61" s="139">
        <v>599</v>
      </c>
      <c r="Q61" s="44">
        <f t="shared" si="1"/>
        <v>100</v>
      </c>
      <c r="R61" s="21">
        <f t="shared" si="2"/>
        <v>104.85000000000002</v>
      </c>
      <c r="S61" s="55">
        <v>0.15000000000000002</v>
      </c>
      <c r="T61" s="23">
        <f t="shared" si="3"/>
        <v>4.8500000000000227</v>
      </c>
      <c r="U61" s="24">
        <f t="shared" si="4"/>
        <v>8.096828046744612E-3</v>
      </c>
      <c r="V61" s="25">
        <f t="shared" si="5"/>
        <v>0.85693848354792557</v>
      </c>
      <c r="W61" s="53">
        <v>0</v>
      </c>
      <c r="X61" s="53">
        <v>0</v>
      </c>
      <c r="Y61" s="53" t="s">
        <v>45</v>
      </c>
      <c r="Z61" s="58">
        <v>0</v>
      </c>
      <c r="AA61" s="53" t="s">
        <v>103</v>
      </c>
      <c r="AB61" s="53" t="s">
        <v>99</v>
      </c>
      <c r="AC61" s="53">
        <v>669</v>
      </c>
      <c r="AD61" s="53">
        <v>39</v>
      </c>
      <c r="AE61" s="53" t="s">
        <v>128</v>
      </c>
      <c r="AF61" s="53" t="s">
        <v>100</v>
      </c>
      <c r="AG61" s="53" t="s">
        <v>114</v>
      </c>
      <c r="AH61" s="28">
        <v>1</v>
      </c>
      <c r="AI61" s="28" t="s">
        <v>323</v>
      </c>
      <c r="AJ61" s="29" t="s">
        <v>325</v>
      </c>
    </row>
    <row r="62" spans="1:36" s="60" customFormat="1" ht="16.5" customHeight="1" x14ac:dyDescent="0.15">
      <c r="A62" s="144">
        <v>549</v>
      </c>
      <c r="B62" s="52" t="s">
        <v>95</v>
      </c>
      <c r="C62" s="52" t="s">
        <v>96</v>
      </c>
      <c r="D62" s="53">
        <v>224002</v>
      </c>
      <c r="E62" s="54" t="s">
        <v>129</v>
      </c>
      <c r="F62" s="53">
        <v>255</v>
      </c>
      <c r="G62" s="53">
        <v>358</v>
      </c>
      <c r="H62" s="55">
        <v>0.28770949720670391</v>
      </c>
      <c r="I62" s="56">
        <v>245</v>
      </c>
      <c r="J62" s="156">
        <v>318</v>
      </c>
      <c r="K62" s="57">
        <f>J62-50</f>
        <v>268</v>
      </c>
      <c r="L62" s="21">
        <v>-40</v>
      </c>
      <c r="M62" s="44">
        <v>10</v>
      </c>
      <c r="N62" s="21">
        <v>10</v>
      </c>
      <c r="O62" s="21">
        <f t="shared" si="0"/>
        <v>248</v>
      </c>
      <c r="P62" s="139">
        <v>258</v>
      </c>
      <c r="Q62" s="44">
        <f t="shared" si="1"/>
        <v>60</v>
      </c>
      <c r="R62" s="21">
        <f t="shared" si="2"/>
        <v>73</v>
      </c>
      <c r="S62" s="55">
        <v>0.22955974842767296</v>
      </c>
      <c r="T62" s="23">
        <f t="shared" si="3"/>
        <v>13</v>
      </c>
      <c r="U62" s="24">
        <f t="shared" si="4"/>
        <v>5.0387596899224806E-2</v>
      </c>
      <c r="V62" s="25">
        <f t="shared" si="5"/>
        <v>0.81132075471698117</v>
      </c>
      <c r="W62" s="53">
        <v>10</v>
      </c>
      <c r="X62" s="53">
        <v>30</v>
      </c>
      <c r="Y62" s="53" t="s">
        <v>45</v>
      </c>
      <c r="Z62" s="58">
        <v>40</v>
      </c>
      <c r="AA62" s="53" t="s">
        <v>103</v>
      </c>
      <c r="AB62" s="53" t="s">
        <v>99</v>
      </c>
      <c r="AC62" s="53">
        <v>7113</v>
      </c>
      <c r="AD62" s="53">
        <v>61</v>
      </c>
      <c r="AE62" s="53">
        <v>358</v>
      </c>
      <c r="AF62" s="53" t="s">
        <v>100</v>
      </c>
      <c r="AG62" s="53" t="s">
        <v>101</v>
      </c>
      <c r="AH62" s="28">
        <v>1</v>
      </c>
      <c r="AI62" s="28" t="s">
        <v>323</v>
      </c>
      <c r="AJ62" s="29" t="s">
        <v>324</v>
      </c>
    </row>
    <row r="63" spans="1:36" s="60" customFormat="1" ht="16.5" customHeight="1" x14ac:dyDescent="0.15">
      <c r="A63" s="144">
        <v>548</v>
      </c>
      <c r="B63" s="52" t="s">
        <v>95</v>
      </c>
      <c r="C63" s="52" t="s">
        <v>96</v>
      </c>
      <c r="D63" s="53">
        <v>233738</v>
      </c>
      <c r="E63" s="54" t="s">
        <v>130</v>
      </c>
      <c r="F63" s="53">
        <v>200</v>
      </c>
      <c r="G63" s="53">
        <v>268</v>
      </c>
      <c r="H63" s="55">
        <v>0.2537313432835821</v>
      </c>
      <c r="I63" s="56">
        <v>200</v>
      </c>
      <c r="J63" s="156">
        <v>268</v>
      </c>
      <c r="K63" s="57"/>
      <c r="L63" s="21">
        <v>0</v>
      </c>
      <c r="M63" s="44">
        <v>10</v>
      </c>
      <c r="N63" s="21">
        <v>10</v>
      </c>
      <c r="O63" s="21">
        <f t="shared" si="0"/>
        <v>229</v>
      </c>
      <c r="P63" s="139">
        <v>239</v>
      </c>
      <c r="Q63" s="44">
        <f t="shared" si="1"/>
        <v>29</v>
      </c>
      <c r="R63" s="21">
        <f t="shared" si="2"/>
        <v>68</v>
      </c>
      <c r="S63" s="55">
        <v>0.2537313432835821</v>
      </c>
      <c r="T63" s="23">
        <f t="shared" si="3"/>
        <v>39</v>
      </c>
      <c r="U63" s="24">
        <f t="shared" si="4"/>
        <v>0.16317991631799164</v>
      </c>
      <c r="V63" s="25">
        <f t="shared" si="5"/>
        <v>0.89179104477611937</v>
      </c>
      <c r="W63" s="53">
        <v>0</v>
      </c>
      <c r="X63" s="53">
        <v>0</v>
      </c>
      <c r="Y63" s="53" t="s">
        <v>45</v>
      </c>
      <c r="Z63" s="58">
        <v>0</v>
      </c>
      <c r="AA63" s="53" t="s">
        <v>98</v>
      </c>
      <c r="AB63" s="53" t="s">
        <v>99</v>
      </c>
      <c r="AC63" s="53">
        <v>0</v>
      </c>
      <c r="AD63" s="53">
        <v>20</v>
      </c>
      <c r="AE63" s="53" t="s">
        <v>107</v>
      </c>
      <c r="AF63" s="53" t="s">
        <v>108</v>
      </c>
      <c r="AG63" s="53" t="s">
        <v>114</v>
      </c>
      <c r="AH63" s="28">
        <v>1</v>
      </c>
      <c r="AI63" s="28" t="s">
        <v>323</v>
      </c>
      <c r="AJ63" s="29" t="s">
        <v>324</v>
      </c>
    </row>
    <row r="64" spans="1:36" s="60" customFormat="1" ht="16.5" customHeight="1" x14ac:dyDescent="0.15">
      <c r="A64" s="144">
        <v>547</v>
      </c>
      <c r="B64" s="52" t="s">
        <v>95</v>
      </c>
      <c r="C64" s="52" t="s">
        <v>96</v>
      </c>
      <c r="D64" s="53">
        <v>233735</v>
      </c>
      <c r="E64" s="54" t="s">
        <v>131</v>
      </c>
      <c r="F64" s="53">
        <v>300</v>
      </c>
      <c r="G64" s="53">
        <v>398</v>
      </c>
      <c r="H64" s="55">
        <v>0.24623115577889448</v>
      </c>
      <c r="I64" s="56">
        <v>300</v>
      </c>
      <c r="J64" s="156">
        <v>398</v>
      </c>
      <c r="K64" s="120">
        <f>J64-(J64/500)*100</f>
        <v>318.39999999999998</v>
      </c>
      <c r="L64" s="21">
        <v>0</v>
      </c>
      <c r="M64" s="44">
        <v>10</v>
      </c>
      <c r="N64" s="21">
        <v>10</v>
      </c>
      <c r="O64" s="21">
        <f t="shared" si="0"/>
        <v>319</v>
      </c>
      <c r="P64" s="139">
        <v>329</v>
      </c>
      <c r="Q64" s="44">
        <f t="shared" si="1"/>
        <v>69</v>
      </c>
      <c r="R64" s="21">
        <f t="shared" si="2"/>
        <v>98</v>
      </c>
      <c r="S64" s="55">
        <v>0.24623115577889448</v>
      </c>
      <c r="T64" s="23">
        <f t="shared" si="3"/>
        <v>29</v>
      </c>
      <c r="U64" s="24">
        <f t="shared" si="4"/>
        <v>8.8145896656534953E-2</v>
      </c>
      <c r="V64" s="25">
        <f t="shared" si="5"/>
        <v>0.8266331658291457</v>
      </c>
      <c r="W64" s="53">
        <v>0</v>
      </c>
      <c r="X64" s="53">
        <v>0</v>
      </c>
      <c r="Y64" s="53" t="s">
        <v>45</v>
      </c>
      <c r="Z64" s="58">
        <v>0</v>
      </c>
      <c r="AA64" s="53" t="s">
        <v>103</v>
      </c>
      <c r="AB64" s="53" t="s">
        <v>99</v>
      </c>
      <c r="AC64" s="53">
        <v>0</v>
      </c>
      <c r="AD64" s="53">
        <v>60</v>
      </c>
      <c r="AE64" s="53" t="s">
        <v>132</v>
      </c>
      <c r="AF64" s="53" t="s">
        <v>100</v>
      </c>
      <c r="AG64" s="53" t="s">
        <v>114</v>
      </c>
      <c r="AH64" s="28">
        <v>1</v>
      </c>
      <c r="AI64" s="28" t="s">
        <v>323</v>
      </c>
      <c r="AJ64" s="29" t="s">
        <v>329</v>
      </c>
    </row>
    <row r="65" spans="1:36" s="60" customFormat="1" ht="16.5" customHeight="1" x14ac:dyDescent="0.15">
      <c r="A65" s="144">
        <v>546</v>
      </c>
      <c r="B65" s="52" t="s">
        <v>95</v>
      </c>
      <c r="C65" s="52" t="s">
        <v>96</v>
      </c>
      <c r="D65" s="53">
        <v>232741</v>
      </c>
      <c r="E65" s="54" t="s">
        <v>133</v>
      </c>
      <c r="F65" s="53">
        <v>240</v>
      </c>
      <c r="G65" s="53">
        <v>299</v>
      </c>
      <c r="H65" s="55">
        <v>0.19732441471571907</v>
      </c>
      <c r="I65" s="56">
        <v>240</v>
      </c>
      <c r="J65" s="156">
        <v>299</v>
      </c>
      <c r="K65" s="120">
        <f>J65-(J65/300)*50</f>
        <v>249.16666666666666</v>
      </c>
      <c r="L65" s="21">
        <v>0</v>
      </c>
      <c r="M65" s="44">
        <v>10</v>
      </c>
      <c r="N65" s="21">
        <v>10</v>
      </c>
      <c r="O65" s="21">
        <f t="shared" si="0"/>
        <v>249</v>
      </c>
      <c r="P65" s="139">
        <v>259</v>
      </c>
      <c r="Q65" s="44">
        <f t="shared" si="1"/>
        <v>40</v>
      </c>
      <c r="R65" s="21">
        <f t="shared" si="2"/>
        <v>59</v>
      </c>
      <c r="S65" s="55">
        <v>0.19732441471571907</v>
      </c>
      <c r="T65" s="23">
        <f t="shared" si="3"/>
        <v>19</v>
      </c>
      <c r="U65" s="24">
        <f t="shared" si="4"/>
        <v>7.3359073359073365E-2</v>
      </c>
      <c r="V65" s="25">
        <f t="shared" si="5"/>
        <v>0.86622073578595316</v>
      </c>
      <c r="W65" s="53">
        <v>0</v>
      </c>
      <c r="X65" s="53">
        <v>0</v>
      </c>
      <c r="Y65" s="53" t="s">
        <v>45</v>
      </c>
      <c r="Z65" s="58">
        <v>0</v>
      </c>
      <c r="AA65" s="53" t="s">
        <v>98</v>
      </c>
      <c r="AB65" s="53" t="s">
        <v>99</v>
      </c>
      <c r="AC65" s="53">
        <v>1855</v>
      </c>
      <c r="AD65" s="53">
        <v>43</v>
      </c>
      <c r="AE65" s="53" t="s">
        <v>107</v>
      </c>
      <c r="AF65" s="53" t="s">
        <v>108</v>
      </c>
      <c r="AG65" s="53" t="s">
        <v>114</v>
      </c>
      <c r="AH65" s="28">
        <v>1</v>
      </c>
      <c r="AI65" s="28" t="s">
        <v>323</v>
      </c>
      <c r="AJ65" s="29" t="s">
        <v>324</v>
      </c>
    </row>
    <row r="66" spans="1:36" s="60" customFormat="1" ht="16.5" customHeight="1" x14ac:dyDescent="0.15">
      <c r="A66" s="144">
        <v>545</v>
      </c>
      <c r="B66" s="52" t="s">
        <v>95</v>
      </c>
      <c r="C66" s="52" t="s">
        <v>96</v>
      </c>
      <c r="D66" s="53">
        <v>197770</v>
      </c>
      <c r="E66" s="54" t="s">
        <v>134</v>
      </c>
      <c r="F66" s="53">
        <v>97</v>
      </c>
      <c r="G66" s="53">
        <v>139</v>
      </c>
      <c r="H66" s="55">
        <v>0.30215827338129497</v>
      </c>
      <c r="I66" s="56">
        <v>97</v>
      </c>
      <c r="J66" s="156">
        <v>139</v>
      </c>
      <c r="K66" s="57"/>
      <c r="L66" s="21">
        <v>0</v>
      </c>
      <c r="M66" s="44">
        <v>10</v>
      </c>
      <c r="N66" s="21">
        <v>10</v>
      </c>
      <c r="O66" s="21">
        <f t="shared" si="0"/>
        <v>109</v>
      </c>
      <c r="P66" s="139">
        <v>119</v>
      </c>
      <c r="Q66" s="44">
        <f t="shared" si="1"/>
        <v>20</v>
      </c>
      <c r="R66" s="21">
        <f t="shared" si="2"/>
        <v>42</v>
      </c>
      <c r="S66" s="55">
        <v>0.30215827338129497</v>
      </c>
      <c r="T66" s="23">
        <f t="shared" si="3"/>
        <v>22</v>
      </c>
      <c r="U66" s="24">
        <f t="shared" si="4"/>
        <v>0.18487394957983194</v>
      </c>
      <c r="V66" s="25">
        <f t="shared" si="5"/>
        <v>0.85611510791366907</v>
      </c>
      <c r="W66" s="53">
        <v>0</v>
      </c>
      <c r="X66" s="53">
        <v>0</v>
      </c>
      <c r="Y66" s="53" t="s">
        <v>45</v>
      </c>
      <c r="Z66" s="58">
        <v>0</v>
      </c>
      <c r="AA66" s="53" t="s">
        <v>103</v>
      </c>
      <c r="AB66" s="53" t="s">
        <v>99</v>
      </c>
      <c r="AC66" s="53">
        <v>4177</v>
      </c>
      <c r="AD66" s="53">
        <v>98</v>
      </c>
      <c r="AE66" s="53" t="s">
        <v>107</v>
      </c>
      <c r="AF66" s="53" t="s">
        <v>108</v>
      </c>
      <c r="AG66" s="53" t="s">
        <v>101</v>
      </c>
      <c r="AH66" s="28">
        <v>1</v>
      </c>
      <c r="AI66" s="28" t="s">
        <v>323</v>
      </c>
      <c r="AJ66" s="29" t="s">
        <v>324</v>
      </c>
    </row>
    <row r="67" spans="1:36" s="135" customFormat="1" ht="16.5" customHeight="1" x14ac:dyDescent="0.15">
      <c r="A67" s="145"/>
      <c r="B67" s="122" t="s">
        <v>95</v>
      </c>
      <c r="C67" s="122" t="s">
        <v>96</v>
      </c>
      <c r="D67" s="123">
        <v>233620</v>
      </c>
      <c r="E67" s="124" t="s">
        <v>135</v>
      </c>
      <c r="F67" s="123">
        <v>55</v>
      </c>
      <c r="G67" s="123">
        <v>69</v>
      </c>
      <c r="H67" s="125">
        <v>0.20289855072463769</v>
      </c>
      <c r="I67" s="126">
        <v>55</v>
      </c>
      <c r="J67" s="157">
        <v>69</v>
      </c>
      <c r="K67" s="127"/>
      <c r="L67" s="128">
        <v>0</v>
      </c>
      <c r="M67" s="181">
        <v>10</v>
      </c>
      <c r="N67" s="128">
        <v>10</v>
      </c>
      <c r="O67" s="128">
        <f t="shared" si="0"/>
        <v>49</v>
      </c>
      <c r="P67" s="139">
        <v>59</v>
      </c>
      <c r="Q67" s="44">
        <f t="shared" si="1"/>
        <v>10</v>
      </c>
      <c r="R67" s="128">
        <f t="shared" si="2"/>
        <v>14</v>
      </c>
      <c r="S67" s="125">
        <v>0.20289855072463769</v>
      </c>
      <c r="T67" s="129">
        <f t="shared" si="3"/>
        <v>4</v>
      </c>
      <c r="U67" s="130">
        <f t="shared" si="4"/>
        <v>6.7796610169491525E-2</v>
      </c>
      <c r="V67" s="131">
        <f t="shared" si="5"/>
        <v>0.85507246376811596</v>
      </c>
      <c r="W67" s="123">
        <v>0</v>
      </c>
      <c r="X67" s="123">
        <v>0</v>
      </c>
      <c r="Y67" s="123" t="s">
        <v>45</v>
      </c>
      <c r="Z67" s="132">
        <v>0</v>
      </c>
      <c r="AA67" s="123" t="s">
        <v>103</v>
      </c>
      <c r="AB67" s="123" t="s">
        <v>99</v>
      </c>
      <c r="AC67" s="123">
        <v>0</v>
      </c>
      <c r="AD67" s="123">
        <v>49</v>
      </c>
      <c r="AE67" s="123" t="s">
        <v>107</v>
      </c>
      <c r="AF67" s="123" t="s">
        <v>108</v>
      </c>
      <c r="AG67" s="123" t="s">
        <v>114</v>
      </c>
      <c r="AH67" s="133">
        <v>1</v>
      </c>
      <c r="AI67" s="133" t="s">
        <v>323</v>
      </c>
      <c r="AJ67" s="134" t="s">
        <v>324</v>
      </c>
    </row>
    <row r="68" spans="1:36" s="135" customFormat="1" ht="16.5" customHeight="1" x14ac:dyDescent="0.15">
      <c r="A68" s="145"/>
      <c r="B68" s="122" t="s">
        <v>95</v>
      </c>
      <c r="C68" s="122" t="s">
        <v>96</v>
      </c>
      <c r="D68" s="123">
        <v>233617</v>
      </c>
      <c r="E68" s="124" t="s">
        <v>136</v>
      </c>
      <c r="F68" s="123">
        <v>55</v>
      </c>
      <c r="G68" s="123">
        <v>69</v>
      </c>
      <c r="H68" s="125">
        <v>0.20289855072463769</v>
      </c>
      <c r="I68" s="126">
        <v>55</v>
      </c>
      <c r="J68" s="157">
        <v>69</v>
      </c>
      <c r="K68" s="127"/>
      <c r="L68" s="128">
        <v>0</v>
      </c>
      <c r="M68" s="181">
        <v>10</v>
      </c>
      <c r="N68" s="128">
        <v>10</v>
      </c>
      <c r="O68" s="128">
        <f t="shared" ref="O68:O127" si="6">P68-N68</f>
        <v>49</v>
      </c>
      <c r="P68" s="139">
        <v>59</v>
      </c>
      <c r="Q68" s="44">
        <f t="shared" ref="Q68:Q127" si="7">J68-P68</f>
        <v>10</v>
      </c>
      <c r="R68" s="128">
        <f t="shared" ref="R68:R127" si="8">J68-I68</f>
        <v>14</v>
      </c>
      <c r="S68" s="125">
        <v>0.20289855072463769</v>
      </c>
      <c r="T68" s="129">
        <f t="shared" ref="T68:T127" si="9">P68-I68</f>
        <v>4</v>
      </c>
      <c r="U68" s="130">
        <f t="shared" ref="U68:U127" si="10">(P68-I68)/P68</f>
        <v>6.7796610169491525E-2</v>
      </c>
      <c r="V68" s="131">
        <f t="shared" ref="V68:V127" si="11">P68/J68</f>
        <v>0.85507246376811596</v>
      </c>
      <c r="W68" s="123">
        <v>0</v>
      </c>
      <c r="X68" s="123">
        <v>0</v>
      </c>
      <c r="Y68" s="123" t="s">
        <v>45</v>
      </c>
      <c r="Z68" s="132">
        <v>0</v>
      </c>
      <c r="AA68" s="123" t="s">
        <v>103</v>
      </c>
      <c r="AB68" s="123" t="s">
        <v>99</v>
      </c>
      <c r="AC68" s="123">
        <v>58</v>
      </c>
      <c r="AD68" s="123">
        <v>99</v>
      </c>
      <c r="AE68" s="123" t="s">
        <v>107</v>
      </c>
      <c r="AF68" s="123" t="s">
        <v>108</v>
      </c>
      <c r="AG68" s="123" t="s">
        <v>114</v>
      </c>
      <c r="AH68" s="133">
        <v>1</v>
      </c>
      <c r="AI68" s="133" t="s">
        <v>323</v>
      </c>
      <c r="AJ68" s="134" t="s">
        <v>324</v>
      </c>
    </row>
    <row r="69" spans="1:36" s="135" customFormat="1" ht="16.5" customHeight="1" x14ac:dyDescent="0.15">
      <c r="A69" s="145"/>
      <c r="B69" s="122" t="s">
        <v>95</v>
      </c>
      <c r="C69" s="122" t="s">
        <v>96</v>
      </c>
      <c r="D69" s="123">
        <v>233618</v>
      </c>
      <c r="E69" s="124" t="s">
        <v>137</v>
      </c>
      <c r="F69" s="123">
        <v>46</v>
      </c>
      <c r="G69" s="123">
        <v>58</v>
      </c>
      <c r="H69" s="125">
        <v>0.20689655172413793</v>
      </c>
      <c r="I69" s="126">
        <v>46</v>
      </c>
      <c r="J69" s="157">
        <v>58</v>
      </c>
      <c r="K69" s="127"/>
      <c r="L69" s="128">
        <v>0</v>
      </c>
      <c r="M69" s="181">
        <v>10</v>
      </c>
      <c r="N69" s="128">
        <v>10</v>
      </c>
      <c r="O69" s="128">
        <f t="shared" si="6"/>
        <v>45</v>
      </c>
      <c r="P69" s="139">
        <v>55</v>
      </c>
      <c r="Q69" s="44">
        <f t="shared" si="7"/>
        <v>3</v>
      </c>
      <c r="R69" s="128">
        <f t="shared" si="8"/>
        <v>12</v>
      </c>
      <c r="S69" s="125">
        <v>0.20689655172413793</v>
      </c>
      <c r="T69" s="129">
        <f t="shared" si="9"/>
        <v>9</v>
      </c>
      <c r="U69" s="130">
        <f t="shared" si="10"/>
        <v>0.16363636363636364</v>
      </c>
      <c r="V69" s="131">
        <f t="shared" si="11"/>
        <v>0.94827586206896552</v>
      </c>
      <c r="W69" s="123">
        <v>0</v>
      </c>
      <c r="X69" s="123">
        <v>0</v>
      </c>
      <c r="Y69" s="123" t="s">
        <v>45</v>
      </c>
      <c r="Z69" s="132">
        <v>0</v>
      </c>
      <c r="AA69" s="123" t="s">
        <v>103</v>
      </c>
      <c r="AB69" s="123" t="s">
        <v>99</v>
      </c>
      <c r="AC69" s="123">
        <v>116</v>
      </c>
      <c r="AD69" s="123">
        <v>198</v>
      </c>
      <c r="AE69" s="123" t="s">
        <v>107</v>
      </c>
      <c r="AF69" s="123" t="s">
        <v>108</v>
      </c>
      <c r="AG69" s="123" t="s">
        <v>114</v>
      </c>
      <c r="AH69" s="133">
        <v>1</v>
      </c>
      <c r="AI69" s="133" t="s">
        <v>323</v>
      </c>
      <c r="AJ69" s="134" t="s">
        <v>324</v>
      </c>
    </row>
    <row r="70" spans="1:36" s="60" customFormat="1" ht="16.5" customHeight="1" x14ac:dyDescent="0.15">
      <c r="A70" s="144">
        <v>544</v>
      </c>
      <c r="B70" s="61" t="s">
        <v>138</v>
      </c>
      <c r="C70" s="52" t="s">
        <v>139</v>
      </c>
      <c r="D70" s="62">
        <v>230870</v>
      </c>
      <c r="E70" s="63" t="s">
        <v>140</v>
      </c>
      <c r="F70" s="62">
        <v>832</v>
      </c>
      <c r="G70" s="62">
        <v>1280</v>
      </c>
      <c r="H70" s="64">
        <v>0.35</v>
      </c>
      <c r="I70" s="35">
        <v>832</v>
      </c>
      <c r="J70" s="158">
        <v>1280</v>
      </c>
      <c r="K70" s="65"/>
      <c r="L70" s="21">
        <v>0</v>
      </c>
      <c r="M70" s="44">
        <v>10</v>
      </c>
      <c r="N70" s="21">
        <v>10</v>
      </c>
      <c r="O70" s="21">
        <f t="shared" si="6"/>
        <v>1189</v>
      </c>
      <c r="P70" s="139">
        <v>1199</v>
      </c>
      <c r="Q70" s="44">
        <f t="shared" si="7"/>
        <v>81</v>
      </c>
      <c r="R70" s="21">
        <f t="shared" si="8"/>
        <v>448</v>
      </c>
      <c r="S70" s="64">
        <v>0.35</v>
      </c>
      <c r="T70" s="23">
        <f t="shared" si="9"/>
        <v>367</v>
      </c>
      <c r="U70" s="24">
        <f t="shared" si="10"/>
        <v>0.30608840700583823</v>
      </c>
      <c r="V70" s="25">
        <f t="shared" si="11"/>
        <v>0.93671875000000004</v>
      </c>
      <c r="W70" s="66">
        <v>0</v>
      </c>
      <c r="X70" s="66">
        <v>0</v>
      </c>
      <c r="Y70" s="66" t="s">
        <v>141</v>
      </c>
      <c r="Z70" s="66">
        <v>0</v>
      </c>
      <c r="AA70" s="53" t="s">
        <v>142</v>
      </c>
      <c r="AB70" s="53" t="s">
        <v>99</v>
      </c>
      <c r="AC70" s="66">
        <v>118471</v>
      </c>
      <c r="AD70" s="66">
        <v>403</v>
      </c>
      <c r="AE70" s="66" t="s">
        <v>143</v>
      </c>
      <c r="AF70" s="67"/>
      <c r="AG70" s="53" t="s">
        <v>144</v>
      </c>
      <c r="AH70" s="28" t="s">
        <v>364</v>
      </c>
      <c r="AI70" s="28" t="s">
        <v>315</v>
      </c>
      <c r="AJ70" s="29"/>
    </row>
    <row r="71" spans="1:36" s="60" customFormat="1" ht="16.5" customHeight="1" x14ac:dyDescent="0.15">
      <c r="A71" s="144">
        <v>543</v>
      </c>
      <c r="B71" s="61" t="s">
        <v>95</v>
      </c>
      <c r="C71" s="61" t="s">
        <v>139</v>
      </c>
      <c r="D71" s="68">
        <v>228973</v>
      </c>
      <c r="E71" s="69" t="s">
        <v>362</v>
      </c>
      <c r="F71" s="62">
        <v>636</v>
      </c>
      <c r="G71" s="62">
        <v>798</v>
      </c>
      <c r="H71" s="70">
        <v>0.203007518796992</v>
      </c>
      <c r="I71" s="71">
        <v>620</v>
      </c>
      <c r="J71" s="159">
        <v>759</v>
      </c>
      <c r="K71" s="120">
        <f>J71-(J71/800)*160</f>
        <v>607.20000000000005</v>
      </c>
      <c r="L71" s="21">
        <v>-39</v>
      </c>
      <c r="M71" s="44">
        <v>10</v>
      </c>
      <c r="N71" s="21">
        <v>10</v>
      </c>
      <c r="O71" s="21">
        <f t="shared" si="6"/>
        <v>629</v>
      </c>
      <c r="P71" s="139">
        <v>639</v>
      </c>
      <c r="Q71" s="44">
        <f t="shared" si="7"/>
        <v>120</v>
      </c>
      <c r="R71" s="21">
        <f t="shared" si="8"/>
        <v>139</v>
      </c>
      <c r="S71" s="73">
        <v>0.18313570487483499</v>
      </c>
      <c r="T71" s="23">
        <f t="shared" si="9"/>
        <v>19</v>
      </c>
      <c r="U71" s="24">
        <f t="shared" si="10"/>
        <v>2.9733959311424099E-2</v>
      </c>
      <c r="V71" s="25">
        <f t="shared" si="11"/>
        <v>0.84189723320158105</v>
      </c>
      <c r="W71" s="66">
        <v>16</v>
      </c>
      <c r="X71" s="66">
        <v>39</v>
      </c>
      <c r="Y71" s="66" t="s">
        <v>146</v>
      </c>
      <c r="Z71" s="62">
        <v>55</v>
      </c>
      <c r="AA71" s="53" t="s">
        <v>142</v>
      </c>
      <c r="AB71" s="53" t="s">
        <v>99</v>
      </c>
      <c r="AC71" s="53">
        <v>12822</v>
      </c>
      <c r="AD71" s="53">
        <v>38</v>
      </c>
      <c r="AE71" s="53" t="s">
        <v>147</v>
      </c>
      <c r="AF71" s="53" t="s">
        <v>148</v>
      </c>
      <c r="AG71" s="53" t="s">
        <v>149</v>
      </c>
      <c r="AH71" s="28">
        <v>1</v>
      </c>
      <c r="AI71" s="28" t="s">
        <v>315</v>
      </c>
      <c r="AJ71" s="29" t="s">
        <v>317</v>
      </c>
    </row>
    <row r="72" spans="1:36" s="60" customFormat="1" ht="16.5" customHeight="1" x14ac:dyDescent="0.15">
      <c r="A72" s="144">
        <v>536</v>
      </c>
      <c r="B72" s="61" t="s">
        <v>95</v>
      </c>
      <c r="C72" s="61" t="s">
        <v>139</v>
      </c>
      <c r="D72" s="68">
        <v>230692</v>
      </c>
      <c r="E72" s="69" t="s">
        <v>358</v>
      </c>
      <c r="F72" s="62">
        <v>237</v>
      </c>
      <c r="G72" s="62">
        <v>309</v>
      </c>
      <c r="H72" s="70">
        <v>0.233009708737864</v>
      </c>
      <c r="I72" s="71">
        <v>233</v>
      </c>
      <c r="J72" s="159">
        <v>289</v>
      </c>
      <c r="K72" s="72"/>
      <c r="L72" s="21">
        <v>-20</v>
      </c>
      <c r="M72" s="44">
        <v>10</v>
      </c>
      <c r="N72" s="21">
        <v>10</v>
      </c>
      <c r="O72" s="21">
        <f>P72-N72</f>
        <v>249</v>
      </c>
      <c r="P72" s="139">
        <v>259</v>
      </c>
      <c r="Q72" s="44">
        <f>J72-P72</f>
        <v>30</v>
      </c>
      <c r="R72" s="21">
        <f>J72-I72</f>
        <v>56</v>
      </c>
      <c r="S72" s="73">
        <v>0.19377162629757799</v>
      </c>
      <c r="T72" s="23">
        <f>P72-I72</f>
        <v>26</v>
      </c>
      <c r="U72" s="24">
        <f>(P72-I72)/P72</f>
        <v>0.10038610038610038</v>
      </c>
      <c r="V72" s="25">
        <f>P72/J72</f>
        <v>0.89619377162629754</v>
      </c>
      <c r="W72" s="66">
        <v>4</v>
      </c>
      <c r="X72" s="66">
        <v>20</v>
      </c>
      <c r="Y72" s="66" t="s">
        <v>146</v>
      </c>
      <c r="Z72" s="62">
        <v>24</v>
      </c>
      <c r="AA72" s="53" t="s">
        <v>142</v>
      </c>
      <c r="AB72" s="53" t="s">
        <v>99</v>
      </c>
      <c r="AC72" s="53">
        <v>12110</v>
      </c>
      <c r="AD72" s="53">
        <v>33</v>
      </c>
      <c r="AE72" s="53" t="s">
        <v>166</v>
      </c>
      <c r="AF72" s="53" t="s">
        <v>148</v>
      </c>
      <c r="AG72" s="53" t="s">
        <v>149</v>
      </c>
      <c r="AH72" s="28">
        <v>1</v>
      </c>
      <c r="AI72" s="28" t="s">
        <v>315</v>
      </c>
      <c r="AJ72" s="29" t="s">
        <v>316</v>
      </c>
    </row>
    <row r="73" spans="1:36" s="60" customFormat="1" ht="16.5" customHeight="1" x14ac:dyDescent="0.15">
      <c r="A73" s="144">
        <v>525</v>
      </c>
      <c r="B73" s="61" t="s">
        <v>95</v>
      </c>
      <c r="C73" s="61" t="s">
        <v>139</v>
      </c>
      <c r="D73" s="68">
        <v>232490</v>
      </c>
      <c r="E73" s="69" t="s">
        <v>188</v>
      </c>
      <c r="F73" s="62">
        <v>389</v>
      </c>
      <c r="G73" s="62">
        <v>499</v>
      </c>
      <c r="H73" s="70">
        <v>0.220440881763527</v>
      </c>
      <c r="I73" s="71">
        <v>389</v>
      </c>
      <c r="J73" s="159">
        <v>468</v>
      </c>
      <c r="K73" s="120">
        <f>J73-(J73/500)*100</f>
        <v>374.4</v>
      </c>
      <c r="L73" s="21">
        <v>-31</v>
      </c>
      <c r="M73" s="44">
        <v>10</v>
      </c>
      <c r="N73" s="21">
        <v>10</v>
      </c>
      <c r="O73" s="21">
        <f>P73-N73</f>
        <v>389</v>
      </c>
      <c r="P73" s="139">
        <v>399</v>
      </c>
      <c r="Q73" s="44">
        <f>J73-P73</f>
        <v>69</v>
      </c>
      <c r="R73" s="21">
        <f>J73-I73</f>
        <v>79</v>
      </c>
      <c r="S73" s="73">
        <v>0.16880341880341901</v>
      </c>
      <c r="T73" s="23">
        <f>P73-I73</f>
        <v>10</v>
      </c>
      <c r="U73" s="24">
        <f>(P73-I73)/P73</f>
        <v>2.5062656641604009E-2</v>
      </c>
      <c r="V73" s="25">
        <f>P73/J73</f>
        <v>0.85256410256410253</v>
      </c>
      <c r="W73" s="66">
        <v>0</v>
      </c>
      <c r="X73" s="66">
        <v>31</v>
      </c>
      <c r="Y73" s="66" t="s">
        <v>146</v>
      </c>
      <c r="Z73" s="58">
        <v>31</v>
      </c>
      <c r="AA73" s="53" t="s">
        <v>142</v>
      </c>
      <c r="AB73" s="53" t="s">
        <v>99</v>
      </c>
      <c r="AC73" s="53">
        <v>0</v>
      </c>
      <c r="AD73" s="53">
        <v>34</v>
      </c>
      <c r="AE73" s="53" t="s">
        <v>189</v>
      </c>
      <c r="AF73" s="53" t="s">
        <v>190</v>
      </c>
      <c r="AG73" s="53" t="s">
        <v>144</v>
      </c>
      <c r="AH73" s="28">
        <v>1</v>
      </c>
      <c r="AI73" s="28" t="s">
        <v>315</v>
      </c>
      <c r="AJ73" s="29" t="s">
        <v>318</v>
      </c>
    </row>
    <row r="74" spans="1:36" s="60" customFormat="1" ht="16.5" customHeight="1" x14ac:dyDescent="0.15">
      <c r="A74" s="144">
        <v>521</v>
      </c>
      <c r="B74" s="52" t="s">
        <v>95</v>
      </c>
      <c r="C74" s="52" t="s">
        <v>139</v>
      </c>
      <c r="D74" s="53">
        <v>224347</v>
      </c>
      <c r="E74" s="74" t="s">
        <v>198</v>
      </c>
      <c r="F74" s="53">
        <v>2991</v>
      </c>
      <c r="G74" s="53">
        <v>3988</v>
      </c>
      <c r="H74" s="55">
        <v>0.25</v>
      </c>
      <c r="I74" s="56">
        <v>2700</v>
      </c>
      <c r="J74" s="156">
        <v>3688</v>
      </c>
      <c r="K74" s="57">
        <f>J74-220</f>
        <v>3468</v>
      </c>
      <c r="L74" s="21">
        <v>-300</v>
      </c>
      <c r="M74" s="44">
        <v>10</v>
      </c>
      <c r="N74" s="21">
        <v>10</v>
      </c>
      <c r="O74" s="21">
        <f>P74-N74</f>
        <v>3378</v>
      </c>
      <c r="P74" s="139">
        <v>3388</v>
      </c>
      <c r="Q74" s="44">
        <f>J74-P74</f>
        <v>300</v>
      </c>
      <c r="R74" s="21">
        <f>J74-I74</f>
        <v>988</v>
      </c>
      <c r="S74" s="55">
        <v>0.26789587852494601</v>
      </c>
      <c r="T74" s="23">
        <f>P74-I74</f>
        <v>688</v>
      </c>
      <c r="U74" s="24">
        <f>(P74-I74)/P74</f>
        <v>0.20306965761511217</v>
      </c>
      <c r="V74" s="25">
        <f>P74/J74</f>
        <v>0.91865509761388287</v>
      </c>
      <c r="W74" s="53">
        <v>291</v>
      </c>
      <c r="X74" s="53">
        <v>9</v>
      </c>
      <c r="Y74" s="53" t="s">
        <v>151</v>
      </c>
      <c r="Z74" s="62">
        <v>300</v>
      </c>
      <c r="AA74" s="53" t="s">
        <v>142</v>
      </c>
      <c r="AB74" s="53" t="s">
        <v>99</v>
      </c>
      <c r="AC74" s="53">
        <v>0</v>
      </c>
      <c r="AD74" s="53">
        <v>10</v>
      </c>
      <c r="AE74" s="53" t="s">
        <v>199</v>
      </c>
      <c r="AF74" s="53" t="s">
        <v>190</v>
      </c>
      <c r="AG74" s="53" t="s">
        <v>149</v>
      </c>
      <c r="AH74" s="28">
        <v>1</v>
      </c>
      <c r="AI74" s="28" t="s">
        <v>315</v>
      </c>
      <c r="AJ74" s="29" t="s">
        <v>319</v>
      </c>
    </row>
    <row r="75" spans="1:36" s="60" customFormat="1" ht="16.5" customHeight="1" x14ac:dyDescent="0.15">
      <c r="A75" s="144">
        <v>530</v>
      </c>
      <c r="B75" s="76" t="s">
        <v>95</v>
      </c>
      <c r="C75" s="76" t="s">
        <v>139</v>
      </c>
      <c r="D75" s="77">
        <v>233756</v>
      </c>
      <c r="E75" s="141" t="s">
        <v>176</v>
      </c>
      <c r="F75" s="77">
        <v>1125</v>
      </c>
      <c r="G75" s="77">
        <v>1399</v>
      </c>
      <c r="H75" s="79">
        <v>0.19585418155825601</v>
      </c>
      <c r="I75" s="71">
        <v>1125</v>
      </c>
      <c r="J75" s="159">
        <v>1379</v>
      </c>
      <c r="K75" s="72">
        <f>J75-220</f>
        <v>1159</v>
      </c>
      <c r="L75" s="21">
        <v>-20</v>
      </c>
      <c r="M75" s="44">
        <v>10</v>
      </c>
      <c r="N75" s="21">
        <v>10</v>
      </c>
      <c r="O75" s="21">
        <f>P75-N75</f>
        <v>1140</v>
      </c>
      <c r="P75" s="139">
        <v>1150</v>
      </c>
      <c r="Q75" s="44">
        <f>J75-P75</f>
        <v>229</v>
      </c>
      <c r="R75" s="21">
        <f>J75-I75</f>
        <v>254</v>
      </c>
      <c r="S75" s="79">
        <v>0.18419144307469201</v>
      </c>
      <c r="T75" s="23">
        <f>P75-I75</f>
        <v>25</v>
      </c>
      <c r="U75" s="24">
        <f>(P75-I75)/P75</f>
        <v>2.1739130434782608E-2</v>
      </c>
      <c r="V75" s="25">
        <f>P75/J75</f>
        <v>0.83393763596809278</v>
      </c>
      <c r="W75" s="77">
        <v>0</v>
      </c>
      <c r="X75" s="77">
        <v>20</v>
      </c>
      <c r="Y75" s="77" t="s">
        <v>146</v>
      </c>
      <c r="Z75" s="66">
        <v>20</v>
      </c>
      <c r="AA75" s="53" t="s">
        <v>142</v>
      </c>
      <c r="AB75" s="53" t="s">
        <v>99</v>
      </c>
      <c r="AC75" s="66">
        <v>0</v>
      </c>
      <c r="AD75" s="66">
        <v>0</v>
      </c>
      <c r="AE75" s="88" t="s">
        <v>177</v>
      </c>
      <c r="AF75" s="66"/>
      <c r="AG75" s="66" t="s">
        <v>158</v>
      </c>
      <c r="AH75" s="28">
        <v>1</v>
      </c>
      <c r="AI75" s="28" t="s">
        <v>315</v>
      </c>
      <c r="AJ75" s="29" t="s">
        <v>319</v>
      </c>
    </row>
    <row r="76" spans="1:36" s="60" customFormat="1" ht="16.5" customHeight="1" x14ac:dyDescent="0.15">
      <c r="A76" s="144">
        <v>541</v>
      </c>
      <c r="B76" s="61" t="s">
        <v>95</v>
      </c>
      <c r="C76" s="61" t="s">
        <v>139</v>
      </c>
      <c r="D76" s="68">
        <v>230689</v>
      </c>
      <c r="E76" s="75" t="s">
        <v>360</v>
      </c>
      <c r="F76" s="62">
        <v>795</v>
      </c>
      <c r="G76" s="62">
        <v>999</v>
      </c>
      <c r="H76" s="70">
        <v>0.20420420420420399</v>
      </c>
      <c r="I76" s="71">
        <v>774</v>
      </c>
      <c r="J76" s="159">
        <v>959</v>
      </c>
      <c r="K76" s="120">
        <f>J76-(J76/1200)*220</f>
        <v>783.18333333333339</v>
      </c>
      <c r="L76" s="21">
        <v>-40</v>
      </c>
      <c r="M76" s="44">
        <v>10</v>
      </c>
      <c r="N76" s="21">
        <v>10</v>
      </c>
      <c r="O76" s="21">
        <f t="shared" si="6"/>
        <v>789</v>
      </c>
      <c r="P76" s="139">
        <v>799</v>
      </c>
      <c r="Q76" s="44">
        <f t="shared" si="7"/>
        <v>160</v>
      </c>
      <c r="R76" s="21">
        <f t="shared" si="8"/>
        <v>185</v>
      </c>
      <c r="S76" s="73">
        <v>0.192909280500521</v>
      </c>
      <c r="T76" s="23">
        <f t="shared" si="9"/>
        <v>25</v>
      </c>
      <c r="U76" s="24">
        <f t="shared" si="10"/>
        <v>3.1289111389236547E-2</v>
      </c>
      <c r="V76" s="25">
        <f t="shared" si="11"/>
        <v>0.83315954118873825</v>
      </c>
      <c r="W76" s="66">
        <v>21</v>
      </c>
      <c r="X76" s="66">
        <v>40</v>
      </c>
      <c r="Y76" s="66" t="s">
        <v>146</v>
      </c>
      <c r="Z76" s="62">
        <v>61</v>
      </c>
      <c r="AA76" s="53" t="s">
        <v>142</v>
      </c>
      <c r="AB76" s="53" t="s">
        <v>99</v>
      </c>
      <c r="AC76" s="53">
        <v>6158</v>
      </c>
      <c r="AD76" s="53">
        <v>21</v>
      </c>
      <c r="AE76" s="53" t="s">
        <v>154</v>
      </c>
      <c r="AF76" s="53" t="s">
        <v>148</v>
      </c>
      <c r="AG76" s="53" t="s">
        <v>149</v>
      </c>
      <c r="AH76" s="28">
        <v>1</v>
      </c>
      <c r="AI76" s="28" t="s">
        <v>315</v>
      </c>
      <c r="AJ76" s="29" t="s">
        <v>319</v>
      </c>
    </row>
    <row r="77" spans="1:36" s="60" customFormat="1" ht="16.5" customHeight="1" x14ac:dyDescent="0.15">
      <c r="A77" s="144">
        <v>538</v>
      </c>
      <c r="B77" s="61" t="s">
        <v>95</v>
      </c>
      <c r="C77" s="61" t="s">
        <v>139</v>
      </c>
      <c r="D77" s="68">
        <v>228970</v>
      </c>
      <c r="E77" s="69" t="s">
        <v>359</v>
      </c>
      <c r="F77" s="62">
        <v>368</v>
      </c>
      <c r="G77" s="62">
        <v>468</v>
      </c>
      <c r="H77" s="70">
        <v>0.213675213675214</v>
      </c>
      <c r="I77" s="71">
        <v>355</v>
      </c>
      <c r="J77" s="159">
        <v>429</v>
      </c>
      <c r="K77" s="120">
        <f>J77-(J77/500)*100</f>
        <v>343.2</v>
      </c>
      <c r="L77" s="21">
        <v>-39</v>
      </c>
      <c r="M77" s="44">
        <v>10</v>
      </c>
      <c r="N77" s="21">
        <v>10</v>
      </c>
      <c r="O77" s="21">
        <f>P77-N77</f>
        <v>359</v>
      </c>
      <c r="P77" s="139">
        <v>369</v>
      </c>
      <c r="Q77" s="44">
        <f>J77-P77</f>
        <v>60</v>
      </c>
      <c r="R77" s="21">
        <f>J77-I77</f>
        <v>74</v>
      </c>
      <c r="S77" s="73">
        <v>0.17249417249417201</v>
      </c>
      <c r="T77" s="23">
        <f>P77-I77</f>
        <v>14</v>
      </c>
      <c r="U77" s="24">
        <f>(P77-I77)/P77</f>
        <v>3.7940379403794036E-2</v>
      </c>
      <c r="V77" s="25">
        <f>P77/J77</f>
        <v>0.8601398601398601</v>
      </c>
      <c r="W77" s="66">
        <v>13</v>
      </c>
      <c r="X77" s="66">
        <v>39</v>
      </c>
      <c r="Y77" s="66" t="s">
        <v>146</v>
      </c>
      <c r="Z77" s="62">
        <v>52</v>
      </c>
      <c r="AA77" s="53" t="s">
        <v>142</v>
      </c>
      <c r="AB77" s="53" t="s">
        <v>99</v>
      </c>
      <c r="AC77" s="53">
        <v>201339</v>
      </c>
      <c r="AD77" s="53">
        <v>49</v>
      </c>
      <c r="AE77" s="53" t="s">
        <v>162</v>
      </c>
      <c r="AF77" s="53" t="s">
        <v>148</v>
      </c>
      <c r="AG77" s="53" t="s">
        <v>149</v>
      </c>
      <c r="AH77" s="28">
        <v>1</v>
      </c>
      <c r="AI77" s="28" t="s">
        <v>315</v>
      </c>
      <c r="AJ77" s="29" t="s">
        <v>318</v>
      </c>
    </row>
    <row r="78" spans="1:36" s="60" customFormat="1" ht="16.5" customHeight="1" x14ac:dyDescent="0.15">
      <c r="A78" s="144">
        <v>540</v>
      </c>
      <c r="B78" s="61" t="s">
        <v>95</v>
      </c>
      <c r="C78" s="61" t="s">
        <v>139</v>
      </c>
      <c r="D78" s="68">
        <v>232611</v>
      </c>
      <c r="E78" s="75" t="s">
        <v>155</v>
      </c>
      <c r="F78" s="62">
        <v>476</v>
      </c>
      <c r="G78" s="62">
        <v>599</v>
      </c>
      <c r="H78" s="70">
        <v>0.20534223706176999</v>
      </c>
      <c r="I78" s="71">
        <v>469</v>
      </c>
      <c r="J78" s="159">
        <v>588</v>
      </c>
      <c r="K78" s="120">
        <f>J78-(J78/800)*160</f>
        <v>470.4</v>
      </c>
      <c r="L78" s="21">
        <v>-11</v>
      </c>
      <c r="M78" s="44">
        <v>10</v>
      </c>
      <c r="N78" s="21">
        <v>10</v>
      </c>
      <c r="O78" s="21">
        <f t="shared" si="6"/>
        <v>489</v>
      </c>
      <c r="P78" s="139">
        <v>499</v>
      </c>
      <c r="Q78" s="44">
        <f t="shared" si="7"/>
        <v>89</v>
      </c>
      <c r="R78" s="21">
        <f t="shared" si="8"/>
        <v>119</v>
      </c>
      <c r="S78" s="73">
        <v>0.202380952380952</v>
      </c>
      <c r="T78" s="23">
        <f t="shared" si="9"/>
        <v>30</v>
      </c>
      <c r="U78" s="24">
        <f t="shared" si="10"/>
        <v>6.0120240480961921E-2</v>
      </c>
      <c r="V78" s="25">
        <f t="shared" si="11"/>
        <v>0.84863945578231292</v>
      </c>
      <c r="W78" s="66">
        <v>7</v>
      </c>
      <c r="X78" s="66">
        <v>11</v>
      </c>
      <c r="Y78" s="66" t="s">
        <v>146</v>
      </c>
      <c r="Z78" s="58">
        <v>18</v>
      </c>
      <c r="AA78" s="53" t="s">
        <v>142</v>
      </c>
      <c r="AB78" s="53" t="s">
        <v>99</v>
      </c>
      <c r="AC78" s="53">
        <v>0</v>
      </c>
      <c r="AD78" s="53" t="s">
        <v>156</v>
      </c>
      <c r="AE78" s="53" t="s">
        <v>157</v>
      </c>
      <c r="AF78" s="53" t="s">
        <v>148</v>
      </c>
      <c r="AG78" s="53" t="s">
        <v>158</v>
      </c>
      <c r="AH78" s="28">
        <v>1</v>
      </c>
      <c r="AI78" s="28" t="s">
        <v>315</v>
      </c>
      <c r="AJ78" s="29" t="s">
        <v>317</v>
      </c>
    </row>
    <row r="79" spans="1:36" s="60" customFormat="1" ht="16.5" customHeight="1" x14ac:dyDescent="0.15">
      <c r="A79" s="144">
        <v>533</v>
      </c>
      <c r="B79" s="80" t="s">
        <v>95</v>
      </c>
      <c r="C79" s="80" t="s">
        <v>139</v>
      </c>
      <c r="D79" s="81">
        <v>228964</v>
      </c>
      <c r="E79" s="82" t="s">
        <v>171</v>
      </c>
      <c r="F79" s="83">
        <v>235</v>
      </c>
      <c r="G79" s="83">
        <v>278</v>
      </c>
      <c r="H79" s="84">
        <v>0.15467625899280599</v>
      </c>
      <c r="I79" s="71">
        <v>224</v>
      </c>
      <c r="J79" s="159">
        <v>268</v>
      </c>
      <c r="K79" s="72"/>
      <c r="L79" s="21">
        <v>-10</v>
      </c>
      <c r="M79" s="44">
        <v>10</v>
      </c>
      <c r="N79" s="21">
        <v>10</v>
      </c>
      <c r="O79" s="21">
        <f>P79-N79</f>
        <v>225</v>
      </c>
      <c r="P79" s="139">
        <v>235</v>
      </c>
      <c r="Q79" s="44">
        <f>J79-P79</f>
        <v>33</v>
      </c>
      <c r="R79" s="21">
        <f>J79-I79</f>
        <v>44</v>
      </c>
      <c r="S79" s="85">
        <v>0.164179104477612</v>
      </c>
      <c r="T79" s="23">
        <f>P79-I79</f>
        <v>11</v>
      </c>
      <c r="U79" s="24">
        <f>(P79-I79)/P79</f>
        <v>4.6808510638297871E-2</v>
      </c>
      <c r="V79" s="25">
        <f>P79/J79</f>
        <v>0.87686567164179108</v>
      </c>
      <c r="W79" s="77">
        <v>11</v>
      </c>
      <c r="X79" s="77">
        <v>10</v>
      </c>
      <c r="Y79" s="77" t="s">
        <v>146</v>
      </c>
      <c r="Z79" s="66">
        <v>21</v>
      </c>
      <c r="AA79" s="53" t="s">
        <v>142</v>
      </c>
      <c r="AB79" s="53" t="s">
        <v>99</v>
      </c>
      <c r="AC79" s="66">
        <v>5186</v>
      </c>
      <c r="AD79" s="66">
        <v>76</v>
      </c>
      <c r="AE79" s="66" t="s">
        <v>172</v>
      </c>
      <c r="AF79" s="66" t="s">
        <v>148</v>
      </c>
      <c r="AG79" s="53" t="s">
        <v>149</v>
      </c>
      <c r="AH79" s="28">
        <v>1</v>
      </c>
      <c r="AI79" s="28" t="s">
        <v>315</v>
      </c>
      <c r="AJ79" s="29" t="s">
        <v>316</v>
      </c>
    </row>
    <row r="80" spans="1:36" s="60" customFormat="1" ht="16.5" customHeight="1" x14ac:dyDescent="0.15">
      <c r="A80" s="144">
        <v>527</v>
      </c>
      <c r="B80" s="86" t="s">
        <v>95</v>
      </c>
      <c r="C80" s="86" t="s">
        <v>139</v>
      </c>
      <c r="D80" s="62">
        <v>228976</v>
      </c>
      <c r="E80" s="63" t="s">
        <v>355</v>
      </c>
      <c r="F80" s="62">
        <v>214</v>
      </c>
      <c r="G80" s="62">
        <v>268</v>
      </c>
      <c r="H80" s="87">
        <v>0.2</v>
      </c>
      <c r="I80" s="35">
        <v>200</v>
      </c>
      <c r="J80" s="158">
        <v>249</v>
      </c>
      <c r="K80" s="65"/>
      <c r="L80" s="21">
        <v>-19</v>
      </c>
      <c r="M80" s="44">
        <v>10</v>
      </c>
      <c r="N80" s="21">
        <v>10</v>
      </c>
      <c r="O80" s="21">
        <f>P80-N80</f>
        <v>219</v>
      </c>
      <c r="P80" s="139">
        <v>229</v>
      </c>
      <c r="Q80" s="44">
        <f>J80-P80</f>
        <v>20</v>
      </c>
      <c r="R80" s="21">
        <f>J80-I80</f>
        <v>49</v>
      </c>
      <c r="S80" s="87">
        <v>0.19678714859437799</v>
      </c>
      <c r="T80" s="23">
        <f>P80-I80</f>
        <v>29</v>
      </c>
      <c r="U80" s="24">
        <f>(P80-I80)/P80</f>
        <v>0.12663755458515283</v>
      </c>
      <c r="V80" s="25">
        <f>P80/J80</f>
        <v>0.91967871485943775</v>
      </c>
      <c r="W80" s="62">
        <v>14</v>
      </c>
      <c r="X80" s="62">
        <v>5</v>
      </c>
      <c r="Y80" s="62" t="s">
        <v>151</v>
      </c>
      <c r="Z80" s="62">
        <v>19</v>
      </c>
      <c r="AA80" s="53" t="s">
        <v>142</v>
      </c>
      <c r="AB80" s="62" t="s">
        <v>99</v>
      </c>
      <c r="AC80" s="62">
        <v>13914</v>
      </c>
      <c r="AD80" s="62">
        <v>141</v>
      </c>
      <c r="AE80" s="62" t="s">
        <v>185</v>
      </c>
      <c r="AF80" s="62" t="s">
        <v>148</v>
      </c>
      <c r="AG80" s="53" t="s">
        <v>144</v>
      </c>
      <c r="AH80" s="28">
        <v>1</v>
      </c>
      <c r="AI80" s="28" t="s">
        <v>315</v>
      </c>
      <c r="AJ80" s="29" t="s">
        <v>316</v>
      </c>
    </row>
    <row r="81" spans="1:36" s="60" customFormat="1" ht="16.5" customHeight="1" x14ac:dyDescent="0.15">
      <c r="A81" s="144">
        <v>539</v>
      </c>
      <c r="B81" s="61" t="s">
        <v>95</v>
      </c>
      <c r="C81" s="61" t="s">
        <v>139</v>
      </c>
      <c r="D81" s="68">
        <v>232578</v>
      </c>
      <c r="E81" s="75" t="s">
        <v>159</v>
      </c>
      <c r="F81" s="62">
        <v>189</v>
      </c>
      <c r="G81" s="62">
        <v>299</v>
      </c>
      <c r="H81" s="70">
        <v>0.36789297658862902</v>
      </c>
      <c r="I81" s="71">
        <v>180</v>
      </c>
      <c r="J81" s="159">
        <v>258</v>
      </c>
      <c r="K81" s="72"/>
      <c r="L81" s="21">
        <v>-41</v>
      </c>
      <c r="M81" s="44">
        <v>10</v>
      </c>
      <c r="N81" s="21">
        <v>10</v>
      </c>
      <c r="O81" s="21">
        <f t="shared" si="6"/>
        <v>228</v>
      </c>
      <c r="P81" s="139">
        <v>238</v>
      </c>
      <c r="Q81" s="44">
        <f t="shared" si="7"/>
        <v>20</v>
      </c>
      <c r="R81" s="21">
        <f t="shared" si="8"/>
        <v>78</v>
      </c>
      <c r="S81" s="73">
        <v>0.30232558139534899</v>
      </c>
      <c r="T81" s="23">
        <f t="shared" si="9"/>
        <v>58</v>
      </c>
      <c r="U81" s="24">
        <f t="shared" si="10"/>
        <v>0.24369747899159663</v>
      </c>
      <c r="V81" s="25">
        <f t="shared" si="11"/>
        <v>0.92248062015503873</v>
      </c>
      <c r="W81" s="66">
        <v>9</v>
      </c>
      <c r="X81" s="66">
        <v>41</v>
      </c>
      <c r="Y81" s="66" t="s">
        <v>146</v>
      </c>
      <c r="Z81" s="62">
        <v>50</v>
      </c>
      <c r="AA81" s="53" t="s">
        <v>142</v>
      </c>
      <c r="AB81" s="53" t="s">
        <v>99</v>
      </c>
      <c r="AC81" s="53">
        <v>4385</v>
      </c>
      <c r="AD81" s="53">
        <v>43</v>
      </c>
      <c r="AE81" s="53" t="s">
        <v>160</v>
      </c>
      <c r="AF81" s="53" t="s">
        <v>148</v>
      </c>
      <c r="AG81" s="53" t="s">
        <v>144</v>
      </c>
      <c r="AH81" s="28">
        <v>1</v>
      </c>
      <c r="AI81" s="28" t="s">
        <v>315</v>
      </c>
      <c r="AJ81" s="29" t="s">
        <v>316</v>
      </c>
    </row>
    <row r="82" spans="1:36" s="60" customFormat="1" ht="16.5" customHeight="1" x14ac:dyDescent="0.15">
      <c r="A82" s="144">
        <v>537</v>
      </c>
      <c r="B82" s="52" t="s">
        <v>95</v>
      </c>
      <c r="C82" s="52" t="s">
        <v>139</v>
      </c>
      <c r="D82" s="53">
        <v>233363</v>
      </c>
      <c r="E82" s="74" t="s">
        <v>163</v>
      </c>
      <c r="F82" s="53">
        <v>623</v>
      </c>
      <c r="G82" s="53">
        <v>799</v>
      </c>
      <c r="H82" s="55">
        <v>0.22027534418022501</v>
      </c>
      <c r="I82" s="56">
        <v>623</v>
      </c>
      <c r="J82" s="156">
        <v>789</v>
      </c>
      <c r="K82" s="120">
        <f>J82-(J82/800)*160</f>
        <v>631.20000000000005</v>
      </c>
      <c r="L82" s="21">
        <v>-10</v>
      </c>
      <c r="M82" s="44">
        <v>10</v>
      </c>
      <c r="N82" s="21">
        <v>10</v>
      </c>
      <c r="O82" s="21">
        <f t="shared" si="6"/>
        <v>689</v>
      </c>
      <c r="P82" s="139">
        <v>699</v>
      </c>
      <c r="Q82" s="44">
        <f t="shared" si="7"/>
        <v>90</v>
      </c>
      <c r="R82" s="21">
        <f t="shared" si="8"/>
        <v>166</v>
      </c>
      <c r="S82" s="55">
        <v>0.21039290240811201</v>
      </c>
      <c r="T82" s="23">
        <f t="shared" si="9"/>
        <v>76</v>
      </c>
      <c r="U82" s="24">
        <f t="shared" si="10"/>
        <v>0.10872675250357654</v>
      </c>
      <c r="V82" s="25">
        <f t="shared" si="11"/>
        <v>0.88593155893536124</v>
      </c>
      <c r="W82" s="53">
        <v>0</v>
      </c>
      <c r="X82" s="53">
        <v>10</v>
      </c>
      <c r="Y82" s="53" t="s">
        <v>151</v>
      </c>
      <c r="Z82" s="62">
        <v>10</v>
      </c>
      <c r="AA82" s="53" t="s">
        <v>142</v>
      </c>
      <c r="AB82" s="53" t="s">
        <v>99</v>
      </c>
      <c r="AC82" s="53">
        <v>0</v>
      </c>
      <c r="AD82" s="53">
        <v>20</v>
      </c>
      <c r="AE82" s="53" t="s">
        <v>164</v>
      </c>
      <c r="AF82" s="53" t="s">
        <v>148</v>
      </c>
      <c r="AG82" s="53" t="s">
        <v>144</v>
      </c>
      <c r="AH82" s="28">
        <v>1</v>
      </c>
      <c r="AI82" s="28" t="s">
        <v>315</v>
      </c>
      <c r="AJ82" s="29" t="s">
        <v>317</v>
      </c>
    </row>
    <row r="83" spans="1:36" s="60" customFormat="1" ht="16.5" customHeight="1" x14ac:dyDescent="0.15">
      <c r="A83" s="144">
        <v>542</v>
      </c>
      <c r="B83" s="52" t="s">
        <v>95</v>
      </c>
      <c r="C83" s="52" t="s">
        <v>139</v>
      </c>
      <c r="D83" s="53">
        <v>233362</v>
      </c>
      <c r="E83" s="74" t="s">
        <v>361</v>
      </c>
      <c r="F83" s="53">
        <v>1076</v>
      </c>
      <c r="G83" s="53">
        <v>1380</v>
      </c>
      <c r="H83" s="55">
        <v>0.22028985507246401</v>
      </c>
      <c r="I83" s="56">
        <v>1076</v>
      </c>
      <c r="J83" s="156">
        <v>1370</v>
      </c>
      <c r="K83" s="57">
        <f>J83-220</f>
        <v>1150</v>
      </c>
      <c r="L83" s="21">
        <v>-10</v>
      </c>
      <c r="M83" s="44">
        <v>10</v>
      </c>
      <c r="N83" s="21">
        <v>10</v>
      </c>
      <c r="O83" s="21">
        <f>P83-N83</f>
        <v>1089</v>
      </c>
      <c r="P83" s="139">
        <v>1099</v>
      </c>
      <c r="Q83" s="44">
        <f>J83-P83</f>
        <v>271</v>
      </c>
      <c r="R83" s="21">
        <f>J83-I83</f>
        <v>294</v>
      </c>
      <c r="S83" s="55">
        <v>0.21459854014598501</v>
      </c>
      <c r="T83" s="23">
        <f>P83-I83</f>
        <v>23</v>
      </c>
      <c r="U83" s="24">
        <f>(P83-I83)/P83</f>
        <v>2.0928116469517744E-2</v>
      </c>
      <c r="V83" s="25">
        <f>P83/J83</f>
        <v>0.80218978102189786</v>
      </c>
      <c r="W83" s="53">
        <v>0</v>
      </c>
      <c r="X83" s="53">
        <v>10</v>
      </c>
      <c r="Y83" s="53" t="s">
        <v>151</v>
      </c>
      <c r="Z83" s="62">
        <v>10</v>
      </c>
      <c r="AA83" s="53" t="s">
        <v>142</v>
      </c>
      <c r="AB83" s="53" t="s">
        <v>99</v>
      </c>
      <c r="AC83" s="53">
        <v>1320</v>
      </c>
      <c r="AD83" s="53">
        <v>19</v>
      </c>
      <c r="AE83" s="53" t="s">
        <v>152</v>
      </c>
      <c r="AF83" s="53" t="s">
        <v>148</v>
      </c>
      <c r="AG83" s="53" t="s">
        <v>144</v>
      </c>
      <c r="AH83" s="28">
        <v>1</v>
      </c>
      <c r="AI83" s="28" t="s">
        <v>315</v>
      </c>
      <c r="AJ83" s="29" t="s">
        <v>319</v>
      </c>
    </row>
    <row r="84" spans="1:36" s="60" customFormat="1" ht="16.5" customHeight="1" x14ac:dyDescent="0.15">
      <c r="A84" s="144">
        <v>535</v>
      </c>
      <c r="B84" s="52" t="s">
        <v>95</v>
      </c>
      <c r="C84" s="52" t="s">
        <v>139</v>
      </c>
      <c r="D84" s="53">
        <v>233568</v>
      </c>
      <c r="E84" s="74" t="s">
        <v>357</v>
      </c>
      <c r="F84" s="53">
        <v>238</v>
      </c>
      <c r="G84" s="53">
        <v>298</v>
      </c>
      <c r="H84" s="55">
        <v>0.20134228187919501</v>
      </c>
      <c r="I84" s="56">
        <v>238</v>
      </c>
      <c r="J84" s="156">
        <v>288</v>
      </c>
      <c r="K84" s="57"/>
      <c r="L84" s="21">
        <v>-10</v>
      </c>
      <c r="M84" s="44">
        <v>10</v>
      </c>
      <c r="N84" s="21">
        <v>10</v>
      </c>
      <c r="O84" s="21">
        <f t="shared" si="6"/>
        <v>248</v>
      </c>
      <c r="P84" s="139">
        <v>258</v>
      </c>
      <c r="Q84" s="44">
        <f t="shared" si="7"/>
        <v>30</v>
      </c>
      <c r="R84" s="21">
        <f t="shared" si="8"/>
        <v>50</v>
      </c>
      <c r="S84" s="55">
        <v>0.17361111111111099</v>
      </c>
      <c r="T84" s="23">
        <f t="shared" si="9"/>
        <v>20</v>
      </c>
      <c r="U84" s="24">
        <f t="shared" si="10"/>
        <v>7.7519379844961239E-2</v>
      </c>
      <c r="V84" s="25">
        <f t="shared" si="11"/>
        <v>0.89583333333333337</v>
      </c>
      <c r="W84" s="53">
        <v>0</v>
      </c>
      <c r="X84" s="53">
        <v>10</v>
      </c>
      <c r="Y84" s="53" t="s">
        <v>151</v>
      </c>
      <c r="Z84" s="58">
        <v>10</v>
      </c>
      <c r="AA84" s="53" t="s">
        <v>142</v>
      </c>
      <c r="AB84" s="53" t="s">
        <v>99</v>
      </c>
      <c r="AC84" s="53">
        <v>298</v>
      </c>
      <c r="AD84" s="53">
        <v>19</v>
      </c>
      <c r="AE84" s="53" t="s">
        <v>168</v>
      </c>
      <c r="AF84" s="53" t="s">
        <v>148</v>
      </c>
      <c r="AG84" s="53" t="s">
        <v>144</v>
      </c>
      <c r="AH84" s="28">
        <v>1</v>
      </c>
      <c r="AI84" s="28" t="s">
        <v>315</v>
      </c>
      <c r="AJ84" s="29" t="s">
        <v>316</v>
      </c>
    </row>
    <row r="85" spans="1:36" s="60" customFormat="1" ht="16.5" customHeight="1" x14ac:dyDescent="0.15">
      <c r="A85" s="144">
        <v>531</v>
      </c>
      <c r="B85" s="86" t="s">
        <v>95</v>
      </c>
      <c r="C85" s="86" t="s">
        <v>139</v>
      </c>
      <c r="D85" s="62">
        <v>233565</v>
      </c>
      <c r="E85" s="63" t="s">
        <v>174</v>
      </c>
      <c r="F85" s="62">
        <v>92</v>
      </c>
      <c r="G85" s="62">
        <v>115</v>
      </c>
      <c r="H85" s="87">
        <v>0.2</v>
      </c>
      <c r="I85" s="35">
        <v>92</v>
      </c>
      <c r="J85" s="158">
        <v>109</v>
      </c>
      <c r="K85" s="65"/>
      <c r="L85" s="21">
        <v>-6</v>
      </c>
      <c r="M85" s="44">
        <v>10</v>
      </c>
      <c r="N85" s="21">
        <v>10</v>
      </c>
      <c r="O85" s="21">
        <f>P85-N85</f>
        <v>89</v>
      </c>
      <c r="P85" s="139">
        <v>99</v>
      </c>
      <c r="Q85" s="44">
        <f>J85-P85</f>
        <v>10</v>
      </c>
      <c r="R85" s="21">
        <f>J85-I85</f>
        <v>17</v>
      </c>
      <c r="S85" s="87">
        <v>0.155963302752294</v>
      </c>
      <c r="T85" s="23">
        <f>P85-I85</f>
        <v>7</v>
      </c>
      <c r="U85" s="24">
        <f>(P85-I85)/P85</f>
        <v>7.0707070707070704E-2</v>
      </c>
      <c r="V85" s="25">
        <f>P85/J85</f>
        <v>0.90825688073394495</v>
      </c>
      <c r="W85" s="62">
        <v>0</v>
      </c>
      <c r="X85" s="62">
        <v>6</v>
      </c>
      <c r="Y85" s="62" t="s">
        <v>151</v>
      </c>
      <c r="Z85" s="62">
        <v>6</v>
      </c>
      <c r="AA85" s="53" t="s">
        <v>142</v>
      </c>
      <c r="AB85" s="62" t="s">
        <v>99</v>
      </c>
      <c r="AC85" s="62">
        <v>108</v>
      </c>
      <c r="AD85" s="62">
        <v>19</v>
      </c>
      <c r="AE85" s="62" t="s">
        <v>175</v>
      </c>
      <c r="AF85" s="62" t="s">
        <v>148</v>
      </c>
      <c r="AG85" s="53" t="s">
        <v>144</v>
      </c>
      <c r="AH85" s="28">
        <v>1</v>
      </c>
      <c r="AI85" s="28" t="s">
        <v>315</v>
      </c>
      <c r="AJ85" s="29" t="s">
        <v>316</v>
      </c>
    </row>
    <row r="86" spans="1:36" s="169" customFormat="1" ht="16.5" customHeight="1" x14ac:dyDescent="0.15">
      <c r="A86" s="178">
        <v>526</v>
      </c>
      <c r="B86" s="86" t="s">
        <v>95</v>
      </c>
      <c r="C86" s="86" t="s">
        <v>139</v>
      </c>
      <c r="D86" s="62">
        <v>233571</v>
      </c>
      <c r="E86" s="63" t="s">
        <v>186</v>
      </c>
      <c r="F86" s="62">
        <v>95</v>
      </c>
      <c r="G86" s="62">
        <v>119</v>
      </c>
      <c r="H86" s="87">
        <v>0.20168067226890801</v>
      </c>
      <c r="I86" s="35">
        <v>95</v>
      </c>
      <c r="J86" s="158">
        <v>115</v>
      </c>
      <c r="K86" s="65"/>
      <c r="L86" s="21">
        <v>-4</v>
      </c>
      <c r="M86" s="44">
        <v>10</v>
      </c>
      <c r="N86" s="21">
        <v>10</v>
      </c>
      <c r="O86" s="21">
        <f>P86-N86</f>
        <v>89</v>
      </c>
      <c r="P86" s="44">
        <v>99</v>
      </c>
      <c r="Q86" s="44">
        <f>J86-P86</f>
        <v>16</v>
      </c>
      <c r="R86" s="21">
        <f>J86-I86</f>
        <v>20</v>
      </c>
      <c r="S86" s="87">
        <v>0.173913043478261</v>
      </c>
      <c r="T86" s="165">
        <f>P86-I86</f>
        <v>4</v>
      </c>
      <c r="U86" s="166">
        <f>(P86-I86)/P86</f>
        <v>4.0404040404040407E-2</v>
      </c>
      <c r="V86" s="167">
        <f>P86/J86</f>
        <v>0.86086956521739133</v>
      </c>
      <c r="W86" s="62">
        <v>0</v>
      </c>
      <c r="X86" s="62">
        <v>4</v>
      </c>
      <c r="Y86" s="62" t="s">
        <v>151</v>
      </c>
      <c r="Z86" s="62">
        <v>4</v>
      </c>
      <c r="AA86" s="62" t="s">
        <v>142</v>
      </c>
      <c r="AB86" s="62" t="s">
        <v>99</v>
      </c>
      <c r="AC86" s="62">
        <v>119</v>
      </c>
      <c r="AD86" s="62">
        <v>19</v>
      </c>
      <c r="AE86" s="62" t="s">
        <v>187</v>
      </c>
      <c r="AF86" s="62" t="s">
        <v>148</v>
      </c>
      <c r="AG86" s="62" t="s">
        <v>144</v>
      </c>
      <c r="AH86" s="100">
        <v>1</v>
      </c>
      <c r="AI86" s="100" t="s">
        <v>315</v>
      </c>
      <c r="AJ86" s="168" t="s">
        <v>316</v>
      </c>
    </row>
    <row r="87" spans="1:36" s="60" customFormat="1" ht="16.5" customHeight="1" x14ac:dyDescent="0.15">
      <c r="A87" s="144">
        <v>534</v>
      </c>
      <c r="B87" s="76" t="s">
        <v>95</v>
      </c>
      <c r="C87" s="76" t="s">
        <v>139</v>
      </c>
      <c r="D87" s="77">
        <v>232370</v>
      </c>
      <c r="E87" s="141" t="s">
        <v>169</v>
      </c>
      <c r="F87" s="77">
        <v>500</v>
      </c>
      <c r="G87" s="77">
        <v>699</v>
      </c>
      <c r="H87" s="79">
        <v>0.284692417739628</v>
      </c>
      <c r="I87" s="71">
        <v>495</v>
      </c>
      <c r="J87" s="159">
        <v>639</v>
      </c>
      <c r="K87" s="120">
        <f>J87-(J87/800)*160</f>
        <v>511.2</v>
      </c>
      <c r="L87" s="21">
        <v>-60</v>
      </c>
      <c r="M87" s="44">
        <v>10</v>
      </c>
      <c r="N87" s="21">
        <v>10</v>
      </c>
      <c r="O87" s="21">
        <f t="shared" si="6"/>
        <v>549</v>
      </c>
      <c r="P87" s="139">
        <v>559</v>
      </c>
      <c r="Q87" s="44">
        <f t="shared" si="7"/>
        <v>80</v>
      </c>
      <c r="R87" s="21">
        <f t="shared" si="8"/>
        <v>144</v>
      </c>
      <c r="S87" s="79">
        <v>0.22535211267605601</v>
      </c>
      <c r="T87" s="23">
        <f t="shared" si="9"/>
        <v>64</v>
      </c>
      <c r="U87" s="24">
        <f t="shared" si="10"/>
        <v>0.11449016100178891</v>
      </c>
      <c r="V87" s="25">
        <f t="shared" si="11"/>
        <v>0.87480438184663534</v>
      </c>
      <c r="W87" s="77">
        <v>5</v>
      </c>
      <c r="X87" s="77">
        <v>55</v>
      </c>
      <c r="Y87" s="77" t="s">
        <v>151</v>
      </c>
      <c r="Z87" s="66">
        <v>60</v>
      </c>
      <c r="AA87" s="53" t="s">
        <v>142</v>
      </c>
      <c r="AB87" s="53" t="s">
        <v>99</v>
      </c>
      <c r="AC87" s="66">
        <v>0</v>
      </c>
      <c r="AD87" s="66">
        <v>40</v>
      </c>
      <c r="AE87" s="66" t="s">
        <v>170</v>
      </c>
      <c r="AF87" s="66" t="s">
        <v>148</v>
      </c>
      <c r="AG87" s="53" t="s">
        <v>144</v>
      </c>
      <c r="AH87" s="28">
        <v>1</v>
      </c>
      <c r="AI87" s="28" t="s">
        <v>315</v>
      </c>
      <c r="AJ87" s="29" t="s">
        <v>317</v>
      </c>
    </row>
    <row r="88" spans="1:36" s="60" customFormat="1" ht="16.5" customHeight="1" x14ac:dyDescent="0.15">
      <c r="A88" s="144">
        <v>532</v>
      </c>
      <c r="B88" s="52" t="s">
        <v>95</v>
      </c>
      <c r="C88" s="52" t="s">
        <v>139</v>
      </c>
      <c r="D88" s="53">
        <v>232796</v>
      </c>
      <c r="E88" s="74" t="s">
        <v>173</v>
      </c>
      <c r="F88" s="53">
        <v>149</v>
      </c>
      <c r="G88" s="53">
        <v>298</v>
      </c>
      <c r="H88" s="55">
        <v>0.5</v>
      </c>
      <c r="I88" s="56">
        <v>149</v>
      </c>
      <c r="J88" s="156">
        <v>288</v>
      </c>
      <c r="K88" s="57"/>
      <c r="L88" s="21">
        <v>-10</v>
      </c>
      <c r="M88" s="44">
        <v>10</v>
      </c>
      <c r="N88" s="21">
        <v>10</v>
      </c>
      <c r="O88" s="21">
        <f t="shared" si="6"/>
        <v>248</v>
      </c>
      <c r="P88" s="139">
        <v>258</v>
      </c>
      <c r="Q88" s="44">
        <f t="shared" si="7"/>
        <v>30</v>
      </c>
      <c r="R88" s="21">
        <f t="shared" si="8"/>
        <v>139</v>
      </c>
      <c r="S88" s="55">
        <v>0.48263888888888901</v>
      </c>
      <c r="T88" s="23">
        <f t="shared" si="9"/>
        <v>109</v>
      </c>
      <c r="U88" s="24">
        <f t="shared" si="10"/>
        <v>0.42248062015503873</v>
      </c>
      <c r="V88" s="25">
        <f t="shared" si="11"/>
        <v>0.89583333333333337</v>
      </c>
      <c r="W88" s="53">
        <v>0</v>
      </c>
      <c r="X88" s="53">
        <v>10</v>
      </c>
      <c r="Y88" s="53" t="s">
        <v>151</v>
      </c>
      <c r="Z88" s="62">
        <v>10</v>
      </c>
      <c r="AA88" s="53" t="s">
        <v>142</v>
      </c>
      <c r="AB88" s="53" t="s">
        <v>99</v>
      </c>
      <c r="AC88" s="53">
        <v>2699</v>
      </c>
      <c r="AD88" s="53">
        <v>40</v>
      </c>
      <c r="AE88" s="53" t="s">
        <v>143</v>
      </c>
      <c r="AF88" s="53"/>
      <c r="AG88" s="53" t="s">
        <v>144</v>
      </c>
      <c r="AH88" s="28">
        <v>1</v>
      </c>
      <c r="AI88" s="28" t="s">
        <v>315</v>
      </c>
      <c r="AJ88" s="29" t="s">
        <v>316</v>
      </c>
    </row>
    <row r="89" spans="1:36" s="60" customFormat="1" ht="16.5" customHeight="1" x14ac:dyDescent="0.15">
      <c r="A89" s="144">
        <v>529</v>
      </c>
      <c r="B89" s="61" t="s">
        <v>95</v>
      </c>
      <c r="C89" s="61" t="s">
        <v>139</v>
      </c>
      <c r="D89" s="68">
        <v>228971</v>
      </c>
      <c r="E89" s="69" t="s">
        <v>356</v>
      </c>
      <c r="F89" s="62">
        <v>210</v>
      </c>
      <c r="G89" s="62">
        <v>268</v>
      </c>
      <c r="H89" s="70">
        <v>0.21641791044776101</v>
      </c>
      <c r="I89" s="71">
        <v>204</v>
      </c>
      <c r="J89" s="159">
        <v>258</v>
      </c>
      <c r="K89" s="72"/>
      <c r="L89" s="21">
        <v>-10</v>
      </c>
      <c r="M89" s="44">
        <v>10</v>
      </c>
      <c r="N89" s="21">
        <v>10</v>
      </c>
      <c r="O89" s="21">
        <f>P89-N89</f>
        <v>218</v>
      </c>
      <c r="P89" s="139">
        <v>228</v>
      </c>
      <c r="Q89" s="44">
        <f>J89-P89</f>
        <v>30</v>
      </c>
      <c r="R89" s="21">
        <f>J89-I89</f>
        <v>54</v>
      </c>
      <c r="S89" s="73">
        <v>0.209302325581395</v>
      </c>
      <c r="T89" s="23">
        <f>P89-I89</f>
        <v>24</v>
      </c>
      <c r="U89" s="24">
        <f>(P89-I89)/P89</f>
        <v>0.10526315789473684</v>
      </c>
      <c r="V89" s="25">
        <f>P89/J89</f>
        <v>0.88372093023255816</v>
      </c>
      <c r="W89" s="66">
        <v>6</v>
      </c>
      <c r="X89" s="66">
        <v>10</v>
      </c>
      <c r="Y89" s="66" t="s">
        <v>146</v>
      </c>
      <c r="Z89" s="62">
        <v>16</v>
      </c>
      <c r="AA89" s="53" t="s">
        <v>142</v>
      </c>
      <c r="AB89" s="53" t="s">
        <v>99</v>
      </c>
      <c r="AC89" s="53">
        <v>10554</v>
      </c>
      <c r="AD89" s="53">
        <v>64</v>
      </c>
      <c r="AE89" s="53" t="s">
        <v>181</v>
      </c>
      <c r="AF89" s="53" t="s">
        <v>148</v>
      </c>
      <c r="AG89" s="53" t="s">
        <v>149</v>
      </c>
      <c r="AH89" s="28">
        <v>1</v>
      </c>
      <c r="AI89" s="28" t="s">
        <v>315</v>
      </c>
      <c r="AJ89" s="29" t="s">
        <v>316</v>
      </c>
    </row>
    <row r="90" spans="1:36" s="60" customFormat="1" ht="16.5" customHeight="1" x14ac:dyDescent="0.15">
      <c r="A90" s="144">
        <v>528</v>
      </c>
      <c r="B90" s="52" t="s">
        <v>95</v>
      </c>
      <c r="C90" s="52" t="s">
        <v>139</v>
      </c>
      <c r="D90" s="53">
        <v>232373</v>
      </c>
      <c r="E90" s="74" t="s">
        <v>182</v>
      </c>
      <c r="F90" s="53">
        <v>218</v>
      </c>
      <c r="G90" s="53">
        <v>330</v>
      </c>
      <c r="H90" s="55">
        <v>0.33939393939393903</v>
      </c>
      <c r="I90" s="56">
        <v>215</v>
      </c>
      <c r="J90" s="156">
        <v>299</v>
      </c>
      <c r="K90" s="120">
        <f>J90-(J90/300)*50</f>
        <v>249.16666666666666</v>
      </c>
      <c r="L90" s="21">
        <v>-31</v>
      </c>
      <c r="M90" s="44">
        <v>10</v>
      </c>
      <c r="N90" s="21">
        <v>10</v>
      </c>
      <c r="O90" s="21">
        <f t="shared" si="6"/>
        <v>249</v>
      </c>
      <c r="P90" s="139">
        <v>259</v>
      </c>
      <c r="Q90" s="44">
        <f t="shared" si="7"/>
        <v>40</v>
      </c>
      <c r="R90" s="21">
        <f t="shared" si="8"/>
        <v>84</v>
      </c>
      <c r="S90" s="55">
        <v>0.28093645484949797</v>
      </c>
      <c r="T90" s="23">
        <f t="shared" si="9"/>
        <v>44</v>
      </c>
      <c r="U90" s="24">
        <f t="shared" si="10"/>
        <v>0.16988416988416988</v>
      </c>
      <c r="V90" s="25">
        <f t="shared" si="11"/>
        <v>0.86622073578595316</v>
      </c>
      <c r="W90" s="53">
        <v>3</v>
      </c>
      <c r="X90" s="53">
        <v>28</v>
      </c>
      <c r="Y90" s="53" t="s">
        <v>151</v>
      </c>
      <c r="Z90" s="62">
        <v>31</v>
      </c>
      <c r="AA90" s="53" t="s">
        <v>142</v>
      </c>
      <c r="AB90" s="53" t="s">
        <v>99</v>
      </c>
      <c r="AC90" s="53">
        <v>0</v>
      </c>
      <c r="AD90" s="53">
        <v>40</v>
      </c>
      <c r="AE90" s="53" t="s">
        <v>183</v>
      </c>
      <c r="AF90" s="53" t="s">
        <v>148</v>
      </c>
      <c r="AG90" s="53" t="s">
        <v>144</v>
      </c>
      <c r="AH90" s="28">
        <v>1</v>
      </c>
      <c r="AI90" s="28" t="s">
        <v>315</v>
      </c>
      <c r="AJ90" s="29" t="s">
        <v>316</v>
      </c>
    </row>
    <row r="91" spans="1:36" s="60" customFormat="1" ht="16.5" customHeight="1" x14ac:dyDescent="0.15">
      <c r="A91" s="144">
        <v>524</v>
      </c>
      <c r="B91" s="61" t="s">
        <v>95</v>
      </c>
      <c r="C91" s="61" t="s">
        <v>139</v>
      </c>
      <c r="D91" s="92">
        <v>229463</v>
      </c>
      <c r="E91" s="93" t="s">
        <v>193</v>
      </c>
      <c r="F91" s="94">
        <v>122</v>
      </c>
      <c r="G91" s="94">
        <v>199</v>
      </c>
      <c r="H91" s="70">
        <v>0.38693467336683401</v>
      </c>
      <c r="I91" s="71">
        <v>122</v>
      </c>
      <c r="J91" s="159">
        <v>168</v>
      </c>
      <c r="K91" s="72"/>
      <c r="L91" s="21">
        <v>-31</v>
      </c>
      <c r="M91" s="44">
        <v>10</v>
      </c>
      <c r="N91" s="21">
        <v>10</v>
      </c>
      <c r="O91" s="21">
        <f t="shared" si="6"/>
        <v>138</v>
      </c>
      <c r="P91" s="139">
        <v>148</v>
      </c>
      <c r="Q91" s="44">
        <f t="shared" si="7"/>
        <v>20</v>
      </c>
      <c r="R91" s="21">
        <f t="shared" si="8"/>
        <v>46</v>
      </c>
      <c r="S91" s="73">
        <v>0.273809523809524</v>
      </c>
      <c r="T91" s="23">
        <f t="shared" si="9"/>
        <v>26</v>
      </c>
      <c r="U91" s="24">
        <f t="shared" si="10"/>
        <v>0.17567567567567569</v>
      </c>
      <c r="V91" s="25">
        <f t="shared" si="11"/>
        <v>0.88095238095238093</v>
      </c>
      <c r="W91" s="66">
        <v>0</v>
      </c>
      <c r="X91" s="66">
        <v>31</v>
      </c>
      <c r="Y91" s="66" t="s">
        <v>146</v>
      </c>
      <c r="Z91" s="62">
        <v>31</v>
      </c>
      <c r="AA91" s="53" t="s">
        <v>142</v>
      </c>
      <c r="AB91" s="53" t="s">
        <v>99</v>
      </c>
      <c r="AC91" s="53">
        <v>3382</v>
      </c>
      <c r="AD91" s="53">
        <v>32</v>
      </c>
      <c r="AE91" s="53" t="s">
        <v>194</v>
      </c>
      <c r="AF91" s="53" t="s">
        <v>148</v>
      </c>
      <c r="AG91" s="53" t="s">
        <v>149</v>
      </c>
      <c r="AH91" s="28">
        <v>1</v>
      </c>
      <c r="AI91" s="28" t="s">
        <v>315</v>
      </c>
      <c r="AJ91" s="29" t="s">
        <v>316</v>
      </c>
    </row>
    <row r="92" spans="1:36" s="60" customFormat="1" ht="16.5" customHeight="1" x14ac:dyDescent="0.15">
      <c r="A92" s="144">
        <v>523</v>
      </c>
      <c r="B92" s="52" t="s">
        <v>95</v>
      </c>
      <c r="C92" s="52" t="s">
        <v>139</v>
      </c>
      <c r="D92" s="53">
        <v>232800</v>
      </c>
      <c r="E92" s="74" t="s">
        <v>195</v>
      </c>
      <c r="F92" s="53">
        <v>65</v>
      </c>
      <c r="G92" s="53">
        <v>99</v>
      </c>
      <c r="H92" s="55">
        <v>0.34343434343434298</v>
      </c>
      <c r="I92" s="56">
        <v>65</v>
      </c>
      <c r="J92" s="156">
        <v>89</v>
      </c>
      <c r="K92" s="57"/>
      <c r="L92" s="21">
        <v>-10</v>
      </c>
      <c r="M92" s="44">
        <v>10</v>
      </c>
      <c r="N92" s="21">
        <v>10</v>
      </c>
      <c r="O92" s="21">
        <f t="shared" si="6"/>
        <v>69</v>
      </c>
      <c r="P92" s="139">
        <v>79</v>
      </c>
      <c r="Q92" s="44">
        <f t="shared" si="7"/>
        <v>10</v>
      </c>
      <c r="R92" s="21">
        <f t="shared" si="8"/>
        <v>24</v>
      </c>
      <c r="S92" s="55">
        <v>0.26966292134831499</v>
      </c>
      <c r="T92" s="23">
        <f t="shared" si="9"/>
        <v>14</v>
      </c>
      <c r="U92" s="24">
        <f t="shared" si="10"/>
        <v>0.17721518987341772</v>
      </c>
      <c r="V92" s="25">
        <f t="shared" si="11"/>
        <v>0.88764044943820219</v>
      </c>
      <c r="W92" s="53">
        <v>0</v>
      </c>
      <c r="X92" s="53">
        <v>10</v>
      </c>
      <c r="Y92" s="53" t="s">
        <v>151</v>
      </c>
      <c r="Z92" s="62">
        <v>10</v>
      </c>
      <c r="AA92" s="53" t="s">
        <v>142</v>
      </c>
      <c r="AB92" s="53" t="s">
        <v>99</v>
      </c>
      <c r="AC92" s="53">
        <v>82</v>
      </c>
      <c r="AD92" s="53">
        <v>49</v>
      </c>
      <c r="AE92" s="53" t="s">
        <v>196</v>
      </c>
      <c r="AF92" s="53" t="s">
        <v>148</v>
      </c>
      <c r="AG92" s="53" t="s">
        <v>144</v>
      </c>
      <c r="AH92" s="28">
        <v>1</v>
      </c>
      <c r="AI92" s="28" t="s">
        <v>315</v>
      </c>
      <c r="AJ92" s="29" t="s">
        <v>316</v>
      </c>
    </row>
    <row r="93" spans="1:36" s="60" customFormat="1" ht="16.5" customHeight="1" x14ac:dyDescent="0.15">
      <c r="A93" s="144">
        <v>522</v>
      </c>
      <c r="B93" s="76" t="s">
        <v>95</v>
      </c>
      <c r="C93" s="76" t="s">
        <v>139</v>
      </c>
      <c r="D93" s="77">
        <v>229465</v>
      </c>
      <c r="E93" s="141" t="s">
        <v>197</v>
      </c>
      <c r="F93" s="77">
        <v>231</v>
      </c>
      <c r="G93" s="77">
        <v>319</v>
      </c>
      <c r="H93" s="79">
        <v>0.27586206896551702</v>
      </c>
      <c r="I93" s="71">
        <v>231</v>
      </c>
      <c r="J93" s="159">
        <v>299</v>
      </c>
      <c r="K93" s="120">
        <f>J93-(J93/300)*50</f>
        <v>249.16666666666666</v>
      </c>
      <c r="L93" s="21">
        <v>-20</v>
      </c>
      <c r="M93" s="44">
        <v>10</v>
      </c>
      <c r="N93" s="21">
        <v>10</v>
      </c>
      <c r="O93" s="21">
        <f t="shared" si="6"/>
        <v>249</v>
      </c>
      <c r="P93" s="139">
        <v>259</v>
      </c>
      <c r="Q93" s="44">
        <f t="shared" si="7"/>
        <v>40</v>
      </c>
      <c r="R93" s="21">
        <f t="shared" si="8"/>
        <v>68</v>
      </c>
      <c r="S93" s="79">
        <v>0.22742474916388</v>
      </c>
      <c r="T93" s="23">
        <f t="shared" si="9"/>
        <v>28</v>
      </c>
      <c r="U93" s="24">
        <f t="shared" si="10"/>
        <v>0.10810810810810811</v>
      </c>
      <c r="V93" s="25">
        <f t="shared" si="11"/>
        <v>0.86622073578595316</v>
      </c>
      <c r="W93" s="77">
        <v>0</v>
      </c>
      <c r="X93" s="77">
        <v>20</v>
      </c>
      <c r="Y93" s="77" t="s">
        <v>146</v>
      </c>
      <c r="Z93" s="66">
        <v>20</v>
      </c>
      <c r="AA93" s="53" t="s">
        <v>142</v>
      </c>
      <c r="AB93" s="53" t="s">
        <v>99</v>
      </c>
      <c r="AC93" s="88">
        <v>1120</v>
      </c>
      <c r="AD93" s="66">
        <v>76</v>
      </c>
      <c r="AE93" s="66" t="s">
        <v>143</v>
      </c>
      <c r="AF93" s="88"/>
      <c r="AG93" s="53" t="s">
        <v>149</v>
      </c>
      <c r="AH93" s="28">
        <v>1</v>
      </c>
      <c r="AI93" s="28" t="s">
        <v>315</v>
      </c>
      <c r="AJ93" s="29" t="s">
        <v>316</v>
      </c>
    </row>
    <row r="94" spans="1:36" s="60" customFormat="1" ht="16.5" customHeight="1" x14ac:dyDescent="0.15">
      <c r="A94" s="144">
        <v>520</v>
      </c>
      <c r="B94" s="52" t="s">
        <v>95</v>
      </c>
      <c r="C94" s="52" t="s">
        <v>139</v>
      </c>
      <c r="D94" s="53">
        <v>233274</v>
      </c>
      <c r="E94" s="54" t="s">
        <v>200</v>
      </c>
      <c r="F94" s="53">
        <v>58</v>
      </c>
      <c r="G94" s="53">
        <v>89</v>
      </c>
      <c r="H94" s="55">
        <v>0.35</v>
      </c>
      <c r="I94" s="56">
        <v>58</v>
      </c>
      <c r="J94" s="156">
        <v>79</v>
      </c>
      <c r="K94" s="57"/>
      <c r="L94" s="21">
        <v>-10</v>
      </c>
      <c r="M94" s="44">
        <v>10</v>
      </c>
      <c r="N94" s="21">
        <v>10</v>
      </c>
      <c r="O94" s="21">
        <f t="shared" si="6"/>
        <v>59</v>
      </c>
      <c r="P94" s="139">
        <v>69</v>
      </c>
      <c r="Q94" s="44">
        <f t="shared" si="7"/>
        <v>10</v>
      </c>
      <c r="R94" s="21">
        <f t="shared" si="8"/>
        <v>21</v>
      </c>
      <c r="S94" s="55">
        <v>0.265822784810127</v>
      </c>
      <c r="T94" s="23">
        <f t="shared" si="9"/>
        <v>11</v>
      </c>
      <c r="U94" s="24">
        <f t="shared" si="10"/>
        <v>0.15942028985507245</v>
      </c>
      <c r="V94" s="25">
        <f t="shared" si="11"/>
        <v>0.87341772151898733</v>
      </c>
      <c r="W94" s="53">
        <v>0</v>
      </c>
      <c r="X94" s="53">
        <v>10</v>
      </c>
      <c r="Y94" s="53" t="s">
        <v>151</v>
      </c>
      <c r="Z94" s="62">
        <v>10</v>
      </c>
      <c r="AA94" s="53" t="s">
        <v>142</v>
      </c>
      <c r="AB94" s="53" t="s">
        <v>99</v>
      </c>
      <c r="AC94" s="53">
        <v>464</v>
      </c>
      <c r="AD94" s="53">
        <v>74</v>
      </c>
      <c r="AE94" s="53" t="s">
        <v>143</v>
      </c>
      <c r="AF94" s="53"/>
      <c r="AG94" s="53" t="s">
        <v>144</v>
      </c>
      <c r="AH94" s="28">
        <v>1</v>
      </c>
      <c r="AI94" s="28" t="s">
        <v>315</v>
      </c>
      <c r="AJ94" s="29" t="s">
        <v>316</v>
      </c>
    </row>
    <row r="95" spans="1:36" s="60" customFormat="1" ht="16.5" customHeight="1" x14ac:dyDescent="0.15">
      <c r="A95" s="144">
        <v>511</v>
      </c>
      <c r="B95" s="52" t="s">
        <v>138</v>
      </c>
      <c r="C95" s="52" t="s">
        <v>201</v>
      </c>
      <c r="D95" s="53">
        <v>198671</v>
      </c>
      <c r="E95" s="54" t="s">
        <v>228</v>
      </c>
      <c r="F95" s="53">
        <v>1499.2</v>
      </c>
      <c r="G95" s="53">
        <v>1699</v>
      </c>
      <c r="H95" s="55">
        <v>0.13327107790821799</v>
      </c>
      <c r="I95" s="56">
        <v>1499.2</v>
      </c>
      <c r="J95" s="156">
        <v>1699</v>
      </c>
      <c r="K95" s="57">
        <f>J95-160</f>
        <v>1539</v>
      </c>
      <c r="L95" s="21">
        <v>0</v>
      </c>
      <c r="M95" s="44">
        <v>10</v>
      </c>
      <c r="N95" s="21">
        <v>10</v>
      </c>
      <c r="O95" s="21">
        <f>P95-N95</f>
        <v>1509</v>
      </c>
      <c r="P95" s="139">
        <v>1519</v>
      </c>
      <c r="Q95" s="44">
        <f>J95-P95</f>
        <v>180</v>
      </c>
      <c r="R95" s="21">
        <f>J95-I95</f>
        <v>199.79999999999995</v>
      </c>
      <c r="S95" s="55">
        <v>0.117598587404355</v>
      </c>
      <c r="T95" s="23">
        <f>P95-I95</f>
        <v>19.799999999999955</v>
      </c>
      <c r="U95" s="24">
        <f>(P95-I95)/P95</f>
        <v>1.3034891375905171E-2</v>
      </c>
      <c r="V95" s="25">
        <f>P95/J95</f>
        <v>0.89405532666274279</v>
      </c>
      <c r="W95" s="53">
        <v>0</v>
      </c>
      <c r="X95" s="53">
        <v>0</v>
      </c>
      <c r="Y95" s="53" t="s">
        <v>229</v>
      </c>
      <c r="Z95" s="58">
        <v>0</v>
      </c>
      <c r="AA95" s="53" t="s">
        <v>103</v>
      </c>
      <c r="AB95" s="53" t="s">
        <v>203</v>
      </c>
      <c r="AC95" s="53" t="e">
        <v>#N/A</v>
      </c>
      <c r="AD95" s="53" t="s">
        <v>230</v>
      </c>
      <c r="AE95" s="53" t="s">
        <v>231</v>
      </c>
      <c r="AF95" s="53" t="s">
        <v>148</v>
      </c>
      <c r="AG95" s="53" t="s">
        <v>206</v>
      </c>
      <c r="AH95" s="28">
        <v>1</v>
      </c>
      <c r="AI95" s="28" t="s">
        <v>315</v>
      </c>
      <c r="AJ95" s="29" t="s">
        <v>317</v>
      </c>
    </row>
    <row r="96" spans="1:36" s="60" customFormat="1" ht="16.5" customHeight="1" x14ac:dyDescent="0.15">
      <c r="A96" s="144">
        <v>519</v>
      </c>
      <c r="B96" s="52" t="s">
        <v>95</v>
      </c>
      <c r="C96" s="52" t="s">
        <v>201</v>
      </c>
      <c r="D96" s="53">
        <v>201822</v>
      </c>
      <c r="E96" s="54" t="s">
        <v>354</v>
      </c>
      <c r="F96" s="53">
        <v>72</v>
      </c>
      <c r="G96" s="53">
        <v>99</v>
      </c>
      <c r="H96" s="55">
        <v>0.27272727272727298</v>
      </c>
      <c r="I96" s="56">
        <v>65</v>
      </c>
      <c r="J96" s="156">
        <v>89</v>
      </c>
      <c r="K96" s="57"/>
      <c r="L96" s="21">
        <v>-10</v>
      </c>
      <c r="M96" s="44">
        <v>10</v>
      </c>
      <c r="N96" s="21">
        <v>10</v>
      </c>
      <c r="O96" s="21">
        <f t="shared" si="6"/>
        <v>68</v>
      </c>
      <c r="P96" s="139">
        <v>78</v>
      </c>
      <c r="Q96" s="44">
        <f t="shared" si="7"/>
        <v>11</v>
      </c>
      <c r="R96" s="21">
        <f t="shared" si="8"/>
        <v>24</v>
      </c>
      <c r="S96" s="55">
        <v>0.26966292134831499</v>
      </c>
      <c r="T96" s="23">
        <f t="shared" si="9"/>
        <v>13</v>
      </c>
      <c r="U96" s="24">
        <f t="shared" si="10"/>
        <v>0.16666666666666666</v>
      </c>
      <c r="V96" s="25">
        <f t="shared" si="11"/>
        <v>0.8764044943820225</v>
      </c>
      <c r="W96" s="53">
        <v>7</v>
      </c>
      <c r="X96" s="53">
        <v>3</v>
      </c>
      <c r="Y96" s="53" t="s">
        <v>120</v>
      </c>
      <c r="Z96" s="58">
        <v>10</v>
      </c>
      <c r="AA96" s="53" t="s">
        <v>103</v>
      </c>
      <c r="AB96" s="53" t="s">
        <v>203</v>
      </c>
      <c r="AC96" s="53" t="e">
        <v>#N/A</v>
      </c>
      <c r="AD96" s="53" t="s">
        <v>204</v>
      </c>
      <c r="AE96" s="53" t="s">
        <v>205</v>
      </c>
      <c r="AF96" s="53" t="s">
        <v>148</v>
      </c>
      <c r="AG96" s="53" t="s">
        <v>206</v>
      </c>
      <c r="AH96" s="28">
        <v>1</v>
      </c>
      <c r="AI96" s="28" t="s">
        <v>315</v>
      </c>
      <c r="AJ96" s="29" t="s">
        <v>316</v>
      </c>
    </row>
    <row r="97" spans="1:36" s="60" customFormat="1" ht="16.5" customHeight="1" x14ac:dyDescent="0.15">
      <c r="A97" s="144">
        <v>518</v>
      </c>
      <c r="B97" s="52" t="s">
        <v>95</v>
      </c>
      <c r="C97" s="52" t="s">
        <v>201</v>
      </c>
      <c r="D97" s="53">
        <v>206591</v>
      </c>
      <c r="E97" s="54" t="s">
        <v>207</v>
      </c>
      <c r="F97" s="53">
        <v>156</v>
      </c>
      <c r="G97" s="53">
        <v>208</v>
      </c>
      <c r="H97" s="55">
        <v>0.25</v>
      </c>
      <c r="I97" s="56">
        <v>156</v>
      </c>
      <c r="J97" s="156">
        <v>208</v>
      </c>
      <c r="K97" s="57"/>
      <c r="L97" s="21">
        <v>0</v>
      </c>
      <c r="M97" s="44">
        <v>10</v>
      </c>
      <c r="N97" s="21">
        <v>10</v>
      </c>
      <c r="O97" s="21">
        <f t="shared" si="6"/>
        <v>179</v>
      </c>
      <c r="P97" s="139">
        <v>189</v>
      </c>
      <c r="Q97" s="44">
        <f t="shared" si="7"/>
        <v>19</v>
      </c>
      <c r="R97" s="21">
        <f t="shared" si="8"/>
        <v>52</v>
      </c>
      <c r="S97" s="55">
        <v>0.25</v>
      </c>
      <c r="T97" s="23">
        <f t="shared" si="9"/>
        <v>33</v>
      </c>
      <c r="U97" s="24">
        <f t="shared" si="10"/>
        <v>0.17460317460317459</v>
      </c>
      <c r="V97" s="25">
        <f t="shared" si="11"/>
        <v>0.90865384615384615</v>
      </c>
      <c r="W97" s="53">
        <v>0</v>
      </c>
      <c r="X97" s="53">
        <v>0</v>
      </c>
      <c r="Y97" s="53" t="s">
        <v>120</v>
      </c>
      <c r="Z97" s="58">
        <v>0</v>
      </c>
      <c r="AA97" s="53" t="s">
        <v>103</v>
      </c>
      <c r="AB97" s="53" t="s">
        <v>203</v>
      </c>
      <c r="AC97" s="53" t="e">
        <v>#N/A</v>
      </c>
      <c r="AD97" s="53" t="s">
        <v>208</v>
      </c>
      <c r="AE97" s="53" t="s">
        <v>209</v>
      </c>
      <c r="AF97" s="53" t="s">
        <v>148</v>
      </c>
      <c r="AG97" s="53" t="s">
        <v>206</v>
      </c>
      <c r="AH97" s="28">
        <v>1</v>
      </c>
      <c r="AI97" s="28" t="s">
        <v>315</v>
      </c>
      <c r="AJ97" s="29" t="s">
        <v>316</v>
      </c>
    </row>
    <row r="98" spans="1:36" s="60" customFormat="1" ht="16.5" customHeight="1" x14ac:dyDescent="0.15">
      <c r="A98" s="144">
        <v>517</v>
      </c>
      <c r="B98" s="52" t="s">
        <v>95</v>
      </c>
      <c r="C98" s="52" t="s">
        <v>201</v>
      </c>
      <c r="D98" s="53">
        <v>204190</v>
      </c>
      <c r="E98" s="54" t="s">
        <v>210</v>
      </c>
      <c r="F98" s="53">
        <v>148</v>
      </c>
      <c r="G98" s="53">
        <v>199</v>
      </c>
      <c r="H98" s="55">
        <v>0.25628140703517599</v>
      </c>
      <c r="I98" s="56">
        <v>128</v>
      </c>
      <c r="J98" s="156">
        <v>169</v>
      </c>
      <c r="K98" s="57"/>
      <c r="L98" s="21">
        <v>-30</v>
      </c>
      <c r="M98" s="44">
        <v>10</v>
      </c>
      <c r="N98" s="21">
        <v>10</v>
      </c>
      <c r="O98" s="21">
        <f t="shared" si="6"/>
        <v>139</v>
      </c>
      <c r="P98" s="139">
        <v>149</v>
      </c>
      <c r="Q98" s="44">
        <f t="shared" si="7"/>
        <v>20</v>
      </c>
      <c r="R98" s="21">
        <f t="shared" si="8"/>
        <v>41</v>
      </c>
      <c r="S98" s="55">
        <v>0.24260355029585801</v>
      </c>
      <c r="T98" s="23">
        <f t="shared" si="9"/>
        <v>21</v>
      </c>
      <c r="U98" s="24">
        <f t="shared" si="10"/>
        <v>0.14093959731543623</v>
      </c>
      <c r="V98" s="25">
        <f t="shared" si="11"/>
        <v>0.88165680473372776</v>
      </c>
      <c r="W98" s="53">
        <v>20</v>
      </c>
      <c r="X98" s="53">
        <v>10</v>
      </c>
      <c r="Y98" s="53" t="s">
        <v>120</v>
      </c>
      <c r="Z98" s="58">
        <v>30</v>
      </c>
      <c r="AA98" s="53" t="s">
        <v>103</v>
      </c>
      <c r="AB98" s="53" t="s">
        <v>203</v>
      </c>
      <c r="AC98" s="53">
        <v>705</v>
      </c>
      <c r="AD98" s="53" t="s">
        <v>211</v>
      </c>
      <c r="AE98" s="53" t="s">
        <v>212</v>
      </c>
      <c r="AF98" s="53" t="s">
        <v>190</v>
      </c>
      <c r="AG98" s="53" t="s">
        <v>206</v>
      </c>
      <c r="AH98" s="28">
        <v>1</v>
      </c>
      <c r="AI98" s="28" t="s">
        <v>315</v>
      </c>
      <c r="AJ98" s="29" t="s">
        <v>316</v>
      </c>
    </row>
    <row r="99" spans="1:36" s="60" customFormat="1" ht="16.5" customHeight="1" x14ac:dyDescent="0.15">
      <c r="A99" s="144">
        <v>516</v>
      </c>
      <c r="B99" s="52" t="s">
        <v>95</v>
      </c>
      <c r="C99" s="52" t="s">
        <v>201</v>
      </c>
      <c r="D99" s="53">
        <v>232284</v>
      </c>
      <c r="E99" s="54" t="s">
        <v>216</v>
      </c>
      <c r="F99" s="53">
        <v>39</v>
      </c>
      <c r="G99" s="53">
        <v>59</v>
      </c>
      <c r="H99" s="55">
        <v>0.512820512820513</v>
      </c>
      <c r="I99" s="56">
        <v>39</v>
      </c>
      <c r="J99" s="156">
        <v>59</v>
      </c>
      <c r="K99" s="57"/>
      <c r="L99" s="21">
        <v>0</v>
      </c>
      <c r="M99" s="44">
        <v>5</v>
      </c>
      <c r="N99" s="21">
        <v>5</v>
      </c>
      <c r="O99" s="21">
        <f t="shared" si="6"/>
        <v>50</v>
      </c>
      <c r="P99" s="139">
        <v>55</v>
      </c>
      <c r="Q99" s="44">
        <f t="shared" si="7"/>
        <v>4</v>
      </c>
      <c r="R99" s="21">
        <f t="shared" si="8"/>
        <v>20</v>
      </c>
      <c r="S99" s="55">
        <v>0.338983050847458</v>
      </c>
      <c r="T99" s="23">
        <f t="shared" si="9"/>
        <v>16</v>
      </c>
      <c r="U99" s="24">
        <f t="shared" si="10"/>
        <v>0.29090909090909089</v>
      </c>
      <c r="V99" s="25">
        <f t="shared" si="11"/>
        <v>0.93220338983050843</v>
      </c>
      <c r="W99" s="53">
        <v>0</v>
      </c>
      <c r="X99" s="53">
        <v>0</v>
      </c>
      <c r="Y99" s="53" t="s">
        <v>120</v>
      </c>
      <c r="Z99" s="58">
        <v>0</v>
      </c>
      <c r="AA99" s="53" t="s">
        <v>103</v>
      </c>
      <c r="AB99" s="53" t="s">
        <v>203</v>
      </c>
      <c r="AC99" s="53">
        <v>285</v>
      </c>
      <c r="AD99" s="53" t="s">
        <v>217</v>
      </c>
      <c r="AE99" s="53" t="s">
        <v>218</v>
      </c>
      <c r="AF99" s="53" t="s">
        <v>148</v>
      </c>
      <c r="AG99" s="53" t="s">
        <v>206</v>
      </c>
      <c r="AH99" s="28">
        <v>1</v>
      </c>
      <c r="AI99" s="28" t="s">
        <v>315</v>
      </c>
      <c r="AJ99" s="29" t="s">
        <v>316</v>
      </c>
    </row>
    <row r="100" spans="1:36" s="60" customFormat="1" ht="16.5" customHeight="1" x14ac:dyDescent="0.15">
      <c r="A100" s="144">
        <v>515</v>
      </c>
      <c r="B100" s="52" t="s">
        <v>95</v>
      </c>
      <c r="C100" s="52" t="s">
        <v>201</v>
      </c>
      <c r="D100" s="53">
        <v>232288</v>
      </c>
      <c r="E100" s="54" t="s">
        <v>219</v>
      </c>
      <c r="F100" s="53">
        <v>38</v>
      </c>
      <c r="G100" s="53">
        <v>55</v>
      </c>
      <c r="H100" s="55">
        <v>0.44736842105263203</v>
      </c>
      <c r="I100" s="56">
        <v>38</v>
      </c>
      <c r="J100" s="156">
        <v>55</v>
      </c>
      <c r="K100" s="57"/>
      <c r="L100" s="21">
        <v>0</v>
      </c>
      <c r="M100" s="44">
        <v>5</v>
      </c>
      <c r="N100" s="21">
        <v>5</v>
      </c>
      <c r="O100" s="21">
        <f t="shared" si="6"/>
        <v>44</v>
      </c>
      <c r="P100" s="139">
        <v>49</v>
      </c>
      <c r="Q100" s="44">
        <f t="shared" si="7"/>
        <v>6</v>
      </c>
      <c r="R100" s="21">
        <f t="shared" si="8"/>
        <v>17</v>
      </c>
      <c r="S100" s="55">
        <v>0.30909090909090903</v>
      </c>
      <c r="T100" s="23">
        <f t="shared" si="9"/>
        <v>11</v>
      </c>
      <c r="U100" s="24">
        <f t="shared" si="10"/>
        <v>0.22448979591836735</v>
      </c>
      <c r="V100" s="25">
        <f t="shared" si="11"/>
        <v>0.89090909090909087</v>
      </c>
      <c r="W100" s="53">
        <v>0</v>
      </c>
      <c r="X100" s="53">
        <v>0</v>
      </c>
      <c r="Y100" s="53" t="s">
        <v>120</v>
      </c>
      <c r="Z100" s="58">
        <v>0</v>
      </c>
      <c r="AA100" s="53" t="s">
        <v>103</v>
      </c>
      <c r="AB100" s="53" t="s">
        <v>203</v>
      </c>
      <c r="AC100" s="53">
        <v>822</v>
      </c>
      <c r="AD100" s="53" t="s">
        <v>220</v>
      </c>
      <c r="AE100" s="53" t="s">
        <v>218</v>
      </c>
      <c r="AF100" s="53" t="s">
        <v>148</v>
      </c>
      <c r="AG100" s="53" t="s">
        <v>206</v>
      </c>
      <c r="AH100" s="28">
        <v>1</v>
      </c>
      <c r="AI100" s="28" t="s">
        <v>315</v>
      </c>
      <c r="AJ100" s="29" t="s">
        <v>316</v>
      </c>
    </row>
    <row r="101" spans="1:36" s="60" customFormat="1" ht="16.5" customHeight="1" x14ac:dyDescent="0.15">
      <c r="A101" s="144">
        <v>514</v>
      </c>
      <c r="B101" s="52" t="s">
        <v>95</v>
      </c>
      <c r="C101" s="52" t="s">
        <v>201</v>
      </c>
      <c r="D101" s="53">
        <v>232429</v>
      </c>
      <c r="E101" s="54" t="s">
        <v>221</v>
      </c>
      <c r="F101" s="53">
        <v>44</v>
      </c>
      <c r="G101" s="53">
        <v>65</v>
      </c>
      <c r="H101" s="55">
        <v>0.47727272727272702</v>
      </c>
      <c r="I101" s="56">
        <v>44</v>
      </c>
      <c r="J101" s="156">
        <v>65</v>
      </c>
      <c r="K101" s="57"/>
      <c r="L101" s="21">
        <v>0</v>
      </c>
      <c r="M101" s="44">
        <v>5</v>
      </c>
      <c r="N101" s="21">
        <v>5</v>
      </c>
      <c r="O101" s="21">
        <f t="shared" si="6"/>
        <v>54</v>
      </c>
      <c r="P101" s="139">
        <v>59</v>
      </c>
      <c r="Q101" s="44">
        <f t="shared" si="7"/>
        <v>6</v>
      </c>
      <c r="R101" s="21">
        <f t="shared" si="8"/>
        <v>21</v>
      </c>
      <c r="S101" s="55">
        <v>0.32307692307692298</v>
      </c>
      <c r="T101" s="23">
        <f t="shared" si="9"/>
        <v>15</v>
      </c>
      <c r="U101" s="24">
        <f t="shared" si="10"/>
        <v>0.25423728813559321</v>
      </c>
      <c r="V101" s="25">
        <f t="shared" si="11"/>
        <v>0.90769230769230769</v>
      </c>
      <c r="W101" s="53">
        <v>0</v>
      </c>
      <c r="X101" s="53">
        <v>0</v>
      </c>
      <c r="Y101" s="53" t="s">
        <v>120</v>
      </c>
      <c r="Z101" s="58">
        <v>0</v>
      </c>
      <c r="AA101" s="53" t="s">
        <v>103</v>
      </c>
      <c r="AB101" s="53" t="s">
        <v>203</v>
      </c>
      <c r="AC101" s="53" t="e">
        <v>#N/A</v>
      </c>
      <c r="AD101" s="53" t="s">
        <v>222</v>
      </c>
      <c r="AE101" s="53" t="s">
        <v>209</v>
      </c>
      <c r="AF101" s="53" t="s">
        <v>148</v>
      </c>
      <c r="AG101" s="53" t="s">
        <v>206</v>
      </c>
      <c r="AH101" s="28">
        <v>1</v>
      </c>
      <c r="AI101" s="28" t="s">
        <v>315</v>
      </c>
      <c r="AJ101" s="29" t="s">
        <v>316</v>
      </c>
    </row>
    <row r="102" spans="1:36" s="60" customFormat="1" ht="16.5" customHeight="1" x14ac:dyDescent="0.15">
      <c r="A102" s="144">
        <v>513</v>
      </c>
      <c r="B102" s="52" t="s">
        <v>95</v>
      </c>
      <c r="C102" s="52" t="s">
        <v>201</v>
      </c>
      <c r="D102" s="53">
        <v>204336</v>
      </c>
      <c r="E102" s="54" t="s">
        <v>223</v>
      </c>
      <c r="F102" s="53">
        <v>139</v>
      </c>
      <c r="G102" s="53">
        <v>199</v>
      </c>
      <c r="H102" s="55">
        <v>0.43165467625899301</v>
      </c>
      <c r="I102" s="56">
        <v>139</v>
      </c>
      <c r="J102" s="156">
        <v>199</v>
      </c>
      <c r="K102" s="57"/>
      <c r="L102" s="21">
        <v>0</v>
      </c>
      <c r="M102" s="44">
        <v>10</v>
      </c>
      <c r="N102" s="21">
        <v>10</v>
      </c>
      <c r="O102" s="21">
        <f t="shared" si="6"/>
        <v>149</v>
      </c>
      <c r="P102" s="139">
        <v>159</v>
      </c>
      <c r="Q102" s="44">
        <f t="shared" si="7"/>
        <v>40</v>
      </c>
      <c r="R102" s="21">
        <f t="shared" si="8"/>
        <v>60</v>
      </c>
      <c r="S102" s="55">
        <v>0.30150753768844202</v>
      </c>
      <c r="T102" s="23">
        <f t="shared" si="9"/>
        <v>20</v>
      </c>
      <c r="U102" s="24">
        <f t="shared" si="10"/>
        <v>0.12578616352201258</v>
      </c>
      <c r="V102" s="25">
        <f t="shared" si="11"/>
        <v>0.79899497487437188</v>
      </c>
      <c r="W102" s="53">
        <v>0</v>
      </c>
      <c r="X102" s="53">
        <v>0</v>
      </c>
      <c r="Y102" s="53" t="s">
        <v>120</v>
      </c>
      <c r="Z102" s="58">
        <v>0</v>
      </c>
      <c r="AA102" s="53" t="s">
        <v>103</v>
      </c>
      <c r="AB102" s="53" t="s">
        <v>203</v>
      </c>
      <c r="AC102" s="53">
        <v>2701</v>
      </c>
      <c r="AD102" s="53" t="s">
        <v>224</v>
      </c>
      <c r="AE102" s="53" t="s">
        <v>209</v>
      </c>
      <c r="AF102" s="53" t="s">
        <v>148</v>
      </c>
      <c r="AG102" s="53" t="s">
        <v>206</v>
      </c>
      <c r="AH102" s="28">
        <v>1</v>
      </c>
      <c r="AI102" s="28" t="s">
        <v>315</v>
      </c>
      <c r="AJ102" s="29" t="s">
        <v>316</v>
      </c>
    </row>
    <row r="103" spans="1:36" s="60" customFormat="1" ht="16.5" customHeight="1" x14ac:dyDescent="0.15">
      <c r="A103" s="144">
        <v>512</v>
      </c>
      <c r="B103" s="52" t="s">
        <v>138</v>
      </c>
      <c r="C103" s="52" t="s">
        <v>201</v>
      </c>
      <c r="D103" s="53">
        <v>228030</v>
      </c>
      <c r="E103" s="54" t="s">
        <v>225</v>
      </c>
      <c r="F103" s="53">
        <v>179.4</v>
      </c>
      <c r="G103" s="53">
        <v>299</v>
      </c>
      <c r="H103" s="55">
        <v>0.66666666666666696</v>
      </c>
      <c r="I103" s="56">
        <v>179.4</v>
      </c>
      <c r="J103" s="156">
        <v>299</v>
      </c>
      <c r="K103" s="57"/>
      <c r="L103" s="21">
        <v>0</v>
      </c>
      <c r="M103" s="44">
        <v>10</v>
      </c>
      <c r="N103" s="21">
        <v>10</v>
      </c>
      <c r="O103" s="21">
        <f t="shared" si="6"/>
        <v>249</v>
      </c>
      <c r="P103" s="139">
        <v>259</v>
      </c>
      <c r="Q103" s="44">
        <f t="shared" si="7"/>
        <v>40</v>
      </c>
      <c r="R103" s="21">
        <f t="shared" si="8"/>
        <v>119.6</v>
      </c>
      <c r="S103" s="55">
        <v>0.4</v>
      </c>
      <c r="T103" s="23">
        <f t="shared" si="9"/>
        <v>79.599999999999994</v>
      </c>
      <c r="U103" s="24">
        <f t="shared" si="10"/>
        <v>0.30733590733590732</v>
      </c>
      <c r="V103" s="25">
        <f t="shared" si="11"/>
        <v>0.86622073578595316</v>
      </c>
      <c r="W103" s="53">
        <v>0</v>
      </c>
      <c r="X103" s="53">
        <v>0</v>
      </c>
      <c r="Y103" s="53" t="s">
        <v>226</v>
      </c>
      <c r="Z103" s="58">
        <v>0</v>
      </c>
      <c r="AA103" s="53" t="s">
        <v>103</v>
      </c>
      <c r="AB103" s="53" t="s">
        <v>203</v>
      </c>
      <c r="AC103" s="53">
        <v>1156</v>
      </c>
      <c r="AD103" s="53" t="s">
        <v>227</v>
      </c>
      <c r="AE103" s="53" t="s">
        <v>209</v>
      </c>
      <c r="AF103" s="53" t="s">
        <v>148</v>
      </c>
      <c r="AG103" s="53" t="s">
        <v>206</v>
      </c>
      <c r="AH103" s="28">
        <v>1</v>
      </c>
      <c r="AI103" s="28" t="s">
        <v>315</v>
      </c>
      <c r="AJ103" s="29" t="s">
        <v>316</v>
      </c>
    </row>
    <row r="104" spans="1:36" s="135" customFormat="1" x14ac:dyDescent="0.15">
      <c r="A104" s="145"/>
      <c r="B104" s="122" t="s">
        <v>95</v>
      </c>
      <c r="C104" s="122" t="s">
        <v>201</v>
      </c>
      <c r="D104" s="123">
        <v>210905</v>
      </c>
      <c r="E104" s="124" t="s">
        <v>353</v>
      </c>
      <c r="F104" s="123">
        <v>36.75</v>
      </c>
      <c r="G104" s="123">
        <v>49</v>
      </c>
      <c r="H104" s="125">
        <v>0.25</v>
      </c>
      <c r="I104" s="126">
        <v>35.1</v>
      </c>
      <c r="J104" s="157">
        <v>46</v>
      </c>
      <c r="K104" s="127"/>
      <c r="L104" s="128">
        <v>-3</v>
      </c>
      <c r="M104" s="181">
        <v>10</v>
      </c>
      <c r="N104" s="128">
        <v>10</v>
      </c>
      <c r="O104" s="128">
        <f t="shared" si="6"/>
        <v>29</v>
      </c>
      <c r="P104" s="139">
        <v>39</v>
      </c>
      <c r="Q104" s="44">
        <f t="shared" si="7"/>
        <v>7</v>
      </c>
      <c r="R104" s="128">
        <f t="shared" si="8"/>
        <v>10.899999999999999</v>
      </c>
      <c r="S104" s="125">
        <v>0.23695652173913001</v>
      </c>
      <c r="T104" s="129">
        <f t="shared" si="9"/>
        <v>3.8999999999999986</v>
      </c>
      <c r="U104" s="130">
        <f t="shared" si="10"/>
        <v>9.9999999999999964E-2</v>
      </c>
      <c r="V104" s="131">
        <f t="shared" si="11"/>
        <v>0.84782608695652173</v>
      </c>
      <c r="W104" s="123">
        <v>1.65</v>
      </c>
      <c r="X104" s="123">
        <v>1.35</v>
      </c>
      <c r="Y104" s="123" t="s">
        <v>120</v>
      </c>
      <c r="Z104" s="132">
        <v>3</v>
      </c>
      <c r="AA104" s="123" t="s">
        <v>103</v>
      </c>
      <c r="AB104" s="123" t="s">
        <v>203</v>
      </c>
      <c r="AC104" s="123">
        <v>45</v>
      </c>
      <c r="AD104" s="123" t="s">
        <v>233</v>
      </c>
      <c r="AE104" s="123" t="s">
        <v>234</v>
      </c>
      <c r="AF104" s="123" t="s">
        <v>148</v>
      </c>
      <c r="AG104" s="123" t="s">
        <v>206</v>
      </c>
      <c r="AH104" s="133">
        <v>1</v>
      </c>
      <c r="AI104" s="133" t="s">
        <v>315</v>
      </c>
      <c r="AJ104" s="134" t="s">
        <v>316</v>
      </c>
    </row>
    <row r="105" spans="1:36" s="60" customFormat="1" ht="16.5" customHeight="1" x14ac:dyDescent="0.15">
      <c r="A105" s="144">
        <v>509</v>
      </c>
      <c r="B105" s="52" t="s">
        <v>95</v>
      </c>
      <c r="C105" s="52" t="s">
        <v>201</v>
      </c>
      <c r="D105" s="53">
        <v>210903</v>
      </c>
      <c r="E105" s="54" t="s">
        <v>350</v>
      </c>
      <c r="F105" s="53">
        <v>149.25</v>
      </c>
      <c r="G105" s="53">
        <v>199</v>
      </c>
      <c r="H105" s="55">
        <v>0.25</v>
      </c>
      <c r="I105" s="56">
        <v>143.1</v>
      </c>
      <c r="J105" s="156">
        <v>189</v>
      </c>
      <c r="K105" s="57"/>
      <c r="L105" s="21">
        <v>-10</v>
      </c>
      <c r="M105" s="44">
        <v>10</v>
      </c>
      <c r="N105" s="21">
        <v>10</v>
      </c>
      <c r="O105" s="21">
        <f t="shared" si="6"/>
        <v>149</v>
      </c>
      <c r="P105" s="139">
        <v>159</v>
      </c>
      <c r="Q105" s="44">
        <f t="shared" si="7"/>
        <v>30</v>
      </c>
      <c r="R105" s="21">
        <f t="shared" si="8"/>
        <v>45.900000000000006</v>
      </c>
      <c r="S105" s="55">
        <v>0.24285714285714299</v>
      </c>
      <c r="T105" s="23">
        <f t="shared" si="9"/>
        <v>15.900000000000006</v>
      </c>
      <c r="U105" s="24">
        <f t="shared" si="10"/>
        <v>0.10000000000000003</v>
      </c>
      <c r="V105" s="25">
        <f t="shared" si="11"/>
        <v>0.84126984126984128</v>
      </c>
      <c r="W105" s="53">
        <v>6.1500000000000101</v>
      </c>
      <c r="X105" s="53">
        <v>3.8499999999999899</v>
      </c>
      <c r="Y105" s="53" t="s">
        <v>120</v>
      </c>
      <c r="Z105" s="58">
        <v>10</v>
      </c>
      <c r="AA105" s="53" t="s">
        <v>103</v>
      </c>
      <c r="AB105" s="53" t="s">
        <v>203</v>
      </c>
      <c r="AC105" s="53" t="e">
        <v>#N/A</v>
      </c>
      <c r="AD105" s="53" t="s">
        <v>236</v>
      </c>
      <c r="AE105" s="53" t="s">
        <v>209</v>
      </c>
      <c r="AF105" s="53" t="s">
        <v>148</v>
      </c>
      <c r="AG105" s="53" t="s">
        <v>206</v>
      </c>
      <c r="AH105" s="28">
        <v>1</v>
      </c>
      <c r="AI105" s="28" t="s">
        <v>315</v>
      </c>
      <c r="AJ105" s="29" t="s">
        <v>316</v>
      </c>
    </row>
    <row r="106" spans="1:36" s="135" customFormat="1" ht="17.25" customHeight="1" x14ac:dyDescent="0.15">
      <c r="A106" s="145"/>
      <c r="B106" s="122" t="s">
        <v>95</v>
      </c>
      <c r="C106" s="122" t="s">
        <v>201</v>
      </c>
      <c r="D106" s="123">
        <v>205438</v>
      </c>
      <c r="E106" s="124" t="s">
        <v>352</v>
      </c>
      <c r="F106" s="123">
        <v>30</v>
      </c>
      <c r="G106" s="123">
        <v>49</v>
      </c>
      <c r="H106" s="125">
        <v>0.38775510204081598</v>
      </c>
      <c r="I106" s="126">
        <v>21</v>
      </c>
      <c r="J106" s="157">
        <v>39</v>
      </c>
      <c r="K106" s="127"/>
      <c r="L106" s="128">
        <v>-10</v>
      </c>
      <c r="M106" s="181">
        <v>10</v>
      </c>
      <c r="N106" s="128">
        <v>10</v>
      </c>
      <c r="O106" s="128">
        <f t="shared" si="6"/>
        <v>19</v>
      </c>
      <c r="P106" s="139">
        <v>29</v>
      </c>
      <c r="Q106" s="44">
        <f t="shared" si="7"/>
        <v>10</v>
      </c>
      <c r="R106" s="128">
        <f t="shared" si="8"/>
        <v>18</v>
      </c>
      <c r="S106" s="125">
        <v>0.46153846153846201</v>
      </c>
      <c r="T106" s="129">
        <f t="shared" si="9"/>
        <v>8</v>
      </c>
      <c r="U106" s="130">
        <f t="shared" si="10"/>
        <v>0.27586206896551724</v>
      </c>
      <c r="V106" s="131">
        <f t="shared" si="11"/>
        <v>0.74358974358974361</v>
      </c>
      <c r="W106" s="123">
        <v>9</v>
      </c>
      <c r="X106" s="123">
        <v>1</v>
      </c>
      <c r="Y106" s="123" t="s">
        <v>120</v>
      </c>
      <c r="Z106" s="132">
        <v>10</v>
      </c>
      <c r="AA106" s="123" t="s">
        <v>103</v>
      </c>
      <c r="AB106" s="123" t="s">
        <v>203</v>
      </c>
      <c r="AC106" s="123">
        <v>923</v>
      </c>
      <c r="AD106" s="123" t="s">
        <v>238</v>
      </c>
      <c r="AE106" s="123" t="s">
        <v>209</v>
      </c>
      <c r="AF106" s="123" t="s">
        <v>148</v>
      </c>
      <c r="AG106" s="123" t="s">
        <v>206</v>
      </c>
      <c r="AH106" s="133">
        <v>1</v>
      </c>
      <c r="AI106" s="133" t="s">
        <v>315</v>
      </c>
      <c r="AJ106" s="134" t="s">
        <v>316</v>
      </c>
    </row>
    <row r="107" spans="1:36" s="169" customFormat="1" ht="16.5" customHeight="1" x14ac:dyDescent="0.15">
      <c r="A107" s="163">
        <v>510</v>
      </c>
      <c r="B107" s="86" t="s">
        <v>95</v>
      </c>
      <c r="C107" s="86" t="s">
        <v>201</v>
      </c>
      <c r="D107" s="62">
        <v>212420</v>
      </c>
      <c r="E107" s="164" t="s">
        <v>351</v>
      </c>
      <c r="F107" s="62">
        <v>74</v>
      </c>
      <c r="G107" s="62">
        <v>99</v>
      </c>
      <c r="H107" s="87">
        <v>0.25252525252525299</v>
      </c>
      <c r="I107" s="35">
        <v>74</v>
      </c>
      <c r="J107" s="158">
        <v>99</v>
      </c>
      <c r="K107" s="65"/>
      <c r="L107" s="21">
        <v>0</v>
      </c>
      <c r="M107" s="44">
        <v>10</v>
      </c>
      <c r="N107" s="21">
        <v>10</v>
      </c>
      <c r="O107" s="21">
        <f t="shared" si="6"/>
        <v>79</v>
      </c>
      <c r="P107" s="44">
        <v>89</v>
      </c>
      <c r="Q107" s="44">
        <f t="shared" si="7"/>
        <v>10</v>
      </c>
      <c r="R107" s="21">
        <f t="shared" si="8"/>
        <v>25</v>
      </c>
      <c r="S107" s="87">
        <v>0.25252525252525299</v>
      </c>
      <c r="T107" s="165">
        <f t="shared" si="9"/>
        <v>15</v>
      </c>
      <c r="U107" s="166">
        <f t="shared" si="10"/>
        <v>0.16853932584269662</v>
      </c>
      <c r="V107" s="167">
        <f t="shared" si="11"/>
        <v>0.89898989898989901</v>
      </c>
      <c r="W107" s="62">
        <v>0</v>
      </c>
      <c r="X107" s="62">
        <v>0</v>
      </c>
      <c r="Y107" s="62" t="s">
        <v>120</v>
      </c>
      <c r="Z107" s="58">
        <v>0</v>
      </c>
      <c r="AA107" s="62" t="s">
        <v>103</v>
      </c>
      <c r="AB107" s="62" t="s">
        <v>203</v>
      </c>
      <c r="AC107" s="62">
        <v>283</v>
      </c>
      <c r="AD107" s="62" t="s">
        <v>240</v>
      </c>
      <c r="AE107" s="62" t="s">
        <v>209</v>
      </c>
      <c r="AF107" s="62" t="s">
        <v>148</v>
      </c>
      <c r="AG107" s="62" t="s">
        <v>206</v>
      </c>
      <c r="AH107" s="100">
        <v>1</v>
      </c>
      <c r="AI107" s="100" t="s">
        <v>315</v>
      </c>
      <c r="AJ107" s="168" t="s">
        <v>316</v>
      </c>
    </row>
    <row r="108" spans="1:36" s="60" customFormat="1" ht="16.5" customHeight="1" x14ac:dyDescent="0.15">
      <c r="A108" s="144">
        <v>508</v>
      </c>
      <c r="B108" s="52" t="s">
        <v>95</v>
      </c>
      <c r="C108" s="52" t="s">
        <v>201</v>
      </c>
      <c r="D108" s="53">
        <v>232393</v>
      </c>
      <c r="E108" s="54" t="s">
        <v>241</v>
      </c>
      <c r="F108" s="53">
        <v>118</v>
      </c>
      <c r="G108" s="53">
        <v>158</v>
      </c>
      <c r="H108" s="55">
        <v>0.253164556962025</v>
      </c>
      <c r="I108" s="56">
        <v>118</v>
      </c>
      <c r="J108" s="156">
        <v>158</v>
      </c>
      <c r="K108" s="57"/>
      <c r="L108" s="21">
        <v>0</v>
      </c>
      <c r="M108" s="44">
        <v>10</v>
      </c>
      <c r="N108" s="21">
        <v>10</v>
      </c>
      <c r="O108" s="21">
        <f t="shared" si="6"/>
        <v>128</v>
      </c>
      <c r="P108" s="139">
        <v>138</v>
      </c>
      <c r="Q108" s="44">
        <f t="shared" si="7"/>
        <v>20</v>
      </c>
      <c r="R108" s="21">
        <f t="shared" si="8"/>
        <v>40</v>
      </c>
      <c r="S108" s="55">
        <v>0.253164556962025</v>
      </c>
      <c r="T108" s="23">
        <f t="shared" si="9"/>
        <v>20</v>
      </c>
      <c r="U108" s="24">
        <f t="shared" si="10"/>
        <v>0.14492753623188406</v>
      </c>
      <c r="V108" s="25">
        <f t="shared" si="11"/>
        <v>0.87341772151898733</v>
      </c>
      <c r="W108" s="53">
        <v>0</v>
      </c>
      <c r="X108" s="53">
        <v>0</v>
      </c>
      <c r="Y108" s="53" t="s">
        <v>120</v>
      </c>
      <c r="Z108" s="58">
        <v>0</v>
      </c>
      <c r="AA108" s="53" t="s">
        <v>103</v>
      </c>
      <c r="AB108" s="53" t="s">
        <v>203</v>
      </c>
      <c r="AC108" s="53">
        <v>1935</v>
      </c>
      <c r="AD108" s="53" t="s">
        <v>242</v>
      </c>
      <c r="AE108" s="53" t="s">
        <v>209</v>
      </c>
      <c r="AF108" s="53" t="s">
        <v>148</v>
      </c>
      <c r="AG108" s="53" t="s">
        <v>206</v>
      </c>
      <c r="AH108" s="28">
        <v>1</v>
      </c>
      <c r="AI108" s="28" t="s">
        <v>315</v>
      </c>
      <c r="AJ108" s="29" t="s">
        <v>316</v>
      </c>
    </row>
    <row r="109" spans="1:36" s="60" customFormat="1" ht="16.5" customHeight="1" x14ac:dyDescent="0.15">
      <c r="A109" s="144">
        <v>507</v>
      </c>
      <c r="B109" s="52" t="s">
        <v>95</v>
      </c>
      <c r="C109" s="52" t="s">
        <v>201</v>
      </c>
      <c r="D109" s="53">
        <v>232279</v>
      </c>
      <c r="E109" s="54" t="s">
        <v>243</v>
      </c>
      <c r="F109" s="53">
        <v>62</v>
      </c>
      <c r="G109" s="53">
        <v>79</v>
      </c>
      <c r="H109" s="55">
        <v>0.215189873417722</v>
      </c>
      <c r="I109" s="56">
        <v>62</v>
      </c>
      <c r="J109" s="156">
        <v>79</v>
      </c>
      <c r="K109" s="57"/>
      <c r="L109" s="21">
        <v>0</v>
      </c>
      <c r="M109" s="44">
        <v>10</v>
      </c>
      <c r="N109" s="21">
        <v>10</v>
      </c>
      <c r="O109" s="21">
        <f t="shared" si="6"/>
        <v>59</v>
      </c>
      <c r="P109" s="139">
        <v>69</v>
      </c>
      <c r="Q109" s="44">
        <f t="shared" si="7"/>
        <v>10</v>
      </c>
      <c r="R109" s="21">
        <f t="shared" si="8"/>
        <v>17</v>
      </c>
      <c r="S109" s="55">
        <v>0.215189873417722</v>
      </c>
      <c r="T109" s="23">
        <f t="shared" si="9"/>
        <v>7</v>
      </c>
      <c r="U109" s="24">
        <f t="shared" si="10"/>
        <v>0.10144927536231885</v>
      </c>
      <c r="V109" s="25">
        <f t="shared" si="11"/>
        <v>0.87341772151898733</v>
      </c>
      <c r="W109" s="53">
        <v>0</v>
      </c>
      <c r="X109" s="53">
        <v>0</v>
      </c>
      <c r="Y109" s="53" t="s">
        <v>120</v>
      </c>
      <c r="Z109" s="58">
        <v>0</v>
      </c>
      <c r="AA109" s="53" t="s">
        <v>103</v>
      </c>
      <c r="AB109" s="53" t="s">
        <v>203</v>
      </c>
      <c r="AC109" s="53">
        <v>1506</v>
      </c>
      <c r="AD109" s="53" t="s">
        <v>244</v>
      </c>
      <c r="AE109" s="53" t="s">
        <v>245</v>
      </c>
      <c r="AF109" s="53" t="s">
        <v>148</v>
      </c>
      <c r="AG109" s="53" t="s">
        <v>206</v>
      </c>
      <c r="AH109" s="28">
        <v>1</v>
      </c>
      <c r="AI109" s="28" t="s">
        <v>315</v>
      </c>
      <c r="AJ109" s="29" t="s">
        <v>316</v>
      </c>
    </row>
    <row r="110" spans="1:36" s="60" customFormat="1" ht="16.5" customHeight="1" x14ac:dyDescent="0.15">
      <c r="A110" s="144">
        <v>506</v>
      </c>
      <c r="B110" s="52" t="s">
        <v>95</v>
      </c>
      <c r="C110" s="52" t="s">
        <v>201</v>
      </c>
      <c r="D110" s="53">
        <v>225693</v>
      </c>
      <c r="E110" s="54" t="s">
        <v>246</v>
      </c>
      <c r="F110" s="53">
        <v>84</v>
      </c>
      <c r="G110" s="53">
        <v>129</v>
      </c>
      <c r="H110" s="55">
        <v>0.34883720930232598</v>
      </c>
      <c r="I110" s="56">
        <v>69</v>
      </c>
      <c r="J110" s="156">
        <v>99</v>
      </c>
      <c r="K110" s="57"/>
      <c r="L110" s="21">
        <v>-30</v>
      </c>
      <c r="M110" s="44">
        <v>10</v>
      </c>
      <c r="N110" s="21">
        <v>10</v>
      </c>
      <c r="O110" s="21">
        <f t="shared" si="6"/>
        <v>79</v>
      </c>
      <c r="P110" s="139">
        <v>89</v>
      </c>
      <c r="Q110" s="44">
        <f t="shared" si="7"/>
        <v>10</v>
      </c>
      <c r="R110" s="21">
        <f t="shared" si="8"/>
        <v>30</v>
      </c>
      <c r="S110" s="55">
        <v>0.30303030303030298</v>
      </c>
      <c r="T110" s="23">
        <f t="shared" si="9"/>
        <v>20</v>
      </c>
      <c r="U110" s="24">
        <f t="shared" si="10"/>
        <v>0.2247191011235955</v>
      </c>
      <c r="V110" s="25">
        <f t="shared" si="11"/>
        <v>0.89898989898989901</v>
      </c>
      <c r="W110" s="53">
        <v>15</v>
      </c>
      <c r="X110" s="53">
        <v>15</v>
      </c>
      <c r="Y110" s="53" t="s">
        <v>120</v>
      </c>
      <c r="Z110" s="58">
        <v>30</v>
      </c>
      <c r="AA110" s="53" t="s">
        <v>103</v>
      </c>
      <c r="AB110" s="53" t="s">
        <v>203</v>
      </c>
      <c r="AC110" s="53">
        <v>117</v>
      </c>
      <c r="AD110" s="53" t="s">
        <v>247</v>
      </c>
      <c r="AE110" s="53" t="s">
        <v>209</v>
      </c>
      <c r="AF110" s="53" t="s">
        <v>148</v>
      </c>
      <c r="AG110" s="53" t="s">
        <v>206</v>
      </c>
      <c r="AH110" s="28">
        <v>1</v>
      </c>
      <c r="AI110" s="28" t="s">
        <v>315</v>
      </c>
      <c r="AJ110" s="29" t="s">
        <v>316</v>
      </c>
    </row>
    <row r="111" spans="1:36" s="60" customFormat="1" ht="16.5" customHeight="1" x14ac:dyDescent="0.15">
      <c r="A111" s="144">
        <v>505</v>
      </c>
      <c r="B111" s="52" t="s">
        <v>95</v>
      </c>
      <c r="C111" s="52" t="s">
        <v>201</v>
      </c>
      <c r="D111" s="53">
        <v>227762</v>
      </c>
      <c r="E111" s="54" t="s">
        <v>349</v>
      </c>
      <c r="F111" s="53">
        <v>45.5</v>
      </c>
      <c r="G111" s="53">
        <v>65</v>
      </c>
      <c r="H111" s="55">
        <v>0.3</v>
      </c>
      <c r="I111" s="56">
        <v>39</v>
      </c>
      <c r="J111" s="156">
        <v>52</v>
      </c>
      <c r="K111" s="57"/>
      <c r="L111" s="21">
        <v>-13</v>
      </c>
      <c r="M111" s="44">
        <v>5</v>
      </c>
      <c r="N111" s="21">
        <v>5</v>
      </c>
      <c r="O111" s="21">
        <f t="shared" si="6"/>
        <v>40</v>
      </c>
      <c r="P111" s="139">
        <v>45</v>
      </c>
      <c r="Q111" s="44">
        <f t="shared" si="7"/>
        <v>7</v>
      </c>
      <c r="R111" s="21">
        <f t="shared" si="8"/>
        <v>13</v>
      </c>
      <c r="S111" s="55">
        <v>0.25</v>
      </c>
      <c r="T111" s="23">
        <f t="shared" si="9"/>
        <v>6</v>
      </c>
      <c r="U111" s="24">
        <f t="shared" si="10"/>
        <v>0.13333333333333333</v>
      </c>
      <c r="V111" s="25">
        <f t="shared" si="11"/>
        <v>0.86538461538461542</v>
      </c>
      <c r="W111" s="53">
        <v>6.5</v>
      </c>
      <c r="X111" s="53">
        <v>6.5</v>
      </c>
      <c r="Y111" s="53" t="s">
        <v>120</v>
      </c>
      <c r="Z111" s="58">
        <v>13</v>
      </c>
      <c r="AA111" s="53" t="s">
        <v>103</v>
      </c>
      <c r="AB111" s="53" t="s">
        <v>203</v>
      </c>
      <c r="AC111" s="53">
        <v>65</v>
      </c>
      <c r="AD111" s="53" t="s">
        <v>249</v>
      </c>
      <c r="AE111" s="53" t="s">
        <v>209</v>
      </c>
      <c r="AF111" s="53" t="s">
        <v>148</v>
      </c>
      <c r="AG111" s="53" t="s">
        <v>206</v>
      </c>
      <c r="AH111" s="28">
        <v>1</v>
      </c>
      <c r="AI111" s="28" t="s">
        <v>315</v>
      </c>
      <c r="AJ111" s="29" t="s">
        <v>316</v>
      </c>
    </row>
    <row r="112" spans="1:36" s="60" customFormat="1" ht="16.5" customHeight="1" x14ac:dyDescent="0.15">
      <c r="A112" s="144">
        <v>504</v>
      </c>
      <c r="B112" s="52" t="s">
        <v>95</v>
      </c>
      <c r="C112" s="52" t="s">
        <v>201</v>
      </c>
      <c r="D112" s="53">
        <v>205437</v>
      </c>
      <c r="E112" s="54" t="s">
        <v>250</v>
      </c>
      <c r="F112" s="53">
        <v>178</v>
      </c>
      <c r="G112" s="53">
        <v>238</v>
      </c>
      <c r="H112" s="55">
        <v>0.252100840336134</v>
      </c>
      <c r="I112" s="56">
        <v>148</v>
      </c>
      <c r="J112" s="156">
        <v>199</v>
      </c>
      <c r="K112" s="57"/>
      <c r="L112" s="21">
        <v>-39</v>
      </c>
      <c r="M112" s="44">
        <v>10</v>
      </c>
      <c r="N112" s="21">
        <v>10</v>
      </c>
      <c r="O112" s="21">
        <f t="shared" si="6"/>
        <v>149</v>
      </c>
      <c r="P112" s="139">
        <v>159</v>
      </c>
      <c r="Q112" s="44">
        <f t="shared" si="7"/>
        <v>40</v>
      </c>
      <c r="R112" s="21">
        <f t="shared" si="8"/>
        <v>51</v>
      </c>
      <c r="S112" s="55">
        <v>0.25628140703517599</v>
      </c>
      <c r="T112" s="23">
        <f t="shared" si="9"/>
        <v>11</v>
      </c>
      <c r="U112" s="24">
        <f t="shared" si="10"/>
        <v>6.9182389937106917E-2</v>
      </c>
      <c r="V112" s="25">
        <f t="shared" si="11"/>
        <v>0.79899497487437188</v>
      </c>
      <c r="W112" s="53">
        <v>30</v>
      </c>
      <c r="X112" s="53">
        <v>9</v>
      </c>
      <c r="Y112" s="53" t="s">
        <v>120</v>
      </c>
      <c r="Z112" s="58">
        <v>39</v>
      </c>
      <c r="AA112" s="53" t="s">
        <v>103</v>
      </c>
      <c r="AB112" s="53" t="s">
        <v>203</v>
      </c>
      <c r="AC112" s="53">
        <v>238</v>
      </c>
      <c r="AD112" s="53" t="s">
        <v>240</v>
      </c>
      <c r="AE112" s="53" t="s">
        <v>251</v>
      </c>
      <c r="AF112" s="53" t="s">
        <v>148</v>
      </c>
      <c r="AG112" s="53" t="s">
        <v>206</v>
      </c>
      <c r="AH112" s="28">
        <v>1</v>
      </c>
      <c r="AI112" s="28" t="s">
        <v>315</v>
      </c>
      <c r="AJ112" s="29" t="s">
        <v>316</v>
      </c>
    </row>
    <row r="113" spans="1:36" s="60" customFormat="1" ht="16.5" customHeight="1" x14ac:dyDescent="0.15">
      <c r="A113" s="144">
        <v>503</v>
      </c>
      <c r="B113" s="52" t="s">
        <v>95</v>
      </c>
      <c r="C113" s="52" t="s">
        <v>254</v>
      </c>
      <c r="D113" s="53">
        <v>231902</v>
      </c>
      <c r="E113" s="54" t="s">
        <v>255</v>
      </c>
      <c r="F113" s="53">
        <v>4491</v>
      </c>
      <c r="G113" s="53">
        <v>4990</v>
      </c>
      <c r="H113" s="55">
        <v>0.1</v>
      </c>
      <c r="I113" s="56">
        <v>4291</v>
      </c>
      <c r="J113" s="156">
        <v>4790</v>
      </c>
      <c r="K113" s="57"/>
      <c r="L113" s="21">
        <v>-200</v>
      </c>
      <c r="M113" s="44">
        <v>10</v>
      </c>
      <c r="N113" s="21">
        <v>10</v>
      </c>
      <c r="O113" s="21">
        <f t="shared" si="6"/>
        <v>4660</v>
      </c>
      <c r="P113" s="139">
        <v>4670</v>
      </c>
      <c r="Q113" s="44">
        <f t="shared" si="7"/>
        <v>120</v>
      </c>
      <c r="R113" s="21">
        <f t="shared" si="8"/>
        <v>499</v>
      </c>
      <c r="S113" s="55">
        <v>0.104175365344468</v>
      </c>
      <c r="T113" s="23">
        <f t="shared" si="9"/>
        <v>379</v>
      </c>
      <c r="U113" s="24">
        <f t="shared" si="10"/>
        <v>8.1156316916488225E-2</v>
      </c>
      <c r="V113" s="25">
        <f t="shared" si="11"/>
        <v>0.97494780793319413</v>
      </c>
      <c r="W113" s="53">
        <v>200</v>
      </c>
      <c r="X113" s="53">
        <v>0</v>
      </c>
      <c r="Y113" s="53" t="s">
        <v>120</v>
      </c>
      <c r="Z113" s="58">
        <v>200</v>
      </c>
      <c r="AA113" s="53" t="s">
        <v>103</v>
      </c>
      <c r="AB113" s="53" t="s">
        <v>99</v>
      </c>
      <c r="AC113" s="53" t="e">
        <v>#N/A</v>
      </c>
      <c r="AD113" s="53" t="s">
        <v>256</v>
      </c>
      <c r="AE113" s="53" t="s">
        <v>257</v>
      </c>
      <c r="AF113" s="53" t="s">
        <v>148</v>
      </c>
      <c r="AG113" s="53" t="s">
        <v>258</v>
      </c>
      <c r="AH113" s="28" t="s">
        <v>364</v>
      </c>
      <c r="AI113" s="28" t="s">
        <v>331</v>
      </c>
      <c r="AJ113" s="59"/>
    </row>
    <row r="114" spans="1:36" s="60" customFormat="1" ht="16.5" customHeight="1" x14ac:dyDescent="0.15">
      <c r="A114" s="144">
        <v>502</v>
      </c>
      <c r="B114" s="52" t="s">
        <v>95</v>
      </c>
      <c r="C114" s="52" t="s">
        <v>254</v>
      </c>
      <c r="D114" s="53">
        <v>231904</v>
      </c>
      <c r="E114" s="54" t="s">
        <v>259</v>
      </c>
      <c r="F114" s="53">
        <v>4515</v>
      </c>
      <c r="G114" s="53">
        <v>5190</v>
      </c>
      <c r="H114" s="55">
        <v>0.130057803468208</v>
      </c>
      <c r="I114" s="56">
        <v>4315</v>
      </c>
      <c r="J114" s="156">
        <v>4990</v>
      </c>
      <c r="K114" s="57"/>
      <c r="L114" s="21">
        <v>-200</v>
      </c>
      <c r="M114" s="44">
        <v>10</v>
      </c>
      <c r="N114" s="21">
        <v>10</v>
      </c>
      <c r="O114" s="21">
        <f t="shared" si="6"/>
        <v>4880</v>
      </c>
      <c r="P114" s="139">
        <v>4890</v>
      </c>
      <c r="Q114" s="44">
        <f t="shared" si="7"/>
        <v>100</v>
      </c>
      <c r="R114" s="21">
        <f t="shared" si="8"/>
        <v>675</v>
      </c>
      <c r="S114" s="55">
        <v>0.13527054108216399</v>
      </c>
      <c r="T114" s="23">
        <f t="shared" si="9"/>
        <v>575</v>
      </c>
      <c r="U114" s="24">
        <f t="shared" si="10"/>
        <v>0.11758691206543967</v>
      </c>
      <c r="V114" s="25">
        <f t="shared" si="11"/>
        <v>0.97995991983967934</v>
      </c>
      <c r="W114" s="53">
        <v>200</v>
      </c>
      <c r="X114" s="53">
        <v>0</v>
      </c>
      <c r="Y114" s="53" t="s">
        <v>120</v>
      </c>
      <c r="Z114" s="58">
        <v>200</v>
      </c>
      <c r="AA114" s="53" t="s">
        <v>103</v>
      </c>
      <c r="AB114" s="53" t="s">
        <v>99</v>
      </c>
      <c r="AC114" s="53" t="e">
        <v>#N/A</v>
      </c>
      <c r="AD114" s="53" t="s">
        <v>256</v>
      </c>
      <c r="AE114" s="53" t="s">
        <v>260</v>
      </c>
      <c r="AF114" s="53" t="s">
        <v>190</v>
      </c>
      <c r="AG114" s="53" t="s">
        <v>258</v>
      </c>
      <c r="AH114" s="28" t="s">
        <v>364</v>
      </c>
      <c r="AI114" s="28" t="s">
        <v>331</v>
      </c>
      <c r="AJ114" s="59"/>
    </row>
    <row r="115" spans="1:36" s="60" customFormat="1" ht="16.5" customHeight="1" x14ac:dyDescent="0.15">
      <c r="A115" s="144">
        <v>501</v>
      </c>
      <c r="B115" s="52" t="s">
        <v>95</v>
      </c>
      <c r="C115" s="52" t="s">
        <v>254</v>
      </c>
      <c r="D115" s="53">
        <v>232542</v>
      </c>
      <c r="E115" s="54" t="s">
        <v>261</v>
      </c>
      <c r="F115" s="53">
        <v>1563</v>
      </c>
      <c r="G115" s="53">
        <v>1699</v>
      </c>
      <c r="H115" s="55">
        <v>8.0047086521483193E-2</v>
      </c>
      <c r="I115" s="56">
        <v>1563</v>
      </c>
      <c r="J115" s="156">
        <v>1699</v>
      </c>
      <c r="K115" s="57"/>
      <c r="L115" s="21">
        <v>0</v>
      </c>
      <c r="M115" s="44">
        <v>10</v>
      </c>
      <c r="N115" s="21">
        <v>10</v>
      </c>
      <c r="O115" s="21">
        <f t="shared" si="6"/>
        <v>1590</v>
      </c>
      <c r="P115" s="139">
        <v>1600</v>
      </c>
      <c r="Q115" s="44">
        <f t="shared" si="7"/>
        <v>99</v>
      </c>
      <c r="R115" s="21">
        <f t="shared" si="8"/>
        <v>136</v>
      </c>
      <c r="S115" s="55">
        <v>8.0047086521483193E-2</v>
      </c>
      <c r="T115" s="23">
        <f t="shared" si="9"/>
        <v>37</v>
      </c>
      <c r="U115" s="24">
        <f t="shared" si="10"/>
        <v>2.3125E-2</v>
      </c>
      <c r="V115" s="25">
        <f t="shared" si="11"/>
        <v>0.94173042966450848</v>
      </c>
      <c r="W115" s="53">
        <v>0</v>
      </c>
      <c r="X115" s="53">
        <v>0</v>
      </c>
      <c r="Y115" s="53" t="s">
        <v>120</v>
      </c>
      <c r="Z115" s="58">
        <v>0</v>
      </c>
      <c r="AA115" s="53" t="s">
        <v>103</v>
      </c>
      <c r="AB115" s="53" t="s">
        <v>99</v>
      </c>
      <c r="AC115" s="53">
        <v>3398</v>
      </c>
      <c r="AD115" s="53" t="s">
        <v>262</v>
      </c>
      <c r="AE115" s="53" t="s">
        <v>263</v>
      </c>
      <c r="AF115" s="53" t="s">
        <v>148</v>
      </c>
      <c r="AG115" s="53" t="s">
        <v>264</v>
      </c>
      <c r="AH115" s="28" t="s">
        <v>364</v>
      </c>
      <c r="AI115" s="28" t="s">
        <v>331</v>
      </c>
      <c r="AJ115" s="59"/>
    </row>
    <row r="116" spans="1:36" s="60" customFormat="1" ht="16.5" customHeight="1" x14ac:dyDescent="0.15">
      <c r="A116" s="144">
        <v>500</v>
      </c>
      <c r="B116" s="52" t="s">
        <v>95</v>
      </c>
      <c r="C116" s="52" t="s">
        <v>254</v>
      </c>
      <c r="D116" s="53">
        <v>228349</v>
      </c>
      <c r="E116" s="54" t="s">
        <v>265</v>
      </c>
      <c r="F116" s="53">
        <v>8136</v>
      </c>
      <c r="G116" s="53">
        <v>8388</v>
      </c>
      <c r="H116" s="55">
        <v>3.0042918454935601E-2</v>
      </c>
      <c r="I116" s="56">
        <v>8136</v>
      </c>
      <c r="J116" s="156">
        <v>8388</v>
      </c>
      <c r="K116" s="57"/>
      <c r="L116" s="21">
        <v>0</v>
      </c>
      <c r="M116" s="44">
        <v>10</v>
      </c>
      <c r="N116" s="21">
        <v>10</v>
      </c>
      <c r="O116" s="21">
        <f t="shared" si="6"/>
        <v>8338</v>
      </c>
      <c r="P116" s="139">
        <v>8348</v>
      </c>
      <c r="Q116" s="44">
        <f t="shared" si="7"/>
        <v>40</v>
      </c>
      <c r="R116" s="21">
        <f t="shared" si="8"/>
        <v>252</v>
      </c>
      <c r="S116" s="55">
        <v>3.0042918454935601E-2</v>
      </c>
      <c r="T116" s="23">
        <f t="shared" si="9"/>
        <v>212</v>
      </c>
      <c r="U116" s="24">
        <f t="shared" si="10"/>
        <v>2.5395304264494489E-2</v>
      </c>
      <c r="V116" s="25">
        <f t="shared" si="11"/>
        <v>0.99523128278493089</v>
      </c>
      <c r="W116" s="53">
        <v>0</v>
      </c>
      <c r="X116" s="53">
        <v>0</v>
      </c>
      <c r="Y116" s="53" t="s">
        <v>120</v>
      </c>
      <c r="Z116" s="58">
        <v>0</v>
      </c>
      <c r="AA116" s="53" t="s">
        <v>103</v>
      </c>
      <c r="AB116" s="53" t="s">
        <v>99</v>
      </c>
      <c r="AC116" s="53" t="e">
        <v>#N/A</v>
      </c>
      <c r="AD116" s="53" t="s">
        <v>266</v>
      </c>
      <c r="AE116" s="53" t="s">
        <v>267</v>
      </c>
      <c r="AF116" s="53" t="s">
        <v>148</v>
      </c>
      <c r="AG116" s="53" t="s">
        <v>264</v>
      </c>
      <c r="AH116" s="28" t="s">
        <v>364</v>
      </c>
      <c r="AI116" s="28" t="s">
        <v>331</v>
      </c>
      <c r="AJ116" s="59"/>
    </row>
    <row r="117" spans="1:36" s="60" customFormat="1" ht="16.5" customHeight="1" x14ac:dyDescent="0.15">
      <c r="A117" s="144">
        <v>499</v>
      </c>
      <c r="B117" s="52" t="s">
        <v>138</v>
      </c>
      <c r="C117" s="52" t="s">
        <v>254</v>
      </c>
      <c r="D117" s="53">
        <v>223273</v>
      </c>
      <c r="E117" s="54" t="s">
        <v>268</v>
      </c>
      <c r="F117" s="53">
        <v>3679</v>
      </c>
      <c r="G117" s="53">
        <v>3999</v>
      </c>
      <c r="H117" s="55">
        <v>8.0020005001250297E-2</v>
      </c>
      <c r="I117" s="56">
        <v>3679</v>
      </c>
      <c r="J117" s="156">
        <v>3999</v>
      </c>
      <c r="K117" s="57"/>
      <c r="L117" s="21">
        <v>0</v>
      </c>
      <c r="M117" s="44">
        <v>10</v>
      </c>
      <c r="N117" s="21">
        <v>10</v>
      </c>
      <c r="O117" s="21">
        <f t="shared" si="6"/>
        <v>3890</v>
      </c>
      <c r="P117" s="139">
        <v>3900</v>
      </c>
      <c r="Q117" s="44">
        <f t="shared" si="7"/>
        <v>99</v>
      </c>
      <c r="R117" s="21">
        <f t="shared" si="8"/>
        <v>320</v>
      </c>
      <c r="S117" s="55">
        <v>8.0020005001250297E-2</v>
      </c>
      <c r="T117" s="23">
        <f t="shared" si="9"/>
        <v>221</v>
      </c>
      <c r="U117" s="24">
        <f t="shared" si="10"/>
        <v>5.6666666666666664E-2</v>
      </c>
      <c r="V117" s="25">
        <f t="shared" si="11"/>
        <v>0.97524381095273815</v>
      </c>
      <c r="W117" s="53">
        <v>0</v>
      </c>
      <c r="X117" s="53">
        <v>0</v>
      </c>
      <c r="Y117" s="53" t="s">
        <v>269</v>
      </c>
      <c r="Z117" s="58">
        <v>0</v>
      </c>
      <c r="AA117" s="53" t="s">
        <v>103</v>
      </c>
      <c r="AB117" s="53" t="s">
        <v>99</v>
      </c>
      <c r="AC117" s="53">
        <v>58479</v>
      </c>
      <c r="AD117" s="53" t="s">
        <v>270</v>
      </c>
      <c r="AE117" s="53" t="s">
        <v>271</v>
      </c>
      <c r="AF117" s="53" t="s">
        <v>148</v>
      </c>
      <c r="AG117" s="53" t="s">
        <v>264</v>
      </c>
      <c r="AH117" s="28" t="s">
        <v>364</v>
      </c>
      <c r="AI117" s="28" t="s">
        <v>331</v>
      </c>
      <c r="AJ117" s="59"/>
    </row>
    <row r="118" spans="1:36" s="60" customFormat="1" ht="16.5" customHeight="1" x14ac:dyDescent="0.15">
      <c r="A118" s="144">
        <v>498</v>
      </c>
      <c r="B118" s="52" t="s">
        <v>138</v>
      </c>
      <c r="C118" s="52" t="s">
        <v>254</v>
      </c>
      <c r="D118" s="53">
        <v>229094</v>
      </c>
      <c r="E118" s="54" t="s">
        <v>272</v>
      </c>
      <c r="F118" s="53">
        <v>1390</v>
      </c>
      <c r="G118" s="53">
        <v>1680</v>
      </c>
      <c r="H118" s="55">
        <v>0.172619047619048</v>
      </c>
      <c r="I118" s="56">
        <v>1390</v>
      </c>
      <c r="J118" s="156">
        <v>1680</v>
      </c>
      <c r="K118" s="57"/>
      <c r="L118" s="21">
        <v>0</v>
      </c>
      <c r="M118" s="44">
        <v>10</v>
      </c>
      <c r="N118" s="21">
        <v>10</v>
      </c>
      <c r="O118" s="21">
        <f t="shared" si="6"/>
        <v>1590</v>
      </c>
      <c r="P118" s="139">
        <v>1600</v>
      </c>
      <c r="Q118" s="44">
        <f t="shared" si="7"/>
        <v>80</v>
      </c>
      <c r="R118" s="21">
        <f t="shared" si="8"/>
        <v>290</v>
      </c>
      <c r="S118" s="55">
        <v>0.172619047619048</v>
      </c>
      <c r="T118" s="23">
        <f t="shared" si="9"/>
        <v>210</v>
      </c>
      <c r="U118" s="24">
        <f t="shared" si="10"/>
        <v>0.13125000000000001</v>
      </c>
      <c r="V118" s="25">
        <f t="shared" si="11"/>
        <v>0.95238095238095233</v>
      </c>
      <c r="W118" s="53">
        <v>0</v>
      </c>
      <c r="X118" s="53">
        <v>0</v>
      </c>
      <c r="Y118" s="53" t="s">
        <v>269</v>
      </c>
      <c r="Z118" s="58">
        <v>0</v>
      </c>
      <c r="AA118" s="53" t="s">
        <v>103</v>
      </c>
      <c r="AB118" s="53" t="s">
        <v>99</v>
      </c>
      <c r="AC118" s="53">
        <v>43264</v>
      </c>
      <c r="AD118" s="53" t="s">
        <v>273</v>
      </c>
      <c r="AE118" s="53" t="s">
        <v>274</v>
      </c>
      <c r="AF118" s="53" t="s">
        <v>190</v>
      </c>
      <c r="AG118" s="53" t="s">
        <v>264</v>
      </c>
      <c r="AH118" s="28" t="s">
        <v>364</v>
      </c>
      <c r="AI118" s="28" t="s">
        <v>331</v>
      </c>
      <c r="AJ118" s="59"/>
    </row>
    <row r="119" spans="1:36" s="60" customFormat="1" ht="16.5" customHeight="1" x14ac:dyDescent="0.15">
      <c r="A119" s="144">
        <v>497</v>
      </c>
      <c r="B119" s="52" t="s">
        <v>138</v>
      </c>
      <c r="C119" s="52" t="s">
        <v>254</v>
      </c>
      <c r="D119" s="53">
        <v>211796</v>
      </c>
      <c r="E119" s="54" t="s">
        <v>275</v>
      </c>
      <c r="F119" s="53">
        <v>662.99</v>
      </c>
      <c r="G119" s="53">
        <v>799</v>
      </c>
      <c r="H119" s="55">
        <v>0.17022528160200201</v>
      </c>
      <c r="I119" s="56">
        <v>662.99</v>
      </c>
      <c r="J119" s="156">
        <v>799</v>
      </c>
      <c r="K119" s="57"/>
      <c r="L119" s="21">
        <v>0</v>
      </c>
      <c r="M119" s="44">
        <v>10</v>
      </c>
      <c r="N119" s="21">
        <v>10</v>
      </c>
      <c r="O119" s="21">
        <f t="shared" si="6"/>
        <v>739</v>
      </c>
      <c r="P119" s="139">
        <v>749</v>
      </c>
      <c r="Q119" s="44">
        <f t="shared" si="7"/>
        <v>50</v>
      </c>
      <c r="R119" s="21">
        <f t="shared" si="8"/>
        <v>136.01</v>
      </c>
      <c r="S119" s="55">
        <v>0.17022528160200201</v>
      </c>
      <c r="T119" s="23">
        <f t="shared" si="9"/>
        <v>86.009999999999991</v>
      </c>
      <c r="U119" s="24">
        <f t="shared" si="10"/>
        <v>0.11483311081441921</v>
      </c>
      <c r="V119" s="25">
        <f t="shared" si="11"/>
        <v>0.93742177722152686</v>
      </c>
      <c r="W119" s="53">
        <v>0</v>
      </c>
      <c r="X119" s="53">
        <v>0</v>
      </c>
      <c r="Y119" s="53" t="s">
        <v>276</v>
      </c>
      <c r="Z119" s="58">
        <v>0</v>
      </c>
      <c r="AA119" s="53" t="s">
        <v>103</v>
      </c>
      <c r="AB119" s="53" t="s">
        <v>99</v>
      </c>
      <c r="AC119" s="53">
        <v>60174</v>
      </c>
      <c r="AD119" s="53" t="s">
        <v>277</v>
      </c>
      <c r="AE119" s="53" t="s">
        <v>278</v>
      </c>
      <c r="AF119" s="53" t="s">
        <v>148</v>
      </c>
      <c r="AG119" s="53" t="s">
        <v>264</v>
      </c>
      <c r="AH119" s="28" t="s">
        <v>364</v>
      </c>
      <c r="AI119" s="28" t="s">
        <v>331</v>
      </c>
      <c r="AJ119" s="59"/>
    </row>
    <row r="120" spans="1:36" s="60" customFormat="1" ht="16.5" customHeight="1" x14ac:dyDescent="0.15">
      <c r="A120" s="144">
        <v>496</v>
      </c>
      <c r="B120" s="52" t="s">
        <v>95</v>
      </c>
      <c r="C120" s="52" t="s">
        <v>254</v>
      </c>
      <c r="D120" s="53">
        <v>228097</v>
      </c>
      <c r="E120" s="54" t="s">
        <v>279</v>
      </c>
      <c r="F120" s="53">
        <v>1600</v>
      </c>
      <c r="G120" s="53">
        <v>1999</v>
      </c>
      <c r="H120" s="55">
        <v>0.19959979989995</v>
      </c>
      <c r="I120" s="56">
        <v>1440</v>
      </c>
      <c r="J120" s="156">
        <v>1799</v>
      </c>
      <c r="K120" s="57">
        <f>J120-50</f>
        <v>1749</v>
      </c>
      <c r="L120" s="21">
        <v>-200</v>
      </c>
      <c r="M120" s="44">
        <v>10</v>
      </c>
      <c r="N120" s="21">
        <v>10</v>
      </c>
      <c r="O120" s="21">
        <f t="shared" si="6"/>
        <v>1689</v>
      </c>
      <c r="P120" s="139">
        <v>1699</v>
      </c>
      <c r="Q120" s="44">
        <f t="shared" si="7"/>
        <v>100</v>
      </c>
      <c r="R120" s="21">
        <f t="shared" si="8"/>
        <v>359</v>
      </c>
      <c r="S120" s="55">
        <v>0.199555308504725</v>
      </c>
      <c r="T120" s="23">
        <f t="shared" si="9"/>
        <v>259</v>
      </c>
      <c r="U120" s="24">
        <f t="shared" si="10"/>
        <v>0.15244261330194231</v>
      </c>
      <c r="V120" s="25">
        <f t="shared" si="11"/>
        <v>0.94441356309060587</v>
      </c>
      <c r="W120" s="53">
        <v>160</v>
      </c>
      <c r="X120" s="53">
        <v>40</v>
      </c>
      <c r="Y120" s="53" t="s">
        <v>120</v>
      </c>
      <c r="Z120" s="58">
        <v>200</v>
      </c>
      <c r="AA120" s="53" t="s">
        <v>103</v>
      </c>
      <c r="AB120" s="53" t="s">
        <v>99</v>
      </c>
      <c r="AC120" s="53">
        <v>1999</v>
      </c>
      <c r="AD120" s="53" t="s">
        <v>280</v>
      </c>
      <c r="AE120" s="53" t="s">
        <v>281</v>
      </c>
      <c r="AF120" s="53" t="s">
        <v>148</v>
      </c>
      <c r="AG120" s="53" t="s">
        <v>264</v>
      </c>
      <c r="AH120" s="28">
        <v>1</v>
      </c>
      <c r="AI120" s="28" t="s">
        <v>315</v>
      </c>
      <c r="AJ120" s="29" t="s">
        <v>316</v>
      </c>
    </row>
    <row r="121" spans="1:36" s="60" customFormat="1" ht="16.5" customHeight="1" x14ac:dyDescent="0.15">
      <c r="A121" s="144">
        <v>495</v>
      </c>
      <c r="B121" s="52" t="s">
        <v>95</v>
      </c>
      <c r="C121" s="52" t="s">
        <v>254</v>
      </c>
      <c r="D121" s="53">
        <v>232431</v>
      </c>
      <c r="E121" s="54" t="s">
        <v>282</v>
      </c>
      <c r="F121" s="53">
        <v>170</v>
      </c>
      <c r="G121" s="53">
        <v>229</v>
      </c>
      <c r="H121" s="55">
        <v>0.25800000000000001</v>
      </c>
      <c r="I121" s="56">
        <v>170</v>
      </c>
      <c r="J121" s="156">
        <v>229</v>
      </c>
      <c r="K121" s="57"/>
      <c r="L121" s="21">
        <v>0</v>
      </c>
      <c r="M121" s="44">
        <v>10</v>
      </c>
      <c r="N121" s="21">
        <v>10</v>
      </c>
      <c r="O121" s="21">
        <f t="shared" si="6"/>
        <v>199</v>
      </c>
      <c r="P121" s="139">
        <v>209</v>
      </c>
      <c r="Q121" s="44">
        <f t="shared" si="7"/>
        <v>20</v>
      </c>
      <c r="R121" s="21">
        <f t="shared" si="8"/>
        <v>59</v>
      </c>
      <c r="S121" s="55">
        <v>0.25764192139738001</v>
      </c>
      <c r="T121" s="23">
        <f t="shared" si="9"/>
        <v>39</v>
      </c>
      <c r="U121" s="24">
        <f t="shared" si="10"/>
        <v>0.18660287081339713</v>
      </c>
      <c r="V121" s="25">
        <f t="shared" si="11"/>
        <v>0.9126637554585153</v>
      </c>
      <c r="W121" s="53">
        <v>0</v>
      </c>
      <c r="X121" s="53">
        <v>0</v>
      </c>
      <c r="Y121" s="53" t="s">
        <v>120</v>
      </c>
      <c r="Z121" s="58">
        <v>0</v>
      </c>
      <c r="AA121" s="53" t="s">
        <v>103</v>
      </c>
      <c r="AB121" s="53" t="s">
        <v>99</v>
      </c>
      <c r="AC121" s="53">
        <v>401</v>
      </c>
      <c r="AD121" s="53" t="s">
        <v>283</v>
      </c>
      <c r="AE121" s="53" t="s">
        <v>209</v>
      </c>
      <c r="AF121" s="53" t="s">
        <v>148</v>
      </c>
      <c r="AG121" s="53" t="s">
        <v>258</v>
      </c>
      <c r="AH121" s="28">
        <v>1</v>
      </c>
      <c r="AI121" s="28" t="s">
        <v>315</v>
      </c>
      <c r="AJ121" s="29" t="s">
        <v>316</v>
      </c>
    </row>
    <row r="122" spans="1:36" s="60" customFormat="1" ht="16.5" customHeight="1" x14ac:dyDescent="0.15">
      <c r="A122" s="144">
        <v>494</v>
      </c>
      <c r="B122" s="52" t="s">
        <v>95</v>
      </c>
      <c r="C122" s="52" t="s">
        <v>254</v>
      </c>
      <c r="D122" s="53">
        <v>222260</v>
      </c>
      <c r="E122" s="54" t="s">
        <v>284</v>
      </c>
      <c r="F122" s="53">
        <v>224</v>
      </c>
      <c r="G122" s="53">
        <v>299</v>
      </c>
      <c r="H122" s="55">
        <v>0.25083612040133801</v>
      </c>
      <c r="I122" s="56">
        <v>224</v>
      </c>
      <c r="J122" s="156">
        <v>299</v>
      </c>
      <c r="K122" s="57"/>
      <c r="L122" s="21">
        <v>0</v>
      </c>
      <c r="M122" s="44">
        <v>10</v>
      </c>
      <c r="N122" s="21">
        <v>10</v>
      </c>
      <c r="O122" s="21">
        <f t="shared" si="6"/>
        <v>249</v>
      </c>
      <c r="P122" s="139">
        <v>259</v>
      </c>
      <c r="Q122" s="44">
        <f t="shared" si="7"/>
        <v>40</v>
      </c>
      <c r="R122" s="21">
        <f t="shared" si="8"/>
        <v>75</v>
      </c>
      <c r="S122" s="55">
        <v>0.25083612040133801</v>
      </c>
      <c r="T122" s="23">
        <f t="shared" si="9"/>
        <v>35</v>
      </c>
      <c r="U122" s="24">
        <f t="shared" si="10"/>
        <v>0.13513513513513514</v>
      </c>
      <c r="V122" s="25">
        <f t="shared" si="11"/>
        <v>0.86622073578595316</v>
      </c>
      <c r="W122" s="53">
        <v>0</v>
      </c>
      <c r="X122" s="53">
        <v>0</v>
      </c>
      <c r="Y122" s="53" t="s">
        <v>120</v>
      </c>
      <c r="Z122" s="58">
        <v>0</v>
      </c>
      <c r="AA122" s="53" t="s">
        <v>103</v>
      </c>
      <c r="AB122" s="53" t="s">
        <v>99</v>
      </c>
      <c r="AC122" s="53">
        <v>578</v>
      </c>
      <c r="AD122" s="53" t="s">
        <v>285</v>
      </c>
      <c r="AE122" s="53" t="s">
        <v>286</v>
      </c>
      <c r="AF122" s="53" t="s">
        <v>190</v>
      </c>
      <c r="AG122" s="53" t="s">
        <v>264</v>
      </c>
      <c r="AH122" s="28">
        <v>1</v>
      </c>
      <c r="AI122" s="28" t="s">
        <v>315</v>
      </c>
      <c r="AJ122" s="29" t="s">
        <v>316</v>
      </c>
    </row>
    <row r="123" spans="1:36" s="60" customFormat="1" ht="16.5" customHeight="1" x14ac:dyDescent="0.15">
      <c r="A123" s="144">
        <v>493</v>
      </c>
      <c r="B123" s="52" t="s">
        <v>95</v>
      </c>
      <c r="C123" s="52" t="s">
        <v>254</v>
      </c>
      <c r="D123" s="53">
        <v>233014</v>
      </c>
      <c r="E123" s="54" t="s">
        <v>287</v>
      </c>
      <c r="F123" s="53">
        <v>258</v>
      </c>
      <c r="G123" s="53">
        <v>369</v>
      </c>
      <c r="H123" s="55">
        <v>0.3</v>
      </c>
      <c r="I123" s="56">
        <v>258</v>
      </c>
      <c r="J123" s="156">
        <v>369</v>
      </c>
      <c r="K123" s="57">
        <f>J123-50</f>
        <v>319</v>
      </c>
      <c r="L123" s="21">
        <v>0</v>
      </c>
      <c r="M123" s="44">
        <v>10</v>
      </c>
      <c r="N123" s="21">
        <v>10</v>
      </c>
      <c r="O123" s="21">
        <f t="shared" si="6"/>
        <v>299</v>
      </c>
      <c r="P123" s="139">
        <f>309</f>
        <v>309</v>
      </c>
      <c r="Q123" s="44">
        <f t="shared" si="7"/>
        <v>60</v>
      </c>
      <c r="R123" s="21">
        <f t="shared" si="8"/>
        <v>111</v>
      </c>
      <c r="S123" s="55">
        <v>0.30081300813008099</v>
      </c>
      <c r="T123" s="23">
        <f t="shared" si="9"/>
        <v>51</v>
      </c>
      <c r="U123" s="24">
        <f t="shared" si="10"/>
        <v>0.1650485436893204</v>
      </c>
      <c r="V123" s="25">
        <f t="shared" si="11"/>
        <v>0.83739837398373984</v>
      </c>
      <c r="W123" s="53">
        <v>0</v>
      </c>
      <c r="X123" s="53">
        <v>0</v>
      </c>
      <c r="Y123" s="53" t="s">
        <v>120</v>
      </c>
      <c r="Z123" s="58">
        <v>0</v>
      </c>
      <c r="AA123" s="53" t="s">
        <v>103</v>
      </c>
      <c r="AB123" s="53" t="s">
        <v>99</v>
      </c>
      <c r="AC123" s="53" t="e">
        <v>#N/A</v>
      </c>
      <c r="AD123" s="53" t="s">
        <v>288</v>
      </c>
      <c r="AE123" s="53" t="s">
        <v>289</v>
      </c>
      <c r="AF123" s="53" t="s">
        <v>148</v>
      </c>
      <c r="AG123" s="53" t="s">
        <v>258</v>
      </c>
      <c r="AH123" s="28">
        <v>1</v>
      </c>
      <c r="AI123" s="28" t="s">
        <v>315</v>
      </c>
      <c r="AJ123" s="29" t="s">
        <v>316</v>
      </c>
    </row>
    <row r="124" spans="1:36" s="60" customFormat="1" ht="16.5" customHeight="1" x14ac:dyDescent="0.15">
      <c r="A124" s="144">
        <v>492</v>
      </c>
      <c r="B124" s="52" t="s">
        <v>95</v>
      </c>
      <c r="C124" s="52" t="s">
        <v>254</v>
      </c>
      <c r="D124" s="53">
        <v>228581</v>
      </c>
      <c r="E124" s="54" t="s">
        <v>290</v>
      </c>
      <c r="F124" s="53">
        <v>270</v>
      </c>
      <c r="G124" s="53">
        <v>319</v>
      </c>
      <c r="H124" s="55">
        <v>0.15360501567398099</v>
      </c>
      <c r="I124" s="56">
        <v>250</v>
      </c>
      <c r="J124" s="156">
        <v>295</v>
      </c>
      <c r="K124" s="57"/>
      <c r="L124" s="21">
        <v>-31</v>
      </c>
      <c r="M124" s="44">
        <v>10</v>
      </c>
      <c r="N124" s="21">
        <v>10</v>
      </c>
      <c r="O124" s="21">
        <f t="shared" si="6"/>
        <v>275</v>
      </c>
      <c r="P124" s="139">
        <v>285</v>
      </c>
      <c r="Q124" s="44">
        <f t="shared" si="7"/>
        <v>10</v>
      </c>
      <c r="R124" s="21">
        <f t="shared" si="8"/>
        <v>45</v>
      </c>
      <c r="S124" s="55">
        <v>0.131944444444444</v>
      </c>
      <c r="T124" s="23">
        <f t="shared" si="9"/>
        <v>35</v>
      </c>
      <c r="U124" s="24">
        <f t="shared" si="10"/>
        <v>0.12280701754385964</v>
      </c>
      <c r="V124" s="25">
        <f t="shared" si="11"/>
        <v>0.96610169491525422</v>
      </c>
      <c r="W124" s="53">
        <v>20</v>
      </c>
      <c r="X124" s="53">
        <v>11</v>
      </c>
      <c r="Y124" s="53" t="s">
        <v>120</v>
      </c>
      <c r="Z124" s="58">
        <v>31</v>
      </c>
      <c r="AA124" s="53" t="s">
        <v>103</v>
      </c>
      <c r="AB124" s="53" t="s">
        <v>99</v>
      </c>
      <c r="AC124" s="53">
        <v>858</v>
      </c>
      <c r="AD124" s="53" t="s">
        <v>291</v>
      </c>
      <c r="AE124" s="53" t="s">
        <v>292</v>
      </c>
      <c r="AF124" s="53" t="s">
        <v>148</v>
      </c>
      <c r="AG124" s="53" t="s">
        <v>264</v>
      </c>
      <c r="AH124" s="28">
        <v>1</v>
      </c>
      <c r="AI124" s="28" t="s">
        <v>315</v>
      </c>
      <c r="AJ124" s="29" t="s">
        <v>316</v>
      </c>
    </row>
    <row r="125" spans="1:36" s="60" customFormat="1" ht="16.5" customHeight="1" x14ac:dyDescent="0.15">
      <c r="A125" s="144">
        <v>491</v>
      </c>
      <c r="B125" s="52" t="s">
        <v>95</v>
      </c>
      <c r="C125" s="52" t="s">
        <v>254</v>
      </c>
      <c r="D125" s="53">
        <v>229447</v>
      </c>
      <c r="E125" s="54" t="s">
        <v>293</v>
      </c>
      <c r="F125" s="53">
        <v>220</v>
      </c>
      <c r="G125" s="53">
        <v>259</v>
      </c>
      <c r="H125" s="55">
        <v>0.150579150579151</v>
      </c>
      <c r="I125" s="56">
        <v>179</v>
      </c>
      <c r="J125" s="156">
        <v>199</v>
      </c>
      <c r="K125" s="57"/>
      <c r="L125" s="21">
        <v>-60</v>
      </c>
      <c r="M125" s="44">
        <v>10</v>
      </c>
      <c r="N125" s="21">
        <v>10</v>
      </c>
      <c r="O125" s="21">
        <f t="shared" si="6"/>
        <v>179</v>
      </c>
      <c r="P125" s="139">
        <v>189</v>
      </c>
      <c r="Q125" s="44">
        <f t="shared" si="7"/>
        <v>10</v>
      </c>
      <c r="R125" s="21">
        <f t="shared" si="8"/>
        <v>20</v>
      </c>
      <c r="S125" s="55">
        <v>0.10050251256281401</v>
      </c>
      <c r="T125" s="23">
        <f t="shared" si="9"/>
        <v>10</v>
      </c>
      <c r="U125" s="24">
        <f t="shared" si="10"/>
        <v>5.2910052910052907E-2</v>
      </c>
      <c r="V125" s="25">
        <f t="shared" si="11"/>
        <v>0.94974874371859297</v>
      </c>
      <c r="W125" s="53">
        <v>41</v>
      </c>
      <c r="X125" s="53">
        <v>19</v>
      </c>
      <c r="Y125" s="53" t="s">
        <v>120</v>
      </c>
      <c r="Z125" s="58">
        <v>60</v>
      </c>
      <c r="AA125" s="53" t="s">
        <v>103</v>
      </c>
      <c r="AB125" s="53" t="s">
        <v>99</v>
      </c>
      <c r="AC125" s="53">
        <v>212</v>
      </c>
      <c r="AD125" s="53" t="s">
        <v>294</v>
      </c>
      <c r="AE125" s="53" t="s">
        <v>281</v>
      </c>
      <c r="AF125" s="53" t="s">
        <v>148</v>
      </c>
      <c r="AG125" s="53" t="s">
        <v>264</v>
      </c>
      <c r="AH125" s="28">
        <v>1</v>
      </c>
      <c r="AI125" s="28" t="s">
        <v>315</v>
      </c>
      <c r="AJ125" s="29" t="s">
        <v>316</v>
      </c>
    </row>
    <row r="126" spans="1:36" s="60" customFormat="1" ht="16.5" customHeight="1" x14ac:dyDescent="0.15">
      <c r="A126" s="144">
        <v>490</v>
      </c>
      <c r="B126" s="52" t="s">
        <v>95</v>
      </c>
      <c r="C126" s="52" t="s">
        <v>295</v>
      </c>
      <c r="D126" s="53">
        <v>232384</v>
      </c>
      <c r="E126" s="54" t="s">
        <v>296</v>
      </c>
      <c r="F126" s="53">
        <v>48.7</v>
      </c>
      <c r="G126" s="53">
        <v>69</v>
      </c>
      <c r="H126" s="55">
        <v>0.41683778234086233</v>
      </c>
      <c r="I126" s="56">
        <v>46</v>
      </c>
      <c r="J126" s="156">
        <v>59</v>
      </c>
      <c r="K126" s="57"/>
      <c r="L126" s="21">
        <v>-10</v>
      </c>
      <c r="M126" s="44">
        <v>10</v>
      </c>
      <c r="N126" s="21">
        <v>10</v>
      </c>
      <c r="O126" s="21">
        <f t="shared" si="6"/>
        <v>39</v>
      </c>
      <c r="P126" s="139">
        <v>49</v>
      </c>
      <c r="Q126" s="44">
        <f t="shared" si="7"/>
        <v>10</v>
      </c>
      <c r="R126" s="21">
        <f t="shared" si="8"/>
        <v>13</v>
      </c>
      <c r="S126" s="55">
        <v>0.28260869565217389</v>
      </c>
      <c r="T126" s="23">
        <f t="shared" si="9"/>
        <v>3</v>
      </c>
      <c r="U126" s="24">
        <f t="shared" si="10"/>
        <v>6.1224489795918366E-2</v>
      </c>
      <c r="V126" s="25">
        <f t="shared" si="11"/>
        <v>0.83050847457627119</v>
      </c>
      <c r="W126" s="53">
        <v>2.7</v>
      </c>
      <c r="X126" s="53">
        <v>7.3</v>
      </c>
      <c r="Y126" s="53" t="s">
        <v>297</v>
      </c>
      <c r="Z126" s="58">
        <v>10</v>
      </c>
      <c r="AA126" s="53" t="s">
        <v>298</v>
      </c>
      <c r="AB126" s="53" t="s">
        <v>99</v>
      </c>
      <c r="AC126" s="53">
        <v>5226</v>
      </c>
      <c r="AD126" s="53">
        <v>71</v>
      </c>
      <c r="AE126" s="53" t="s">
        <v>107</v>
      </c>
      <c r="AF126" s="53"/>
      <c r="AG126" s="53" t="s">
        <v>299</v>
      </c>
      <c r="AH126" s="28">
        <v>1</v>
      </c>
      <c r="AI126" s="28" t="s">
        <v>315</v>
      </c>
      <c r="AJ126" s="29" t="s">
        <v>316</v>
      </c>
    </row>
    <row r="127" spans="1:36" s="60" customFormat="1" ht="16.5" customHeight="1" x14ac:dyDescent="0.15">
      <c r="A127" s="161">
        <v>489</v>
      </c>
      <c r="B127" s="52" t="s">
        <v>95</v>
      </c>
      <c r="C127" s="52" t="s">
        <v>295</v>
      </c>
      <c r="D127" s="53">
        <v>228523</v>
      </c>
      <c r="E127" s="54" t="s">
        <v>300</v>
      </c>
      <c r="F127" s="53">
        <v>73</v>
      </c>
      <c r="G127" s="53">
        <v>109</v>
      </c>
      <c r="H127" s="55">
        <v>0.33027522935779802</v>
      </c>
      <c r="I127" s="56">
        <v>73</v>
      </c>
      <c r="J127" s="156">
        <v>109</v>
      </c>
      <c r="K127" s="57"/>
      <c r="L127" s="21">
        <v>0</v>
      </c>
      <c r="M127" s="44">
        <v>10</v>
      </c>
      <c r="N127" s="21">
        <v>10</v>
      </c>
      <c r="O127" s="21">
        <f t="shared" si="6"/>
        <v>89</v>
      </c>
      <c r="P127" s="139">
        <v>99</v>
      </c>
      <c r="Q127" s="44">
        <f t="shared" si="7"/>
        <v>10</v>
      </c>
      <c r="R127" s="21">
        <f t="shared" si="8"/>
        <v>36</v>
      </c>
      <c r="S127" s="55">
        <v>0.33027522935779802</v>
      </c>
      <c r="T127" s="23">
        <f t="shared" si="9"/>
        <v>26</v>
      </c>
      <c r="U127" s="24">
        <f t="shared" si="10"/>
        <v>0.26262626262626265</v>
      </c>
      <c r="V127" s="25">
        <f t="shared" si="11"/>
        <v>0.90825688073394495</v>
      </c>
      <c r="W127" s="53">
        <v>0</v>
      </c>
      <c r="X127" s="53">
        <v>0</v>
      </c>
      <c r="Y127" s="53" t="s">
        <v>297</v>
      </c>
      <c r="Z127" s="58">
        <v>0</v>
      </c>
      <c r="AA127" s="53" t="s">
        <v>298</v>
      </c>
      <c r="AB127" s="53" t="s">
        <v>99</v>
      </c>
      <c r="AC127" s="53">
        <v>3652</v>
      </c>
      <c r="AD127" s="53">
        <v>210</v>
      </c>
      <c r="AE127" s="53" t="s">
        <v>301</v>
      </c>
      <c r="AF127" s="53" t="s">
        <v>302</v>
      </c>
      <c r="AG127" s="53" t="s">
        <v>303</v>
      </c>
      <c r="AH127" s="28">
        <v>1</v>
      </c>
      <c r="AI127" s="28" t="s">
        <v>315</v>
      </c>
      <c r="AJ127" s="29" t="s">
        <v>316</v>
      </c>
    </row>
    <row r="128" spans="1:36" s="60" customFormat="1" ht="16.5" customHeight="1" x14ac:dyDescent="0.15">
      <c r="A128" s="161">
        <v>488</v>
      </c>
      <c r="B128" s="52" t="s">
        <v>95</v>
      </c>
      <c r="C128" s="52" t="s">
        <v>295</v>
      </c>
      <c r="D128" s="53">
        <v>228522</v>
      </c>
      <c r="E128" s="54" t="s">
        <v>304</v>
      </c>
      <c r="F128" s="53">
        <v>73</v>
      </c>
      <c r="G128" s="53">
        <v>109</v>
      </c>
      <c r="H128" s="55">
        <v>0.33027522935779802</v>
      </c>
      <c r="I128" s="56">
        <v>73</v>
      </c>
      <c r="J128" s="156">
        <v>109</v>
      </c>
      <c r="K128" s="57"/>
      <c r="L128" s="21">
        <v>0</v>
      </c>
      <c r="M128" s="44">
        <v>10</v>
      </c>
      <c r="N128" s="21">
        <v>10</v>
      </c>
      <c r="O128" s="21">
        <f t="shared" ref="O128:O134" si="12">P128-N128</f>
        <v>89</v>
      </c>
      <c r="P128" s="139">
        <v>99</v>
      </c>
      <c r="Q128" s="44">
        <f t="shared" ref="Q128:Q134" si="13">J128-P128</f>
        <v>10</v>
      </c>
      <c r="R128" s="21">
        <f t="shared" ref="R128:R134" si="14">J128-I128</f>
        <v>36</v>
      </c>
      <c r="S128" s="55">
        <v>0.33027522935779802</v>
      </c>
      <c r="T128" s="23">
        <f t="shared" ref="T128:T134" si="15">P128-I128</f>
        <v>26</v>
      </c>
      <c r="U128" s="24">
        <f t="shared" ref="U128:U134" si="16">(P128-I128)/P128</f>
        <v>0.26262626262626265</v>
      </c>
      <c r="V128" s="25">
        <f t="shared" ref="V128:V134" si="17">P128/J128</f>
        <v>0.90825688073394495</v>
      </c>
      <c r="W128" s="53">
        <v>0</v>
      </c>
      <c r="X128" s="53">
        <v>0</v>
      </c>
      <c r="Y128" s="53" t="s">
        <v>297</v>
      </c>
      <c r="Z128" s="58">
        <v>0</v>
      </c>
      <c r="AA128" s="53" t="s">
        <v>298</v>
      </c>
      <c r="AB128" s="53" t="s">
        <v>99</v>
      </c>
      <c r="AC128" s="53">
        <v>2525</v>
      </c>
      <c r="AD128" s="53">
        <v>170</v>
      </c>
      <c r="AE128" s="53" t="s">
        <v>301</v>
      </c>
      <c r="AF128" s="53" t="s">
        <v>302</v>
      </c>
      <c r="AG128" s="53" t="s">
        <v>303</v>
      </c>
      <c r="AH128" s="28">
        <v>1</v>
      </c>
      <c r="AI128" s="28" t="s">
        <v>315</v>
      </c>
      <c r="AJ128" s="29" t="s">
        <v>316</v>
      </c>
    </row>
    <row r="129" spans="1:36" s="60" customFormat="1" ht="16.5" customHeight="1" x14ac:dyDescent="0.15">
      <c r="A129" s="161">
        <v>487</v>
      </c>
      <c r="B129" s="52" t="s">
        <v>95</v>
      </c>
      <c r="C129" s="52" t="s">
        <v>295</v>
      </c>
      <c r="D129" s="53">
        <v>228530</v>
      </c>
      <c r="E129" s="54" t="s">
        <v>348</v>
      </c>
      <c r="F129" s="53">
        <v>41</v>
      </c>
      <c r="G129" s="53">
        <v>59</v>
      </c>
      <c r="H129" s="55">
        <v>0.43902439024390244</v>
      </c>
      <c r="I129" s="56">
        <v>31</v>
      </c>
      <c r="J129" s="156">
        <v>45</v>
      </c>
      <c r="K129" s="57"/>
      <c r="L129" s="21">
        <v>-14</v>
      </c>
      <c r="M129" s="44">
        <v>10</v>
      </c>
      <c r="N129" s="21">
        <v>10</v>
      </c>
      <c r="O129" s="21">
        <f t="shared" si="12"/>
        <v>29</v>
      </c>
      <c r="P129" s="139">
        <v>39</v>
      </c>
      <c r="Q129" s="44">
        <f t="shared" si="13"/>
        <v>6</v>
      </c>
      <c r="R129" s="21">
        <f t="shared" si="14"/>
        <v>14</v>
      </c>
      <c r="S129" s="55">
        <v>0.45161290322580644</v>
      </c>
      <c r="T129" s="23">
        <f t="shared" si="15"/>
        <v>8</v>
      </c>
      <c r="U129" s="24">
        <f t="shared" si="16"/>
        <v>0.20512820512820512</v>
      </c>
      <c r="V129" s="25">
        <f t="shared" si="17"/>
        <v>0.8666666666666667</v>
      </c>
      <c r="W129" s="53">
        <v>10</v>
      </c>
      <c r="X129" s="53">
        <v>4</v>
      </c>
      <c r="Y129" s="53" t="s">
        <v>297</v>
      </c>
      <c r="Z129" s="58">
        <v>14</v>
      </c>
      <c r="AA129" s="53" t="s">
        <v>298</v>
      </c>
      <c r="AB129" s="53" t="s">
        <v>99</v>
      </c>
      <c r="AC129" s="53">
        <v>4696</v>
      </c>
      <c r="AD129" s="53">
        <v>996</v>
      </c>
      <c r="AE129" s="53" t="s">
        <v>107</v>
      </c>
      <c r="AF129" s="53"/>
      <c r="AG129" s="53" t="s">
        <v>303</v>
      </c>
      <c r="AH129" s="28">
        <v>1</v>
      </c>
      <c r="AI129" s="28" t="s">
        <v>315</v>
      </c>
      <c r="AJ129" s="29" t="s">
        <v>316</v>
      </c>
    </row>
    <row r="130" spans="1:36" s="60" customFormat="1" ht="16.5" customHeight="1" x14ac:dyDescent="0.15">
      <c r="A130" s="161">
        <v>486</v>
      </c>
      <c r="B130" s="52" t="s">
        <v>95</v>
      </c>
      <c r="C130" s="52" t="s">
        <v>295</v>
      </c>
      <c r="D130" s="53">
        <v>230728</v>
      </c>
      <c r="E130" s="54" t="s">
        <v>307</v>
      </c>
      <c r="F130" s="53">
        <v>90</v>
      </c>
      <c r="G130" s="53">
        <v>129</v>
      </c>
      <c r="H130" s="55">
        <v>0.43333333333333335</v>
      </c>
      <c r="I130" s="56">
        <v>77</v>
      </c>
      <c r="J130" s="156">
        <v>109</v>
      </c>
      <c r="K130" s="57"/>
      <c r="L130" s="21">
        <v>-20</v>
      </c>
      <c r="M130" s="44">
        <v>10</v>
      </c>
      <c r="N130" s="21">
        <v>10</v>
      </c>
      <c r="O130" s="21">
        <f t="shared" si="12"/>
        <v>89</v>
      </c>
      <c r="P130" s="139">
        <v>99</v>
      </c>
      <c r="Q130" s="44">
        <f t="shared" si="13"/>
        <v>10</v>
      </c>
      <c r="R130" s="21">
        <f t="shared" si="14"/>
        <v>32</v>
      </c>
      <c r="S130" s="55">
        <v>0.41558441558441561</v>
      </c>
      <c r="T130" s="23">
        <f t="shared" si="15"/>
        <v>22</v>
      </c>
      <c r="U130" s="24">
        <f t="shared" si="16"/>
        <v>0.22222222222222221</v>
      </c>
      <c r="V130" s="25">
        <f t="shared" si="17"/>
        <v>0.90825688073394495</v>
      </c>
      <c r="W130" s="53">
        <v>13</v>
      </c>
      <c r="X130" s="53">
        <v>7</v>
      </c>
      <c r="Y130" s="53" t="s">
        <v>297</v>
      </c>
      <c r="Z130" s="58">
        <v>20</v>
      </c>
      <c r="AA130" s="53" t="s">
        <v>298</v>
      </c>
      <c r="AB130" s="53" t="s">
        <v>99</v>
      </c>
      <c r="AC130" s="53">
        <v>10897</v>
      </c>
      <c r="AD130" s="53">
        <v>516</v>
      </c>
      <c r="AE130" s="53" t="s">
        <v>308</v>
      </c>
      <c r="AF130" s="53" t="s">
        <v>302</v>
      </c>
      <c r="AG130" s="53" t="s">
        <v>303</v>
      </c>
      <c r="AH130" s="28">
        <v>1</v>
      </c>
      <c r="AI130" s="28" t="s">
        <v>315</v>
      </c>
      <c r="AJ130" s="29" t="s">
        <v>316</v>
      </c>
    </row>
    <row r="131" spans="1:36" s="60" customFormat="1" ht="16.5" customHeight="1" x14ac:dyDescent="0.15">
      <c r="A131" s="161">
        <v>485</v>
      </c>
      <c r="B131" s="52" t="s">
        <v>95</v>
      </c>
      <c r="C131" s="52" t="s">
        <v>295</v>
      </c>
      <c r="D131" s="53">
        <v>230729</v>
      </c>
      <c r="E131" s="54" t="s">
        <v>309</v>
      </c>
      <c r="F131" s="53">
        <v>118</v>
      </c>
      <c r="G131" s="53">
        <v>169</v>
      </c>
      <c r="H131" s="55">
        <v>0.43220338983050849</v>
      </c>
      <c r="I131" s="56">
        <v>97</v>
      </c>
      <c r="J131" s="156">
        <v>129</v>
      </c>
      <c r="K131" s="57"/>
      <c r="L131" s="21">
        <v>-40</v>
      </c>
      <c r="M131" s="44">
        <v>10</v>
      </c>
      <c r="N131" s="21">
        <v>10</v>
      </c>
      <c r="O131" s="21">
        <f t="shared" si="12"/>
        <v>105</v>
      </c>
      <c r="P131" s="139">
        <v>115</v>
      </c>
      <c r="Q131" s="44">
        <f t="shared" si="13"/>
        <v>14</v>
      </c>
      <c r="R131" s="21">
        <f t="shared" si="14"/>
        <v>32</v>
      </c>
      <c r="S131" s="55">
        <v>0.32989690721649484</v>
      </c>
      <c r="T131" s="23">
        <f t="shared" si="15"/>
        <v>18</v>
      </c>
      <c r="U131" s="24">
        <f t="shared" si="16"/>
        <v>0.15652173913043479</v>
      </c>
      <c r="V131" s="25">
        <f t="shared" si="17"/>
        <v>0.89147286821705429</v>
      </c>
      <c r="W131" s="53">
        <v>21</v>
      </c>
      <c r="X131" s="53">
        <v>19</v>
      </c>
      <c r="Y131" s="53" t="s">
        <v>297</v>
      </c>
      <c r="Z131" s="58">
        <v>40</v>
      </c>
      <c r="AA131" s="53" t="s">
        <v>298</v>
      </c>
      <c r="AB131" s="53" t="s">
        <v>99</v>
      </c>
      <c r="AC131" s="53">
        <v>24243</v>
      </c>
      <c r="AD131" s="53">
        <v>265</v>
      </c>
      <c r="AE131" s="53" t="s">
        <v>292</v>
      </c>
      <c r="AF131" s="53" t="s">
        <v>310</v>
      </c>
      <c r="AG131" s="53" t="s">
        <v>303</v>
      </c>
      <c r="AH131" s="28">
        <v>1</v>
      </c>
      <c r="AI131" s="28" t="s">
        <v>315</v>
      </c>
      <c r="AJ131" s="29" t="s">
        <v>316</v>
      </c>
    </row>
    <row r="132" spans="1:36" s="60" customFormat="1" ht="16.5" customHeight="1" x14ac:dyDescent="0.15">
      <c r="A132" s="161">
        <v>484</v>
      </c>
      <c r="B132" s="52" t="s">
        <v>95</v>
      </c>
      <c r="C132" s="52" t="s">
        <v>295</v>
      </c>
      <c r="D132" s="53">
        <v>230740</v>
      </c>
      <c r="E132" s="54" t="s">
        <v>311</v>
      </c>
      <c r="F132" s="53">
        <v>118</v>
      </c>
      <c r="G132" s="53">
        <v>169</v>
      </c>
      <c r="H132" s="55">
        <v>0.43220338983050849</v>
      </c>
      <c r="I132" s="56">
        <v>97</v>
      </c>
      <c r="J132" s="156">
        <v>129</v>
      </c>
      <c r="K132" s="57"/>
      <c r="L132" s="21">
        <v>-40</v>
      </c>
      <c r="M132" s="44">
        <v>10</v>
      </c>
      <c r="N132" s="21">
        <v>10</v>
      </c>
      <c r="O132" s="21">
        <f t="shared" si="12"/>
        <v>109</v>
      </c>
      <c r="P132" s="139">
        <v>119</v>
      </c>
      <c r="Q132" s="44">
        <f t="shared" si="13"/>
        <v>10</v>
      </c>
      <c r="R132" s="21">
        <f t="shared" si="14"/>
        <v>32</v>
      </c>
      <c r="S132" s="55">
        <v>0.32989690721649484</v>
      </c>
      <c r="T132" s="23">
        <f t="shared" si="15"/>
        <v>22</v>
      </c>
      <c r="U132" s="24">
        <f t="shared" si="16"/>
        <v>0.18487394957983194</v>
      </c>
      <c r="V132" s="25">
        <f t="shared" si="17"/>
        <v>0.92248062015503873</v>
      </c>
      <c r="W132" s="53">
        <v>21</v>
      </c>
      <c r="X132" s="53">
        <v>19</v>
      </c>
      <c r="Y132" s="53" t="s">
        <v>297</v>
      </c>
      <c r="Z132" s="58">
        <v>40</v>
      </c>
      <c r="AA132" s="53" t="s">
        <v>298</v>
      </c>
      <c r="AB132" s="53" t="s">
        <v>99</v>
      </c>
      <c r="AC132" s="53">
        <v>12976</v>
      </c>
      <c r="AD132" s="53">
        <v>275</v>
      </c>
      <c r="AE132" s="53" t="s">
        <v>292</v>
      </c>
      <c r="AF132" s="53" t="s">
        <v>310</v>
      </c>
      <c r="AG132" s="53" t="s">
        <v>303</v>
      </c>
      <c r="AH132" s="28">
        <v>1</v>
      </c>
      <c r="AI132" s="28" t="s">
        <v>315</v>
      </c>
      <c r="AJ132" s="29" t="s">
        <v>316</v>
      </c>
    </row>
    <row r="133" spans="1:36" s="60" customFormat="1" ht="16.5" customHeight="1" x14ac:dyDescent="0.15">
      <c r="A133" s="162">
        <v>483</v>
      </c>
      <c r="B133" s="52" t="s">
        <v>95</v>
      </c>
      <c r="C133" s="52" t="s">
        <v>312</v>
      </c>
      <c r="D133" s="53">
        <v>218629</v>
      </c>
      <c r="E133" s="54" t="s">
        <v>347</v>
      </c>
      <c r="F133" s="53">
        <v>69</v>
      </c>
      <c r="G133" s="53">
        <v>99</v>
      </c>
      <c r="H133" s="55">
        <v>0.43478260869565216</v>
      </c>
      <c r="I133" s="56">
        <v>61</v>
      </c>
      <c r="J133" s="156">
        <v>79</v>
      </c>
      <c r="K133" s="57"/>
      <c r="L133" s="21">
        <v>-20</v>
      </c>
      <c r="M133" s="44">
        <v>10</v>
      </c>
      <c r="N133" s="21">
        <v>10</v>
      </c>
      <c r="O133" s="21">
        <f t="shared" si="12"/>
        <v>59</v>
      </c>
      <c r="P133" s="139">
        <v>69</v>
      </c>
      <c r="Q133" s="44">
        <f t="shared" si="13"/>
        <v>10</v>
      </c>
      <c r="R133" s="21">
        <f t="shared" si="14"/>
        <v>18</v>
      </c>
      <c r="S133" s="55">
        <v>0.29508196721311475</v>
      </c>
      <c r="T133" s="23">
        <f t="shared" si="15"/>
        <v>8</v>
      </c>
      <c r="U133" s="24">
        <f t="shared" si="16"/>
        <v>0.11594202898550725</v>
      </c>
      <c r="V133" s="25">
        <f t="shared" si="17"/>
        <v>0.87341772151898733</v>
      </c>
      <c r="W133" s="53">
        <v>8</v>
      </c>
      <c r="X133" s="53">
        <v>12</v>
      </c>
      <c r="Y133" s="53" t="s">
        <v>297</v>
      </c>
      <c r="Z133" s="58">
        <v>20</v>
      </c>
      <c r="AA133" s="53" t="s">
        <v>142</v>
      </c>
      <c r="AB133" s="53" t="s">
        <v>99</v>
      </c>
      <c r="AC133" s="53">
        <v>704</v>
      </c>
      <c r="AD133" s="53">
        <v>30</v>
      </c>
      <c r="AE133" s="53" t="s">
        <v>292</v>
      </c>
      <c r="AF133" s="53"/>
      <c r="AG133" s="53" t="s">
        <v>149</v>
      </c>
      <c r="AH133" s="28">
        <v>1</v>
      </c>
      <c r="AI133" s="28" t="s">
        <v>334</v>
      </c>
      <c r="AJ133" s="29" t="s">
        <v>335</v>
      </c>
    </row>
    <row r="134" spans="1:36" s="60" customFormat="1" ht="16.5" customHeight="1" x14ac:dyDescent="0.15">
      <c r="A134" s="162">
        <v>482</v>
      </c>
      <c r="B134" s="52" t="s">
        <v>95</v>
      </c>
      <c r="C134" s="52" t="s">
        <v>312</v>
      </c>
      <c r="D134" s="53">
        <v>228989</v>
      </c>
      <c r="E134" s="54" t="s">
        <v>314</v>
      </c>
      <c r="F134" s="53">
        <v>880</v>
      </c>
      <c r="G134" s="53">
        <v>1258</v>
      </c>
      <c r="H134" s="55">
        <v>0.42954545454545456</v>
      </c>
      <c r="I134" s="56">
        <v>644</v>
      </c>
      <c r="J134" s="156">
        <v>858</v>
      </c>
      <c r="K134" s="57">
        <f>J134-160</f>
        <v>698</v>
      </c>
      <c r="L134" s="21">
        <v>-400</v>
      </c>
      <c r="M134" s="44">
        <v>10</v>
      </c>
      <c r="N134" s="21">
        <v>10</v>
      </c>
      <c r="O134" s="21">
        <f t="shared" si="12"/>
        <v>678</v>
      </c>
      <c r="P134" s="139">
        <v>688</v>
      </c>
      <c r="Q134" s="44">
        <f t="shared" si="13"/>
        <v>170</v>
      </c>
      <c r="R134" s="21">
        <f t="shared" si="14"/>
        <v>214</v>
      </c>
      <c r="S134" s="55">
        <v>0.33229813664596275</v>
      </c>
      <c r="T134" s="23">
        <f t="shared" si="15"/>
        <v>44</v>
      </c>
      <c r="U134" s="24">
        <f t="shared" si="16"/>
        <v>6.3953488372093026E-2</v>
      </c>
      <c r="V134" s="25">
        <f t="shared" si="17"/>
        <v>0.80186480186480191</v>
      </c>
      <c r="W134" s="53">
        <v>236</v>
      </c>
      <c r="X134" s="53">
        <v>164</v>
      </c>
      <c r="Y134" s="53" t="s">
        <v>297</v>
      </c>
      <c r="Z134" s="58">
        <v>400</v>
      </c>
      <c r="AA134" s="53" t="s">
        <v>142</v>
      </c>
      <c r="AB134" s="53" t="s">
        <v>99</v>
      </c>
      <c r="AC134" s="53">
        <v>74261</v>
      </c>
      <c r="AD134" s="53">
        <v>39</v>
      </c>
      <c r="AE134" s="53" t="s">
        <v>107</v>
      </c>
      <c r="AF134" s="53"/>
      <c r="AG134" s="53" t="s">
        <v>149</v>
      </c>
      <c r="AH134" s="28">
        <v>1</v>
      </c>
      <c r="AI134" s="28" t="s">
        <v>334</v>
      </c>
      <c r="AJ134" s="29" t="s">
        <v>336</v>
      </c>
    </row>
  </sheetData>
  <mergeCells count="1">
    <mergeCell ref="A1:D1"/>
  </mergeCells>
  <phoneticPr fontId="3" type="noConversion"/>
  <conditionalFormatting sqref="J8:L8 B41:G44 I12:R14 Y12:Y16 B30:C33 B12:G16 I41:K44 I15:K16 Y41:Y44 L15:R25 I26:R29 B26:G29 Y26:Y33 L30:R134">
    <cfRule type="cellIs" dxfId="672" priority="267" stopIfTrue="1" operator="equal">
      <formula>"近效"</formula>
    </cfRule>
  </conditionalFormatting>
  <conditionalFormatting sqref="Y5:Y11 D22:E22 E21 D20:E20 I3:I11 D3:E11 B5:C11 F5:G11 D30:E33 I21:I25 Y23:Y25 B23:G25 J9:L11 J5:K7 L3:R3 L4:L7 J23:K25 M4:R11 B34:G39 Y34:Y39 I34:K39">
    <cfRule type="cellIs" dxfId="671" priority="242" stopIfTrue="1" operator="equal">
      <formula>"近效"</formula>
    </cfRule>
  </conditionalFormatting>
  <conditionalFormatting sqref="D43">
    <cfRule type="duplicateValues" dxfId="670" priority="240"/>
  </conditionalFormatting>
  <conditionalFormatting sqref="D5">
    <cfRule type="duplicateValues" dxfId="669" priority="241"/>
  </conditionalFormatting>
  <conditionalFormatting sqref="D11">
    <cfRule type="duplicateValues" dxfId="668" priority="238"/>
  </conditionalFormatting>
  <conditionalFormatting sqref="D22">
    <cfRule type="duplicateValues" dxfId="667" priority="239"/>
  </conditionalFormatting>
  <conditionalFormatting sqref="I22">
    <cfRule type="duplicateValues" dxfId="666" priority="243"/>
  </conditionalFormatting>
  <conditionalFormatting sqref="E5">
    <cfRule type="duplicateValues" dxfId="665" priority="244"/>
  </conditionalFormatting>
  <conditionalFormatting sqref="D43 D5">
    <cfRule type="duplicateValues" dxfId="664" priority="245"/>
  </conditionalFormatting>
  <conditionalFormatting sqref="E11">
    <cfRule type="duplicateValues" dxfId="663" priority="246"/>
  </conditionalFormatting>
  <conditionalFormatting sqref="D38">
    <cfRule type="duplicateValues" dxfId="662" priority="247"/>
  </conditionalFormatting>
  <conditionalFormatting sqref="D22">
    <cfRule type="duplicateValues" dxfId="661" priority="248"/>
  </conditionalFormatting>
  <conditionalFormatting sqref="Y34 B34:G34 I34:K34">
    <cfRule type="duplicateValues" dxfId="660" priority="249"/>
  </conditionalFormatting>
  <conditionalFormatting sqref="Y40 Y37">
    <cfRule type="cellIs" dxfId="659" priority="235" stopIfTrue="1" operator="equal">
      <formula>"近效"</formula>
    </cfRule>
  </conditionalFormatting>
  <conditionalFormatting sqref="F40:H40 H37">
    <cfRule type="cellIs" dxfId="658" priority="237" stopIfTrue="1" operator="equal">
      <formula>"近效"</formula>
    </cfRule>
  </conditionalFormatting>
  <conditionalFormatting sqref="I40:K40">
    <cfRule type="cellIs" dxfId="657" priority="236" stopIfTrue="1" operator="equal">
      <formula>"近效"</formula>
    </cfRule>
  </conditionalFormatting>
  <conditionalFormatting sqref="D40:E40">
    <cfRule type="cellIs" dxfId="656" priority="231" stopIfTrue="1" operator="equal">
      <formula>"近效"</formula>
    </cfRule>
  </conditionalFormatting>
  <conditionalFormatting sqref="D40:E40">
    <cfRule type="duplicateValues" dxfId="655" priority="232"/>
  </conditionalFormatting>
  <conditionalFormatting sqref="D40:E40">
    <cfRule type="duplicateValues" dxfId="654" priority="233"/>
    <cfRule type="duplicateValues" dxfId="653" priority="234"/>
  </conditionalFormatting>
  <conditionalFormatting sqref="D37:E37">
    <cfRule type="cellIs" dxfId="652" priority="227" stopIfTrue="1" operator="equal">
      <formula>"近效"</formula>
    </cfRule>
  </conditionalFormatting>
  <conditionalFormatting sqref="D37:E37">
    <cfRule type="duplicateValues" dxfId="651" priority="228"/>
  </conditionalFormatting>
  <conditionalFormatting sqref="D37:E37">
    <cfRule type="duplicateValues" dxfId="650" priority="229"/>
    <cfRule type="duplicateValues" dxfId="649" priority="230"/>
  </conditionalFormatting>
  <conditionalFormatting sqref="F37:G37">
    <cfRule type="cellIs" dxfId="648" priority="226" stopIfTrue="1" operator="equal">
      <formula>"近效"</formula>
    </cfRule>
  </conditionalFormatting>
  <conditionalFormatting sqref="I37:K37">
    <cfRule type="cellIs" dxfId="647" priority="225" stopIfTrue="1" operator="equal">
      <formula>"近效"</formula>
    </cfRule>
  </conditionalFormatting>
  <conditionalFormatting sqref="D17">
    <cfRule type="duplicateValues" dxfId="646" priority="222"/>
  </conditionalFormatting>
  <conditionalFormatting sqref="D17">
    <cfRule type="duplicateValues" dxfId="645" priority="223"/>
    <cfRule type="duplicateValues" dxfId="644" priority="224"/>
  </conditionalFormatting>
  <conditionalFormatting sqref="D18">
    <cfRule type="duplicateValues" dxfId="643" priority="218"/>
  </conditionalFormatting>
  <conditionalFormatting sqref="E18">
    <cfRule type="duplicateValues" dxfId="642" priority="219"/>
  </conditionalFormatting>
  <conditionalFormatting sqref="D18">
    <cfRule type="duplicateValues" dxfId="641" priority="220"/>
    <cfRule type="duplicateValues" dxfId="640" priority="221"/>
  </conditionalFormatting>
  <conditionalFormatting sqref="D4">
    <cfRule type="duplicateValues" dxfId="639" priority="215"/>
  </conditionalFormatting>
  <conditionalFormatting sqref="D4">
    <cfRule type="duplicateValues" dxfId="638" priority="216"/>
    <cfRule type="duplicateValues" dxfId="637" priority="217"/>
  </conditionalFormatting>
  <conditionalFormatting sqref="D19">
    <cfRule type="duplicateValues" dxfId="636" priority="212"/>
  </conditionalFormatting>
  <conditionalFormatting sqref="D19">
    <cfRule type="duplicateValues" dxfId="635" priority="213"/>
    <cfRule type="duplicateValues" dxfId="634" priority="214"/>
  </conditionalFormatting>
  <conditionalFormatting sqref="D21">
    <cfRule type="duplicateValues" dxfId="633" priority="209"/>
  </conditionalFormatting>
  <conditionalFormatting sqref="D21">
    <cfRule type="duplicateValues" dxfId="632" priority="210"/>
    <cfRule type="duplicateValues" dxfId="631" priority="211"/>
  </conditionalFormatting>
  <conditionalFormatting sqref="D3:D44">
    <cfRule type="duplicateValues" dxfId="630" priority="208"/>
  </conditionalFormatting>
  <conditionalFormatting sqref="D3 D20 D5:D17 D22:D44">
    <cfRule type="duplicateValues" dxfId="629" priority="250"/>
  </conditionalFormatting>
  <conditionalFormatting sqref="D43 D11 D38 D22 D5">
    <cfRule type="duplicateValues" dxfId="628" priority="251"/>
  </conditionalFormatting>
  <conditionalFormatting sqref="D11">
    <cfRule type="duplicateValues" dxfId="627" priority="252"/>
  </conditionalFormatting>
  <conditionalFormatting sqref="D38">
    <cfRule type="duplicateValues" dxfId="626" priority="253"/>
  </conditionalFormatting>
  <conditionalFormatting sqref="D41:E41 D35:E36">
    <cfRule type="duplicateValues" dxfId="625" priority="257"/>
  </conditionalFormatting>
  <conditionalFormatting sqref="D41:E41 D35:E36">
    <cfRule type="duplicateValues" dxfId="624" priority="258"/>
    <cfRule type="duplicateValues" dxfId="623" priority="259"/>
  </conditionalFormatting>
  <conditionalFormatting sqref="D42:D44 D38 D20 D11 D5:D6 D3 D22">
    <cfRule type="duplicateValues" dxfId="622" priority="260"/>
  </conditionalFormatting>
  <conditionalFormatting sqref="D42:D44">
    <cfRule type="duplicateValues" dxfId="621" priority="261"/>
  </conditionalFormatting>
  <conditionalFormatting sqref="D38 D5:D6 D3 D20 D11 D34 D42:D44 D22">
    <cfRule type="duplicateValues" dxfId="620" priority="262"/>
  </conditionalFormatting>
  <conditionalFormatting sqref="D38 D5:D6 D3 D20 D11 D34 D42:D44 D22">
    <cfRule type="duplicateValues" dxfId="619" priority="263"/>
    <cfRule type="duplicateValues" dxfId="618" priority="264"/>
  </conditionalFormatting>
  <conditionalFormatting sqref="D42:D44 D38 D5:D6 D3 D20 D11 D22">
    <cfRule type="duplicateValues" dxfId="617" priority="265"/>
  </conditionalFormatting>
  <conditionalFormatting sqref="D42:E42 D6:E6 D3:E3 D20:E20 D44:E44">
    <cfRule type="duplicateValues" dxfId="616" priority="266"/>
  </conditionalFormatting>
  <conditionalFormatting sqref="D45:D69">
    <cfRule type="duplicateValues" dxfId="615" priority="200"/>
    <cfRule type="duplicateValues" dxfId="614" priority="201"/>
    <cfRule type="duplicateValues" dxfId="613" priority="202"/>
    <cfRule type="duplicateValues" dxfId="612" priority="203"/>
    <cfRule type="duplicateValues" dxfId="611" priority="204"/>
    <cfRule type="duplicateValues" dxfId="610" priority="205"/>
  </conditionalFormatting>
  <conditionalFormatting sqref="D70">
    <cfRule type="duplicateValues" dxfId="609" priority="194"/>
    <cfRule type="duplicateValues" dxfId="608" priority="195"/>
    <cfRule type="duplicateValues" dxfId="607" priority="196"/>
    <cfRule type="duplicateValues" dxfId="606" priority="197"/>
    <cfRule type="duplicateValues" dxfId="605" priority="198"/>
    <cfRule type="duplicateValues" dxfId="604" priority="199"/>
  </conditionalFormatting>
  <conditionalFormatting sqref="D71">
    <cfRule type="duplicateValues" dxfId="603" priority="186"/>
    <cfRule type="duplicateValues" dxfId="602" priority="187"/>
    <cfRule type="duplicateValues" dxfId="601" priority="188"/>
    <cfRule type="duplicateValues" dxfId="600" priority="189"/>
    <cfRule type="duplicateValues" dxfId="599" priority="190"/>
    <cfRule type="duplicateValues" dxfId="598" priority="191"/>
  </conditionalFormatting>
  <conditionalFormatting sqref="D89 D71">
    <cfRule type="duplicateValues" dxfId="597" priority="192"/>
  </conditionalFormatting>
  <conditionalFormatting sqref="D83">
    <cfRule type="duplicateValues" dxfId="596" priority="179"/>
    <cfRule type="duplicateValues" dxfId="595" priority="180"/>
    <cfRule type="duplicateValues" dxfId="594" priority="181"/>
    <cfRule type="duplicateValues" dxfId="593" priority="182"/>
    <cfRule type="duplicateValues" dxfId="592" priority="183"/>
    <cfRule type="duplicateValues" dxfId="591" priority="184"/>
  </conditionalFormatting>
  <conditionalFormatting sqref="D81">
    <cfRule type="duplicateValues" dxfId="590" priority="167"/>
    <cfRule type="duplicateValues" dxfId="589" priority="168"/>
    <cfRule type="duplicateValues" dxfId="588" priority="169"/>
    <cfRule type="duplicateValues" dxfId="587" priority="170"/>
    <cfRule type="duplicateValues" dxfId="586" priority="171"/>
    <cfRule type="duplicateValues" dxfId="585" priority="172"/>
  </conditionalFormatting>
  <conditionalFormatting sqref="D90 D80 D72 D88 D76">
    <cfRule type="duplicateValues" dxfId="584" priority="173"/>
    <cfRule type="duplicateValues" dxfId="583" priority="174"/>
    <cfRule type="duplicateValues" dxfId="582" priority="175"/>
    <cfRule type="duplicateValues" dxfId="581" priority="176"/>
    <cfRule type="duplicateValues" dxfId="580" priority="177"/>
    <cfRule type="duplicateValues" dxfId="579" priority="178"/>
  </conditionalFormatting>
  <conditionalFormatting sqref="D77">
    <cfRule type="duplicateValues" dxfId="578" priority="155"/>
    <cfRule type="duplicateValues" dxfId="577" priority="156"/>
    <cfRule type="duplicateValues" dxfId="576" priority="157"/>
    <cfRule type="duplicateValues" dxfId="575" priority="158"/>
    <cfRule type="duplicateValues" dxfId="574" priority="159"/>
    <cfRule type="duplicateValues" dxfId="573" priority="160"/>
  </conditionalFormatting>
  <conditionalFormatting sqref="D82">
    <cfRule type="duplicateValues" dxfId="572" priority="149"/>
    <cfRule type="duplicateValues" dxfId="571" priority="150"/>
    <cfRule type="duplicateValues" dxfId="570" priority="151"/>
    <cfRule type="duplicateValues" dxfId="569" priority="152"/>
    <cfRule type="duplicateValues" dxfId="568" priority="153"/>
    <cfRule type="duplicateValues" dxfId="567" priority="154"/>
  </conditionalFormatting>
  <conditionalFormatting sqref="D86 D74 D82">
    <cfRule type="duplicateValues" dxfId="566" priority="148"/>
  </conditionalFormatting>
  <conditionalFormatting sqref="D84">
    <cfRule type="duplicateValues" dxfId="565" priority="142"/>
    <cfRule type="duplicateValues" dxfId="564" priority="143"/>
    <cfRule type="duplicateValues" dxfId="563" priority="144"/>
    <cfRule type="duplicateValues" dxfId="562" priority="145"/>
    <cfRule type="duplicateValues" dxfId="561" priority="146"/>
    <cfRule type="duplicateValues" dxfId="560" priority="147"/>
  </conditionalFormatting>
  <conditionalFormatting sqref="D79">
    <cfRule type="duplicateValues" dxfId="559" priority="135"/>
    <cfRule type="duplicateValues" dxfId="558" priority="136"/>
    <cfRule type="duplicateValues" dxfId="557" priority="137"/>
    <cfRule type="duplicateValues" dxfId="556" priority="138"/>
    <cfRule type="duplicateValues" dxfId="555" priority="139"/>
    <cfRule type="duplicateValues" dxfId="554" priority="140"/>
    <cfRule type="duplicateValues" dxfId="553" priority="141"/>
  </conditionalFormatting>
  <conditionalFormatting sqref="D85">
    <cfRule type="duplicateValues" dxfId="552" priority="129"/>
    <cfRule type="duplicateValues" dxfId="551" priority="130"/>
    <cfRule type="duplicateValues" dxfId="550" priority="131"/>
    <cfRule type="duplicateValues" dxfId="549" priority="132"/>
    <cfRule type="duplicateValues" dxfId="548" priority="133"/>
    <cfRule type="duplicateValues" dxfId="547" priority="134"/>
  </conditionalFormatting>
  <conditionalFormatting sqref="D89">
    <cfRule type="duplicateValues" dxfId="546" priority="123"/>
    <cfRule type="duplicateValues" dxfId="545" priority="124"/>
    <cfRule type="duplicateValues" dxfId="544" priority="125"/>
    <cfRule type="duplicateValues" dxfId="543" priority="126"/>
    <cfRule type="duplicateValues" dxfId="542" priority="127"/>
    <cfRule type="duplicateValues" dxfId="541" priority="128"/>
  </conditionalFormatting>
  <conditionalFormatting sqref="D86">
    <cfRule type="duplicateValues" dxfId="540" priority="117"/>
    <cfRule type="duplicateValues" dxfId="539" priority="118"/>
    <cfRule type="duplicateValues" dxfId="538" priority="119"/>
    <cfRule type="duplicateValues" dxfId="537" priority="120"/>
    <cfRule type="duplicateValues" dxfId="536" priority="121"/>
    <cfRule type="duplicateValues" dxfId="535" priority="122"/>
  </conditionalFormatting>
  <conditionalFormatting sqref="D73">
    <cfRule type="duplicateValues" dxfId="534" priority="111"/>
    <cfRule type="duplicateValues" dxfId="533" priority="112"/>
    <cfRule type="duplicateValues" dxfId="532" priority="113"/>
    <cfRule type="duplicateValues" dxfId="531" priority="114"/>
    <cfRule type="duplicateValues" dxfId="530" priority="115"/>
    <cfRule type="duplicateValues" dxfId="529" priority="116"/>
  </conditionalFormatting>
  <conditionalFormatting sqref="D91">
    <cfRule type="duplicateValues" dxfId="528" priority="99"/>
    <cfRule type="duplicateValues" dxfId="527" priority="100"/>
    <cfRule type="duplicateValues" dxfId="526" priority="101"/>
    <cfRule type="duplicateValues" dxfId="525" priority="102"/>
    <cfRule type="duplicateValues" dxfId="524" priority="103"/>
    <cfRule type="duplicateValues" dxfId="523" priority="104"/>
  </conditionalFormatting>
  <conditionalFormatting sqref="D92">
    <cfRule type="duplicateValues" dxfId="522" priority="93"/>
    <cfRule type="duplicateValues" dxfId="521" priority="94"/>
    <cfRule type="duplicateValues" dxfId="520" priority="95"/>
    <cfRule type="duplicateValues" dxfId="519" priority="96"/>
    <cfRule type="duplicateValues" dxfId="518" priority="97"/>
    <cfRule type="duplicateValues" dxfId="517" priority="98"/>
  </conditionalFormatting>
  <conditionalFormatting sqref="D74">
    <cfRule type="duplicateValues" dxfId="516" priority="87"/>
    <cfRule type="duplicateValues" dxfId="515" priority="88"/>
    <cfRule type="duplicateValues" dxfId="514" priority="89"/>
    <cfRule type="duplicateValues" dxfId="513" priority="90"/>
    <cfRule type="duplicateValues" dxfId="512" priority="91"/>
    <cfRule type="duplicateValues" dxfId="511" priority="92"/>
  </conditionalFormatting>
  <conditionalFormatting sqref="D94">
    <cfRule type="duplicateValues" dxfId="510" priority="81"/>
    <cfRule type="duplicateValues" dxfId="509" priority="82"/>
    <cfRule type="duplicateValues" dxfId="508" priority="83"/>
    <cfRule type="duplicateValues" dxfId="507" priority="84"/>
    <cfRule type="duplicateValues" dxfId="506" priority="85"/>
    <cfRule type="duplicateValues" dxfId="505" priority="86"/>
  </conditionalFormatting>
  <conditionalFormatting sqref="D113:D124">
    <cfRule type="duplicateValues" dxfId="504" priority="69"/>
    <cfRule type="duplicateValues" dxfId="503" priority="70"/>
    <cfRule type="duplicateValues" dxfId="502" priority="71"/>
    <cfRule type="duplicateValues" dxfId="501" priority="72"/>
    <cfRule type="duplicateValues" dxfId="500" priority="73"/>
    <cfRule type="duplicateValues" dxfId="499" priority="74"/>
  </conditionalFormatting>
  <conditionalFormatting sqref="D125">
    <cfRule type="duplicateValues" dxfId="498" priority="63"/>
    <cfRule type="duplicateValues" dxfId="497" priority="64"/>
    <cfRule type="duplicateValues" dxfId="496" priority="65"/>
    <cfRule type="duplicateValues" dxfId="495" priority="66"/>
    <cfRule type="duplicateValues" dxfId="494" priority="67"/>
    <cfRule type="duplicateValues" dxfId="493" priority="68"/>
  </conditionalFormatting>
  <conditionalFormatting sqref="D133:D134">
    <cfRule type="duplicateValues" dxfId="492" priority="51"/>
    <cfRule type="duplicateValues" dxfId="491" priority="52"/>
    <cfRule type="duplicateValues" dxfId="490" priority="53"/>
    <cfRule type="duplicateValues" dxfId="489" priority="54"/>
    <cfRule type="duplicateValues" dxfId="488" priority="55"/>
    <cfRule type="duplicateValues" dxfId="487" priority="56"/>
  </conditionalFormatting>
  <conditionalFormatting sqref="K20">
    <cfRule type="cellIs" dxfId="486" priority="50" stopIfTrue="1" operator="equal">
      <formula>"近效"</formula>
    </cfRule>
  </conditionalFormatting>
  <conditionalFormatting sqref="K3">
    <cfRule type="cellIs" dxfId="485" priority="49" stopIfTrue="1" operator="equal">
      <formula>"近效"</formula>
    </cfRule>
  </conditionalFormatting>
  <conditionalFormatting sqref="K37">
    <cfRule type="duplicateValues" dxfId="484" priority="48"/>
  </conditionalFormatting>
  <conditionalFormatting sqref="K43">
    <cfRule type="duplicateValues" dxfId="483" priority="47"/>
  </conditionalFormatting>
  <conditionalFormatting sqref="K44">
    <cfRule type="duplicateValues" dxfId="482" priority="46"/>
  </conditionalFormatting>
  <conditionalFormatting sqref="K31">
    <cfRule type="cellIs" dxfId="481" priority="45" stopIfTrue="1" operator="equal">
      <formula>"近效"</formula>
    </cfRule>
  </conditionalFormatting>
  <conditionalFormatting sqref="K93">
    <cfRule type="cellIs" dxfId="480" priority="2" stopIfTrue="1" operator="equal">
      <formula>"近效"</formula>
    </cfRule>
  </conditionalFormatting>
  <conditionalFormatting sqref="K45">
    <cfRule type="cellIs" dxfId="479" priority="42" stopIfTrue="1" operator="equal">
      <formula>"近效"</formula>
    </cfRule>
  </conditionalFormatting>
  <conditionalFormatting sqref="K45">
    <cfRule type="duplicateValues" dxfId="478" priority="41"/>
  </conditionalFormatting>
  <conditionalFormatting sqref="K46">
    <cfRule type="cellIs" dxfId="477" priority="40" stopIfTrue="1" operator="equal">
      <formula>"近效"</formula>
    </cfRule>
  </conditionalFormatting>
  <conditionalFormatting sqref="K46">
    <cfRule type="duplicateValues" dxfId="476" priority="39"/>
  </conditionalFormatting>
  <conditionalFormatting sqref="K47">
    <cfRule type="cellIs" dxfId="475" priority="38" stopIfTrue="1" operator="equal">
      <formula>"近效"</formula>
    </cfRule>
  </conditionalFormatting>
  <conditionalFormatting sqref="K47">
    <cfRule type="duplicateValues" dxfId="474" priority="37"/>
  </conditionalFormatting>
  <conditionalFormatting sqref="K49">
    <cfRule type="cellIs" dxfId="473" priority="36" stopIfTrue="1" operator="equal">
      <formula>"近效"</formula>
    </cfRule>
  </conditionalFormatting>
  <conditionalFormatting sqref="K49">
    <cfRule type="duplicateValues" dxfId="472" priority="35"/>
  </conditionalFormatting>
  <conditionalFormatting sqref="K52">
    <cfRule type="cellIs" dxfId="471" priority="34" stopIfTrue="1" operator="equal">
      <formula>"近效"</formula>
    </cfRule>
  </conditionalFormatting>
  <conditionalFormatting sqref="K52">
    <cfRule type="duplicateValues" dxfId="470" priority="33"/>
  </conditionalFormatting>
  <conditionalFormatting sqref="K57">
    <cfRule type="cellIs" dxfId="469" priority="32" stopIfTrue="1" operator="equal">
      <formula>"近效"</formula>
    </cfRule>
  </conditionalFormatting>
  <conditionalFormatting sqref="K57">
    <cfRule type="duplicateValues" dxfId="468" priority="31"/>
  </conditionalFormatting>
  <conditionalFormatting sqref="K58">
    <cfRule type="cellIs" dxfId="467" priority="30" stopIfTrue="1" operator="equal">
      <formula>"近效"</formula>
    </cfRule>
  </conditionalFormatting>
  <conditionalFormatting sqref="K58">
    <cfRule type="duplicateValues" dxfId="466" priority="29"/>
  </conditionalFormatting>
  <conditionalFormatting sqref="K59">
    <cfRule type="cellIs" dxfId="465" priority="28" stopIfTrue="1" operator="equal">
      <formula>"近效"</formula>
    </cfRule>
  </conditionalFormatting>
  <conditionalFormatting sqref="K59">
    <cfRule type="duplicateValues" dxfId="464" priority="27"/>
  </conditionalFormatting>
  <conditionalFormatting sqref="K60">
    <cfRule type="cellIs" dxfId="463" priority="26" stopIfTrue="1" operator="equal">
      <formula>"近效"</formula>
    </cfRule>
  </conditionalFormatting>
  <conditionalFormatting sqref="K60">
    <cfRule type="duplicateValues" dxfId="462" priority="25"/>
  </conditionalFormatting>
  <conditionalFormatting sqref="K61">
    <cfRule type="cellIs" dxfId="461" priority="24" stopIfTrue="1" operator="equal">
      <formula>"近效"</formula>
    </cfRule>
  </conditionalFormatting>
  <conditionalFormatting sqref="K61">
    <cfRule type="duplicateValues" dxfId="460" priority="23"/>
  </conditionalFormatting>
  <conditionalFormatting sqref="K64">
    <cfRule type="cellIs" dxfId="459" priority="22" stopIfTrue="1" operator="equal">
      <formula>"近效"</formula>
    </cfRule>
  </conditionalFormatting>
  <conditionalFormatting sqref="K64">
    <cfRule type="duplicateValues" dxfId="458" priority="21"/>
  </conditionalFormatting>
  <conditionalFormatting sqref="K65">
    <cfRule type="cellIs" dxfId="457" priority="20" stopIfTrue="1" operator="equal">
      <formula>"近效"</formula>
    </cfRule>
  </conditionalFormatting>
  <conditionalFormatting sqref="K65">
    <cfRule type="duplicateValues" dxfId="456" priority="19"/>
  </conditionalFormatting>
  <conditionalFormatting sqref="K71">
    <cfRule type="cellIs" dxfId="455" priority="18" stopIfTrue="1" operator="equal">
      <formula>"近效"</formula>
    </cfRule>
  </conditionalFormatting>
  <conditionalFormatting sqref="K71">
    <cfRule type="duplicateValues" dxfId="454" priority="17"/>
  </conditionalFormatting>
  <conditionalFormatting sqref="K76">
    <cfRule type="cellIs" dxfId="453" priority="16" stopIfTrue="1" operator="equal">
      <formula>"近效"</formula>
    </cfRule>
  </conditionalFormatting>
  <conditionalFormatting sqref="K76">
    <cfRule type="duplicateValues" dxfId="452" priority="15"/>
  </conditionalFormatting>
  <conditionalFormatting sqref="K78">
    <cfRule type="cellIs" dxfId="451" priority="14" stopIfTrue="1" operator="equal">
      <formula>"近效"</formula>
    </cfRule>
  </conditionalFormatting>
  <conditionalFormatting sqref="K78">
    <cfRule type="duplicateValues" dxfId="450" priority="13"/>
  </conditionalFormatting>
  <conditionalFormatting sqref="K77">
    <cfRule type="cellIs" dxfId="449" priority="12" stopIfTrue="1" operator="equal">
      <formula>"近效"</formula>
    </cfRule>
  </conditionalFormatting>
  <conditionalFormatting sqref="K77">
    <cfRule type="duplicateValues" dxfId="448" priority="11"/>
  </conditionalFormatting>
  <conditionalFormatting sqref="K82">
    <cfRule type="cellIs" dxfId="447" priority="10" stopIfTrue="1" operator="equal">
      <formula>"近效"</formula>
    </cfRule>
  </conditionalFormatting>
  <conditionalFormatting sqref="K82">
    <cfRule type="duplicateValues" dxfId="446" priority="9"/>
  </conditionalFormatting>
  <conditionalFormatting sqref="K87">
    <cfRule type="cellIs" dxfId="445" priority="8" stopIfTrue="1" operator="equal">
      <formula>"近效"</formula>
    </cfRule>
  </conditionalFormatting>
  <conditionalFormatting sqref="K87">
    <cfRule type="duplicateValues" dxfId="444" priority="7"/>
  </conditionalFormatting>
  <conditionalFormatting sqref="K90">
    <cfRule type="cellIs" dxfId="443" priority="6" stopIfTrue="1" operator="equal">
      <formula>"近效"</formula>
    </cfRule>
  </conditionalFormatting>
  <conditionalFormatting sqref="K90">
    <cfRule type="duplicateValues" dxfId="442" priority="5"/>
  </conditionalFormatting>
  <conditionalFormatting sqref="K73">
    <cfRule type="cellIs" dxfId="441" priority="4" stopIfTrue="1" operator="equal">
      <formula>"近效"</formula>
    </cfRule>
  </conditionalFormatting>
  <conditionalFormatting sqref="K73">
    <cfRule type="duplicateValues" dxfId="440" priority="3"/>
  </conditionalFormatting>
  <conditionalFormatting sqref="K93">
    <cfRule type="duplicateValues" dxfId="439" priority="1"/>
  </conditionalFormatting>
  <conditionalFormatting sqref="D39:E39 D7:E10 D12:E16 D23:E33">
    <cfRule type="duplicateValues" dxfId="438" priority="374"/>
  </conditionalFormatting>
  <conditionalFormatting sqref="D39:E39 D7:E10 D12:E16 D23:E33">
    <cfRule type="duplicateValues" dxfId="437" priority="381"/>
    <cfRule type="duplicateValues" dxfId="436" priority="382"/>
  </conditionalFormatting>
  <conditionalFormatting sqref="D78">
    <cfRule type="duplicateValues" dxfId="435" priority="459"/>
    <cfRule type="duplicateValues" dxfId="434" priority="460"/>
    <cfRule type="duplicateValues" dxfId="433" priority="461"/>
    <cfRule type="duplicateValues" dxfId="432" priority="462"/>
    <cfRule type="duplicateValues" dxfId="431" priority="463"/>
    <cfRule type="duplicateValues" dxfId="430" priority="464"/>
  </conditionalFormatting>
  <conditionalFormatting sqref="D94 D74 D91 D86 D81:D83">
    <cfRule type="duplicateValues" dxfId="429" priority="531"/>
  </conditionalFormatting>
  <conditionalFormatting sqref="D94 D91 D89 D77 D73:D74 D71 D81:D86">
    <cfRule type="duplicateValues" dxfId="428" priority="536"/>
  </conditionalFormatting>
  <conditionalFormatting sqref="D95:D112">
    <cfRule type="duplicateValues" dxfId="427" priority="547"/>
    <cfRule type="duplicateValues" dxfId="426" priority="548"/>
    <cfRule type="duplicateValues" dxfId="425" priority="549"/>
    <cfRule type="duplicateValues" dxfId="424" priority="550"/>
    <cfRule type="duplicateValues" dxfId="423" priority="551"/>
    <cfRule type="duplicateValues" dxfId="422" priority="552"/>
  </conditionalFormatting>
  <conditionalFormatting sqref="D126:D132">
    <cfRule type="duplicateValues" dxfId="421" priority="555"/>
    <cfRule type="duplicateValues" dxfId="420" priority="556"/>
    <cfRule type="duplicateValues" dxfId="419" priority="557"/>
    <cfRule type="duplicateValues" dxfId="418" priority="558"/>
    <cfRule type="duplicateValues" dxfId="417" priority="559"/>
    <cfRule type="duplicateValues" dxfId="416" priority="560"/>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8"/>
  <sheetViews>
    <sheetView workbookViewId="0">
      <selection activeCell="T1" sqref="S1:T1048576"/>
    </sheetView>
  </sheetViews>
  <sheetFormatPr defaultRowHeight="13.5" x14ac:dyDescent="0.15"/>
  <cols>
    <col min="19" max="20" width="5.625" customWidth="1"/>
  </cols>
  <sheetData>
    <row r="1" spans="1:28" s="5" customFormat="1" ht="24" customHeight="1" x14ac:dyDescent="0.15">
      <c r="A1" s="1" t="s">
        <v>0</v>
      </c>
      <c r="B1" s="1" t="s">
        <v>1</v>
      </c>
      <c r="C1" s="2" t="s">
        <v>2</v>
      </c>
      <c r="D1" s="1" t="s">
        <v>3</v>
      </c>
      <c r="E1" s="2" t="s">
        <v>4</v>
      </c>
      <c r="F1" s="2" t="s">
        <v>5</v>
      </c>
      <c r="G1" s="1" t="s">
        <v>6</v>
      </c>
      <c r="H1" s="2" t="s">
        <v>7</v>
      </c>
      <c r="I1" s="2" t="s">
        <v>8</v>
      </c>
      <c r="J1" s="1" t="s">
        <v>14</v>
      </c>
      <c r="K1" s="2" t="s">
        <v>18</v>
      </c>
      <c r="L1" s="2" t="s">
        <v>19</v>
      </c>
      <c r="M1" s="2" t="s">
        <v>20</v>
      </c>
      <c r="N1" s="2" t="s">
        <v>21</v>
      </c>
      <c r="O1" s="2" t="s">
        <v>22</v>
      </c>
      <c r="P1" s="2" t="s">
        <v>23</v>
      </c>
      <c r="Q1" s="2" t="s">
        <v>24</v>
      </c>
      <c r="R1" s="2" t="s">
        <v>25</v>
      </c>
      <c r="S1" s="2" t="s">
        <v>26</v>
      </c>
      <c r="T1" s="2" t="s">
        <v>27</v>
      </c>
      <c r="U1" s="114" t="s">
        <v>28</v>
      </c>
      <c r="V1" s="2" t="s">
        <v>337</v>
      </c>
      <c r="W1" s="3" t="s">
        <v>29</v>
      </c>
      <c r="X1" s="4" t="s">
        <v>30</v>
      </c>
      <c r="Y1" s="4" t="s">
        <v>31</v>
      </c>
      <c r="Z1" s="115"/>
      <c r="AA1" s="115"/>
      <c r="AB1" s="116" t="s">
        <v>338</v>
      </c>
    </row>
    <row r="2" spans="1:28" s="30" customFormat="1" ht="16.5" customHeight="1" x14ac:dyDescent="0.15">
      <c r="A2" s="15" t="s">
        <v>32</v>
      </c>
      <c r="B2" s="15" t="s">
        <v>33</v>
      </c>
      <c r="C2" s="16">
        <v>232201</v>
      </c>
      <c r="D2" s="17" t="s">
        <v>34</v>
      </c>
      <c r="E2" s="16">
        <v>209</v>
      </c>
      <c r="F2" s="16">
        <v>299</v>
      </c>
      <c r="G2" s="19">
        <v>0.30100334448160537</v>
      </c>
      <c r="H2" s="16">
        <v>159</v>
      </c>
      <c r="I2" s="95">
        <v>199</v>
      </c>
      <c r="J2" s="22">
        <v>0.20100502512562815</v>
      </c>
      <c r="K2" s="26">
        <v>50</v>
      </c>
      <c r="L2" s="26">
        <v>50</v>
      </c>
      <c r="M2" s="27" t="s">
        <v>35</v>
      </c>
      <c r="N2" s="27">
        <v>100</v>
      </c>
      <c r="O2" s="27" t="s">
        <v>36</v>
      </c>
      <c r="P2" s="27" t="s">
        <v>37</v>
      </c>
      <c r="Q2" s="27">
        <v>16</v>
      </c>
      <c r="R2" s="27">
        <v>60</v>
      </c>
      <c r="S2" s="27" t="s">
        <v>38</v>
      </c>
      <c r="T2" s="27"/>
      <c r="U2" s="96" t="s">
        <v>39</v>
      </c>
      <c r="V2" s="16" t="s">
        <v>103</v>
      </c>
      <c r="W2" s="28">
        <v>1</v>
      </c>
      <c r="X2" s="28" t="s">
        <v>315</v>
      </c>
      <c r="Y2" s="29" t="s">
        <v>316</v>
      </c>
      <c r="Z2" s="29"/>
      <c r="AA2" s="29"/>
      <c r="AB2" s="39">
        <v>40</v>
      </c>
    </row>
    <row r="3" spans="1:28" s="30" customFormat="1" ht="16.5" customHeight="1" x14ac:dyDescent="0.15">
      <c r="A3" s="31" t="s">
        <v>32</v>
      </c>
      <c r="B3" s="31" t="s">
        <v>33</v>
      </c>
      <c r="C3" s="32">
        <v>230584</v>
      </c>
      <c r="D3" s="33" t="s">
        <v>40</v>
      </c>
      <c r="E3" s="32">
        <v>214.4</v>
      </c>
      <c r="F3" s="32">
        <v>298</v>
      </c>
      <c r="G3" s="34">
        <v>0.19999999999999998</v>
      </c>
      <c r="H3" s="32">
        <v>214</v>
      </c>
      <c r="I3" s="97">
        <v>278</v>
      </c>
      <c r="J3" s="37">
        <v>0.23021582733812951</v>
      </c>
      <c r="K3" s="38">
        <v>0.40000000000000568</v>
      </c>
      <c r="L3" s="38">
        <v>19.599999999999994</v>
      </c>
      <c r="M3" s="39" t="s">
        <v>35</v>
      </c>
      <c r="N3" s="40">
        <v>20</v>
      </c>
      <c r="O3" s="39" t="s">
        <v>36</v>
      </c>
      <c r="P3" s="40" t="s">
        <v>37</v>
      </c>
      <c r="Q3" s="32">
        <v>1</v>
      </c>
      <c r="R3" s="32">
        <v>192</v>
      </c>
      <c r="S3" s="39"/>
      <c r="T3" s="39"/>
      <c r="U3" s="98" t="s">
        <v>39</v>
      </c>
      <c r="V3" s="32" t="s">
        <v>103</v>
      </c>
      <c r="W3" s="28">
        <v>1</v>
      </c>
      <c r="X3" s="28" t="s">
        <v>315</v>
      </c>
      <c r="Y3" s="29" t="s">
        <v>316</v>
      </c>
      <c r="Z3" s="29"/>
      <c r="AA3" s="29"/>
      <c r="AB3" s="39">
        <v>64</v>
      </c>
    </row>
    <row r="4" spans="1:28" s="30" customFormat="1" ht="16.5" customHeight="1" x14ac:dyDescent="0.15">
      <c r="A4" s="31" t="s">
        <v>32</v>
      </c>
      <c r="B4" s="31" t="s">
        <v>33</v>
      </c>
      <c r="C4" s="32">
        <v>232203</v>
      </c>
      <c r="D4" s="33" t="s">
        <v>41</v>
      </c>
      <c r="E4" s="32">
        <v>349</v>
      </c>
      <c r="F4" s="32">
        <v>498</v>
      </c>
      <c r="G4" s="34">
        <v>0.29919678714859438</v>
      </c>
      <c r="H4" s="32">
        <v>159</v>
      </c>
      <c r="I4" s="21">
        <v>199</v>
      </c>
      <c r="J4" s="37">
        <v>0.20100502512562815</v>
      </c>
      <c r="K4" s="38">
        <v>190</v>
      </c>
      <c r="L4" s="38">
        <v>109</v>
      </c>
      <c r="M4" s="39" t="s">
        <v>35</v>
      </c>
      <c r="N4" s="39">
        <v>299</v>
      </c>
      <c r="O4" s="39" t="s">
        <v>36</v>
      </c>
      <c r="P4" s="40" t="s">
        <v>37</v>
      </c>
      <c r="Q4" s="39">
        <v>43</v>
      </c>
      <c r="R4" s="39">
        <v>0</v>
      </c>
      <c r="S4" s="39"/>
      <c r="T4" s="39"/>
      <c r="U4" s="98" t="s">
        <v>42</v>
      </c>
      <c r="V4" s="32" t="s">
        <v>103</v>
      </c>
      <c r="W4" s="28" t="e">
        <v>#N/A</v>
      </c>
      <c r="X4" s="28" t="s">
        <v>315</v>
      </c>
      <c r="Y4" s="29" t="s">
        <v>316</v>
      </c>
      <c r="Z4" s="29"/>
      <c r="AA4" s="29"/>
      <c r="AB4" s="39">
        <v>40</v>
      </c>
    </row>
    <row r="5" spans="1:28" s="30" customFormat="1" ht="16.5" customHeight="1" x14ac:dyDescent="0.15">
      <c r="A5" s="31" t="s">
        <v>32</v>
      </c>
      <c r="B5" s="31" t="s">
        <v>33</v>
      </c>
      <c r="C5" s="32">
        <v>233404</v>
      </c>
      <c r="D5" s="33" t="s">
        <v>43</v>
      </c>
      <c r="E5" s="32">
        <v>209</v>
      </c>
      <c r="F5" s="32">
        <v>299</v>
      </c>
      <c r="G5" s="34">
        <v>0.30100334448160537</v>
      </c>
      <c r="H5" s="99">
        <v>159.19999999999999</v>
      </c>
      <c r="I5" s="21">
        <v>199</v>
      </c>
      <c r="J5" s="37">
        <v>0.20000000000000007</v>
      </c>
      <c r="K5" s="38">
        <v>49.800000000000011</v>
      </c>
      <c r="L5" s="38">
        <v>50.199999999999989</v>
      </c>
      <c r="M5" s="39" t="s">
        <v>35</v>
      </c>
      <c r="N5" s="39">
        <v>100</v>
      </c>
      <c r="O5" s="39" t="s">
        <v>36</v>
      </c>
      <c r="P5" s="40" t="s">
        <v>37</v>
      </c>
      <c r="Q5" s="39">
        <v>0</v>
      </c>
      <c r="R5" s="39">
        <v>0</v>
      </c>
      <c r="S5" s="39"/>
      <c r="T5" s="39"/>
      <c r="U5" s="98" t="s">
        <v>42</v>
      </c>
      <c r="V5" s="32" t="s">
        <v>103</v>
      </c>
      <c r="W5" s="28" t="e">
        <v>#N/A</v>
      </c>
      <c r="X5" s="28" t="s">
        <v>315</v>
      </c>
      <c r="Y5" s="29" t="s">
        <v>316</v>
      </c>
      <c r="Z5" s="29"/>
      <c r="AA5" s="29"/>
      <c r="AB5" s="39">
        <v>39.800000000000011</v>
      </c>
    </row>
    <row r="6" spans="1:28" s="30" customFormat="1" ht="16.5" customHeight="1" x14ac:dyDescent="0.15">
      <c r="A6" s="31" t="s">
        <v>32</v>
      </c>
      <c r="B6" s="31" t="s">
        <v>33</v>
      </c>
      <c r="C6" s="32">
        <v>233093</v>
      </c>
      <c r="D6" s="33" t="s">
        <v>44</v>
      </c>
      <c r="E6" s="32">
        <v>126</v>
      </c>
      <c r="F6" s="32">
        <v>198</v>
      </c>
      <c r="G6" s="34">
        <v>0.36363636363636365</v>
      </c>
      <c r="H6" s="32">
        <v>126</v>
      </c>
      <c r="I6" s="21">
        <v>168</v>
      </c>
      <c r="J6" s="37">
        <v>0.25</v>
      </c>
      <c r="K6" s="38">
        <v>0</v>
      </c>
      <c r="L6" s="38">
        <v>30</v>
      </c>
      <c r="M6" s="39" t="s">
        <v>45</v>
      </c>
      <c r="N6" s="39">
        <v>30</v>
      </c>
      <c r="O6" s="39" t="s">
        <v>36</v>
      </c>
      <c r="P6" s="40" t="s">
        <v>37</v>
      </c>
      <c r="Q6" s="39">
        <v>0</v>
      </c>
      <c r="R6" s="39">
        <v>50</v>
      </c>
      <c r="S6" s="39"/>
      <c r="T6" s="39"/>
      <c r="U6" s="98" t="s">
        <v>39</v>
      </c>
      <c r="V6" s="32" t="s">
        <v>103</v>
      </c>
      <c r="W6" s="28">
        <v>1</v>
      </c>
      <c r="X6" s="28" t="s">
        <v>315</v>
      </c>
      <c r="Y6" s="29" t="s">
        <v>316</v>
      </c>
      <c r="Z6" s="29"/>
      <c r="AA6" s="29"/>
      <c r="AB6" s="39">
        <v>42</v>
      </c>
    </row>
    <row r="7" spans="1:28" s="30" customFormat="1" ht="16.5" customHeight="1" x14ac:dyDescent="0.15">
      <c r="A7" s="31" t="s">
        <v>32</v>
      </c>
      <c r="B7" s="31" t="s">
        <v>33</v>
      </c>
      <c r="C7" s="32">
        <v>232836</v>
      </c>
      <c r="D7" s="33" t="s">
        <v>46</v>
      </c>
      <c r="E7" s="32">
        <v>70</v>
      </c>
      <c r="F7" s="32">
        <v>99</v>
      </c>
      <c r="G7" s="34">
        <v>0.29292929292929293</v>
      </c>
      <c r="H7" s="32">
        <v>70</v>
      </c>
      <c r="I7" s="21">
        <v>99</v>
      </c>
      <c r="J7" s="37">
        <v>0.29292929292929293</v>
      </c>
      <c r="K7" s="38">
        <v>0</v>
      </c>
      <c r="L7" s="38">
        <v>0</v>
      </c>
      <c r="M7" s="39" t="s">
        <v>47</v>
      </c>
      <c r="N7" s="39">
        <v>0</v>
      </c>
      <c r="O7" s="39" t="s">
        <v>36</v>
      </c>
      <c r="P7" s="40" t="s">
        <v>37</v>
      </c>
      <c r="Q7" s="39">
        <v>57</v>
      </c>
      <c r="R7" s="39">
        <v>59</v>
      </c>
      <c r="S7" s="39"/>
      <c r="T7" s="39"/>
      <c r="U7" s="98" t="s">
        <v>39</v>
      </c>
      <c r="V7" s="32" t="s">
        <v>103</v>
      </c>
      <c r="W7" s="28">
        <v>1</v>
      </c>
      <c r="X7" s="28" t="s">
        <v>315</v>
      </c>
      <c r="Y7" s="29" t="s">
        <v>316</v>
      </c>
      <c r="Z7" s="29"/>
      <c r="AA7" s="29"/>
      <c r="AB7" s="39">
        <v>29</v>
      </c>
    </row>
    <row r="8" spans="1:28" s="30" customFormat="1" ht="16.5" customHeight="1" x14ac:dyDescent="0.15">
      <c r="A8" s="31" t="s">
        <v>32</v>
      </c>
      <c r="B8" s="31" t="s">
        <v>48</v>
      </c>
      <c r="C8" s="32">
        <v>206311</v>
      </c>
      <c r="D8" s="33" t="s">
        <v>49</v>
      </c>
      <c r="E8" s="32">
        <v>75</v>
      </c>
      <c r="F8" s="32">
        <v>99</v>
      </c>
      <c r="G8" s="34">
        <v>0.24242424242424243</v>
      </c>
      <c r="H8" s="32">
        <v>75</v>
      </c>
      <c r="I8" s="21">
        <v>99</v>
      </c>
      <c r="J8" s="37">
        <v>0.24242424242424243</v>
      </c>
      <c r="K8" s="38">
        <v>0</v>
      </c>
      <c r="L8" s="38">
        <v>0</v>
      </c>
      <c r="M8" s="39" t="s">
        <v>47</v>
      </c>
      <c r="N8" s="39">
        <v>0</v>
      </c>
      <c r="O8" s="39" t="s">
        <v>36</v>
      </c>
      <c r="P8" s="40" t="s">
        <v>37</v>
      </c>
      <c r="Q8" s="39">
        <v>13</v>
      </c>
      <c r="R8" s="39">
        <v>81</v>
      </c>
      <c r="S8" s="39"/>
      <c r="T8" s="39"/>
      <c r="U8" s="98" t="s">
        <v>42</v>
      </c>
      <c r="V8" s="32" t="s">
        <v>103</v>
      </c>
      <c r="W8" s="28">
        <v>1</v>
      </c>
      <c r="X8" s="28" t="s">
        <v>315</v>
      </c>
      <c r="Y8" s="29" t="s">
        <v>316</v>
      </c>
      <c r="Z8" s="29"/>
      <c r="AA8" s="29"/>
      <c r="AB8" s="39">
        <v>24</v>
      </c>
    </row>
    <row r="9" spans="1:28" s="30" customFormat="1" ht="16.5" customHeight="1" x14ac:dyDescent="0.15">
      <c r="A9" s="31" t="s">
        <v>32</v>
      </c>
      <c r="B9" s="31" t="s">
        <v>33</v>
      </c>
      <c r="C9" s="32">
        <v>219733</v>
      </c>
      <c r="D9" s="33" t="s">
        <v>50</v>
      </c>
      <c r="E9" s="32">
        <v>539</v>
      </c>
      <c r="F9" s="32">
        <v>799</v>
      </c>
      <c r="G9" s="34">
        <v>0.32540675844806005</v>
      </c>
      <c r="H9" s="100">
        <v>529</v>
      </c>
      <c r="I9" s="101">
        <v>779</v>
      </c>
      <c r="J9" s="37">
        <v>0.3209242618741977</v>
      </c>
      <c r="K9" s="38">
        <v>10</v>
      </c>
      <c r="L9" s="38">
        <v>10</v>
      </c>
      <c r="M9" s="39" t="s">
        <v>35</v>
      </c>
      <c r="N9" s="39">
        <v>20</v>
      </c>
      <c r="O9" s="39" t="s">
        <v>36</v>
      </c>
      <c r="P9" s="40" t="s">
        <v>37</v>
      </c>
      <c r="Q9" s="39">
        <v>7</v>
      </c>
      <c r="R9" s="39">
        <v>76</v>
      </c>
      <c r="S9" s="39"/>
      <c r="T9" s="39"/>
      <c r="U9" s="98" t="s">
        <v>42</v>
      </c>
      <c r="V9" s="32" t="s">
        <v>103</v>
      </c>
      <c r="W9" s="28">
        <v>1</v>
      </c>
      <c r="X9" s="28" t="s">
        <v>315</v>
      </c>
      <c r="Y9" s="29" t="s">
        <v>317</v>
      </c>
      <c r="Z9" s="29"/>
      <c r="AA9" s="29"/>
      <c r="AB9" s="39">
        <v>250</v>
      </c>
    </row>
    <row r="10" spans="1:28" s="30" customFormat="1" ht="16.5" customHeight="1" x14ac:dyDescent="0.15">
      <c r="A10" s="31" t="s">
        <v>32</v>
      </c>
      <c r="B10" s="31" t="s">
        <v>33</v>
      </c>
      <c r="C10" s="32">
        <v>233534</v>
      </c>
      <c r="D10" s="33" t="s">
        <v>51</v>
      </c>
      <c r="E10" s="32">
        <v>208</v>
      </c>
      <c r="F10" s="32">
        <v>298</v>
      </c>
      <c r="G10" s="34">
        <v>0.30201342281879195</v>
      </c>
      <c r="H10" s="32">
        <v>208</v>
      </c>
      <c r="I10" s="21">
        <v>259</v>
      </c>
      <c r="J10" s="37">
        <v>0.19691119691119691</v>
      </c>
      <c r="K10" s="38">
        <v>0</v>
      </c>
      <c r="L10" s="38">
        <v>39</v>
      </c>
      <c r="M10" s="39" t="s">
        <v>45</v>
      </c>
      <c r="N10" s="39">
        <v>39</v>
      </c>
      <c r="O10" s="43" t="s">
        <v>36</v>
      </c>
      <c r="P10" s="40" t="s">
        <v>37</v>
      </c>
      <c r="Q10" s="39">
        <v>0</v>
      </c>
      <c r="R10" s="39">
        <v>100</v>
      </c>
      <c r="S10" s="39"/>
      <c r="T10" s="39"/>
      <c r="U10" s="98" t="s">
        <v>39</v>
      </c>
      <c r="V10" s="32" t="s">
        <v>103</v>
      </c>
      <c r="W10" s="28">
        <v>1</v>
      </c>
      <c r="X10" s="28" t="s">
        <v>315</v>
      </c>
      <c r="Y10" s="29" t="s">
        <v>316</v>
      </c>
      <c r="Z10" s="29"/>
      <c r="AA10" s="29"/>
      <c r="AB10" s="39">
        <v>51</v>
      </c>
    </row>
    <row r="11" spans="1:28" s="30" customFormat="1" ht="16.5" customHeight="1" x14ac:dyDescent="0.15">
      <c r="A11" s="31" t="s">
        <v>32</v>
      </c>
      <c r="B11" s="31" t="s">
        <v>33</v>
      </c>
      <c r="C11" s="32">
        <v>228320</v>
      </c>
      <c r="D11" s="33" t="s">
        <v>52</v>
      </c>
      <c r="E11" s="32">
        <v>126</v>
      </c>
      <c r="F11" s="32">
        <v>168</v>
      </c>
      <c r="G11" s="34">
        <v>0.25</v>
      </c>
      <c r="H11" s="38">
        <v>126</v>
      </c>
      <c r="I11" s="21">
        <v>158</v>
      </c>
      <c r="J11" s="37">
        <v>0.20253164556962025</v>
      </c>
      <c r="K11" s="38">
        <v>0</v>
      </c>
      <c r="L11" s="38">
        <v>10</v>
      </c>
      <c r="M11" s="39" t="s">
        <v>35</v>
      </c>
      <c r="N11" s="40">
        <v>10</v>
      </c>
      <c r="O11" s="39" t="s">
        <v>36</v>
      </c>
      <c r="P11" s="40" t="s">
        <v>37</v>
      </c>
      <c r="Q11" s="32">
        <v>20</v>
      </c>
      <c r="R11" s="32">
        <v>992</v>
      </c>
      <c r="S11" s="39"/>
      <c r="T11" s="39"/>
      <c r="U11" s="98" t="s">
        <v>42</v>
      </c>
      <c r="V11" s="32" t="s">
        <v>103</v>
      </c>
      <c r="W11" s="28">
        <v>1</v>
      </c>
      <c r="X11" s="28" t="s">
        <v>315</v>
      </c>
      <c r="Y11" s="29" t="s">
        <v>316</v>
      </c>
      <c r="Z11" s="29"/>
      <c r="AA11" s="29"/>
      <c r="AB11" s="39">
        <v>32</v>
      </c>
    </row>
    <row r="12" spans="1:28" s="30" customFormat="1" ht="16.5" customHeight="1" x14ac:dyDescent="0.15">
      <c r="A12" s="31" t="s">
        <v>32</v>
      </c>
      <c r="B12" s="31" t="s">
        <v>33</v>
      </c>
      <c r="C12" s="32">
        <v>231848</v>
      </c>
      <c r="D12" s="33" t="s">
        <v>53</v>
      </c>
      <c r="E12" s="32">
        <v>89</v>
      </c>
      <c r="F12" s="32">
        <v>128</v>
      </c>
      <c r="G12" s="34">
        <v>0.3046875</v>
      </c>
      <c r="H12" s="32">
        <v>79</v>
      </c>
      <c r="I12" s="21">
        <v>99</v>
      </c>
      <c r="J12" s="37">
        <v>0.20202020202020202</v>
      </c>
      <c r="K12" s="38">
        <v>10</v>
      </c>
      <c r="L12" s="38">
        <v>19</v>
      </c>
      <c r="M12" s="39" t="s">
        <v>35</v>
      </c>
      <c r="N12" s="40">
        <v>29</v>
      </c>
      <c r="O12" s="39" t="s">
        <v>36</v>
      </c>
      <c r="P12" s="40" t="s">
        <v>37</v>
      </c>
      <c r="Q12" s="32">
        <v>2</v>
      </c>
      <c r="R12" s="32">
        <v>38</v>
      </c>
      <c r="S12" s="39"/>
      <c r="T12" s="39"/>
      <c r="U12" s="98" t="s">
        <v>39</v>
      </c>
      <c r="V12" s="32" t="s">
        <v>103</v>
      </c>
      <c r="W12" s="28">
        <v>1</v>
      </c>
      <c r="X12" s="28" t="s">
        <v>315</v>
      </c>
      <c r="Y12" s="29" t="s">
        <v>316</v>
      </c>
      <c r="Z12" s="29"/>
      <c r="AA12" s="29"/>
      <c r="AB12" s="39">
        <v>20</v>
      </c>
    </row>
    <row r="13" spans="1:28" s="30" customFormat="1" ht="16.5" customHeight="1" x14ac:dyDescent="0.15">
      <c r="A13" s="31" t="s">
        <v>32</v>
      </c>
      <c r="B13" s="31" t="s">
        <v>33</v>
      </c>
      <c r="C13" s="32">
        <v>224288</v>
      </c>
      <c r="D13" s="33" t="s">
        <v>54</v>
      </c>
      <c r="E13" s="32">
        <v>119</v>
      </c>
      <c r="F13" s="32">
        <v>199</v>
      </c>
      <c r="G13" s="34">
        <v>0.4020100502512563</v>
      </c>
      <c r="H13" s="38">
        <v>119</v>
      </c>
      <c r="I13" s="21">
        <v>149</v>
      </c>
      <c r="J13" s="37">
        <v>0.20134228187919462</v>
      </c>
      <c r="K13" s="38">
        <v>0</v>
      </c>
      <c r="L13" s="38">
        <v>50</v>
      </c>
      <c r="M13" s="39" t="s">
        <v>35</v>
      </c>
      <c r="N13" s="40">
        <v>50</v>
      </c>
      <c r="O13" s="39" t="s">
        <v>36</v>
      </c>
      <c r="P13" s="40" t="s">
        <v>37</v>
      </c>
      <c r="Q13" s="45">
        <v>7</v>
      </c>
      <c r="R13" s="45">
        <v>94</v>
      </c>
      <c r="S13" s="39"/>
      <c r="T13" s="39"/>
      <c r="U13" s="98" t="s">
        <v>42</v>
      </c>
      <c r="V13" s="32" t="s">
        <v>103</v>
      </c>
      <c r="W13" s="28">
        <v>1</v>
      </c>
      <c r="X13" s="28" t="s">
        <v>315</v>
      </c>
      <c r="Y13" s="29" t="s">
        <v>316</v>
      </c>
      <c r="Z13" s="29"/>
      <c r="AA13" s="29"/>
      <c r="AB13" s="39">
        <v>30</v>
      </c>
    </row>
    <row r="14" spans="1:28" s="30" customFormat="1" ht="16.5" customHeight="1" x14ac:dyDescent="0.15">
      <c r="A14" s="31" t="s">
        <v>32</v>
      </c>
      <c r="B14" s="31" t="s">
        <v>33</v>
      </c>
      <c r="C14" s="32">
        <v>193006</v>
      </c>
      <c r="D14" s="33" t="s">
        <v>55</v>
      </c>
      <c r="E14" s="32">
        <v>238.5</v>
      </c>
      <c r="F14" s="32">
        <v>318</v>
      </c>
      <c r="G14" s="34">
        <v>0.25</v>
      </c>
      <c r="H14" s="32">
        <v>238.5</v>
      </c>
      <c r="I14" s="21">
        <v>318</v>
      </c>
      <c r="J14" s="37">
        <v>0.25</v>
      </c>
      <c r="K14" s="38">
        <v>0</v>
      </c>
      <c r="L14" s="38">
        <v>0</v>
      </c>
      <c r="M14" s="39" t="s">
        <v>45</v>
      </c>
      <c r="N14" s="39">
        <v>0</v>
      </c>
      <c r="O14" s="43" t="s">
        <v>36</v>
      </c>
      <c r="P14" s="40" t="s">
        <v>37</v>
      </c>
      <c r="Q14" s="39">
        <v>14</v>
      </c>
      <c r="R14" s="39">
        <v>40</v>
      </c>
      <c r="S14" s="39"/>
      <c r="T14" s="39"/>
      <c r="U14" s="98" t="s">
        <v>42</v>
      </c>
      <c r="V14" s="32" t="s">
        <v>103</v>
      </c>
      <c r="W14" s="28">
        <v>1</v>
      </c>
      <c r="X14" s="28" t="s">
        <v>315</v>
      </c>
      <c r="Y14" s="29" t="s">
        <v>316</v>
      </c>
      <c r="Z14" s="29"/>
      <c r="AA14" s="29"/>
      <c r="AB14" s="39">
        <v>79.5</v>
      </c>
    </row>
    <row r="15" spans="1:28" s="30" customFormat="1" ht="16.5" customHeight="1" x14ac:dyDescent="0.15">
      <c r="A15" s="31" t="s">
        <v>32</v>
      </c>
      <c r="B15" s="31" t="s">
        <v>33</v>
      </c>
      <c r="C15" s="32">
        <v>232854</v>
      </c>
      <c r="D15" s="33" t="s">
        <v>56</v>
      </c>
      <c r="E15" s="32">
        <v>148.5</v>
      </c>
      <c r="F15" s="32">
        <v>198</v>
      </c>
      <c r="G15" s="34">
        <v>0.25</v>
      </c>
      <c r="H15" s="32">
        <v>148.5</v>
      </c>
      <c r="I15" s="21">
        <v>198</v>
      </c>
      <c r="J15" s="37">
        <v>0.25</v>
      </c>
      <c r="K15" s="38">
        <v>0</v>
      </c>
      <c r="L15" s="38">
        <v>0</v>
      </c>
      <c r="M15" s="39" t="s">
        <v>35</v>
      </c>
      <c r="N15" s="39">
        <v>0</v>
      </c>
      <c r="O15" s="43" t="s">
        <v>36</v>
      </c>
      <c r="P15" s="40" t="s">
        <v>37</v>
      </c>
      <c r="Q15" s="47">
        <v>12</v>
      </c>
      <c r="R15" s="47">
        <v>186</v>
      </c>
      <c r="S15" s="39"/>
      <c r="T15" s="39"/>
      <c r="U15" s="98" t="s">
        <v>39</v>
      </c>
      <c r="V15" s="32" t="s">
        <v>103</v>
      </c>
      <c r="W15" s="28">
        <v>1</v>
      </c>
      <c r="X15" s="28" t="s">
        <v>315</v>
      </c>
      <c r="Y15" s="29" t="s">
        <v>316</v>
      </c>
      <c r="Z15" s="29"/>
      <c r="AA15" s="29"/>
      <c r="AB15" s="39">
        <v>49.5</v>
      </c>
    </row>
    <row r="16" spans="1:28" s="30" customFormat="1" ht="16.5" customHeight="1" x14ac:dyDescent="0.15">
      <c r="A16" s="31" t="s">
        <v>32</v>
      </c>
      <c r="B16" s="31" t="s">
        <v>33</v>
      </c>
      <c r="C16" s="32">
        <v>233527</v>
      </c>
      <c r="D16" s="33" t="s">
        <v>57</v>
      </c>
      <c r="E16" s="32">
        <v>117.6</v>
      </c>
      <c r="F16" s="32">
        <v>168</v>
      </c>
      <c r="G16" s="34">
        <v>0.30000000000000004</v>
      </c>
      <c r="H16" s="32">
        <v>117.6</v>
      </c>
      <c r="I16" s="21">
        <v>168</v>
      </c>
      <c r="J16" s="37">
        <v>0.30000000000000004</v>
      </c>
      <c r="K16" s="38">
        <v>0</v>
      </c>
      <c r="L16" s="38">
        <v>0</v>
      </c>
      <c r="M16" s="39" t="s">
        <v>35</v>
      </c>
      <c r="N16" s="39">
        <v>0</v>
      </c>
      <c r="O16" s="43" t="s">
        <v>36</v>
      </c>
      <c r="P16" s="40" t="s">
        <v>37</v>
      </c>
      <c r="Q16" s="39">
        <v>0</v>
      </c>
      <c r="R16" s="39">
        <v>20</v>
      </c>
      <c r="S16" s="39"/>
      <c r="T16" s="39"/>
      <c r="U16" s="98" t="s">
        <v>42</v>
      </c>
      <c r="V16" s="32" t="s">
        <v>103</v>
      </c>
      <c r="W16" s="28">
        <v>1</v>
      </c>
      <c r="X16" s="28" t="s">
        <v>315</v>
      </c>
      <c r="Y16" s="29" t="s">
        <v>316</v>
      </c>
      <c r="Z16" s="29"/>
      <c r="AA16" s="29"/>
      <c r="AB16" s="39">
        <v>50.400000000000006</v>
      </c>
    </row>
    <row r="17" spans="1:28" s="30" customFormat="1" ht="16.5" customHeight="1" x14ac:dyDescent="0.15">
      <c r="A17" s="31" t="s">
        <v>32</v>
      </c>
      <c r="B17" s="31" t="s">
        <v>33</v>
      </c>
      <c r="C17" s="32">
        <v>233024</v>
      </c>
      <c r="D17" s="33" t="s">
        <v>58</v>
      </c>
      <c r="E17" s="32">
        <v>234</v>
      </c>
      <c r="F17" s="32">
        <v>318</v>
      </c>
      <c r="G17" s="34">
        <v>0.26415094339622641</v>
      </c>
      <c r="H17" s="32">
        <v>234</v>
      </c>
      <c r="I17" s="21">
        <v>318</v>
      </c>
      <c r="J17" s="37">
        <v>0.26415094339622641</v>
      </c>
      <c r="K17" s="38">
        <v>0</v>
      </c>
      <c r="L17" s="38">
        <v>0</v>
      </c>
      <c r="M17" s="39" t="s">
        <v>45</v>
      </c>
      <c r="N17" s="39">
        <v>0</v>
      </c>
      <c r="O17" s="43" t="s">
        <v>36</v>
      </c>
      <c r="P17" s="40" t="s">
        <v>37</v>
      </c>
      <c r="Q17" s="39">
        <v>0</v>
      </c>
      <c r="R17" s="39">
        <v>30</v>
      </c>
      <c r="S17" s="39"/>
      <c r="T17" s="39"/>
      <c r="U17" s="98" t="s">
        <v>39</v>
      </c>
      <c r="V17" s="32" t="s">
        <v>103</v>
      </c>
      <c r="W17" s="28">
        <v>1</v>
      </c>
      <c r="X17" s="28" t="s">
        <v>315</v>
      </c>
      <c r="Y17" s="29" t="s">
        <v>316</v>
      </c>
      <c r="Z17" s="29"/>
      <c r="AA17" s="29"/>
      <c r="AB17" s="39">
        <v>84</v>
      </c>
    </row>
    <row r="18" spans="1:28" s="30" customFormat="1" ht="16.5" customHeight="1" x14ac:dyDescent="0.15">
      <c r="A18" s="31" t="s">
        <v>32</v>
      </c>
      <c r="B18" s="31" t="s">
        <v>48</v>
      </c>
      <c r="C18" s="32">
        <v>232359</v>
      </c>
      <c r="D18" s="33" t="s">
        <v>59</v>
      </c>
      <c r="E18" s="32">
        <v>239.2</v>
      </c>
      <c r="F18" s="32">
        <v>299</v>
      </c>
      <c r="G18" s="34">
        <v>0.20000000000000004</v>
      </c>
      <c r="H18" s="38">
        <v>219.2</v>
      </c>
      <c r="I18" s="21">
        <v>279</v>
      </c>
      <c r="J18" s="37">
        <v>0.21433691756272405</v>
      </c>
      <c r="K18" s="38">
        <v>20</v>
      </c>
      <c r="L18" s="38">
        <v>0</v>
      </c>
      <c r="M18" s="39" t="s">
        <v>45</v>
      </c>
      <c r="N18" s="39">
        <v>20</v>
      </c>
      <c r="O18" s="43" t="s">
        <v>36</v>
      </c>
      <c r="P18" s="40" t="s">
        <v>37</v>
      </c>
      <c r="Q18" s="39">
        <v>1</v>
      </c>
      <c r="R18" s="39">
        <v>194</v>
      </c>
      <c r="S18" s="39"/>
      <c r="T18" s="39"/>
      <c r="U18" s="98" t="s">
        <v>39</v>
      </c>
      <c r="V18" s="32" t="s">
        <v>103</v>
      </c>
      <c r="W18" s="28">
        <v>1</v>
      </c>
      <c r="X18" s="28" t="s">
        <v>315</v>
      </c>
      <c r="Y18" s="29" t="s">
        <v>316</v>
      </c>
      <c r="Z18" s="29"/>
      <c r="AA18" s="29"/>
      <c r="AB18" s="39">
        <v>59.800000000000011</v>
      </c>
    </row>
    <row r="19" spans="1:28" s="30" customFormat="1" ht="16.5" customHeight="1" x14ac:dyDescent="0.15">
      <c r="A19" s="31" t="s">
        <v>32</v>
      </c>
      <c r="B19" s="31" t="s">
        <v>33</v>
      </c>
      <c r="C19" s="32">
        <v>230799</v>
      </c>
      <c r="D19" s="33" t="s">
        <v>60</v>
      </c>
      <c r="E19" s="32">
        <v>351</v>
      </c>
      <c r="F19" s="32">
        <v>468</v>
      </c>
      <c r="G19" s="34">
        <v>0.25</v>
      </c>
      <c r="H19" s="38">
        <v>341</v>
      </c>
      <c r="I19" s="21">
        <v>399</v>
      </c>
      <c r="J19" s="37">
        <v>0.14536340852130325</v>
      </c>
      <c r="K19" s="38">
        <v>10</v>
      </c>
      <c r="L19" s="38">
        <v>59</v>
      </c>
      <c r="M19" s="39" t="s">
        <v>45</v>
      </c>
      <c r="N19" s="39">
        <v>69</v>
      </c>
      <c r="O19" s="39" t="s">
        <v>36</v>
      </c>
      <c r="P19" s="40" t="s">
        <v>37</v>
      </c>
      <c r="Q19" s="39">
        <v>4</v>
      </c>
      <c r="R19" s="39">
        <v>56</v>
      </c>
      <c r="S19" s="39"/>
      <c r="T19" s="39"/>
      <c r="U19" s="98" t="s">
        <v>42</v>
      </c>
      <c r="V19" s="32" t="s">
        <v>103</v>
      </c>
      <c r="W19" s="28">
        <v>1</v>
      </c>
      <c r="X19" s="28" t="s">
        <v>315</v>
      </c>
      <c r="Y19" s="29" t="s">
        <v>318</v>
      </c>
      <c r="Z19" s="29"/>
      <c r="AA19" s="29"/>
      <c r="AB19" s="39">
        <v>58</v>
      </c>
    </row>
    <row r="20" spans="1:28" s="30" customFormat="1" ht="16.5" customHeight="1" x14ac:dyDescent="0.15">
      <c r="A20" s="31" t="s">
        <v>32</v>
      </c>
      <c r="B20" s="31" t="s">
        <v>48</v>
      </c>
      <c r="C20" s="32">
        <v>217799</v>
      </c>
      <c r="D20" s="33" t="s">
        <v>61</v>
      </c>
      <c r="E20" s="32">
        <v>56</v>
      </c>
      <c r="F20" s="32">
        <v>76</v>
      </c>
      <c r="G20" s="34">
        <v>0.26315789473684209</v>
      </c>
      <c r="H20" s="32">
        <v>56</v>
      </c>
      <c r="I20" s="21">
        <v>76</v>
      </c>
      <c r="J20" s="37">
        <v>0.26315789473684209</v>
      </c>
      <c r="K20" s="38">
        <v>0</v>
      </c>
      <c r="L20" s="38">
        <v>0</v>
      </c>
      <c r="M20" s="39" t="s">
        <v>45</v>
      </c>
      <c r="N20" s="39">
        <v>0</v>
      </c>
      <c r="O20" s="39" t="s">
        <v>36</v>
      </c>
      <c r="P20" s="40" t="s">
        <v>37</v>
      </c>
      <c r="Q20" s="39">
        <v>13</v>
      </c>
      <c r="R20" s="39">
        <v>63</v>
      </c>
      <c r="S20" s="39"/>
      <c r="T20" s="39"/>
      <c r="U20" s="98" t="s">
        <v>42</v>
      </c>
      <c r="V20" s="32" t="s">
        <v>103</v>
      </c>
      <c r="W20" s="28">
        <v>1</v>
      </c>
      <c r="X20" s="28" t="s">
        <v>315</v>
      </c>
      <c r="Y20" s="29" t="s">
        <v>316</v>
      </c>
      <c r="Z20" s="29"/>
      <c r="AA20" s="29"/>
      <c r="AB20" s="39">
        <v>20</v>
      </c>
    </row>
    <row r="21" spans="1:28" s="30" customFormat="1" ht="16.5" customHeight="1" x14ac:dyDescent="0.15">
      <c r="A21" s="31" t="s">
        <v>32</v>
      </c>
      <c r="B21" s="31" t="s">
        <v>48</v>
      </c>
      <c r="C21" s="32">
        <v>229509</v>
      </c>
      <c r="D21" s="33" t="s">
        <v>62</v>
      </c>
      <c r="E21" s="32">
        <v>67</v>
      </c>
      <c r="F21" s="32">
        <v>89</v>
      </c>
      <c r="G21" s="34">
        <v>0.24719101123595505</v>
      </c>
      <c r="H21" s="32">
        <v>67</v>
      </c>
      <c r="I21" s="21">
        <v>89</v>
      </c>
      <c r="J21" s="37">
        <v>0.24719101123595505</v>
      </c>
      <c r="K21" s="38">
        <v>0</v>
      </c>
      <c r="L21" s="38">
        <v>0</v>
      </c>
      <c r="M21" s="39" t="s">
        <v>45</v>
      </c>
      <c r="N21" s="39">
        <v>0</v>
      </c>
      <c r="O21" s="43" t="s">
        <v>36</v>
      </c>
      <c r="P21" s="40" t="s">
        <v>37</v>
      </c>
      <c r="Q21" s="39">
        <v>10</v>
      </c>
      <c r="R21" s="39">
        <v>101</v>
      </c>
      <c r="S21" s="39"/>
      <c r="T21" s="39"/>
      <c r="U21" s="98" t="s">
        <v>42</v>
      </c>
      <c r="V21" s="32" t="s">
        <v>103</v>
      </c>
      <c r="W21" s="28">
        <v>1</v>
      </c>
      <c r="X21" s="28" t="s">
        <v>315</v>
      </c>
      <c r="Y21" s="29" t="s">
        <v>316</v>
      </c>
      <c r="Z21" s="29"/>
      <c r="AA21" s="29"/>
      <c r="AB21" s="39">
        <v>22</v>
      </c>
    </row>
    <row r="22" spans="1:28" s="30" customFormat="1" ht="16.5" customHeight="1" x14ac:dyDescent="0.15">
      <c r="A22" s="31" t="s">
        <v>32</v>
      </c>
      <c r="B22" s="31" t="s">
        <v>48</v>
      </c>
      <c r="C22" s="32">
        <v>206848</v>
      </c>
      <c r="D22" s="33" t="s">
        <v>63</v>
      </c>
      <c r="E22" s="32">
        <v>88</v>
      </c>
      <c r="F22" s="32">
        <v>118</v>
      </c>
      <c r="G22" s="34">
        <v>0.25423728813559321</v>
      </c>
      <c r="H22" s="32">
        <v>88</v>
      </c>
      <c r="I22" s="21">
        <v>118</v>
      </c>
      <c r="J22" s="37">
        <v>0.25423728813559321</v>
      </c>
      <c r="K22" s="38">
        <v>0</v>
      </c>
      <c r="L22" s="38">
        <v>0</v>
      </c>
      <c r="M22" s="39" t="s">
        <v>45</v>
      </c>
      <c r="N22" s="39">
        <v>0</v>
      </c>
      <c r="O22" s="43" t="s">
        <v>36</v>
      </c>
      <c r="P22" s="40" t="s">
        <v>37</v>
      </c>
      <c r="Q22" s="39">
        <v>11</v>
      </c>
      <c r="R22" s="39">
        <v>37</v>
      </c>
      <c r="S22" s="39"/>
      <c r="T22" s="39"/>
      <c r="U22" s="98" t="s">
        <v>42</v>
      </c>
      <c r="V22" s="32" t="s">
        <v>103</v>
      </c>
      <c r="W22" s="28">
        <v>1</v>
      </c>
      <c r="X22" s="28" t="s">
        <v>315</v>
      </c>
      <c r="Y22" s="29" t="s">
        <v>316</v>
      </c>
      <c r="Z22" s="29"/>
      <c r="AA22" s="29"/>
      <c r="AB22" s="39">
        <v>30</v>
      </c>
    </row>
    <row r="23" spans="1:28" s="30" customFormat="1" ht="16.5" customHeight="1" x14ac:dyDescent="0.15">
      <c r="A23" s="31" t="s">
        <v>32</v>
      </c>
      <c r="B23" s="31" t="s">
        <v>48</v>
      </c>
      <c r="C23" s="32">
        <v>232733</v>
      </c>
      <c r="D23" s="33" t="s">
        <v>64</v>
      </c>
      <c r="E23" s="32">
        <v>255.2</v>
      </c>
      <c r="F23" s="32">
        <v>319</v>
      </c>
      <c r="G23" s="34">
        <v>0.20000000000000004</v>
      </c>
      <c r="H23" s="32">
        <v>255.2</v>
      </c>
      <c r="I23" s="21">
        <v>319</v>
      </c>
      <c r="J23" s="37">
        <v>0.20000000000000004</v>
      </c>
      <c r="K23" s="38">
        <v>0</v>
      </c>
      <c r="L23" s="38">
        <v>0</v>
      </c>
      <c r="M23" s="39" t="s">
        <v>45</v>
      </c>
      <c r="N23" s="39">
        <v>0</v>
      </c>
      <c r="O23" s="43" t="s">
        <v>36</v>
      </c>
      <c r="P23" s="40" t="s">
        <v>37</v>
      </c>
      <c r="Q23" s="39">
        <v>5</v>
      </c>
      <c r="R23" s="39">
        <v>190</v>
      </c>
      <c r="S23" s="39"/>
      <c r="T23" s="39"/>
      <c r="U23" s="98" t="s">
        <v>39</v>
      </c>
      <c r="V23" s="32" t="s">
        <v>103</v>
      </c>
      <c r="W23" s="28">
        <v>1</v>
      </c>
      <c r="X23" s="28" t="s">
        <v>315</v>
      </c>
      <c r="Y23" s="29" t="s">
        <v>316</v>
      </c>
      <c r="Z23" s="29"/>
      <c r="AA23" s="29"/>
      <c r="AB23" s="39">
        <v>63.800000000000011</v>
      </c>
    </row>
    <row r="24" spans="1:28" s="30" customFormat="1" ht="16.5" customHeight="1" x14ac:dyDescent="0.15">
      <c r="A24" s="15" t="s">
        <v>65</v>
      </c>
      <c r="B24" s="15" t="s">
        <v>66</v>
      </c>
      <c r="C24" s="16">
        <v>228594</v>
      </c>
      <c r="D24" s="17" t="s">
        <v>67</v>
      </c>
      <c r="E24" s="16">
        <v>288</v>
      </c>
      <c r="F24" s="16">
        <v>420</v>
      </c>
      <c r="G24" s="19">
        <v>0.31428571428571428</v>
      </c>
      <c r="H24" s="16">
        <v>273</v>
      </c>
      <c r="I24" s="95">
        <v>399</v>
      </c>
      <c r="J24" s="22">
        <v>0.31578947368421051</v>
      </c>
      <c r="K24" s="26">
        <v>15</v>
      </c>
      <c r="L24" s="26">
        <v>6</v>
      </c>
      <c r="M24" s="16" t="s">
        <v>68</v>
      </c>
      <c r="N24" s="27">
        <v>21</v>
      </c>
      <c r="O24" s="27" t="s">
        <v>36</v>
      </c>
      <c r="P24" s="27" t="s">
        <v>37</v>
      </c>
      <c r="Q24" s="27">
        <v>5</v>
      </c>
      <c r="R24" s="27">
        <v>79</v>
      </c>
      <c r="S24" s="27" t="s">
        <v>69</v>
      </c>
      <c r="T24" s="27" t="s">
        <v>70</v>
      </c>
      <c r="U24" s="96" t="s">
        <v>42</v>
      </c>
      <c r="V24" s="16" t="s">
        <v>103</v>
      </c>
      <c r="W24" s="28">
        <v>1</v>
      </c>
      <c r="X24" s="28" t="s">
        <v>315</v>
      </c>
      <c r="Y24" s="29" t="s">
        <v>318</v>
      </c>
      <c r="Z24" s="29"/>
      <c r="AA24" s="29"/>
      <c r="AB24" s="39">
        <v>126</v>
      </c>
    </row>
    <row r="25" spans="1:28" s="30" customFormat="1" ht="16.5" customHeight="1" x14ac:dyDescent="0.15">
      <c r="A25" s="31" t="s">
        <v>32</v>
      </c>
      <c r="B25" s="31" t="s">
        <v>33</v>
      </c>
      <c r="C25" s="32" t="s">
        <v>39</v>
      </c>
      <c r="D25" s="33" t="s">
        <v>71</v>
      </c>
      <c r="E25" s="32">
        <v>69</v>
      </c>
      <c r="F25" s="32">
        <v>99</v>
      </c>
      <c r="G25" s="34">
        <v>0.30303030303030304</v>
      </c>
      <c r="H25" s="32">
        <v>69</v>
      </c>
      <c r="I25" s="21">
        <v>99</v>
      </c>
      <c r="J25" s="37">
        <v>0.30303030303030304</v>
      </c>
      <c r="K25" s="38">
        <v>0</v>
      </c>
      <c r="L25" s="38">
        <v>0</v>
      </c>
      <c r="M25" s="39" t="s">
        <v>35</v>
      </c>
      <c r="N25" s="39">
        <v>0</v>
      </c>
      <c r="O25" s="43" t="s">
        <v>36</v>
      </c>
      <c r="P25" s="40" t="s">
        <v>37</v>
      </c>
      <c r="Q25" s="39" t="s">
        <v>72</v>
      </c>
      <c r="R25" s="39" t="s">
        <v>72</v>
      </c>
      <c r="S25" s="39"/>
      <c r="T25" s="39"/>
      <c r="U25" s="98" t="s">
        <v>39</v>
      </c>
      <c r="V25" s="32" t="s">
        <v>103</v>
      </c>
      <c r="W25" s="28" t="e">
        <v>#N/A</v>
      </c>
      <c r="X25" s="28" t="s">
        <v>315</v>
      </c>
      <c r="Y25" s="29" t="s">
        <v>316</v>
      </c>
      <c r="Z25" s="29"/>
      <c r="AA25" s="29"/>
      <c r="AB25" s="39">
        <v>30</v>
      </c>
    </row>
    <row r="26" spans="1:28" s="30" customFormat="1" ht="16.5" customHeight="1" x14ac:dyDescent="0.15">
      <c r="A26" s="31" t="s">
        <v>32</v>
      </c>
      <c r="B26" s="31" t="s">
        <v>33</v>
      </c>
      <c r="C26" s="32" t="s">
        <v>39</v>
      </c>
      <c r="D26" s="33" t="s">
        <v>73</v>
      </c>
      <c r="E26" s="32">
        <v>180</v>
      </c>
      <c r="F26" s="32">
        <v>258</v>
      </c>
      <c r="G26" s="34">
        <v>0.30232558139534882</v>
      </c>
      <c r="H26" s="32">
        <v>180</v>
      </c>
      <c r="I26" s="21">
        <v>258</v>
      </c>
      <c r="J26" s="37">
        <v>0.30232558139534882</v>
      </c>
      <c r="K26" s="38">
        <v>0</v>
      </c>
      <c r="L26" s="38">
        <v>0</v>
      </c>
      <c r="M26" s="39" t="s">
        <v>35</v>
      </c>
      <c r="N26" s="39">
        <v>0</v>
      </c>
      <c r="O26" s="43" t="s">
        <v>36</v>
      </c>
      <c r="P26" s="40" t="s">
        <v>37</v>
      </c>
      <c r="Q26" s="39" t="s">
        <v>72</v>
      </c>
      <c r="R26" s="39" t="s">
        <v>72</v>
      </c>
      <c r="S26" s="39"/>
      <c r="T26" s="39"/>
      <c r="U26" s="98" t="s">
        <v>39</v>
      </c>
      <c r="V26" s="32" t="s">
        <v>103</v>
      </c>
      <c r="W26" s="28" t="e">
        <v>#N/A</v>
      </c>
      <c r="X26" s="28" t="s">
        <v>315</v>
      </c>
      <c r="Y26" s="29" t="s">
        <v>316</v>
      </c>
      <c r="Z26" s="29"/>
      <c r="AA26" s="29"/>
      <c r="AB26" s="39">
        <v>78</v>
      </c>
    </row>
    <row r="27" spans="1:28" s="30" customFormat="1" ht="16.5" customHeight="1" x14ac:dyDescent="0.15">
      <c r="A27" s="31" t="s">
        <v>32</v>
      </c>
      <c r="B27" s="48" t="s">
        <v>33</v>
      </c>
      <c r="C27" s="32">
        <v>229517</v>
      </c>
      <c r="D27" s="33" t="s">
        <v>74</v>
      </c>
      <c r="E27" s="32">
        <v>1810</v>
      </c>
      <c r="F27" s="32">
        <v>2299</v>
      </c>
      <c r="G27" s="49">
        <v>0.21270117442366246</v>
      </c>
      <c r="H27" s="38">
        <v>1760</v>
      </c>
      <c r="I27" s="21">
        <v>2199</v>
      </c>
      <c r="J27" s="37">
        <v>0.19963619827194179</v>
      </c>
      <c r="K27" s="38">
        <v>50</v>
      </c>
      <c r="L27" s="38">
        <v>50</v>
      </c>
      <c r="M27" s="39" t="s">
        <v>68</v>
      </c>
      <c r="N27" s="39">
        <v>100</v>
      </c>
      <c r="O27" s="39" t="s">
        <v>36</v>
      </c>
      <c r="P27" s="40" t="s">
        <v>37</v>
      </c>
      <c r="Q27" s="39">
        <v>0</v>
      </c>
      <c r="R27" s="39">
        <v>60</v>
      </c>
      <c r="S27" s="46"/>
      <c r="T27" s="46"/>
      <c r="U27" s="98" t="s">
        <v>39</v>
      </c>
      <c r="V27" s="32" t="s">
        <v>103</v>
      </c>
      <c r="W27" s="28">
        <v>1</v>
      </c>
      <c r="X27" s="28" t="s">
        <v>315</v>
      </c>
      <c r="Y27" s="29" t="s">
        <v>319</v>
      </c>
      <c r="Z27" s="29"/>
      <c r="AA27" s="29"/>
      <c r="AB27" s="39">
        <v>439</v>
      </c>
    </row>
    <row r="28" spans="1:28" s="30" customFormat="1" ht="16.5" customHeight="1" x14ac:dyDescent="0.15">
      <c r="A28" s="31" t="s">
        <v>32</v>
      </c>
      <c r="B28" s="31" t="s">
        <v>33</v>
      </c>
      <c r="C28" s="32">
        <v>220803</v>
      </c>
      <c r="D28" s="33" t="s">
        <v>75</v>
      </c>
      <c r="E28" s="32">
        <v>158</v>
      </c>
      <c r="F28" s="32">
        <v>259</v>
      </c>
      <c r="G28" s="34">
        <v>0.38996138996138996</v>
      </c>
      <c r="H28" s="38">
        <v>150</v>
      </c>
      <c r="I28" s="21">
        <v>199</v>
      </c>
      <c r="J28" s="37">
        <v>0.24623115577889448</v>
      </c>
      <c r="K28" s="38">
        <v>8</v>
      </c>
      <c r="L28" s="38">
        <v>52</v>
      </c>
      <c r="M28" s="40" t="s">
        <v>35</v>
      </c>
      <c r="N28" s="40">
        <v>60</v>
      </c>
      <c r="O28" s="39" t="s">
        <v>36</v>
      </c>
      <c r="P28" s="40" t="s">
        <v>37</v>
      </c>
      <c r="Q28" s="40">
        <v>9</v>
      </c>
      <c r="R28" s="40">
        <v>27</v>
      </c>
      <c r="S28" s="40"/>
      <c r="T28" s="40"/>
      <c r="U28" s="98" t="s">
        <v>42</v>
      </c>
      <c r="V28" s="32" t="s">
        <v>103</v>
      </c>
      <c r="W28" s="28">
        <v>1</v>
      </c>
      <c r="X28" s="28" t="s">
        <v>315</v>
      </c>
      <c r="Y28" s="29" t="s">
        <v>316</v>
      </c>
      <c r="Z28" s="29"/>
      <c r="AA28" s="29"/>
      <c r="AB28" s="39">
        <v>49</v>
      </c>
    </row>
    <row r="29" spans="1:28" s="30" customFormat="1" ht="16.5" customHeight="1" x14ac:dyDescent="0.15">
      <c r="A29" s="31" t="s">
        <v>32</v>
      </c>
      <c r="B29" s="31" t="s">
        <v>33</v>
      </c>
      <c r="C29" s="32">
        <v>188922</v>
      </c>
      <c r="D29" s="33" t="s">
        <v>76</v>
      </c>
      <c r="E29" s="32">
        <v>165</v>
      </c>
      <c r="F29" s="32">
        <v>219</v>
      </c>
      <c r="G29" s="34">
        <v>0.24657534246575341</v>
      </c>
      <c r="H29" s="38">
        <v>155</v>
      </c>
      <c r="I29" s="21">
        <v>179</v>
      </c>
      <c r="J29" s="37">
        <v>0.13407821229050279</v>
      </c>
      <c r="K29" s="38">
        <v>10</v>
      </c>
      <c r="L29" s="38">
        <v>30</v>
      </c>
      <c r="M29" s="39" t="s">
        <v>35</v>
      </c>
      <c r="N29" s="39">
        <v>40</v>
      </c>
      <c r="O29" s="39" t="s">
        <v>36</v>
      </c>
      <c r="P29" s="40" t="s">
        <v>37</v>
      </c>
      <c r="Q29" s="39">
        <v>16</v>
      </c>
      <c r="R29" s="39">
        <v>42</v>
      </c>
      <c r="S29" s="39"/>
      <c r="T29" s="39"/>
      <c r="U29" s="98" t="s">
        <v>42</v>
      </c>
      <c r="V29" s="32" t="s">
        <v>103</v>
      </c>
      <c r="W29" s="28">
        <v>1</v>
      </c>
      <c r="X29" s="28" t="s">
        <v>315</v>
      </c>
      <c r="Y29" s="29" t="s">
        <v>316</v>
      </c>
      <c r="Z29" s="29"/>
      <c r="AA29" s="29"/>
      <c r="AB29" s="39">
        <v>24</v>
      </c>
    </row>
    <row r="30" spans="1:28" s="30" customFormat="1" ht="16.5" customHeight="1" x14ac:dyDescent="0.15">
      <c r="A30" s="31" t="s">
        <v>32</v>
      </c>
      <c r="B30" s="48" t="s">
        <v>33</v>
      </c>
      <c r="C30" s="32">
        <v>232418</v>
      </c>
      <c r="D30" s="33" t="s">
        <v>77</v>
      </c>
      <c r="E30" s="32">
        <v>220</v>
      </c>
      <c r="F30" s="32">
        <v>299</v>
      </c>
      <c r="G30" s="49">
        <v>0.26421404682274247</v>
      </c>
      <c r="H30" s="38">
        <v>199</v>
      </c>
      <c r="I30" s="21">
        <v>268</v>
      </c>
      <c r="J30" s="37">
        <v>0.2574626865671642</v>
      </c>
      <c r="K30" s="38">
        <v>21</v>
      </c>
      <c r="L30" s="38">
        <v>10</v>
      </c>
      <c r="M30" s="39" t="s">
        <v>68</v>
      </c>
      <c r="N30" s="39">
        <v>31</v>
      </c>
      <c r="O30" s="39" t="s">
        <v>36</v>
      </c>
      <c r="P30" s="40" t="s">
        <v>37</v>
      </c>
      <c r="Q30" s="39">
        <v>1</v>
      </c>
      <c r="R30" s="39">
        <v>40</v>
      </c>
      <c r="S30" s="39"/>
      <c r="T30" s="39"/>
      <c r="U30" s="98" t="s">
        <v>39</v>
      </c>
      <c r="V30" s="32" t="s">
        <v>103</v>
      </c>
      <c r="W30" s="28">
        <v>1</v>
      </c>
      <c r="X30" s="28" t="s">
        <v>315</v>
      </c>
      <c r="Y30" s="29" t="s">
        <v>316</v>
      </c>
      <c r="Z30" s="29"/>
      <c r="AA30" s="29"/>
      <c r="AB30" s="39">
        <v>69</v>
      </c>
    </row>
    <row r="31" spans="1:28" s="30" customFormat="1" ht="16.5" customHeight="1" x14ac:dyDescent="0.15">
      <c r="A31" s="31" t="s">
        <v>32</v>
      </c>
      <c r="B31" s="31" t="s">
        <v>33</v>
      </c>
      <c r="C31" s="32">
        <v>201995</v>
      </c>
      <c r="D31" s="33" t="s">
        <v>78</v>
      </c>
      <c r="E31" s="32">
        <v>178</v>
      </c>
      <c r="F31" s="32">
        <v>298</v>
      </c>
      <c r="G31" s="34">
        <v>0.40268456375838924</v>
      </c>
      <c r="H31" s="38">
        <v>178</v>
      </c>
      <c r="I31" s="21">
        <v>248</v>
      </c>
      <c r="J31" s="37">
        <v>0.28225806451612906</v>
      </c>
      <c r="K31" s="38">
        <v>0</v>
      </c>
      <c r="L31" s="38">
        <v>50</v>
      </c>
      <c r="M31" s="39" t="s">
        <v>35</v>
      </c>
      <c r="N31" s="39">
        <v>50</v>
      </c>
      <c r="O31" s="43" t="s">
        <v>36</v>
      </c>
      <c r="P31" s="40" t="s">
        <v>37</v>
      </c>
      <c r="Q31" s="39">
        <v>12</v>
      </c>
      <c r="R31" s="39">
        <v>83</v>
      </c>
      <c r="S31" s="39"/>
      <c r="T31" s="39"/>
      <c r="U31" s="98" t="s">
        <v>42</v>
      </c>
      <c r="V31" s="32" t="s">
        <v>103</v>
      </c>
      <c r="W31" s="28">
        <v>1</v>
      </c>
      <c r="X31" s="28" t="s">
        <v>315</v>
      </c>
      <c r="Y31" s="29" t="s">
        <v>316</v>
      </c>
      <c r="Z31" s="29"/>
      <c r="AA31" s="29"/>
      <c r="AB31" s="39">
        <v>70</v>
      </c>
    </row>
    <row r="32" spans="1:28" s="30" customFormat="1" ht="16.5" customHeight="1" x14ac:dyDescent="0.15">
      <c r="A32" s="15" t="s">
        <v>32</v>
      </c>
      <c r="B32" s="15" t="s">
        <v>33</v>
      </c>
      <c r="C32" s="16">
        <v>232357</v>
      </c>
      <c r="D32" s="17" t="s">
        <v>79</v>
      </c>
      <c r="E32" s="16">
        <v>2384</v>
      </c>
      <c r="F32" s="16">
        <v>3399</v>
      </c>
      <c r="G32" s="19">
        <v>0.29861724036481319</v>
      </c>
      <c r="H32" s="26">
        <v>2384</v>
      </c>
      <c r="I32" s="95">
        <v>2980</v>
      </c>
      <c r="J32" s="22">
        <v>0.2</v>
      </c>
      <c r="K32" s="26">
        <v>0</v>
      </c>
      <c r="L32" s="26">
        <v>419</v>
      </c>
      <c r="M32" s="27" t="s">
        <v>45</v>
      </c>
      <c r="N32" s="27">
        <v>419</v>
      </c>
      <c r="O32" s="27" t="s">
        <v>36</v>
      </c>
      <c r="P32" s="27" t="s">
        <v>37</v>
      </c>
      <c r="Q32" s="27">
        <v>1</v>
      </c>
      <c r="R32" s="27">
        <v>199</v>
      </c>
      <c r="S32" s="27" t="s">
        <v>80</v>
      </c>
      <c r="T32" s="27" t="s">
        <v>81</v>
      </c>
      <c r="U32" s="96" t="s">
        <v>39</v>
      </c>
      <c r="V32" s="16" t="s">
        <v>103</v>
      </c>
      <c r="W32" s="28">
        <v>1</v>
      </c>
      <c r="X32" s="28" t="s">
        <v>315</v>
      </c>
      <c r="Y32" s="29" t="s">
        <v>319</v>
      </c>
      <c r="Z32" s="29"/>
      <c r="AA32" s="29"/>
      <c r="AB32" s="39">
        <v>596</v>
      </c>
    </row>
    <row r="33" spans="1:28" s="30" customFormat="1" ht="16.5" customHeight="1" x14ac:dyDescent="0.15">
      <c r="A33" s="31" t="s">
        <v>32</v>
      </c>
      <c r="B33" s="31" t="s">
        <v>33</v>
      </c>
      <c r="C33" s="32">
        <v>211450</v>
      </c>
      <c r="D33" s="33" t="s">
        <v>82</v>
      </c>
      <c r="E33" s="32">
        <v>418</v>
      </c>
      <c r="F33" s="32">
        <v>598</v>
      </c>
      <c r="G33" s="34">
        <v>0.30100334448160537</v>
      </c>
      <c r="H33" s="99">
        <v>391</v>
      </c>
      <c r="I33" s="21">
        <v>489</v>
      </c>
      <c r="J33" s="37">
        <v>0.20040899795501022</v>
      </c>
      <c r="K33" s="38">
        <v>27</v>
      </c>
      <c r="L33" s="38">
        <v>82</v>
      </c>
      <c r="M33" s="39" t="s">
        <v>35</v>
      </c>
      <c r="N33" s="39">
        <v>109</v>
      </c>
      <c r="O33" s="39" t="s">
        <v>36</v>
      </c>
      <c r="P33" s="40" t="s">
        <v>37</v>
      </c>
      <c r="Q33" s="39">
        <v>36</v>
      </c>
      <c r="R33" s="39">
        <v>92</v>
      </c>
      <c r="S33" s="39"/>
      <c r="T33" s="39"/>
      <c r="U33" s="98" t="s">
        <v>42</v>
      </c>
      <c r="V33" s="32" t="s">
        <v>103</v>
      </c>
      <c r="W33" s="28">
        <v>1</v>
      </c>
      <c r="X33" s="28" t="s">
        <v>315</v>
      </c>
      <c r="Y33" s="29" t="s">
        <v>318</v>
      </c>
      <c r="Z33" s="29"/>
      <c r="AA33" s="29"/>
      <c r="AB33" s="39">
        <v>98</v>
      </c>
    </row>
    <row r="34" spans="1:28" s="30" customFormat="1" ht="16.5" customHeight="1" x14ac:dyDescent="0.15">
      <c r="A34" s="31" t="s">
        <v>32</v>
      </c>
      <c r="B34" s="31" t="s">
        <v>33</v>
      </c>
      <c r="C34" s="32">
        <v>182685</v>
      </c>
      <c r="D34" s="33" t="s">
        <v>83</v>
      </c>
      <c r="E34" s="32">
        <v>584</v>
      </c>
      <c r="F34" s="32">
        <v>688</v>
      </c>
      <c r="G34" s="34">
        <v>0.15116279069767441</v>
      </c>
      <c r="H34" s="32">
        <v>584</v>
      </c>
      <c r="I34" s="21">
        <v>688</v>
      </c>
      <c r="J34" s="37">
        <v>0.15116279069767441</v>
      </c>
      <c r="K34" s="38">
        <v>0</v>
      </c>
      <c r="L34" s="38">
        <v>0</v>
      </c>
      <c r="M34" s="39" t="s">
        <v>35</v>
      </c>
      <c r="N34" s="39">
        <v>0</v>
      </c>
      <c r="O34" s="39" t="s">
        <v>36</v>
      </c>
      <c r="P34" s="40" t="s">
        <v>37</v>
      </c>
      <c r="Q34" s="39">
        <v>7</v>
      </c>
      <c r="R34" s="39">
        <v>88</v>
      </c>
      <c r="S34" s="39"/>
      <c r="T34" s="39"/>
      <c r="U34" s="98" t="s">
        <v>42</v>
      </c>
      <c r="V34" s="32" t="s">
        <v>103</v>
      </c>
      <c r="W34" s="28">
        <v>1</v>
      </c>
      <c r="X34" s="28" t="s">
        <v>315</v>
      </c>
      <c r="Y34" s="29" t="s">
        <v>317</v>
      </c>
      <c r="Z34" s="29"/>
      <c r="AA34" s="29"/>
      <c r="AB34" s="39">
        <v>104</v>
      </c>
    </row>
    <row r="35" spans="1:28" s="30" customFormat="1" ht="16.5" customHeight="1" x14ac:dyDescent="0.15">
      <c r="A35" s="31" t="s">
        <v>32</v>
      </c>
      <c r="B35" s="31" t="s">
        <v>48</v>
      </c>
      <c r="C35" s="32">
        <v>232363</v>
      </c>
      <c r="D35" s="33" t="s">
        <v>84</v>
      </c>
      <c r="E35" s="32">
        <v>82</v>
      </c>
      <c r="F35" s="32">
        <v>109</v>
      </c>
      <c r="G35" s="34">
        <v>0.24770642201834864</v>
      </c>
      <c r="H35" s="102">
        <v>80</v>
      </c>
      <c r="I35" s="101">
        <v>99</v>
      </c>
      <c r="J35" s="37">
        <v>0.19191919191919191</v>
      </c>
      <c r="K35" s="38">
        <v>2</v>
      </c>
      <c r="L35" s="38">
        <v>8</v>
      </c>
      <c r="M35" s="39" t="s">
        <v>47</v>
      </c>
      <c r="N35" s="39">
        <v>10</v>
      </c>
      <c r="O35" s="39" t="s">
        <v>36</v>
      </c>
      <c r="P35" s="40" t="s">
        <v>37</v>
      </c>
      <c r="Q35" s="39">
        <v>68</v>
      </c>
      <c r="R35" s="39">
        <v>97</v>
      </c>
      <c r="S35" s="39"/>
      <c r="T35" s="39"/>
      <c r="U35" s="98" t="s">
        <v>39</v>
      </c>
      <c r="V35" s="32" t="s">
        <v>103</v>
      </c>
      <c r="W35" s="28">
        <v>1</v>
      </c>
      <c r="X35" s="28" t="s">
        <v>315</v>
      </c>
      <c r="Y35" s="29" t="s">
        <v>316</v>
      </c>
      <c r="Z35" s="29"/>
      <c r="AA35" s="29"/>
      <c r="AB35" s="39">
        <v>19</v>
      </c>
    </row>
    <row r="36" spans="1:28" s="30" customFormat="1" ht="16.5" customHeight="1" x14ac:dyDescent="0.15">
      <c r="A36" s="31" t="s">
        <v>32</v>
      </c>
      <c r="B36" s="31" t="s">
        <v>48</v>
      </c>
      <c r="C36" s="32">
        <v>232856</v>
      </c>
      <c r="D36" s="33" t="s">
        <v>85</v>
      </c>
      <c r="E36" s="32">
        <v>57</v>
      </c>
      <c r="F36" s="32">
        <v>78</v>
      </c>
      <c r="G36" s="34">
        <v>0.26923076923076922</v>
      </c>
      <c r="H36" s="32">
        <v>57</v>
      </c>
      <c r="I36" s="21">
        <v>78</v>
      </c>
      <c r="J36" s="37">
        <v>0.26923076923076922</v>
      </c>
      <c r="K36" s="38">
        <v>0</v>
      </c>
      <c r="L36" s="38">
        <v>0</v>
      </c>
      <c r="M36" s="39" t="s">
        <v>45</v>
      </c>
      <c r="N36" s="39">
        <v>0</v>
      </c>
      <c r="O36" s="39" t="s">
        <v>36</v>
      </c>
      <c r="P36" s="40" t="s">
        <v>37</v>
      </c>
      <c r="Q36" s="39">
        <v>41</v>
      </c>
      <c r="R36" s="39">
        <v>329</v>
      </c>
      <c r="S36" s="39"/>
      <c r="T36" s="39"/>
      <c r="U36" s="98" t="s">
        <v>39</v>
      </c>
      <c r="V36" s="32" t="s">
        <v>103</v>
      </c>
      <c r="W36" s="28">
        <v>1</v>
      </c>
      <c r="X36" s="28" t="s">
        <v>315</v>
      </c>
      <c r="Y36" s="29" t="s">
        <v>316</v>
      </c>
      <c r="Z36" s="29"/>
      <c r="AA36" s="29"/>
      <c r="AB36" s="39">
        <v>21</v>
      </c>
    </row>
    <row r="37" spans="1:28" s="30" customFormat="1" ht="16.5" customHeight="1" x14ac:dyDescent="0.15">
      <c r="A37" s="31" t="s">
        <v>32</v>
      </c>
      <c r="B37" s="31" t="s">
        <v>48</v>
      </c>
      <c r="C37" s="32">
        <v>233008</v>
      </c>
      <c r="D37" s="33" t="s">
        <v>86</v>
      </c>
      <c r="E37" s="32">
        <v>69</v>
      </c>
      <c r="F37" s="32">
        <v>99</v>
      </c>
      <c r="G37" s="34">
        <v>0.30303030303030304</v>
      </c>
      <c r="H37" s="103">
        <v>69</v>
      </c>
      <c r="I37" s="104">
        <v>99</v>
      </c>
      <c r="J37" s="37">
        <v>0.30303030303030304</v>
      </c>
      <c r="K37" s="38">
        <v>0</v>
      </c>
      <c r="L37" s="38">
        <v>0</v>
      </c>
      <c r="M37" s="39" t="s">
        <v>47</v>
      </c>
      <c r="N37" s="39">
        <v>0</v>
      </c>
      <c r="O37" s="43" t="s">
        <v>36</v>
      </c>
      <c r="P37" s="40" t="s">
        <v>37</v>
      </c>
      <c r="Q37" s="39">
        <v>12</v>
      </c>
      <c r="R37" s="39">
        <v>45</v>
      </c>
      <c r="S37" s="39"/>
      <c r="T37" s="39"/>
      <c r="U37" s="98" t="s">
        <v>39</v>
      </c>
      <c r="V37" s="32" t="s">
        <v>103</v>
      </c>
      <c r="W37" s="28">
        <v>1</v>
      </c>
      <c r="X37" s="28" t="s">
        <v>315</v>
      </c>
      <c r="Y37" s="29" t="s">
        <v>316</v>
      </c>
      <c r="Z37" s="29"/>
      <c r="AA37" s="29"/>
      <c r="AB37" s="39">
        <v>30</v>
      </c>
    </row>
    <row r="38" spans="1:28" s="30" customFormat="1" ht="16.5" customHeight="1" x14ac:dyDescent="0.15">
      <c r="A38" s="31" t="s">
        <v>87</v>
      </c>
      <c r="B38" s="31" t="s">
        <v>48</v>
      </c>
      <c r="C38" s="32">
        <v>232706</v>
      </c>
      <c r="D38" s="33" t="s">
        <v>88</v>
      </c>
      <c r="E38" s="32">
        <v>119.4</v>
      </c>
      <c r="F38" s="32">
        <v>199</v>
      </c>
      <c r="G38" s="34">
        <v>0.39999999999999997</v>
      </c>
      <c r="H38" s="32">
        <v>119.4</v>
      </c>
      <c r="I38" s="21">
        <v>199</v>
      </c>
      <c r="J38" s="37">
        <v>0.39999999999999997</v>
      </c>
      <c r="K38" s="38">
        <v>0</v>
      </c>
      <c r="L38" s="38">
        <v>0</v>
      </c>
      <c r="M38" s="39" t="s">
        <v>89</v>
      </c>
      <c r="N38" s="39">
        <v>0</v>
      </c>
      <c r="O38" s="43" t="s">
        <v>36</v>
      </c>
      <c r="P38" s="40" t="s">
        <v>37</v>
      </c>
      <c r="Q38" s="39">
        <v>127</v>
      </c>
      <c r="R38" s="39">
        <v>2730</v>
      </c>
      <c r="S38" s="39"/>
      <c r="T38" s="39"/>
      <c r="U38" s="98" t="s">
        <v>39</v>
      </c>
      <c r="V38" s="32" t="s">
        <v>103</v>
      </c>
      <c r="W38" s="28">
        <v>1</v>
      </c>
      <c r="X38" s="28" t="s">
        <v>315</v>
      </c>
      <c r="Y38" s="29" t="s">
        <v>316</v>
      </c>
      <c r="Z38" s="29"/>
      <c r="AA38" s="29"/>
      <c r="AB38" s="39">
        <v>79.599999999999994</v>
      </c>
    </row>
    <row r="39" spans="1:28" s="30" customFormat="1" ht="16.5" customHeight="1" x14ac:dyDescent="0.15">
      <c r="A39" s="31" t="s">
        <v>32</v>
      </c>
      <c r="B39" s="31" t="s">
        <v>48</v>
      </c>
      <c r="C39" s="32">
        <v>233020</v>
      </c>
      <c r="D39" s="33" t="s">
        <v>90</v>
      </c>
      <c r="E39" s="32">
        <v>69</v>
      </c>
      <c r="F39" s="32">
        <v>99</v>
      </c>
      <c r="G39" s="34">
        <v>0.30303030303030304</v>
      </c>
      <c r="H39" s="103">
        <v>69</v>
      </c>
      <c r="I39" s="104">
        <v>99</v>
      </c>
      <c r="J39" s="37">
        <v>0.30303030303030304</v>
      </c>
      <c r="K39" s="38">
        <v>0</v>
      </c>
      <c r="L39" s="38">
        <v>0</v>
      </c>
      <c r="M39" s="39" t="s">
        <v>47</v>
      </c>
      <c r="N39" s="39">
        <v>0</v>
      </c>
      <c r="O39" s="43" t="s">
        <v>36</v>
      </c>
      <c r="P39" s="40" t="s">
        <v>37</v>
      </c>
      <c r="Q39" s="39">
        <v>10</v>
      </c>
      <c r="R39" s="39">
        <v>46</v>
      </c>
      <c r="S39" s="39"/>
      <c r="T39" s="39"/>
      <c r="U39" s="98" t="s">
        <v>39</v>
      </c>
      <c r="V39" s="32" t="s">
        <v>103</v>
      </c>
      <c r="W39" s="28">
        <v>1</v>
      </c>
      <c r="X39" s="28" t="s">
        <v>315</v>
      </c>
      <c r="Y39" s="29" t="s">
        <v>316</v>
      </c>
      <c r="Z39" s="29"/>
      <c r="AA39" s="29"/>
      <c r="AB39" s="39">
        <v>30</v>
      </c>
    </row>
    <row r="40" spans="1:28" s="30" customFormat="1" ht="16.5" customHeight="1" x14ac:dyDescent="0.15">
      <c r="A40" s="31" t="s">
        <v>32</v>
      </c>
      <c r="B40" s="31" t="s">
        <v>48</v>
      </c>
      <c r="C40" s="32">
        <v>203244</v>
      </c>
      <c r="D40" s="33" t="s">
        <v>91</v>
      </c>
      <c r="E40" s="32">
        <v>120</v>
      </c>
      <c r="F40" s="32">
        <v>159</v>
      </c>
      <c r="G40" s="34">
        <v>0.24528301886792453</v>
      </c>
      <c r="H40" s="32">
        <v>110</v>
      </c>
      <c r="I40" s="21">
        <v>149</v>
      </c>
      <c r="J40" s="37">
        <v>0.26174496644295303</v>
      </c>
      <c r="K40" s="38">
        <v>10</v>
      </c>
      <c r="L40" s="38">
        <v>0</v>
      </c>
      <c r="M40" s="39" t="s">
        <v>47</v>
      </c>
      <c r="N40" s="39">
        <v>10</v>
      </c>
      <c r="O40" s="43" t="s">
        <v>36</v>
      </c>
      <c r="P40" s="40" t="s">
        <v>37</v>
      </c>
      <c r="Q40" s="39">
        <v>20</v>
      </c>
      <c r="R40" s="39">
        <v>883</v>
      </c>
      <c r="S40" s="39"/>
      <c r="T40" s="39"/>
      <c r="U40" s="98" t="s">
        <v>42</v>
      </c>
      <c r="V40" s="32" t="s">
        <v>103</v>
      </c>
      <c r="W40" s="28">
        <v>1</v>
      </c>
      <c r="X40" s="28" t="s">
        <v>315</v>
      </c>
      <c r="Y40" s="29" t="s">
        <v>316</v>
      </c>
      <c r="Z40" s="29"/>
      <c r="AA40" s="29"/>
      <c r="AB40" s="39">
        <v>39</v>
      </c>
    </row>
    <row r="41" spans="1:28" s="30" customFormat="1" ht="16.5" customHeight="1" x14ac:dyDescent="0.15">
      <c r="A41" s="31" t="s">
        <v>32</v>
      </c>
      <c r="B41" s="31" t="s">
        <v>33</v>
      </c>
      <c r="C41" s="32">
        <v>232740</v>
      </c>
      <c r="D41" s="33" t="s">
        <v>92</v>
      </c>
      <c r="E41" s="32">
        <v>149</v>
      </c>
      <c r="F41" s="32">
        <v>209</v>
      </c>
      <c r="G41" s="34">
        <v>0.28708133971291866</v>
      </c>
      <c r="H41" s="32">
        <v>149</v>
      </c>
      <c r="I41" s="21">
        <v>199</v>
      </c>
      <c r="J41" s="37">
        <v>0.25125628140703515</v>
      </c>
      <c r="K41" s="38">
        <v>0</v>
      </c>
      <c r="L41" s="38">
        <v>10</v>
      </c>
      <c r="M41" s="39" t="s">
        <v>45</v>
      </c>
      <c r="N41" s="39">
        <v>10</v>
      </c>
      <c r="O41" s="43" t="s">
        <v>36</v>
      </c>
      <c r="P41" s="40" t="s">
        <v>37</v>
      </c>
      <c r="Q41" s="39">
        <v>4</v>
      </c>
      <c r="R41" s="39">
        <v>15</v>
      </c>
      <c r="S41" s="39"/>
      <c r="T41" s="39"/>
      <c r="U41" s="98" t="s">
        <v>39</v>
      </c>
      <c r="V41" s="32" t="s">
        <v>103</v>
      </c>
      <c r="W41" s="28">
        <v>1</v>
      </c>
      <c r="X41" s="28" t="s">
        <v>315</v>
      </c>
      <c r="Y41" s="29" t="s">
        <v>316</v>
      </c>
      <c r="Z41" s="29"/>
      <c r="AA41" s="29"/>
      <c r="AB41" s="39">
        <v>50</v>
      </c>
    </row>
    <row r="42" spans="1:28" s="30" customFormat="1" ht="16.5" customHeight="1" x14ac:dyDescent="0.15">
      <c r="A42" s="31" t="s">
        <v>32</v>
      </c>
      <c r="B42" s="31" t="s">
        <v>33</v>
      </c>
      <c r="C42" s="32">
        <v>232736</v>
      </c>
      <c r="D42" s="33" t="s">
        <v>93</v>
      </c>
      <c r="E42" s="32">
        <v>102</v>
      </c>
      <c r="F42" s="32">
        <v>145</v>
      </c>
      <c r="G42" s="34">
        <v>0.29655172413793102</v>
      </c>
      <c r="H42" s="32">
        <v>100</v>
      </c>
      <c r="I42" s="21">
        <v>139</v>
      </c>
      <c r="J42" s="37">
        <v>0.2805755395683453</v>
      </c>
      <c r="K42" s="38">
        <v>2</v>
      </c>
      <c r="L42" s="38">
        <v>4</v>
      </c>
      <c r="M42" s="39" t="s">
        <v>45</v>
      </c>
      <c r="N42" s="39">
        <v>6</v>
      </c>
      <c r="O42" s="43" t="s">
        <v>36</v>
      </c>
      <c r="P42" s="40" t="s">
        <v>37</v>
      </c>
      <c r="Q42" s="39">
        <v>2</v>
      </c>
      <c r="R42" s="39">
        <v>18</v>
      </c>
      <c r="S42" s="39"/>
      <c r="T42" s="39"/>
      <c r="U42" s="98" t="s">
        <v>39</v>
      </c>
      <c r="V42" s="32" t="s">
        <v>103</v>
      </c>
      <c r="W42" s="28">
        <v>1</v>
      </c>
      <c r="X42" s="28" t="s">
        <v>315</v>
      </c>
      <c r="Y42" s="29" t="s">
        <v>316</v>
      </c>
      <c r="Z42" s="29"/>
      <c r="AA42" s="29"/>
      <c r="AB42" s="39">
        <v>39</v>
      </c>
    </row>
    <row r="43" spans="1:28" s="30" customFormat="1" ht="16.5" customHeight="1" x14ac:dyDescent="0.15">
      <c r="A43" s="31" t="s">
        <v>32</v>
      </c>
      <c r="B43" s="31" t="s">
        <v>33</v>
      </c>
      <c r="C43" s="32">
        <v>232834</v>
      </c>
      <c r="D43" s="33" t="s">
        <v>94</v>
      </c>
      <c r="E43" s="32">
        <v>69</v>
      </c>
      <c r="F43" s="32">
        <v>89</v>
      </c>
      <c r="G43" s="34">
        <v>0.2247191011235955</v>
      </c>
      <c r="H43" s="32">
        <v>69</v>
      </c>
      <c r="I43" s="21">
        <v>89</v>
      </c>
      <c r="J43" s="37">
        <v>0.2247191011235955</v>
      </c>
      <c r="K43" s="38">
        <v>0</v>
      </c>
      <c r="L43" s="38">
        <v>0</v>
      </c>
      <c r="M43" s="39" t="s">
        <v>47</v>
      </c>
      <c r="N43" s="39">
        <v>0</v>
      </c>
      <c r="O43" s="43" t="s">
        <v>36</v>
      </c>
      <c r="P43" s="40" t="s">
        <v>37</v>
      </c>
      <c r="Q43" s="39">
        <v>30</v>
      </c>
      <c r="R43" s="39">
        <v>81</v>
      </c>
      <c r="S43" s="39"/>
      <c r="T43" s="39"/>
      <c r="U43" s="98" t="s">
        <v>39</v>
      </c>
      <c r="V43" s="32" t="s">
        <v>103</v>
      </c>
      <c r="W43" s="28">
        <v>1</v>
      </c>
      <c r="X43" s="28" t="s">
        <v>315</v>
      </c>
      <c r="Y43" s="29" t="s">
        <v>316</v>
      </c>
      <c r="Z43" s="29"/>
      <c r="AA43" s="29"/>
      <c r="AB43" s="39">
        <v>20</v>
      </c>
    </row>
    <row r="44" spans="1:28" s="60" customFormat="1" ht="16.5" customHeight="1" x14ac:dyDescent="0.15">
      <c r="A44" s="52" t="s">
        <v>95</v>
      </c>
      <c r="B44" s="52" t="s">
        <v>96</v>
      </c>
      <c r="C44" s="53">
        <v>202360</v>
      </c>
      <c r="D44" s="54" t="s">
        <v>97</v>
      </c>
      <c r="E44" s="53">
        <v>240</v>
      </c>
      <c r="F44" s="53">
        <v>299</v>
      </c>
      <c r="G44" s="55">
        <v>0.19732441471571907</v>
      </c>
      <c r="H44" s="53">
        <v>240</v>
      </c>
      <c r="I44" s="105">
        <v>299</v>
      </c>
      <c r="J44" s="55">
        <v>0.19732441471571907</v>
      </c>
      <c r="K44" s="53">
        <v>0</v>
      </c>
      <c r="L44" s="53">
        <v>0</v>
      </c>
      <c r="M44" s="53" t="s">
        <v>45</v>
      </c>
      <c r="N44" s="58">
        <v>0</v>
      </c>
      <c r="O44" s="53" t="s">
        <v>320</v>
      </c>
      <c r="P44" s="53" t="s">
        <v>99</v>
      </c>
      <c r="Q44" s="53">
        <v>11980</v>
      </c>
      <c r="R44" s="53">
        <v>176</v>
      </c>
      <c r="S44" s="53">
        <v>430</v>
      </c>
      <c r="T44" s="53" t="s">
        <v>321</v>
      </c>
      <c r="U44" s="106" t="s">
        <v>322</v>
      </c>
      <c r="V44" s="107"/>
      <c r="W44" s="28">
        <v>1</v>
      </c>
      <c r="X44" s="28" t="s">
        <v>323</v>
      </c>
      <c r="Y44" s="29" t="s">
        <v>324</v>
      </c>
      <c r="Z44" s="59"/>
      <c r="AA44" s="59"/>
      <c r="AB44" s="108">
        <v>59</v>
      </c>
    </row>
    <row r="45" spans="1:28" s="60" customFormat="1" ht="16.5" customHeight="1" x14ac:dyDescent="0.15">
      <c r="A45" s="52" t="s">
        <v>95</v>
      </c>
      <c r="B45" s="52" t="s">
        <v>96</v>
      </c>
      <c r="C45" s="53">
        <v>229510</v>
      </c>
      <c r="D45" s="54" t="s">
        <v>102</v>
      </c>
      <c r="E45" s="53">
        <v>599.25</v>
      </c>
      <c r="F45" s="53">
        <v>799</v>
      </c>
      <c r="G45" s="55">
        <v>0.25</v>
      </c>
      <c r="H45" s="53">
        <v>580</v>
      </c>
      <c r="I45" s="105">
        <v>728</v>
      </c>
      <c r="J45" s="55">
        <v>0.2032967032967033</v>
      </c>
      <c r="K45" s="53">
        <v>19.25</v>
      </c>
      <c r="L45" s="53">
        <v>51.75</v>
      </c>
      <c r="M45" s="53" t="s">
        <v>45</v>
      </c>
      <c r="N45" s="58">
        <v>71</v>
      </c>
      <c r="O45" s="53" t="s">
        <v>103</v>
      </c>
      <c r="P45" s="53" t="s">
        <v>99</v>
      </c>
      <c r="Q45" s="53">
        <v>23235</v>
      </c>
      <c r="R45" s="53">
        <v>35</v>
      </c>
      <c r="S45" s="53">
        <v>880</v>
      </c>
      <c r="T45" s="53" t="s">
        <v>321</v>
      </c>
      <c r="U45" s="106" t="s">
        <v>322</v>
      </c>
      <c r="V45" s="107"/>
      <c r="W45" s="28">
        <v>1</v>
      </c>
      <c r="X45" s="28" t="s">
        <v>323</v>
      </c>
      <c r="Y45" s="29" t="s">
        <v>325</v>
      </c>
      <c r="Z45" s="59"/>
      <c r="AA45" s="59"/>
      <c r="AB45" s="108">
        <v>148</v>
      </c>
    </row>
    <row r="46" spans="1:28" s="60" customFormat="1" ht="16.5" customHeight="1" x14ac:dyDescent="0.15">
      <c r="A46" s="52" t="s">
        <v>95</v>
      </c>
      <c r="B46" s="52" t="s">
        <v>96</v>
      </c>
      <c r="C46" s="53">
        <v>225299</v>
      </c>
      <c r="D46" s="54" t="s">
        <v>104</v>
      </c>
      <c r="E46" s="53">
        <v>1038</v>
      </c>
      <c r="F46" s="53">
        <v>1298</v>
      </c>
      <c r="G46" s="55">
        <v>0.20030816640986132</v>
      </c>
      <c r="H46" s="53">
        <v>939</v>
      </c>
      <c r="I46" s="105">
        <v>1198</v>
      </c>
      <c r="J46" s="55">
        <v>0.21619365609348914</v>
      </c>
      <c r="K46" s="53">
        <v>99</v>
      </c>
      <c r="L46" s="53">
        <v>1</v>
      </c>
      <c r="M46" s="53" t="s">
        <v>45</v>
      </c>
      <c r="N46" s="58">
        <v>100</v>
      </c>
      <c r="O46" s="53" t="s">
        <v>320</v>
      </c>
      <c r="P46" s="53" t="s">
        <v>99</v>
      </c>
      <c r="Q46" s="53">
        <v>6286</v>
      </c>
      <c r="R46" s="53">
        <v>29</v>
      </c>
      <c r="S46" s="53" t="s">
        <v>105</v>
      </c>
      <c r="T46" s="53" t="s">
        <v>321</v>
      </c>
      <c r="U46" s="106" t="s">
        <v>322</v>
      </c>
      <c r="V46" s="107"/>
      <c r="W46" s="28">
        <v>1</v>
      </c>
      <c r="X46" s="28" t="s">
        <v>323</v>
      </c>
      <c r="Y46" s="29" t="s">
        <v>326</v>
      </c>
      <c r="Z46" s="59"/>
      <c r="AA46" s="59"/>
      <c r="AB46" s="108">
        <v>259</v>
      </c>
    </row>
    <row r="47" spans="1:28" s="60" customFormat="1" ht="16.5" customHeight="1" x14ac:dyDescent="0.15">
      <c r="A47" s="52" t="s">
        <v>95</v>
      </c>
      <c r="B47" s="52" t="s">
        <v>96</v>
      </c>
      <c r="C47" s="53">
        <v>208504</v>
      </c>
      <c r="D47" s="54" t="s">
        <v>106</v>
      </c>
      <c r="E47" s="53">
        <v>680</v>
      </c>
      <c r="F47" s="53">
        <v>999</v>
      </c>
      <c r="G47" s="55">
        <v>0.31931931931931934</v>
      </c>
      <c r="H47" s="53">
        <v>680</v>
      </c>
      <c r="I47" s="105">
        <v>888</v>
      </c>
      <c r="J47" s="55">
        <v>0.23423423423423423</v>
      </c>
      <c r="K47" s="53">
        <v>0</v>
      </c>
      <c r="L47" s="53">
        <v>111</v>
      </c>
      <c r="M47" s="53" t="s">
        <v>45</v>
      </c>
      <c r="N47" s="58">
        <v>111</v>
      </c>
      <c r="O47" s="53" t="s">
        <v>103</v>
      </c>
      <c r="P47" s="53" t="s">
        <v>99</v>
      </c>
      <c r="Q47" s="53">
        <v>14184</v>
      </c>
      <c r="R47" s="53">
        <v>106</v>
      </c>
      <c r="S47" s="53" t="s">
        <v>107</v>
      </c>
      <c r="T47" s="53" t="s">
        <v>327</v>
      </c>
      <c r="U47" s="106" t="s">
        <v>322</v>
      </c>
      <c r="V47" s="107"/>
      <c r="W47" s="28">
        <v>1</v>
      </c>
      <c r="X47" s="28" t="s">
        <v>323</v>
      </c>
      <c r="Y47" s="29" t="s">
        <v>325</v>
      </c>
      <c r="Z47" s="59"/>
      <c r="AA47" s="59"/>
      <c r="AB47" s="108">
        <v>208</v>
      </c>
    </row>
    <row r="48" spans="1:28" s="60" customFormat="1" ht="16.5" customHeight="1" x14ac:dyDescent="0.15">
      <c r="A48" s="52" t="s">
        <v>95</v>
      </c>
      <c r="B48" s="52" t="s">
        <v>96</v>
      </c>
      <c r="C48" s="53">
        <v>201875</v>
      </c>
      <c r="D48" s="54" t="s">
        <v>109</v>
      </c>
      <c r="E48" s="53">
        <v>599.25</v>
      </c>
      <c r="F48" s="53">
        <v>799</v>
      </c>
      <c r="G48" s="55">
        <v>0.25</v>
      </c>
      <c r="H48" s="53">
        <v>589</v>
      </c>
      <c r="I48" s="105">
        <v>758</v>
      </c>
      <c r="J48" s="55">
        <v>0.22295514511873352</v>
      </c>
      <c r="K48" s="53">
        <v>10.25</v>
      </c>
      <c r="L48" s="53">
        <v>30.75</v>
      </c>
      <c r="M48" s="53" t="s">
        <v>45</v>
      </c>
      <c r="N48" s="58">
        <v>41</v>
      </c>
      <c r="O48" s="53" t="s">
        <v>320</v>
      </c>
      <c r="P48" s="53" t="s">
        <v>99</v>
      </c>
      <c r="Q48" s="53">
        <v>14497</v>
      </c>
      <c r="R48" s="53">
        <v>16</v>
      </c>
      <c r="S48" s="53" t="s">
        <v>107</v>
      </c>
      <c r="T48" s="53" t="s">
        <v>327</v>
      </c>
      <c r="U48" s="106" t="s">
        <v>322</v>
      </c>
      <c r="V48" s="107"/>
      <c r="W48" s="28">
        <v>1</v>
      </c>
      <c r="X48" s="28" t="s">
        <v>323</v>
      </c>
      <c r="Y48" s="29" t="s">
        <v>325</v>
      </c>
      <c r="Z48" s="59"/>
      <c r="AA48" s="59"/>
      <c r="AB48" s="108">
        <v>169</v>
      </c>
    </row>
    <row r="49" spans="1:28" s="60" customFormat="1" ht="16.5" customHeight="1" x14ac:dyDescent="0.15">
      <c r="A49" s="52" t="s">
        <v>95</v>
      </c>
      <c r="B49" s="52" t="s">
        <v>96</v>
      </c>
      <c r="C49" s="53">
        <v>222851</v>
      </c>
      <c r="D49" s="54" t="s">
        <v>110</v>
      </c>
      <c r="E49" s="53">
        <v>1060</v>
      </c>
      <c r="F49" s="53">
        <v>1380</v>
      </c>
      <c r="G49" s="55">
        <v>0.2318840579710145</v>
      </c>
      <c r="H49" s="53">
        <v>720</v>
      </c>
      <c r="I49" s="105">
        <v>928</v>
      </c>
      <c r="J49" s="55">
        <v>0.22413793103448276</v>
      </c>
      <c r="K49" s="53">
        <v>340</v>
      </c>
      <c r="L49" s="53">
        <v>112</v>
      </c>
      <c r="M49" s="53" t="s">
        <v>45</v>
      </c>
      <c r="N49" s="58">
        <v>452</v>
      </c>
      <c r="O49" s="53" t="s">
        <v>103</v>
      </c>
      <c r="P49" s="53" t="s">
        <v>99</v>
      </c>
      <c r="Q49" s="53">
        <v>17780</v>
      </c>
      <c r="R49" s="53">
        <v>24</v>
      </c>
      <c r="S49" s="53">
        <v>1448</v>
      </c>
      <c r="T49" s="53" t="s">
        <v>321</v>
      </c>
      <c r="U49" s="106" t="s">
        <v>322</v>
      </c>
      <c r="V49" s="107"/>
      <c r="W49" s="28">
        <v>1</v>
      </c>
      <c r="X49" s="28" t="s">
        <v>323</v>
      </c>
      <c r="Y49" s="29" t="s">
        <v>325</v>
      </c>
      <c r="Z49" s="59"/>
      <c r="AA49" s="59"/>
      <c r="AB49" s="108">
        <v>208</v>
      </c>
    </row>
    <row r="50" spans="1:28" s="60" customFormat="1" ht="16.5" customHeight="1" x14ac:dyDescent="0.15">
      <c r="A50" s="52" t="s">
        <v>95</v>
      </c>
      <c r="B50" s="52" t="s">
        <v>96</v>
      </c>
      <c r="C50" s="53">
        <v>222859</v>
      </c>
      <c r="D50" s="54" t="s">
        <v>111</v>
      </c>
      <c r="E50" s="53">
        <v>300</v>
      </c>
      <c r="F50" s="53">
        <v>418</v>
      </c>
      <c r="G50" s="55">
        <v>0.28229665071770332</v>
      </c>
      <c r="H50" s="53">
        <v>250</v>
      </c>
      <c r="I50" s="105">
        <v>338</v>
      </c>
      <c r="J50" s="55">
        <v>0.26035502958579881</v>
      </c>
      <c r="K50" s="53">
        <v>50</v>
      </c>
      <c r="L50" s="53">
        <v>30</v>
      </c>
      <c r="M50" s="53" t="s">
        <v>45</v>
      </c>
      <c r="N50" s="58">
        <v>80</v>
      </c>
      <c r="O50" s="53" t="s">
        <v>103</v>
      </c>
      <c r="P50" s="53" t="s">
        <v>99</v>
      </c>
      <c r="Q50" s="53">
        <v>3602</v>
      </c>
      <c r="R50" s="53">
        <v>14</v>
      </c>
      <c r="S50" s="53" t="s">
        <v>107</v>
      </c>
      <c r="T50" s="53" t="s">
        <v>327</v>
      </c>
      <c r="U50" s="106" t="s">
        <v>322</v>
      </c>
      <c r="V50" s="107"/>
      <c r="W50" s="28">
        <v>1</v>
      </c>
      <c r="X50" s="28" t="s">
        <v>323</v>
      </c>
      <c r="Y50" s="29" t="s">
        <v>324</v>
      </c>
      <c r="Z50" s="59"/>
      <c r="AA50" s="59"/>
      <c r="AB50" s="108">
        <v>88</v>
      </c>
    </row>
    <row r="51" spans="1:28" s="60" customFormat="1" ht="16.5" customHeight="1" x14ac:dyDescent="0.15">
      <c r="A51" s="52" t="s">
        <v>95</v>
      </c>
      <c r="B51" s="52" t="s">
        <v>96</v>
      </c>
      <c r="C51" s="53">
        <v>232839</v>
      </c>
      <c r="D51" s="54" t="s">
        <v>112</v>
      </c>
      <c r="E51" s="53">
        <v>253</v>
      </c>
      <c r="F51" s="53">
        <v>299</v>
      </c>
      <c r="G51" s="55">
        <v>0.15384615384615385</v>
      </c>
      <c r="H51" s="53">
        <v>243</v>
      </c>
      <c r="I51" s="105">
        <v>289</v>
      </c>
      <c r="J51" s="55">
        <v>0.15916955017301038</v>
      </c>
      <c r="K51" s="53">
        <v>10</v>
      </c>
      <c r="L51" s="53">
        <v>0</v>
      </c>
      <c r="M51" s="53" t="s">
        <v>45</v>
      </c>
      <c r="N51" s="58">
        <v>10</v>
      </c>
      <c r="O51" s="53" t="s">
        <v>103</v>
      </c>
      <c r="P51" s="53" t="s">
        <v>99</v>
      </c>
      <c r="Q51" s="53">
        <v>578</v>
      </c>
      <c r="R51" s="53">
        <v>18</v>
      </c>
      <c r="S51" s="53" t="s">
        <v>113</v>
      </c>
      <c r="T51" s="53" t="s">
        <v>321</v>
      </c>
      <c r="U51" s="106" t="s">
        <v>328</v>
      </c>
      <c r="V51" s="107"/>
      <c r="W51" s="28">
        <v>1</v>
      </c>
      <c r="X51" s="28" t="s">
        <v>323</v>
      </c>
      <c r="Y51" s="29" t="s">
        <v>324</v>
      </c>
      <c r="Z51" s="59"/>
      <c r="AA51" s="59"/>
      <c r="AB51" s="108">
        <v>46</v>
      </c>
    </row>
    <row r="52" spans="1:28" s="60" customFormat="1" ht="16.5" customHeight="1" x14ac:dyDescent="0.15">
      <c r="A52" s="52" t="s">
        <v>95</v>
      </c>
      <c r="B52" s="52" t="s">
        <v>96</v>
      </c>
      <c r="C52" s="53">
        <v>234069</v>
      </c>
      <c r="D52" s="54" t="s">
        <v>115</v>
      </c>
      <c r="E52" s="53">
        <v>140</v>
      </c>
      <c r="F52" s="53">
        <v>179</v>
      </c>
      <c r="G52" s="55">
        <v>0.21787709497206703</v>
      </c>
      <c r="H52" s="53">
        <v>140</v>
      </c>
      <c r="I52" s="105">
        <v>179</v>
      </c>
      <c r="J52" s="55">
        <v>0.21787709497206703</v>
      </c>
      <c r="K52" s="53">
        <v>0</v>
      </c>
      <c r="L52" s="53">
        <v>0</v>
      </c>
      <c r="M52" s="53" t="s">
        <v>45</v>
      </c>
      <c r="N52" s="58">
        <v>0</v>
      </c>
      <c r="O52" s="53" t="s">
        <v>103</v>
      </c>
      <c r="P52" s="53" t="s">
        <v>99</v>
      </c>
      <c r="Q52" s="53" t="e">
        <v>#N/A</v>
      </c>
      <c r="R52" s="53" t="e">
        <v>#N/A</v>
      </c>
      <c r="S52" s="53" t="s">
        <v>116</v>
      </c>
      <c r="T52" s="53" t="s">
        <v>321</v>
      </c>
      <c r="U52" s="106" t="s">
        <v>328</v>
      </c>
      <c r="V52" s="107"/>
      <c r="W52" s="28" t="e">
        <v>#N/A</v>
      </c>
      <c r="X52" s="28" t="s">
        <v>323</v>
      </c>
      <c r="Y52" s="29" t="s">
        <v>324</v>
      </c>
      <c r="Z52" s="59"/>
      <c r="AA52" s="59"/>
      <c r="AB52" s="108">
        <v>39</v>
      </c>
    </row>
    <row r="53" spans="1:28" s="60" customFormat="1" ht="16.5" customHeight="1" x14ac:dyDescent="0.15">
      <c r="A53" s="52" t="s">
        <v>95</v>
      </c>
      <c r="B53" s="52" t="s">
        <v>96</v>
      </c>
      <c r="C53" s="53">
        <v>234065</v>
      </c>
      <c r="D53" s="54" t="s">
        <v>117</v>
      </c>
      <c r="E53" s="53">
        <v>190</v>
      </c>
      <c r="F53" s="53">
        <v>269</v>
      </c>
      <c r="G53" s="55">
        <v>0.29368029739776952</v>
      </c>
      <c r="H53" s="53">
        <v>190</v>
      </c>
      <c r="I53" s="105">
        <v>269</v>
      </c>
      <c r="J53" s="55">
        <v>0.29368029739776952</v>
      </c>
      <c r="K53" s="53">
        <v>0</v>
      </c>
      <c r="L53" s="53">
        <v>0</v>
      </c>
      <c r="M53" s="53" t="s">
        <v>45</v>
      </c>
      <c r="N53" s="58">
        <v>0</v>
      </c>
      <c r="O53" s="53" t="s">
        <v>103</v>
      </c>
      <c r="P53" s="53" t="s">
        <v>99</v>
      </c>
      <c r="Q53" s="53" t="e">
        <v>#N/A</v>
      </c>
      <c r="R53" s="53" t="e">
        <v>#N/A</v>
      </c>
      <c r="S53" s="53" t="s">
        <v>118</v>
      </c>
      <c r="T53" s="53" t="s">
        <v>321</v>
      </c>
      <c r="U53" s="106" t="s">
        <v>328</v>
      </c>
      <c r="V53" s="107"/>
      <c r="W53" s="28" t="e">
        <v>#N/A</v>
      </c>
      <c r="X53" s="28" t="s">
        <v>323</v>
      </c>
      <c r="Y53" s="29" t="s">
        <v>324</v>
      </c>
      <c r="Z53" s="59"/>
      <c r="AA53" s="59"/>
      <c r="AB53" s="108">
        <v>79</v>
      </c>
    </row>
    <row r="54" spans="1:28" s="60" customFormat="1" ht="16.5" customHeight="1" x14ac:dyDescent="0.15">
      <c r="A54" s="52" t="s">
        <v>95</v>
      </c>
      <c r="B54" s="52" t="s">
        <v>96</v>
      </c>
      <c r="C54" s="53">
        <v>230536</v>
      </c>
      <c r="D54" s="54" t="s">
        <v>119</v>
      </c>
      <c r="E54" s="53">
        <v>145</v>
      </c>
      <c r="F54" s="53">
        <v>199</v>
      </c>
      <c r="G54" s="55">
        <v>0.271356783919598</v>
      </c>
      <c r="H54" s="53">
        <v>145</v>
      </c>
      <c r="I54" s="105">
        <v>199</v>
      </c>
      <c r="J54" s="55">
        <v>0.271356783919598</v>
      </c>
      <c r="K54" s="53">
        <v>0</v>
      </c>
      <c r="L54" s="53">
        <v>0</v>
      </c>
      <c r="M54" s="53" t="s">
        <v>120</v>
      </c>
      <c r="N54" s="58">
        <v>0</v>
      </c>
      <c r="O54" s="53" t="s">
        <v>320</v>
      </c>
      <c r="P54" s="53" t="s">
        <v>99</v>
      </c>
      <c r="Q54" s="53">
        <v>3666</v>
      </c>
      <c r="R54" s="53">
        <v>19</v>
      </c>
      <c r="S54" s="53">
        <v>199</v>
      </c>
      <c r="T54" s="53" t="s">
        <v>321</v>
      </c>
      <c r="U54" s="106" t="s">
        <v>322</v>
      </c>
      <c r="V54" s="107"/>
      <c r="W54" s="28">
        <v>1</v>
      </c>
      <c r="X54" s="28" t="s">
        <v>323</v>
      </c>
      <c r="Y54" s="29" t="s">
        <v>324</v>
      </c>
      <c r="Z54" s="59"/>
      <c r="AA54" s="59"/>
      <c r="AB54" s="108">
        <v>54</v>
      </c>
    </row>
    <row r="55" spans="1:28" s="60" customFormat="1" ht="16.5" customHeight="1" x14ac:dyDescent="0.15">
      <c r="A55" s="52" t="s">
        <v>95</v>
      </c>
      <c r="B55" s="52" t="s">
        <v>96</v>
      </c>
      <c r="C55" s="53">
        <v>207104</v>
      </c>
      <c r="D55" s="54" t="s">
        <v>121</v>
      </c>
      <c r="E55" s="53">
        <v>88</v>
      </c>
      <c r="F55" s="53">
        <v>118</v>
      </c>
      <c r="G55" s="55">
        <v>0.25423728813559321</v>
      </c>
      <c r="H55" s="53">
        <v>88</v>
      </c>
      <c r="I55" s="105">
        <v>118</v>
      </c>
      <c r="J55" s="55">
        <v>0.25423728813559321</v>
      </c>
      <c r="K55" s="53">
        <v>0</v>
      </c>
      <c r="L55" s="53">
        <v>0</v>
      </c>
      <c r="M55" s="53" t="s">
        <v>45</v>
      </c>
      <c r="N55" s="58">
        <v>0</v>
      </c>
      <c r="O55" s="53" t="s">
        <v>103</v>
      </c>
      <c r="P55" s="53" t="s">
        <v>99</v>
      </c>
      <c r="Q55" s="53">
        <v>5461</v>
      </c>
      <c r="R55" s="53">
        <v>174</v>
      </c>
      <c r="S55" s="53" t="e">
        <v>#N/A</v>
      </c>
      <c r="T55" s="53" t="e">
        <v>#N/A</v>
      </c>
      <c r="U55" s="106" t="s">
        <v>322</v>
      </c>
      <c r="V55" s="107"/>
      <c r="W55" s="28">
        <v>1</v>
      </c>
      <c r="X55" s="28" t="s">
        <v>323</v>
      </c>
      <c r="Y55" s="29" t="s">
        <v>324</v>
      </c>
      <c r="Z55" s="59"/>
      <c r="AA55" s="59"/>
      <c r="AB55" s="108">
        <v>30</v>
      </c>
    </row>
    <row r="56" spans="1:28" s="60" customFormat="1" ht="16.5" customHeight="1" x14ac:dyDescent="0.15">
      <c r="A56" s="52" t="s">
        <v>95</v>
      </c>
      <c r="B56" s="52" t="s">
        <v>96</v>
      </c>
      <c r="C56" s="53">
        <v>233032</v>
      </c>
      <c r="D56" s="54" t="s">
        <v>122</v>
      </c>
      <c r="E56" s="53">
        <v>262.5</v>
      </c>
      <c r="F56" s="53">
        <v>350</v>
      </c>
      <c r="G56" s="55">
        <v>0.25</v>
      </c>
      <c r="H56" s="53">
        <v>262.5</v>
      </c>
      <c r="I56" s="105">
        <v>350</v>
      </c>
      <c r="J56" s="55">
        <v>0.25</v>
      </c>
      <c r="K56" s="53">
        <v>0</v>
      </c>
      <c r="L56" s="53">
        <v>0</v>
      </c>
      <c r="M56" s="53" t="s">
        <v>45</v>
      </c>
      <c r="N56" s="58">
        <v>0</v>
      </c>
      <c r="O56" s="53" t="s">
        <v>103</v>
      </c>
      <c r="P56" s="53" t="s">
        <v>99</v>
      </c>
      <c r="Q56" s="53">
        <v>320</v>
      </c>
      <c r="R56" s="53">
        <v>79</v>
      </c>
      <c r="S56" s="53" t="s">
        <v>123</v>
      </c>
      <c r="T56" s="53" t="s">
        <v>321</v>
      </c>
      <c r="U56" s="106" t="s">
        <v>328</v>
      </c>
      <c r="V56" s="107"/>
      <c r="W56" s="28">
        <v>1</v>
      </c>
      <c r="X56" s="28" t="s">
        <v>323</v>
      </c>
      <c r="Y56" s="29" t="s">
        <v>329</v>
      </c>
      <c r="Z56" s="59"/>
      <c r="AA56" s="59"/>
      <c r="AB56" s="108">
        <v>87.5</v>
      </c>
    </row>
    <row r="57" spans="1:28" s="60" customFormat="1" ht="16.5" customHeight="1" x14ac:dyDescent="0.15">
      <c r="A57" s="52" t="s">
        <v>95</v>
      </c>
      <c r="B57" s="52" t="s">
        <v>96</v>
      </c>
      <c r="C57" s="53">
        <v>215950</v>
      </c>
      <c r="D57" s="54" t="s">
        <v>124</v>
      </c>
      <c r="E57" s="53">
        <v>209</v>
      </c>
      <c r="F57" s="53">
        <v>298</v>
      </c>
      <c r="G57" s="55">
        <v>0.29865771812080538</v>
      </c>
      <c r="H57" s="53">
        <v>209</v>
      </c>
      <c r="I57" s="105">
        <v>298</v>
      </c>
      <c r="J57" s="55">
        <v>0.29865771812080538</v>
      </c>
      <c r="K57" s="53">
        <v>0</v>
      </c>
      <c r="L57" s="53">
        <v>0</v>
      </c>
      <c r="M57" s="53" t="s">
        <v>45</v>
      </c>
      <c r="N57" s="58">
        <v>0</v>
      </c>
      <c r="O57" s="53" t="s">
        <v>103</v>
      </c>
      <c r="P57" s="53" t="s">
        <v>99</v>
      </c>
      <c r="Q57" s="53">
        <v>12150</v>
      </c>
      <c r="R57" s="53">
        <v>2</v>
      </c>
      <c r="S57" s="53" t="s">
        <v>107</v>
      </c>
      <c r="T57" s="53" t="s">
        <v>327</v>
      </c>
      <c r="U57" s="106" t="s">
        <v>322</v>
      </c>
      <c r="V57" s="107"/>
      <c r="W57" s="28">
        <v>1</v>
      </c>
      <c r="X57" s="28" t="s">
        <v>323</v>
      </c>
      <c r="Y57" s="29" t="s">
        <v>324</v>
      </c>
      <c r="Z57" s="59"/>
      <c r="AA57" s="59"/>
      <c r="AB57" s="108">
        <v>89</v>
      </c>
    </row>
    <row r="58" spans="1:28" s="60" customFormat="1" ht="16.5" customHeight="1" x14ac:dyDescent="0.15">
      <c r="A58" s="52" t="s">
        <v>95</v>
      </c>
      <c r="B58" s="52" t="s">
        <v>96</v>
      </c>
      <c r="C58" s="53">
        <v>233410</v>
      </c>
      <c r="D58" s="54" t="s">
        <v>125</v>
      </c>
      <c r="E58" s="53">
        <v>764</v>
      </c>
      <c r="F58" s="53">
        <v>899</v>
      </c>
      <c r="G58" s="55">
        <v>0.15016685205784205</v>
      </c>
      <c r="H58" s="53">
        <v>764</v>
      </c>
      <c r="I58" s="105">
        <v>899</v>
      </c>
      <c r="J58" s="55">
        <v>0.15016685205784205</v>
      </c>
      <c r="K58" s="53">
        <v>0</v>
      </c>
      <c r="L58" s="53">
        <v>0</v>
      </c>
      <c r="M58" s="53" t="s">
        <v>45</v>
      </c>
      <c r="N58" s="58">
        <v>0</v>
      </c>
      <c r="O58" s="53" t="s">
        <v>103</v>
      </c>
      <c r="P58" s="53" t="s">
        <v>99</v>
      </c>
      <c r="Q58" s="53">
        <v>0</v>
      </c>
      <c r="R58" s="53">
        <v>40</v>
      </c>
      <c r="S58" s="53" t="s">
        <v>107</v>
      </c>
      <c r="T58" s="53" t="s">
        <v>327</v>
      </c>
      <c r="U58" s="106" t="s">
        <v>328</v>
      </c>
      <c r="V58" s="107"/>
      <c r="W58" s="28">
        <v>1</v>
      </c>
      <c r="X58" s="28" t="s">
        <v>323</v>
      </c>
      <c r="Y58" s="29" t="s">
        <v>326</v>
      </c>
      <c r="Z58" s="59"/>
      <c r="AA58" s="59"/>
      <c r="AB58" s="108">
        <v>135</v>
      </c>
    </row>
    <row r="59" spans="1:28" s="60" customFormat="1" ht="16.5" customHeight="1" x14ac:dyDescent="0.15">
      <c r="A59" s="52" t="s">
        <v>95</v>
      </c>
      <c r="B59" s="52" t="s">
        <v>96</v>
      </c>
      <c r="C59" s="53">
        <v>233411</v>
      </c>
      <c r="D59" s="54" t="s">
        <v>126</v>
      </c>
      <c r="E59" s="53">
        <v>373</v>
      </c>
      <c r="F59" s="53">
        <v>439</v>
      </c>
      <c r="G59" s="55">
        <v>0.15034168564920272</v>
      </c>
      <c r="H59" s="53">
        <v>373</v>
      </c>
      <c r="I59" s="105">
        <v>439</v>
      </c>
      <c r="J59" s="55">
        <v>0.15034168564920272</v>
      </c>
      <c r="K59" s="53">
        <v>0</v>
      </c>
      <c r="L59" s="53">
        <v>0</v>
      </c>
      <c r="M59" s="53" t="s">
        <v>45</v>
      </c>
      <c r="N59" s="58">
        <v>0</v>
      </c>
      <c r="O59" s="53" t="s">
        <v>103</v>
      </c>
      <c r="P59" s="53" t="s">
        <v>99</v>
      </c>
      <c r="Q59" s="53">
        <v>0</v>
      </c>
      <c r="R59" s="53">
        <v>40</v>
      </c>
      <c r="S59" s="53" t="s">
        <v>107</v>
      </c>
      <c r="T59" s="53" t="s">
        <v>327</v>
      </c>
      <c r="U59" s="106" t="s">
        <v>328</v>
      </c>
      <c r="V59" s="107"/>
      <c r="W59" s="28">
        <v>1</v>
      </c>
      <c r="X59" s="28" t="s">
        <v>323</v>
      </c>
      <c r="Y59" s="29" t="s">
        <v>329</v>
      </c>
      <c r="Z59" s="59"/>
      <c r="AA59" s="59"/>
      <c r="AB59" s="108">
        <v>66</v>
      </c>
    </row>
    <row r="60" spans="1:28" s="60" customFormat="1" ht="16.5" customHeight="1" x14ac:dyDescent="0.15">
      <c r="A60" s="52" t="s">
        <v>95</v>
      </c>
      <c r="B60" s="52" t="s">
        <v>96</v>
      </c>
      <c r="C60" s="53">
        <v>233412</v>
      </c>
      <c r="D60" s="54" t="s">
        <v>127</v>
      </c>
      <c r="E60" s="53">
        <v>594.15</v>
      </c>
      <c r="F60" s="53">
        <v>699</v>
      </c>
      <c r="G60" s="55">
        <v>0.15000000000000002</v>
      </c>
      <c r="H60" s="53">
        <v>594.15</v>
      </c>
      <c r="I60" s="105">
        <v>699</v>
      </c>
      <c r="J60" s="55">
        <v>0.15000000000000002</v>
      </c>
      <c r="K60" s="53">
        <v>0</v>
      </c>
      <c r="L60" s="53">
        <v>0</v>
      </c>
      <c r="M60" s="53" t="s">
        <v>45</v>
      </c>
      <c r="N60" s="58">
        <v>0</v>
      </c>
      <c r="O60" s="53" t="s">
        <v>103</v>
      </c>
      <c r="P60" s="53" t="s">
        <v>99</v>
      </c>
      <c r="Q60" s="53">
        <v>669</v>
      </c>
      <c r="R60" s="53">
        <v>39</v>
      </c>
      <c r="S60" s="53" t="s">
        <v>128</v>
      </c>
      <c r="T60" s="53" t="s">
        <v>321</v>
      </c>
      <c r="U60" s="106" t="s">
        <v>328</v>
      </c>
      <c r="V60" s="107"/>
      <c r="W60" s="28">
        <v>1</v>
      </c>
      <c r="X60" s="28" t="s">
        <v>323</v>
      </c>
      <c r="Y60" s="29" t="s">
        <v>325</v>
      </c>
      <c r="Z60" s="59"/>
      <c r="AA60" s="59"/>
      <c r="AB60" s="108">
        <v>104.85000000000002</v>
      </c>
    </row>
    <row r="61" spans="1:28" s="60" customFormat="1" ht="16.5" customHeight="1" x14ac:dyDescent="0.15">
      <c r="A61" s="52" t="s">
        <v>95</v>
      </c>
      <c r="B61" s="52" t="s">
        <v>96</v>
      </c>
      <c r="C61" s="53">
        <v>224002</v>
      </c>
      <c r="D61" s="54" t="s">
        <v>129</v>
      </c>
      <c r="E61" s="53">
        <v>255</v>
      </c>
      <c r="F61" s="53">
        <v>358</v>
      </c>
      <c r="G61" s="55">
        <v>0.28770949720670391</v>
      </c>
      <c r="H61" s="53">
        <v>245</v>
      </c>
      <c r="I61" s="105">
        <v>318</v>
      </c>
      <c r="J61" s="55">
        <v>0.22955974842767296</v>
      </c>
      <c r="K61" s="53">
        <v>10</v>
      </c>
      <c r="L61" s="53">
        <v>30</v>
      </c>
      <c r="M61" s="53" t="s">
        <v>45</v>
      </c>
      <c r="N61" s="58">
        <v>40</v>
      </c>
      <c r="O61" s="53" t="s">
        <v>103</v>
      </c>
      <c r="P61" s="53" t="s">
        <v>99</v>
      </c>
      <c r="Q61" s="53">
        <v>7113</v>
      </c>
      <c r="R61" s="53">
        <v>61</v>
      </c>
      <c r="S61" s="53">
        <v>358</v>
      </c>
      <c r="T61" s="53" t="s">
        <v>321</v>
      </c>
      <c r="U61" s="106" t="s">
        <v>322</v>
      </c>
      <c r="V61" s="107"/>
      <c r="W61" s="28">
        <v>1</v>
      </c>
      <c r="X61" s="28" t="s">
        <v>323</v>
      </c>
      <c r="Y61" s="29" t="s">
        <v>324</v>
      </c>
      <c r="Z61" s="59"/>
      <c r="AA61" s="59"/>
      <c r="AB61" s="108">
        <v>73</v>
      </c>
    </row>
    <row r="62" spans="1:28" s="60" customFormat="1" ht="16.5" customHeight="1" x14ac:dyDescent="0.15">
      <c r="A62" s="52" t="s">
        <v>95</v>
      </c>
      <c r="B62" s="52" t="s">
        <v>96</v>
      </c>
      <c r="C62" s="53">
        <v>233738</v>
      </c>
      <c r="D62" s="54" t="s">
        <v>130</v>
      </c>
      <c r="E62" s="53">
        <v>200</v>
      </c>
      <c r="F62" s="53">
        <v>268</v>
      </c>
      <c r="G62" s="55">
        <v>0.2537313432835821</v>
      </c>
      <c r="H62" s="53">
        <v>200</v>
      </c>
      <c r="I62" s="105">
        <v>268</v>
      </c>
      <c r="J62" s="55">
        <v>0.2537313432835821</v>
      </c>
      <c r="K62" s="53">
        <v>0</v>
      </c>
      <c r="L62" s="53">
        <v>0</v>
      </c>
      <c r="M62" s="53" t="s">
        <v>45</v>
      </c>
      <c r="N62" s="58">
        <v>0</v>
      </c>
      <c r="O62" s="53" t="s">
        <v>320</v>
      </c>
      <c r="P62" s="53" t="s">
        <v>99</v>
      </c>
      <c r="Q62" s="53">
        <v>0</v>
      </c>
      <c r="R62" s="53">
        <v>20</v>
      </c>
      <c r="S62" s="53" t="s">
        <v>107</v>
      </c>
      <c r="T62" s="53" t="s">
        <v>327</v>
      </c>
      <c r="U62" s="106" t="s">
        <v>328</v>
      </c>
      <c r="V62" s="107"/>
      <c r="W62" s="28">
        <v>1</v>
      </c>
      <c r="X62" s="28" t="s">
        <v>323</v>
      </c>
      <c r="Y62" s="29" t="s">
        <v>324</v>
      </c>
      <c r="Z62" s="59"/>
      <c r="AA62" s="59"/>
      <c r="AB62" s="108">
        <v>68</v>
      </c>
    </row>
    <row r="63" spans="1:28" s="60" customFormat="1" ht="16.5" customHeight="1" x14ac:dyDescent="0.15">
      <c r="A63" s="52" t="s">
        <v>95</v>
      </c>
      <c r="B63" s="52" t="s">
        <v>96</v>
      </c>
      <c r="C63" s="53">
        <v>233735</v>
      </c>
      <c r="D63" s="54" t="s">
        <v>131</v>
      </c>
      <c r="E63" s="53">
        <v>300</v>
      </c>
      <c r="F63" s="53">
        <v>398</v>
      </c>
      <c r="G63" s="55">
        <v>0.24623115577889448</v>
      </c>
      <c r="H63" s="53">
        <v>300</v>
      </c>
      <c r="I63" s="105">
        <v>398</v>
      </c>
      <c r="J63" s="55">
        <v>0.24623115577889448</v>
      </c>
      <c r="K63" s="53">
        <v>0</v>
      </c>
      <c r="L63" s="53">
        <v>0</v>
      </c>
      <c r="M63" s="53" t="s">
        <v>45</v>
      </c>
      <c r="N63" s="58">
        <v>0</v>
      </c>
      <c r="O63" s="53" t="s">
        <v>103</v>
      </c>
      <c r="P63" s="53" t="s">
        <v>99</v>
      </c>
      <c r="Q63" s="53">
        <v>0</v>
      </c>
      <c r="R63" s="53">
        <v>60</v>
      </c>
      <c r="S63" s="53" t="s">
        <v>132</v>
      </c>
      <c r="T63" s="53" t="s">
        <v>321</v>
      </c>
      <c r="U63" s="106" t="s">
        <v>328</v>
      </c>
      <c r="V63" s="107"/>
      <c r="W63" s="28">
        <v>1</v>
      </c>
      <c r="X63" s="28" t="s">
        <v>323</v>
      </c>
      <c r="Y63" s="29" t="s">
        <v>329</v>
      </c>
      <c r="Z63" s="59"/>
      <c r="AA63" s="59"/>
      <c r="AB63" s="108">
        <v>98</v>
      </c>
    </row>
    <row r="64" spans="1:28" s="60" customFormat="1" ht="16.5" customHeight="1" x14ac:dyDescent="0.15">
      <c r="A64" s="52" t="s">
        <v>95</v>
      </c>
      <c r="B64" s="52" t="s">
        <v>96</v>
      </c>
      <c r="C64" s="53">
        <v>232741</v>
      </c>
      <c r="D64" s="54" t="s">
        <v>133</v>
      </c>
      <c r="E64" s="53">
        <v>240</v>
      </c>
      <c r="F64" s="53">
        <v>299</v>
      </c>
      <c r="G64" s="55">
        <v>0.19732441471571907</v>
      </c>
      <c r="H64" s="53">
        <v>240</v>
      </c>
      <c r="I64" s="105">
        <v>299</v>
      </c>
      <c r="J64" s="55">
        <v>0.19732441471571907</v>
      </c>
      <c r="K64" s="53">
        <v>0</v>
      </c>
      <c r="L64" s="53">
        <v>0</v>
      </c>
      <c r="M64" s="53" t="s">
        <v>45</v>
      </c>
      <c r="N64" s="58">
        <v>0</v>
      </c>
      <c r="O64" s="53" t="s">
        <v>320</v>
      </c>
      <c r="P64" s="53" t="s">
        <v>99</v>
      </c>
      <c r="Q64" s="53">
        <v>1855</v>
      </c>
      <c r="R64" s="53">
        <v>43</v>
      </c>
      <c r="S64" s="53" t="s">
        <v>107</v>
      </c>
      <c r="T64" s="53" t="s">
        <v>327</v>
      </c>
      <c r="U64" s="106" t="s">
        <v>328</v>
      </c>
      <c r="V64" s="107"/>
      <c r="W64" s="28">
        <v>1</v>
      </c>
      <c r="X64" s="28" t="s">
        <v>323</v>
      </c>
      <c r="Y64" s="29" t="s">
        <v>324</v>
      </c>
      <c r="Z64" s="59"/>
      <c r="AA64" s="59"/>
      <c r="AB64" s="108">
        <v>59</v>
      </c>
    </row>
    <row r="65" spans="1:28" s="60" customFormat="1" ht="16.5" customHeight="1" x14ac:dyDescent="0.15">
      <c r="A65" s="52" t="s">
        <v>95</v>
      </c>
      <c r="B65" s="52" t="s">
        <v>96</v>
      </c>
      <c r="C65" s="53">
        <v>197770</v>
      </c>
      <c r="D65" s="54" t="s">
        <v>134</v>
      </c>
      <c r="E65" s="53">
        <v>97</v>
      </c>
      <c r="F65" s="53">
        <v>139</v>
      </c>
      <c r="G65" s="55">
        <v>0.30215827338129497</v>
      </c>
      <c r="H65" s="53">
        <v>97</v>
      </c>
      <c r="I65" s="105">
        <v>139</v>
      </c>
      <c r="J65" s="55">
        <v>0.30215827338129497</v>
      </c>
      <c r="K65" s="53">
        <v>0</v>
      </c>
      <c r="L65" s="53">
        <v>0</v>
      </c>
      <c r="M65" s="53" t="s">
        <v>45</v>
      </c>
      <c r="N65" s="58">
        <v>0</v>
      </c>
      <c r="O65" s="53" t="s">
        <v>103</v>
      </c>
      <c r="P65" s="53" t="s">
        <v>99</v>
      </c>
      <c r="Q65" s="53">
        <v>4177</v>
      </c>
      <c r="R65" s="53">
        <v>98</v>
      </c>
      <c r="S65" s="53" t="s">
        <v>107</v>
      </c>
      <c r="T65" s="53" t="s">
        <v>327</v>
      </c>
      <c r="U65" s="106" t="s">
        <v>322</v>
      </c>
      <c r="V65" s="107"/>
      <c r="W65" s="28">
        <v>1</v>
      </c>
      <c r="X65" s="28" t="s">
        <v>323</v>
      </c>
      <c r="Y65" s="29" t="s">
        <v>324</v>
      </c>
      <c r="Z65" s="59"/>
      <c r="AA65" s="59"/>
      <c r="AB65" s="108">
        <v>42</v>
      </c>
    </row>
    <row r="66" spans="1:28" s="60" customFormat="1" ht="16.5" customHeight="1" x14ac:dyDescent="0.15">
      <c r="A66" s="52" t="s">
        <v>95</v>
      </c>
      <c r="B66" s="52" t="s">
        <v>96</v>
      </c>
      <c r="C66" s="53">
        <v>233620</v>
      </c>
      <c r="D66" s="54" t="s">
        <v>135</v>
      </c>
      <c r="E66" s="53">
        <v>55</v>
      </c>
      <c r="F66" s="53">
        <v>69</v>
      </c>
      <c r="G66" s="55">
        <v>0.20289855072463769</v>
      </c>
      <c r="H66" s="53">
        <v>55</v>
      </c>
      <c r="I66" s="105">
        <v>69</v>
      </c>
      <c r="J66" s="55">
        <v>0.20289855072463769</v>
      </c>
      <c r="K66" s="53">
        <v>0</v>
      </c>
      <c r="L66" s="53">
        <v>0</v>
      </c>
      <c r="M66" s="53" t="s">
        <v>45</v>
      </c>
      <c r="N66" s="58">
        <v>0</v>
      </c>
      <c r="O66" s="53" t="s">
        <v>103</v>
      </c>
      <c r="P66" s="53" t="s">
        <v>99</v>
      </c>
      <c r="Q66" s="53">
        <v>0</v>
      </c>
      <c r="R66" s="53">
        <v>49</v>
      </c>
      <c r="S66" s="53" t="s">
        <v>107</v>
      </c>
      <c r="T66" s="53" t="s">
        <v>327</v>
      </c>
      <c r="U66" s="106" t="s">
        <v>328</v>
      </c>
      <c r="V66" s="107"/>
      <c r="W66" s="28">
        <v>1</v>
      </c>
      <c r="X66" s="28" t="s">
        <v>323</v>
      </c>
      <c r="Y66" s="29" t="s">
        <v>324</v>
      </c>
      <c r="Z66" s="59"/>
      <c r="AA66" s="59"/>
      <c r="AB66" s="108">
        <v>14</v>
      </c>
    </row>
    <row r="67" spans="1:28" s="60" customFormat="1" ht="16.5" customHeight="1" x14ac:dyDescent="0.15">
      <c r="A67" s="52" t="s">
        <v>95</v>
      </c>
      <c r="B67" s="52" t="s">
        <v>96</v>
      </c>
      <c r="C67" s="53">
        <v>233617</v>
      </c>
      <c r="D67" s="54" t="s">
        <v>136</v>
      </c>
      <c r="E67" s="53">
        <v>55</v>
      </c>
      <c r="F67" s="53">
        <v>69</v>
      </c>
      <c r="G67" s="55">
        <v>0.20289855072463769</v>
      </c>
      <c r="H67" s="53">
        <v>55</v>
      </c>
      <c r="I67" s="105">
        <v>69</v>
      </c>
      <c r="J67" s="55">
        <v>0.20289855072463769</v>
      </c>
      <c r="K67" s="53">
        <v>0</v>
      </c>
      <c r="L67" s="53">
        <v>0</v>
      </c>
      <c r="M67" s="53" t="s">
        <v>45</v>
      </c>
      <c r="N67" s="58">
        <v>0</v>
      </c>
      <c r="O67" s="53" t="s">
        <v>103</v>
      </c>
      <c r="P67" s="53" t="s">
        <v>99</v>
      </c>
      <c r="Q67" s="53">
        <v>58</v>
      </c>
      <c r="R67" s="53">
        <v>99</v>
      </c>
      <c r="S67" s="53" t="s">
        <v>107</v>
      </c>
      <c r="T67" s="53" t="s">
        <v>327</v>
      </c>
      <c r="U67" s="106" t="s">
        <v>328</v>
      </c>
      <c r="V67" s="107"/>
      <c r="W67" s="28">
        <v>1</v>
      </c>
      <c r="X67" s="28" t="s">
        <v>323</v>
      </c>
      <c r="Y67" s="29" t="s">
        <v>324</v>
      </c>
      <c r="Z67" s="59"/>
      <c r="AA67" s="59"/>
      <c r="AB67" s="108">
        <v>14</v>
      </c>
    </row>
    <row r="68" spans="1:28" s="60" customFormat="1" ht="16.5" customHeight="1" x14ac:dyDescent="0.15">
      <c r="A68" s="52" t="s">
        <v>95</v>
      </c>
      <c r="B68" s="52" t="s">
        <v>96</v>
      </c>
      <c r="C68" s="53">
        <v>233618</v>
      </c>
      <c r="D68" s="54" t="s">
        <v>137</v>
      </c>
      <c r="E68" s="53">
        <v>46</v>
      </c>
      <c r="F68" s="53">
        <v>58</v>
      </c>
      <c r="G68" s="55">
        <v>0.20689655172413793</v>
      </c>
      <c r="H68" s="53">
        <v>46</v>
      </c>
      <c r="I68" s="105">
        <v>58</v>
      </c>
      <c r="J68" s="55">
        <v>0.20689655172413793</v>
      </c>
      <c r="K68" s="53">
        <v>0</v>
      </c>
      <c r="L68" s="53">
        <v>0</v>
      </c>
      <c r="M68" s="53" t="s">
        <v>45</v>
      </c>
      <c r="N68" s="58">
        <v>0</v>
      </c>
      <c r="O68" s="53" t="s">
        <v>103</v>
      </c>
      <c r="P68" s="53" t="s">
        <v>99</v>
      </c>
      <c r="Q68" s="53">
        <v>116</v>
      </c>
      <c r="R68" s="53">
        <v>198</v>
      </c>
      <c r="S68" s="53" t="s">
        <v>107</v>
      </c>
      <c r="T68" s="53" t="s">
        <v>327</v>
      </c>
      <c r="U68" s="106" t="s">
        <v>328</v>
      </c>
      <c r="V68" s="107"/>
      <c r="W68" s="28">
        <v>1</v>
      </c>
      <c r="X68" s="28" t="s">
        <v>323</v>
      </c>
      <c r="Y68" s="29" t="s">
        <v>324</v>
      </c>
      <c r="Z68" s="59"/>
      <c r="AA68" s="59"/>
      <c r="AB68" s="108">
        <v>12</v>
      </c>
    </row>
    <row r="69" spans="1:28" s="60" customFormat="1" ht="16.5" customHeight="1" x14ac:dyDescent="0.15">
      <c r="A69" s="61" t="s">
        <v>138</v>
      </c>
      <c r="B69" s="52" t="s">
        <v>139</v>
      </c>
      <c r="C69" s="62">
        <v>230870</v>
      </c>
      <c r="D69" s="63" t="s">
        <v>140</v>
      </c>
      <c r="E69" s="62">
        <v>832</v>
      </c>
      <c r="F69" s="62">
        <v>1280</v>
      </c>
      <c r="G69" s="64">
        <v>0.35</v>
      </c>
      <c r="H69" s="62">
        <v>832</v>
      </c>
      <c r="I69" s="109">
        <v>1280</v>
      </c>
      <c r="J69" s="64">
        <v>0.35</v>
      </c>
      <c r="K69" s="66">
        <v>0</v>
      </c>
      <c r="L69" s="66">
        <v>0</v>
      </c>
      <c r="M69" s="66" t="s">
        <v>141</v>
      </c>
      <c r="N69" s="66">
        <v>0</v>
      </c>
      <c r="O69" s="53" t="s">
        <v>142</v>
      </c>
      <c r="P69" s="53" t="s">
        <v>99</v>
      </c>
      <c r="Q69" s="66">
        <v>118471</v>
      </c>
      <c r="R69" s="66">
        <v>403</v>
      </c>
      <c r="S69" s="66" t="s">
        <v>143</v>
      </c>
      <c r="T69" s="67"/>
      <c r="U69" s="106" t="s">
        <v>144</v>
      </c>
      <c r="V69" s="110"/>
      <c r="W69" s="28">
        <v>1</v>
      </c>
      <c r="X69" s="28" t="s">
        <v>315</v>
      </c>
      <c r="Y69" s="29" t="s">
        <v>319</v>
      </c>
      <c r="Z69" s="59"/>
      <c r="AA69" s="59"/>
      <c r="AB69" s="108">
        <v>448</v>
      </c>
    </row>
    <row r="70" spans="1:28" s="60" customFormat="1" ht="16.5" customHeight="1" x14ac:dyDescent="0.15">
      <c r="A70" s="61" t="s">
        <v>95</v>
      </c>
      <c r="B70" s="61" t="s">
        <v>139</v>
      </c>
      <c r="C70" s="68">
        <v>228973</v>
      </c>
      <c r="D70" s="69" t="s">
        <v>145</v>
      </c>
      <c r="E70" s="62">
        <v>636</v>
      </c>
      <c r="F70" s="62">
        <v>798</v>
      </c>
      <c r="G70" s="70">
        <v>0.203007518796992</v>
      </c>
      <c r="H70" s="66">
        <v>620</v>
      </c>
      <c r="I70" s="111">
        <v>759</v>
      </c>
      <c r="J70" s="73">
        <v>0.18313570487483499</v>
      </c>
      <c r="K70" s="66">
        <v>16</v>
      </c>
      <c r="L70" s="66">
        <v>39</v>
      </c>
      <c r="M70" s="66" t="s">
        <v>146</v>
      </c>
      <c r="N70" s="62">
        <v>55</v>
      </c>
      <c r="O70" s="53" t="s">
        <v>142</v>
      </c>
      <c r="P70" s="53" t="s">
        <v>99</v>
      </c>
      <c r="Q70" s="53">
        <v>12822</v>
      </c>
      <c r="R70" s="53">
        <v>38</v>
      </c>
      <c r="S70" s="53" t="s">
        <v>147</v>
      </c>
      <c r="T70" s="53" t="s">
        <v>148</v>
      </c>
      <c r="U70" s="106" t="s">
        <v>149</v>
      </c>
      <c r="V70" s="53"/>
      <c r="W70" s="28">
        <v>1</v>
      </c>
      <c r="X70" s="28" t="s">
        <v>315</v>
      </c>
      <c r="Y70" s="29" t="s">
        <v>317</v>
      </c>
      <c r="Z70" s="59"/>
      <c r="AA70" s="59"/>
      <c r="AB70" s="108">
        <v>139</v>
      </c>
    </row>
    <row r="71" spans="1:28" s="60" customFormat="1" ht="16.5" customHeight="1" x14ac:dyDescent="0.15">
      <c r="A71" s="52" t="s">
        <v>95</v>
      </c>
      <c r="B71" s="52" t="s">
        <v>139</v>
      </c>
      <c r="C71" s="53">
        <v>233362</v>
      </c>
      <c r="D71" s="74" t="s">
        <v>150</v>
      </c>
      <c r="E71" s="53">
        <v>1076</v>
      </c>
      <c r="F71" s="53">
        <v>1380</v>
      </c>
      <c r="G71" s="55">
        <v>0.22028985507246401</v>
      </c>
      <c r="H71" s="53">
        <v>1076</v>
      </c>
      <c r="I71" s="105">
        <v>1370</v>
      </c>
      <c r="J71" s="55">
        <v>0.21459854014598501</v>
      </c>
      <c r="K71" s="53">
        <v>0</v>
      </c>
      <c r="L71" s="53">
        <v>10</v>
      </c>
      <c r="M71" s="53" t="s">
        <v>151</v>
      </c>
      <c r="N71" s="62">
        <v>10</v>
      </c>
      <c r="O71" s="53" t="s">
        <v>142</v>
      </c>
      <c r="P71" s="53" t="s">
        <v>99</v>
      </c>
      <c r="Q71" s="53">
        <v>1320</v>
      </c>
      <c r="R71" s="53">
        <v>19</v>
      </c>
      <c r="S71" s="53" t="s">
        <v>152</v>
      </c>
      <c r="T71" s="53" t="s">
        <v>148</v>
      </c>
      <c r="U71" s="106" t="s">
        <v>144</v>
      </c>
      <c r="V71" s="53"/>
      <c r="W71" s="28">
        <v>1</v>
      </c>
      <c r="X71" s="28" t="s">
        <v>315</v>
      </c>
      <c r="Y71" s="29" t="s">
        <v>319</v>
      </c>
      <c r="Z71" s="59"/>
      <c r="AA71" s="59"/>
      <c r="AB71" s="108">
        <v>294</v>
      </c>
    </row>
    <row r="72" spans="1:28" s="60" customFormat="1" ht="16.5" customHeight="1" x14ac:dyDescent="0.15">
      <c r="A72" s="61" t="s">
        <v>95</v>
      </c>
      <c r="B72" s="61" t="s">
        <v>139</v>
      </c>
      <c r="C72" s="68">
        <v>230689</v>
      </c>
      <c r="D72" s="75" t="s">
        <v>153</v>
      </c>
      <c r="E72" s="62">
        <v>795</v>
      </c>
      <c r="F72" s="62">
        <v>999</v>
      </c>
      <c r="G72" s="70">
        <v>0.20420420420420399</v>
      </c>
      <c r="H72" s="66">
        <v>774</v>
      </c>
      <c r="I72" s="111">
        <v>959</v>
      </c>
      <c r="J72" s="73">
        <v>0.192909280500521</v>
      </c>
      <c r="K72" s="66">
        <v>21</v>
      </c>
      <c r="L72" s="66">
        <v>40</v>
      </c>
      <c r="M72" s="66" t="s">
        <v>146</v>
      </c>
      <c r="N72" s="62">
        <v>61</v>
      </c>
      <c r="O72" s="53" t="s">
        <v>142</v>
      </c>
      <c r="P72" s="53" t="s">
        <v>99</v>
      </c>
      <c r="Q72" s="53">
        <v>6158</v>
      </c>
      <c r="R72" s="53">
        <v>21</v>
      </c>
      <c r="S72" s="53" t="s">
        <v>154</v>
      </c>
      <c r="T72" s="53" t="s">
        <v>148</v>
      </c>
      <c r="U72" s="106" t="s">
        <v>149</v>
      </c>
      <c r="V72" s="53"/>
      <c r="W72" s="28">
        <v>1</v>
      </c>
      <c r="X72" s="28" t="s">
        <v>315</v>
      </c>
      <c r="Y72" s="29" t="s">
        <v>319</v>
      </c>
      <c r="Z72" s="59"/>
      <c r="AA72" s="59"/>
      <c r="AB72" s="108">
        <v>185</v>
      </c>
    </row>
    <row r="73" spans="1:28" s="60" customFormat="1" ht="16.5" customHeight="1" x14ac:dyDescent="0.15">
      <c r="A73" s="61" t="s">
        <v>95</v>
      </c>
      <c r="B73" s="61" t="s">
        <v>139</v>
      </c>
      <c r="C73" s="68">
        <v>232611</v>
      </c>
      <c r="D73" s="75" t="s">
        <v>155</v>
      </c>
      <c r="E73" s="62">
        <v>476</v>
      </c>
      <c r="F73" s="62">
        <v>599</v>
      </c>
      <c r="G73" s="70">
        <v>0.20534223706176999</v>
      </c>
      <c r="H73" s="66">
        <v>469</v>
      </c>
      <c r="I73" s="111">
        <v>588</v>
      </c>
      <c r="J73" s="73">
        <v>0.202380952380952</v>
      </c>
      <c r="K73" s="66">
        <v>7</v>
      </c>
      <c r="L73" s="66">
        <v>11</v>
      </c>
      <c r="M73" s="66" t="s">
        <v>146</v>
      </c>
      <c r="N73" s="58">
        <v>18</v>
      </c>
      <c r="O73" s="53" t="s">
        <v>142</v>
      </c>
      <c r="P73" s="53" t="s">
        <v>99</v>
      </c>
      <c r="Q73" s="53">
        <v>0</v>
      </c>
      <c r="R73" s="53" t="s">
        <v>156</v>
      </c>
      <c r="S73" s="53" t="s">
        <v>157</v>
      </c>
      <c r="T73" s="53" t="s">
        <v>148</v>
      </c>
      <c r="U73" s="106" t="s">
        <v>158</v>
      </c>
      <c r="V73" s="53"/>
      <c r="W73" s="28" t="e">
        <v>#N/A</v>
      </c>
      <c r="X73" s="28" t="s">
        <v>315</v>
      </c>
      <c r="Y73" s="29" t="s">
        <v>317</v>
      </c>
      <c r="Z73" s="59"/>
      <c r="AA73" s="59"/>
      <c r="AB73" s="108">
        <v>119</v>
      </c>
    </row>
    <row r="74" spans="1:28" s="60" customFormat="1" ht="16.5" customHeight="1" x14ac:dyDescent="0.15">
      <c r="A74" s="61" t="s">
        <v>95</v>
      </c>
      <c r="B74" s="61" t="s">
        <v>139</v>
      </c>
      <c r="C74" s="68">
        <v>232578</v>
      </c>
      <c r="D74" s="75" t="s">
        <v>159</v>
      </c>
      <c r="E74" s="62">
        <v>189</v>
      </c>
      <c r="F74" s="62">
        <v>299</v>
      </c>
      <c r="G74" s="70">
        <v>0.36789297658862902</v>
      </c>
      <c r="H74" s="66">
        <v>180</v>
      </c>
      <c r="I74" s="111">
        <v>258</v>
      </c>
      <c r="J74" s="73">
        <v>0.30232558139534899</v>
      </c>
      <c r="K74" s="66">
        <v>9</v>
      </c>
      <c r="L74" s="66">
        <v>41</v>
      </c>
      <c r="M74" s="66" t="s">
        <v>146</v>
      </c>
      <c r="N74" s="62">
        <v>50</v>
      </c>
      <c r="O74" s="53" t="s">
        <v>142</v>
      </c>
      <c r="P74" s="53" t="s">
        <v>99</v>
      </c>
      <c r="Q74" s="53">
        <v>4385</v>
      </c>
      <c r="R74" s="53">
        <v>43</v>
      </c>
      <c r="S74" s="53" t="s">
        <v>160</v>
      </c>
      <c r="T74" s="53" t="s">
        <v>148</v>
      </c>
      <c r="U74" s="106" t="s">
        <v>144</v>
      </c>
      <c r="V74" s="53"/>
      <c r="W74" s="28">
        <v>1</v>
      </c>
      <c r="X74" s="28" t="s">
        <v>315</v>
      </c>
      <c r="Y74" s="29" t="s">
        <v>316</v>
      </c>
      <c r="Z74" s="59"/>
      <c r="AA74" s="59"/>
      <c r="AB74" s="108">
        <v>78</v>
      </c>
    </row>
    <row r="75" spans="1:28" s="60" customFormat="1" ht="16.5" customHeight="1" x14ac:dyDescent="0.15">
      <c r="A75" s="61" t="s">
        <v>95</v>
      </c>
      <c r="B75" s="61" t="s">
        <v>139</v>
      </c>
      <c r="C75" s="68">
        <v>228970</v>
      </c>
      <c r="D75" s="69" t="s">
        <v>161</v>
      </c>
      <c r="E75" s="62">
        <v>368</v>
      </c>
      <c r="F75" s="62">
        <v>468</v>
      </c>
      <c r="G75" s="70">
        <v>0.213675213675214</v>
      </c>
      <c r="H75" s="66">
        <v>355</v>
      </c>
      <c r="I75" s="111">
        <v>429</v>
      </c>
      <c r="J75" s="73">
        <v>0.17249417249417201</v>
      </c>
      <c r="K75" s="66">
        <v>13</v>
      </c>
      <c r="L75" s="66">
        <v>39</v>
      </c>
      <c r="M75" s="66" t="s">
        <v>146</v>
      </c>
      <c r="N75" s="62">
        <v>52</v>
      </c>
      <c r="O75" s="53" t="s">
        <v>142</v>
      </c>
      <c r="P75" s="53" t="s">
        <v>99</v>
      </c>
      <c r="Q75" s="53">
        <v>201339</v>
      </c>
      <c r="R75" s="53">
        <v>49</v>
      </c>
      <c r="S75" s="53" t="s">
        <v>162</v>
      </c>
      <c r="T75" s="53" t="s">
        <v>148</v>
      </c>
      <c r="U75" s="106" t="s">
        <v>149</v>
      </c>
      <c r="V75" s="53"/>
      <c r="W75" s="28">
        <v>1</v>
      </c>
      <c r="X75" s="28" t="s">
        <v>315</v>
      </c>
      <c r="Y75" s="29" t="s">
        <v>318</v>
      </c>
      <c r="Z75" s="59"/>
      <c r="AA75" s="59"/>
      <c r="AB75" s="108">
        <v>74</v>
      </c>
    </row>
    <row r="76" spans="1:28" s="60" customFormat="1" ht="16.5" customHeight="1" x14ac:dyDescent="0.15">
      <c r="A76" s="52" t="s">
        <v>95</v>
      </c>
      <c r="B76" s="52" t="s">
        <v>139</v>
      </c>
      <c r="C76" s="53">
        <v>233363</v>
      </c>
      <c r="D76" s="74" t="s">
        <v>163</v>
      </c>
      <c r="E76" s="53">
        <v>623</v>
      </c>
      <c r="F76" s="53">
        <v>799</v>
      </c>
      <c r="G76" s="55">
        <v>0.22027534418022501</v>
      </c>
      <c r="H76" s="53">
        <v>623</v>
      </c>
      <c r="I76" s="105">
        <v>789</v>
      </c>
      <c r="J76" s="55">
        <v>0.21039290240811201</v>
      </c>
      <c r="K76" s="53">
        <v>0</v>
      </c>
      <c r="L76" s="53">
        <v>10</v>
      </c>
      <c r="M76" s="53" t="s">
        <v>151</v>
      </c>
      <c r="N76" s="62">
        <v>10</v>
      </c>
      <c r="O76" s="53" t="s">
        <v>142</v>
      </c>
      <c r="P76" s="53" t="s">
        <v>99</v>
      </c>
      <c r="Q76" s="53">
        <v>0</v>
      </c>
      <c r="R76" s="53">
        <v>20</v>
      </c>
      <c r="S76" s="53" t="s">
        <v>164</v>
      </c>
      <c r="T76" s="53" t="s">
        <v>148</v>
      </c>
      <c r="U76" s="106" t="s">
        <v>144</v>
      </c>
      <c r="V76" s="53"/>
      <c r="W76" s="28">
        <v>1</v>
      </c>
      <c r="X76" s="28" t="s">
        <v>315</v>
      </c>
      <c r="Y76" s="29" t="s">
        <v>317</v>
      </c>
      <c r="Z76" s="59"/>
      <c r="AA76" s="59"/>
      <c r="AB76" s="108">
        <v>166</v>
      </c>
    </row>
    <row r="77" spans="1:28" s="60" customFormat="1" ht="16.5" customHeight="1" x14ac:dyDescent="0.15">
      <c r="A77" s="61" t="s">
        <v>95</v>
      </c>
      <c r="B77" s="61" t="s">
        <v>139</v>
      </c>
      <c r="C77" s="68">
        <v>230692</v>
      </c>
      <c r="D77" s="69" t="s">
        <v>165</v>
      </c>
      <c r="E77" s="62">
        <v>237</v>
      </c>
      <c r="F77" s="62">
        <v>309</v>
      </c>
      <c r="G77" s="70">
        <v>0.233009708737864</v>
      </c>
      <c r="H77" s="66">
        <v>233</v>
      </c>
      <c r="I77" s="111">
        <v>289</v>
      </c>
      <c r="J77" s="73">
        <v>0.19377162629757799</v>
      </c>
      <c r="K77" s="66">
        <v>4</v>
      </c>
      <c r="L77" s="66">
        <v>20</v>
      </c>
      <c r="M77" s="66" t="s">
        <v>146</v>
      </c>
      <c r="N77" s="62">
        <v>24</v>
      </c>
      <c r="O77" s="53" t="s">
        <v>142</v>
      </c>
      <c r="P77" s="53" t="s">
        <v>99</v>
      </c>
      <c r="Q77" s="53">
        <v>12110</v>
      </c>
      <c r="R77" s="53">
        <v>33</v>
      </c>
      <c r="S77" s="53" t="s">
        <v>166</v>
      </c>
      <c r="T77" s="53" t="s">
        <v>148</v>
      </c>
      <c r="U77" s="106" t="s">
        <v>149</v>
      </c>
      <c r="V77" s="53"/>
      <c r="W77" s="28">
        <v>1</v>
      </c>
      <c r="X77" s="28" t="s">
        <v>315</v>
      </c>
      <c r="Y77" s="29" t="s">
        <v>316</v>
      </c>
      <c r="Z77" s="59"/>
      <c r="AA77" s="59"/>
      <c r="AB77" s="108">
        <v>56</v>
      </c>
    </row>
    <row r="78" spans="1:28" s="60" customFormat="1" ht="16.5" customHeight="1" x14ac:dyDescent="0.15">
      <c r="A78" s="52" t="s">
        <v>95</v>
      </c>
      <c r="B78" s="52" t="s">
        <v>139</v>
      </c>
      <c r="C78" s="53">
        <v>233568</v>
      </c>
      <c r="D78" s="74" t="s">
        <v>167</v>
      </c>
      <c r="E78" s="53">
        <v>238</v>
      </c>
      <c r="F78" s="53">
        <v>298</v>
      </c>
      <c r="G78" s="55">
        <v>0.20134228187919501</v>
      </c>
      <c r="H78" s="53">
        <v>238</v>
      </c>
      <c r="I78" s="105">
        <v>288</v>
      </c>
      <c r="J78" s="55">
        <v>0.17361111111111099</v>
      </c>
      <c r="K78" s="53">
        <v>0</v>
      </c>
      <c r="L78" s="53">
        <v>10</v>
      </c>
      <c r="M78" s="53" t="s">
        <v>151</v>
      </c>
      <c r="N78" s="58">
        <v>10</v>
      </c>
      <c r="O78" s="53" t="s">
        <v>142</v>
      </c>
      <c r="P78" s="53" t="s">
        <v>99</v>
      </c>
      <c r="Q78" s="53">
        <v>298</v>
      </c>
      <c r="R78" s="53">
        <v>19</v>
      </c>
      <c r="S78" s="53" t="s">
        <v>168</v>
      </c>
      <c r="T78" s="53" t="s">
        <v>148</v>
      </c>
      <c r="U78" s="106" t="s">
        <v>144</v>
      </c>
      <c r="V78" s="53"/>
      <c r="W78" s="28">
        <v>1</v>
      </c>
      <c r="X78" s="28" t="s">
        <v>315</v>
      </c>
      <c r="Y78" s="29" t="s">
        <v>316</v>
      </c>
      <c r="Z78" s="59"/>
      <c r="AA78" s="59"/>
      <c r="AB78" s="108">
        <v>50</v>
      </c>
    </row>
    <row r="79" spans="1:28" s="60" customFormat="1" ht="16.5" customHeight="1" x14ac:dyDescent="0.15">
      <c r="A79" s="76" t="s">
        <v>95</v>
      </c>
      <c r="B79" s="76" t="s">
        <v>139</v>
      </c>
      <c r="C79" s="77">
        <v>232370</v>
      </c>
      <c r="D79" s="78" t="s">
        <v>169</v>
      </c>
      <c r="E79" s="77">
        <v>500</v>
      </c>
      <c r="F79" s="77">
        <v>699</v>
      </c>
      <c r="G79" s="79">
        <v>0.284692417739628</v>
      </c>
      <c r="H79" s="77">
        <v>495</v>
      </c>
      <c r="I79" s="112">
        <v>639</v>
      </c>
      <c r="J79" s="79">
        <v>0.22535211267605601</v>
      </c>
      <c r="K79" s="77">
        <v>5</v>
      </c>
      <c r="L79" s="77">
        <v>55</v>
      </c>
      <c r="M79" s="77" t="s">
        <v>151</v>
      </c>
      <c r="N79" s="66">
        <v>60</v>
      </c>
      <c r="O79" s="53" t="s">
        <v>142</v>
      </c>
      <c r="P79" s="53" t="s">
        <v>99</v>
      </c>
      <c r="Q79" s="66">
        <v>0</v>
      </c>
      <c r="R79" s="66">
        <v>40</v>
      </c>
      <c r="S79" s="66" t="s">
        <v>170</v>
      </c>
      <c r="T79" s="66" t="s">
        <v>148</v>
      </c>
      <c r="U79" s="106" t="s">
        <v>144</v>
      </c>
      <c r="V79" s="66"/>
      <c r="W79" s="28">
        <v>1</v>
      </c>
      <c r="X79" s="28" t="s">
        <v>315</v>
      </c>
      <c r="Y79" s="29" t="s">
        <v>317</v>
      </c>
      <c r="Z79" s="59"/>
      <c r="AA79" s="59"/>
      <c r="AB79" s="108">
        <v>144</v>
      </c>
    </row>
    <row r="80" spans="1:28" s="60" customFormat="1" ht="16.5" customHeight="1" x14ac:dyDescent="0.15">
      <c r="A80" s="80" t="s">
        <v>95</v>
      </c>
      <c r="B80" s="80" t="s">
        <v>139</v>
      </c>
      <c r="C80" s="81">
        <v>228964</v>
      </c>
      <c r="D80" s="82" t="s">
        <v>171</v>
      </c>
      <c r="E80" s="83">
        <v>235</v>
      </c>
      <c r="F80" s="83">
        <v>278</v>
      </c>
      <c r="G80" s="84">
        <v>0.15467625899280599</v>
      </c>
      <c r="H80" s="77">
        <v>224</v>
      </c>
      <c r="I80" s="112">
        <v>268</v>
      </c>
      <c r="J80" s="85">
        <v>0.164179104477612</v>
      </c>
      <c r="K80" s="77">
        <v>11</v>
      </c>
      <c r="L80" s="77">
        <v>10</v>
      </c>
      <c r="M80" s="77" t="s">
        <v>146</v>
      </c>
      <c r="N80" s="66">
        <v>21</v>
      </c>
      <c r="O80" s="53" t="s">
        <v>142</v>
      </c>
      <c r="P80" s="53" t="s">
        <v>99</v>
      </c>
      <c r="Q80" s="66">
        <v>5186</v>
      </c>
      <c r="R80" s="66">
        <v>76</v>
      </c>
      <c r="S80" s="66" t="s">
        <v>172</v>
      </c>
      <c r="T80" s="66" t="s">
        <v>148</v>
      </c>
      <c r="U80" s="106" t="s">
        <v>149</v>
      </c>
      <c r="V80" s="66"/>
      <c r="W80" s="28">
        <v>1</v>
      </c>
      <c r="X80" s="28" t="s">
        <v>315</v>
      </c>
      <c r="Y80" s="29" t="s">
        <v>316</v>
      </c>
      <c r="Z80" s="59"/>
      <c r="AA80" s="59"/>
      <c r="AB80" s="108">
        <v>44</v>
      </c>
    </row>
    <row r="81" spans="1:28" s="60" customFormat="1" ht="16.5" customHeight="1" x14ac:dyDescent="0.15">
      <c r="A81" s="52" t="s">
        <v>95</v>
      </c>
      <c r="B81" s="52" t="s">
        <v>139</v>
      </c>
      <c r="C81" s="53">
        <v>232796</v>
      </c>
      <c r="D81" s="74" t="s">
        <v>173</v>
      </c>
      <c r="E81" s="53">
        <v>149</v>
      </c>
      <c r="F81" s="53">
        <v>298</v>
      </c>
      <c r="G81" s="55">
        <v>0.5</v>
      </c>
      <c r="H81" s="53">
        <v>149</v>
      </c>
      <c r="I81" s="105">
        <v>288</v>
      </c>
      <c r="J81" s="55">
        <v>0.48263888888888901</v>
      </c>
      <c r="K81" s="53">
        <v>0</v>
      </c>
      <c r="L81" s="53">
        <v>10</v>
      </c>
      <c r="M81" s="53" t="s">
        <v>151</v>
      </c>
      <c r="N81" s="62">
        <v>10</v>
      </c>
      <c r="O81" s="53" t="s">
        <v>142</v>
      </c>
      <c r="P81" s="53" t="s">
        <v>99</v>
      </c>
      <c r="Q81" s="53">
        <v>2699</v>
      </c>
      <c r="R81" s="53">
        <v>40</v>
      </c>
      <c r="S81" s="53" t="s">
        <v>143</v>
      </c>
      <c r="T81" s="53"/>
      <c r="U81" s="106" t="s">
        <v>144</v>
      </c>
      <c r="V81" s="53"/>
      <c r="W81" s="28">
        <v>1</v>
      </c>
      <c r="X81" s="28" t="s">
        <v>315</v>
      </c>
      <c r="Y81" s="29" t="s">
        <v>316</v>
      </c>
      <c r="Z81" s="59"/>
      <c r="AA81" s="59"/>
      <c r="AB81" s="108">
        <v>139</v>
      </c>
    </row>
    <row r="82" spans="1:28" s="60" customFormat="1" ht="16.5" customHeight="1" x14ac:dyDescent="0.15">
      <c r="A82" s="86" t="s">
        <v>95</v>
      </c>
      <c r="B82" s="86" t="s">
        <v>139</v>
      </c>
      <c r="C82" s="62">
        <v>233565</v>
      </c>
      <c r="D82" s="63" t="s">
        <v>174</v>
      </c>
      <c r="E82" s="62">
        <v>92</v>
      </c>
      <c r="F82" s="62">
        <v>115</v>
      </c>
      <c r="G82" s="87">
        <v>0.2</v>
      </c>
      <c r="H82" s="62">
        <v>92</v>
      </c>
      <c r="I82" s="109">
        <v>109</v>
      </c>
      <c r="J82" s="87">
        <v>0.155963302752294</v>
      </c>
      <c r="K82" s="62">
        <v>0</v>
      </c>
      <c r="L82" s="62">
        <v>6</v>
      </c>
      <c r="M82" s="62" t="s">
        <v>151</v>
      </c>
      <c r="N82" s="62">
        <v>6</v>
      </c>
      <c r="O82" s="53" t="s">
        <v>142</v>
      </c>
      <c r="P82" s="62" t="s">
        <v>99</v>
      </c>
      <c r="Q82" s="62">
        <v>108</v>
      </c>
      <c r="R82" s="62">
        <v>19</v>
      </c>
      <c r="S82" s="62" t="s">
        <v>175</v>
      </c>
      <c r="T82" s="62" t="s">
        <v>148</v>
      </c>
      <c r="U82" s="106" t="s">
        <v>144</v>
      </c>
      <c r="V82" s="62"/>
      <c r="W82" s="28">
        <v>1</v>
      </c>
      <c r="X82" s="28" t="s">
        <v>315</v>
      </c>
      <c r="Y82" s="29" t="s">
        <v>316</v>
      </c>
      <c r="Z82" s="59"/>
      <c r="AA82" s="59"/>
      <c r="AB82" s="108">
        <v>17</v>
      </c>
    </row>
    <row r="83" spans="1:28" s="60" customFormat="1" ht="16.5" customHeight="1" x14ac:dyDescent="0.15">
      <c r="A83" s="76" t="s">
        <v>95</v>
      </c>
      <c r="B83" s="76" t="s">
        <v>139</v>
      </c>
      <c r="C83" s="77">
        <v>233756</v>
      </c>
      <c r="D83" s="78" t="s">
        <v>176</v>
      </c>
      <c r="E83" s="77">
        <v>1125</v>
      </c>
      <c r="F83" s="77">
        <v>1399</v>
      </c>
      <c r="G83" s="79">
        <v>0.19585418155825601</v>
      </c>
      <c r="H83" s="77">
        <v>1125</v>
      </c>
      <c r="I83" s="112">
        <v>1379</v>
      </c>
      <c r="J83" s="79">
        <v>0.18419144307469201</v>
      </c>
      <c r="K83" s="77">
        <v>0</v>
      </c>
      <c r="L83" s="77">
        <v>20</v>
      </c>
      <c r="M83" s="77" t="s">
        <v>146</v>
      </c>
      <c r="N83" s="66">
        <v>20</v>
      </c>
      <c r="O83" s="53" t="s">
        <v>142</v>
      </c>
      <c r="P83" s="53" t="s">
        <v>99</v>
      </c>
      <c r="Q83" s="66">
        <v>0</v>
      </c>
      <c r="R83" s="66">
        <v>0</v>
      </c>
      <c r="S83" s="88" t="s">
        <v>177</v>
      </c>
      <c r="T83" s="66"/>
      <c r="U83" s="113" t="s">
        <v>158</v>
      </c>
      <c r="V83" s="88" t="s">
        <v>330</v>
      </c>
      <c r="W83" s="28" t="e">
        <v>#N/A</v>
      </c>
      <c r="X83" s="28" t="s">
        <v>315</v>
      </c>
      <c r="Y83" s="29" t="s">
        <v>319</v>
      </c>
      <c r="Z83" s="59"/>
      <c r="AA83" s="59"/>
      <c r="AB83" s="108">
        <v>254</v>
      </c>
    </row>
    <row r="84" spans="1:28" s="60" customFormat="1" ht="16.5" customHeight="1" x14ac:dyDescent="0.15">
      <c r="A84" s="61" t="s">
        <v>95</v>
      </c>
      <c r="B84" s="61" t="s">
        <v>139</v>
      </c>
      <c r="C84" s="68">
        <v>233725</v>
      </c>
      <c r="D84" s="75" t="s">
        <v>178</v>
      </c>
      <c r="E84" s="62">
        <v>70</v>
      </c>
      <c r="F84" s="62">
        <v>88</v>
      </c>
      <c r="G84" s="70">
        <v>0.204545454545455</v>
      </c>
      <c r="H84" s="66">
        <v>54</v>
      </c>
      <c r="I84" s="111">
        <v>68</v>
      </c>
      <c r="J84" s="73">
        <v>0.20588235294117599</v>
      </c>
      <c r="K84" s="66">
        <v>16</v>
      </c>
      <c r="L84" s="66">
        <v>20</v>
      </c>
      <c r="M84" s="66" t="s">
        <v>146</v>
      </c>
      <c r="N84" s="58">
        <v>36</v>
      </c>
      <c r="O84" s="53" t="s">
        <v>142</v>
      </c>
      <c r="P84" s="53" t="s">
        <v>99</v>
      </c>
      <c r="Q84" s="53">
        <v>0</v>
      </c>
      <c r="R84" s="53" t="s">
        <v>156</v>
      </c>
      <c r="S84" s="53" t="s">
        <v>179</v>
      </c>
      <c r="T84" s="53" t="s">
        <v>148</v>
      </c>
      <c r="U84" s="106" t="s">
        <v>158</v>
      </c>
      <c r="V84" s="53"/>
      <c r="W84" s="28" t="e">
        <v>#N/A</v>
      </c>
      <c r="X84" s="28" t="s">
        <v>315</v>
      </c>
      <c r="Y84" s="29" t="s">
        <v>316</v>
      </c>
      <c r="Z84" s="59"/>
      <c r="AA84" s="59"/>
      <c r="AB84" s="108">
        <v>14</v>
      </c>
    </row>
    <row r="85" spans="1:28" s="60" customFormat="1" ht="16.5" customHeight="1" x14ac:dyDescent="0.15">
      <c r="A85" s="61" t="s">
        <v>95</v>
      </c>
      <c r="B85" s="61" t="s">
        <v>139</v>
      </c>
      <c r="C85" s="68">
        <v>228971</v>
      </c>
      <c r="D85" s="69" t="s">
        <v>180</v>
      </c>
      <c r="E85" s="62">
        <v>210</v>
      </c>
      <c r="F85" s="62">
        <v>268</v>
      </c>
      <c r="G85" s="70">
        <v>0.21641791044776101</v>
      </c>
      <c r="H85" s="66">
        <v>204</v>
      </c>
      <c r="I85" s="111">
        <v>258</v>
      </c>
      <c r="J85" s="73">
        <v>0.209302325581395</v>
      </c>
      <c r="K85" s="66">
        <v>6</v>
      </c>
      <c r="L85" s="66">
        <v>10</v>
      </c>
      <c r="M85" s="66" t="s">
        <v>146</v>
      </c>
      <c r="N85" s="62">
        <v>16</v>
      </c>
      <c r="O85" s="53" t="s">
        <v>142</v>
      </c>
      <c r="P85" s="53" t="s">
        <v>99</v>
      </c>
      <c r="Q85" s="53">
        <v>10554</v>
      </c>
      <c r="R85" s="53">
        <v>64</v>
      </c>
      <c r="S85" s="53" t="s">
        <v>181</v>
      </c>
      <c r="T85" s="53" t="s">
        <v>148</v>
      </c>
      <c r="U85" s="106" t="s">
        <v>149</v>
      </c>
      <c r="V85" s="53"/>
      <c r="W85" s="28">
        <v>1</v>
      </c>
      <c r="X85" s="28" t="s">
        <v>315</v>
      </c>
      <c r="Y85" s="29" t="s">
        <v>316</v>
      </c>
      <c r="Z85" s="59"/>
      <c r="AA85" s="59"/>
      <c r="AB85" s="108">
        <v>54</v>
      </c>
    </row>
    <row r="86" spans="1:28" s="60" customFormat="1" ht="16.5" customHeight="1" x14ac:dyDescent="0.15">
      <c r="A86" s="52" t="s">
        <v>95</v>
      </c>
      <c r="B86" s="52" t="s">
        <v>139</v>
      </c>
      <c r="C86" s="53">
        <v>232373</v>
      </c>
      <c r="D86" s="74" t="s">
        <v>182</v>
      </c>
      <c r="E86" s="53">
        <v>218</v>
      </c>
      <c r="F86" s="53">
        <v>330</v>
      </c>
      <c r="G86" s="55">
        <v>0.33939393939393903</v>
      </c>
      <c r="H86" s="53">
        <v>215</v>
      </c>
      <c r="I86" s="105">
        <v>299</v>
      </c>
      <c r="J86" s="55">
        <v>0.28093645484949797</v>
      </c>
      <c r="K86" s="53">
        <v>3</v>
      </c>
      <c r="L86" s="53">
        <v>28</v>
      </c>
      <c r="M86" s="53" t="s">
        <v>151</v>
      </c>
      <c r="N86" s="62">
        <v>31</v>
      </c>
      <c r="O86" s="53" t="s">
        <v>142</v>
      </c>
      <c r="P86" s="53" t="s">
        <v>99</v>
      </c>
      <c r="Q86" s="53">
        <v>0</v>
      </c>
      <c r="R86" s="53">
        <v>40</v>
      </c>
      <c r="S86" s="53" t="s">
        <v>183</v>
      </c>
      <c r="T86" s="53" t="s">
        <v>148</v>
      </c>
      <c r="U86" s="106" t="s">
        <v>144</v>
      </c>
      <c r="V86" s="53"/>
      <c r="W86" s="28">
        <v>1</v>
      </c>
      <c r="X86" s="28" t="s">
        <v>315</v>
      </c>
      <c r="Y86" s="29" t="s">
        <v>316</v>
      </c>
      <c r="Z86" s="59"/>
      <c r="AA86" s="59"/>
      <c r="AB86" s="108">
        <v>84</v>
      </c>
    </row>
    <row r="87" spans="1:28" s="60" customFormat="1" ht="16.5" customHeight="1" x14ac:dyDescent="0.15">
      <c r="A87" s="86" t="s">
        <v>95</v>
      </c>
      <c r="B87" s="86" t="s">
        <v>139</v>
      </c>
      <c r="C87" s="62">
        <v>228976</v>
      </c>
      <c r="D87" s="63" t="s">
        <v>184</v>
      </c>
      <c r="E87" s="62">
        <v>214</v>
      </c>
      <c r="F87" s="62">
        <v>268</v>
      </c>
      <c r="G87" s="87">
        <v>0.2</v>
      </c>
      <c r="H87" s="62">
        <v>200</v>
      </c>
      <c r="I87" s="109">
        <v>249</v>
      </c>
      <c r="J87" s="87">
        <v>0.19678714859437799</v>
      </c>
      <c r="K87" s="62">
        <v>14</v>
      </c>
      <c r="L87" s="62">
        <v>5</v>
      </c>
      <c r="M87" s="62" t="s">
        <v>151</v>
      </c>
      <c r="N87" s="62">
        <v>19</v>
      </c>
      <c r="O87" s="53" t="s">
        <v>142</v>
      </c>
      <c r="P87" s="62" t="s">
        <v>99</v>
      </c>
      <c r="Q87" s="62">
        <v>13914</v>
      </c>
      <c r="R87" s="62">
        <v>141</v>
      </c>
      <c r="S87" s="62" t="s">
        <v>185</v>
      </c>
      <c r="T87" s="62" t="s">
        <v>148</v>
      </c>
      <c r="U87" s="106" t="s">
        <v>144</v>
      </c>
      <c r="V87" s="62"/>
      <c r="W87" s="28">
        <v>1</v>
      </c>
      <c r="X87" s="28" t="s">
        <v>315</v>
      </c>
      <c r="Y87" s="29" t="s">
        <v>316</v>
      </c>
      <c r="Z87" s="59"/>
      <c r="AA87" s="59"/>
      <c r="AB87" s="108">
        <v>49</v>
      </c>
    </row>
    <row r="88" spans="1:28" s="60" customFormat="1" ht="16.5" customHeight="1" x14ac:dyDescent="0.15">
      <c r="A88" s="86" t="s">
        <v>95</v>
      </c>
      <c r="B88" s="86" t="s">
        <v>139</v>
      </c>
      <c r="C88" s="62">
        <v>233571</v>
      </c>
      <c r="D88" s="63" t="s">
        <v>186</v>
      </c>
      <c r="E88" s="62">
        <v>95</v>
      </c>
      <c r="F88" s="62">
        <v>119</v>
      </c>
      <c r="G88" s="87">
        <v>0.20168067226890801</v>
      </c>
      <c r="H88" s="62">
        <v>95</v>
      </c>
      <c r="I88" s="109">
        <v>115</v>
      </c>
      <c r="J88" s="87">
        <v>0.173913043478261</v>
      </c>
      <c r="K88" s="62">
        <v>0</v>
      </c>
      <c r="L88" s="62">
        <v>4</v>
      </c>
      <c r="M88" s="62" t="s">
        <v>151</v>
      </c>
      <c r="N88" s="62">
        <v>4</v>
      </c>
      <c r="O88" s="53" t="s">
        <v>142</v>
      </c>
      <c r="P88" s="62" t="s">
        <v>99</v>
      </c>
      <c r="Q88" s="62">
        <v>119</v>
      </c>
      <c r="R88" s="62">
        <v>19</v>
      </c>
      <c r="S88" s="62" t="s">
        <v>187</v>
      </c>
      <c r="T88" s="62" t="s">
        <v>148</v>
      </c>
      <c r="U88" s="106" t="s">
        <v>144</v>
      </c>
      <c r="V88" s="62"/>
      <c r="W88" s="28">
        <v>1</v>
      </c>
      <c r="X88" s="28" t="s">
        <v>315</v>
      </c>
      <c r="Y88" s="29" t="s">
        <v>316</v>
      </c>
      <c r="Z88" s="59"/>
      <c r="AA88" s="59"/>
      <c r="AB88" s="108">
        <v>20</v>
      </c>
    </row>
    <row r="89" spans="1:28" s="60" customFormat="1" ht="16.5" customHeight="1" x14ac:dyDescent="0.15">
      <c r="A89" s="61" t="s">
        <v>95</v>
      </c>
      <c r="B89" s="61" t="s">
        <v>139</v>
      </c>
      <c r="C89" s="68">
        <v>232490</v>
      </c>
      <c r="D89" s="69" t="s">
        <v>188</v>
      </c>
      <c r="E89" s="62">
        <v>389</v>
      </c>
      <c r="F89" s="62">
        <v>499</v>
      </c>
      <c r="G89" s="70">
        <v>0.220440881763527</v>
      </c>
      <c r="H89" s="66">
        <v>389</v>
      </c>
      <c r="I89" s="111">
        <v>468</v>
      </c>
      <c r="J89" s="73">
        <v>0.16880341880341901</v>
      </c>
      <c r="K89" s="66">
        <v>0</v>
      </c>
      <c r="L89" s="66">
        <v>31</v>
      </c>
      <c r="M89" s="66" t="s">
        <v>146</v>
      </c>
      <c r="N89" s="58">
        <v>31</v>
      </c>
      <c r="O89" s="53" t="s">
        <v>142</v>
      </c>
      <c r="P89" s="53" t="s">
        <v>99</v>
      </c>
      <c r="Q89" s="53">
        <v>0</v>
      </c>
      <c r="R89" s="53">
        <v>34</v>
      </c>
      <c r="S89" s="53" t="s">
        <v>189</v>
      </c>
      <c r="T89" s="53" t="s">
        <v>190</v>
      </c>
      <c r="U89" s="106" t="s">
        <v>144</v>
      </c>
      <c r="V89" s="53"/>
      <c r="W89" s="28">
        <v>1</v>
      </c>
      <c r="X89" s="28" t="s">
        <v>315</v>
      </c>
      <c r="Y89" s="29" t="s">
        <v>318</v>
      </c>
      <c r="Z89" s="59"/>
      <c r="AA89" s="59"/>
      <c r="AB89" s="108">
        <v>79</v>
      </c>
    </row>
    <row r="90" spans="1:28" s="60" customFormat="1" ht="16.5" customHeight="1" x14ac:dyDescent="0.15">
      <c r="A90" s="61" t="s">
        <v>95</v>
      </c>
      <c r="B90" s="61" t="s">
        <v>139</v>
      </c>
      <c r="C90" s="62">
        <v>232239</v>
      </c>
      <c r="D90" s="89" t="s">
        <v>191</v>
      </c>
      <c r="E90" s="90">
        <v>40</v>
      </c>
      <c r="F90" s="91">
        <v>69</v>
      </c>
      <c r="G90" s="70">
        <v>0.42028985507246402</v>
      </c>
      <c r="H90" s="90">
        <v>36</v>
      </c>
      <c r="I90" s="111">
        <v>49</v>
      </c>
      <c r="J90" s="73">
        <v>0.26530612244898</v>
      </c>
      <c r="K90" s="66">
        <v>4</v>
      </c>
      <c r="L90" s="66">
        <v>20</v>
      </c>
      <c r="M90" s="66" t="s">
        <v>146</v>
      </c>
      <c r="N90" s="62">
        <v>24</v>
      </c>
      <c r="O90" s="53" t="s">
        <v>142</v>
      </c>
      <c r="P90" s="53" t="s">
        <v>99</v>
      </c>
      <c r="Q90" s="53">
        <v>326</v>
      </c>
      <c r="R90" s="53">
        <v>73</v>
      </c>
      <c r="S90" s="53" t="s">
        <v>192</v>
      </c>
      <c r="T90" s="53" t="s">
        <v>148</v>
      </c>
      <c r="U90" s="106" t="s">
        <v>144</v>
      </c>
      <c r="V90" s="53"/>
      <c r="W90" s="28">
        <v>1</v>
      </c>
      <c r="X90" s="28" t="s">
        <v>315</v>
      </c>
      <c r="Y90" s="29" t="s">
        <v>316</v>
      </c>
      <c r="Z90" s="59"/>
      <c r="AA90" s="59"/>
      <c r="AB90" s="108">
        <v>13</v>
      </c>
    </row>
    <row r="91" spans="1:28" s="60" customFormat="1" ht="16.5" customHeight="1" x14ac:dyDescent="0.15">
      <c r="A91" s="61" t="s">
        <v>95</v>
      </c>
      <c r="B91" s="61" t="s">
        <v>139</v>
      </c>
      <c r="C91" s="92">
        <v>229463</v>
      </c>
      <c r="D91" s="93" t="s">
        <v>193</v>
      </c>
      <c r="E91" s="94">
        <v>122</v>
      </c>
      <c r="F91" s="94">
        <v>199</v>
      </c>
      <c r="G91" s="70">
        <v>0.38693467336683401</v>
      </c>
      <c r="H91" s="66">
        <v>122</v>
      </c>
      <c r="I91" s="111">
        <v>168</v>
      </c>
      <c r="J91" s="73">
        <v>0.273809523809524</v>
      </c>
      <c r="K91" s="66">
        <v>0</v>
      </c>
      <c r="L91" s="66">
        <v>31</v>
      </c>
      <c r="M91" s="66" t="s">
        <v>146</v>
      </c>
      <c r="N91" s="62">
        <v>31</v>
      </c>
      <c r="O91" s="53" t="s">
        <v>142</v>
      </c>
      <c r="P91" s="53" t="s">
        <v>99</v>
      </c>
      <c r="Q91" s="53">
        <v>3382</v>
      </c>
      <c r="R91" s="53">
        <v>32</v>
      </c>
      <c r="S91" s="53" t="s">
        <v>194</v>
      </c>
      <c r="T91" s="53" t="s">
        <v>148</v>
      </c>
      <c r="U91" s="106" t="s">
        <v>149</v>
      </c>
      <c r="V91" s="53"/>
      <c r="W91" s="28">
        <v>1</v>
      </c>
      <c r="X91" s="28" t="s">
        <v>315</v>
      </c>
      <c r="Y91" s="29" t="s">
        <v>316</v>
      </c>
      <c r="Z91" s="59"/>
      <c r="AA91" s="59"/>
      <c r="AB91" s="108">
        <v>46</v>
      </c>
    </row>
    <row r="92" spans="1:28" s="60" customFormat="1" ht="16.5" customHeight="1" x14ac:dyDescent="0.15">
      <c r="A92" s="52" t="s">
        <v>95</v>
      </c>
      <c r="B92" s="52" t="s">
        <v>139</v>
      </c>
      <c r="C92" s="53">
        <v>232800</v>
      </c>
      <c r="D92" s="74" t="s">
        <v>195</v>
      </c>
      <c r="E92" s="53">
        <v>65</v>
      </c>
      <c r="F92" s="53">
        <v>99</v>
      </c>
      <c r="G92" s="55">
        <v>0.34343434343434298</v>
      </c>
      <c r="H92" s="53">
        <v>65</v>
      </c>
      <c r="I92" s="105">
        <v>89</v>
      </c>
      <c r="J92" s="55">
        <v>0.26966292134831499</v>
      </c>
      <c r="K92" s="53">
        <v>0</v>
      </c>
      <c r="L92" s="53">
        <v>10</v>
      </c>
      <c r="M92" s="53" t="s">
        <v>151</v>
      </c>
      <c r="N92" s="62">
        <v>10</v>
      </c>
      <c r="O92" s="53" t="s">
        <v>142</v>
      </c>
      <c r="P92" s="53" t="s">
        <v>99</v>
      </c>
      <c r="Q92" s="53">
        <v>82</v>
      </c>
      <c r="R92" s="53">
        <v>49</v>
      </c>
      <c r="S92" s="53" t="s">
        <v>196</v>
      </c>
      <c r="T92" s="53" t="s">
        <v>148</v>
      </c>
      <c r="U92" s="106" t="s">
        <v>144</v>
      </c>
      <c r="V92" s="53"/>
      <c r="W92" s="28">
        <v>1</v>
      </c>
      <c r="X92" s="28" t="s">
        <v>315</v>
      </c>
      <c r="Y92" s="29" t="s">
        <v>316</v>
      </c>
      <c r="Z92" s="59"/>
      <c r="AA92" s="59"/>
      <c r="AB92" s="108">
        <v>24</v>
      </c>
    </row>
    <row r="93" spans="1:28" s="60" customFormat="1" ht="16.5" customHeight="1" x14ac:dyDescent="0.15">
      <c r="A93" s="76" t="s">
        <v>95</v>
      </c>
      <c r="B93" s="76" t="s">
        <v>139</v>
      </c>
      <c r="C93" s="77">
        <v>229465</v>
      </c>
      <c r="D93" s="78" t="s">
        <v>197</v>
      </c>
      <c r="E93" s="77">
        <v>231</v>
      </c>
      <c r="F93" s="77">
        <v>319</v>
      </c>
      <c r="G93" s="79">
        <v>0.27586206896551702</v>
      </c>
      <c r="H93" s="77">
        <v>231</v>
      </c>
      <c r="I93" s="112">
        <v>299</v>
      </c>
      <c r="J93" s="79">
        <v>0.22742474916388</v>
      </c>
      <c r="K93" s="77">
        <v>0</v>
      </c>
      <c r="L93" s="77">
        <v>20</v>
      </c>
      <c r="M93" s="77" t="s">
        <v>146</v>
      </c>
      <c r="N93" s="66">
        <v>20</v>
      </c>
      <c r="O93" s="53" t="s">
        <v>142</v>
      </c>
      <c r="P93" s="53" t="s">
        <v>99</v>
      </c>
      <c r="Q93" s="88">
        <v>1120</v>
      </c>
      <c r="R93" s="66">
        <v>76</v>
      </c>
      <c r="S93" s="66" t="s">
        <v>143</v>
      </c>
      <c r="T93" s="88"/>
      <c r="U93" s="106" t="s">
        <v>149</v>
      </c>
      <c r="V93" s="88"/>
      <c r="W93" s="28">
        <v>1</v>
      </c>
      <c r="X93" s="28" t="s">
        <v>315</v>
      </c>
      <c r="Y93" s="29" t="s">
        <v>316</v>
      </c>
      <c r="Z93" s="59"/>
      <c r="AA93" s="59"/>
      <c r="AB93" s="108">
        <v>68</v>
      </c>
    </row>
    <row r="94" spans="1:28" s="60" customFormat="1" ht="16.5" customHeight="1" x14ac:dyDescent="0.15">
      <c r="A94" s="52" t="s">
        <v>95</v>
      </c>
      <c r="B94" s="52" t="s">
        <v>139</v>
      </c>
      <c r="C94" s="53">
        <v>224347</v>
      </c>
      <c r="D94" s="74" t="s">
        <v>198</v>
      </c>
      <c r="E94" s="53">
        <v>2991</v>
      </c>
      <c r="F94" s="53">
        <v>3988</v>
      </c>
      <c r="G94" s="55">
        <v>0.25</v>
      </c>
      <c r="H94" s="53">
        <v>2700</v>
      </c>
      <c r="I94" s="105">
        <v>3688</v>
      </c>
      <c r="J94" s="55">
        <v>0.26789587852494601</v>
      </c>
      <c r="K94" s="53">
        <v>291</v>
      </c>
      <c r="L94" s="53">
        <v>9</v>
      </c>
      <c r="M94" s="53" t="s">
        <v>151</v>
      </c>
      <c r="N94" s="62">
        <v>300</v>
      </c>
      <c r="O94" s="53" t="s">
        <v>142</v>
      </c>
      <c r="P94" s="53" t="s">
        <v>99</v>
      </c>
      <c r="Q94" s="53">
        <v>0</v>
      </c>
      <c r="R94" s="53">
        <v>10</v>
      </c>
      <c r="S94" s="53" t="s">
        <v>199</v>
      </c>
      <c r="T94" s="53" t="s">
        <v>190</v>
      </c>
      <c r="U94" s="106" t="s">
        <v>149</v>
      </c>
      <c r="V94" s="53"/>
      <c r="W94" s="28">
        <v>1</v>
      </c>
      <c r="X94" s="28" t="s">
        <v>315</v>
      </c>
      <c r="Y94" s="29" t="s">
        <v>319</v>
      </c>
      <c r="Z94" s="59"/>
      <c r="AA94" s="59"/>
      <c r="AB94" s="108">
        <v>988</v>
      </c>
    </row>
    <row r="95" spans="1:28" s="60" customFormat="1" ht="16.5" customHeight="1" x14ac:dyDescent="0.15">
      <c r="A95" s="52" t="s">
        <v>95</v>
      </c>
      <c r="B95" s="52" t="s">
        <v>139</v>
      </c>
      <c r="C95" s="53">
        <v>233274</v>
      </c>
      <c r="D95" s="54" t="s">
        <v>200</v>
      </c>
      <c r="E95" s="53">
        <v>58</v>
      </c>
      <c r="F95" s="53">
        <v>89</v>
      </c>
      <c r="G95" s="55">
        <v>0.35</v>
      </c>
      <c r="H95" s="53">
        <v>58</v>
      </c>
      <c r="I95" s="105">
        <v>79</v>
      </c>
      <c r="J95" s="55">
        <v>0.265822784810127</v>
      </c>
      <c r="K95" s="53">
        <v>0</v>
      </c>
      <c r="L95" s="53">
        <v>10</v>
      </c>
      <c r="M95" s="53" t="s">
        <v>151</v>
      </c>
      <c r="N95" s="62">
        <v>10</v>
      </c>
      <c r="O95" s="53" t="s">
        <v>142</v>
      </c>
      <c r="P95" s="53" t="s">
        <v>99</v>
      </c>
      <c r="Q95" s="53">
        <v>464</v>
      </c>
      <c r="R95" s="53">
        <v>74</v>
      </c>
      <c r="S95" s="53" t="s">
        <v>143</v>
      </c>
      <c r="T95" s="53"/>
      <c r="U95" s="106" t="s">
        <v>144</v>
      </c>
      <c r="V95" s="53"/>
      <c r="W95" s="28">
        <v>1</v>
      </c>
      <c r="X95" s="28" t="s">
        <v>315</v>
      </c>
      <c r="Y95" s="29" t="s">
        <v>316</v>
      </c>
      <c r="Z95" s="59"/>
      <c r="AA95" s="59"/>
      <c r="AB95" s="108">
        <v>21</v>
      </c>
    </row>
    <row r="96" spans="1:28" s="60" customFormat="1" ht="16.5" customHeight="1" x14ac:dyDescent="0.15">
      <c r="A96" s="52" t="s">
        <v>95</v>
      </c>
      <c r="B96" s="52" t="s">
        <v>201</v>
      </c>
      <c r="C96" s="53">
        <v>201822</v>
      </c>
      <c r="D96" s="54" t="s">
        <v>202</v>
      </c>
      <c r="E96" s="53">
        <v>72</v>
      </c>
      <c r="F96" s="53">
        <v>99</v>
      </c>
      <c r="G96" s="55">
        <v>0.27272727272727298</v>
      </c>
      <c r="H96" s="53">
        <v>65</v>
      </c>
      <c r="I96" s="105">
        <v>89</v>
      </c>
      <c r="J96" s="55">
        <v>0.26966292134831499</v>
      </c>
      <c r="K96" s="53">
        <v>7</v>
      </c>
      <c r="L96" s="53">
        <v>3</v>
      </c>
      <c r="M96" s="53" t="s">
        <v>120</v>
      </c>
      <c r="N96" s="58">
        <v>10</v>
      </c>
      <c r="O96" s="53" t="s">
        <v>103</v>
      </c>
      <c r="P96" s="53" t="s">
        <v>203</v>
      </c>
      <c r="Q96" s="53" t="e">
        <v>#N/A</v>
      </c>
      <c r="R96" s="53" t="s">
        <v>204</v>
      </c>
      <c r="S96" s="53" t="s">
        <v>205</v>
      </c>
      <c r="T96" s="53" t="s">
        <v>148</v>
      </c>
      <c r="U96" s="106" t="s">
        <v>149</v>
      </c>
      <c r="V96" s="107"/>
      <c r="W96" s="28">
        <v>1</v>
      </c>
      <c r="X96" s="28" t="s">
        <v>315</v>
      </c>
      <c r="Y96" s="29" t="s">
        <v>316</v>
      </c>
      <c r="Z96" s="59"/>
      <c r="AA96" s="59"/>
      <c r="AB96" s="108">
        <v>24</v>
      </c>
    </row>
    <row r="97" spans="1:28" s="60" customFormat="1" ht="16.5" customHeight="1" x14ac:dyDescent="0.15">
      <c r="A97" s="52" t="s">
        <v>95</v>
      </c>
      <c r="B97" s="52" t="s">
        <v>201</v>
      </c>
      <c r="C97" s="53">
        <v>206591</v>
      </c>
      <c r="D97" s="54" t="s">
        <v>207</v>
      </c>
      <c r="E97" s="53">
        <v>156</v>
      </c>
      <c r="F97" s="53">
        <v>208</v>
      </c>
      <c r="G97" s="55">
        <v>0.25</v>
      </c>
      <c r="H97" s="53">
        <v>156</v>
      </c>
      <c r="I97" s="105">
        <v>208</v>
      </c>
      <c r="J97" s="55">
        <v>0.25</v>
      </c>
      <c r="K97" s="53">
        <v>0</v>
      </c>
      <c r="L97" s="53">
        <v>0</v>
      </c>
      <c r="M97" s="53" t="s">
        <v>120</v>
      </c>
      <c r="N97" s="58">
        <v>0</v>
      </c>
      <c r="O97" s="53" t="s">
        <v>103</v>
      </c>
      <c r="P97" s="53" t="s">
        <v>203</v>
      </c>
      <c r="Q97" s="53" t="e">
        <v>#N/A</v>
      </c>
      <c r="R97" s="53" t="s">
        <v>208</v>
      </c>
      <c r="S97" s="53" t="s">
        <v>209</v>
      </c>
      <c r="T97" s="53" t="s">
        <v>148</v>
      </c>
      <c r="U97" s="106" t="s">
        <v>149</v>
      </c>
      <c r="V97" s="107"/>
      <c r="W97" s="28">
        <v>1</v>
      </c>
      <c r="X97" s="28" t="s">
        <v>315</v>
      </c>
      <c r="Y97" s="29" t="s">
        <v>316</v>
      </c>
      <c r="Z97" s="59"/>
      <c r="AA97" s="59"/>
      <c r="AB97" s="108">
        <v>52</v>
      </c>
    </row>
    <row r="98" spans="1:28" s="60" customFormat="1" ht="16.5" customHeight="1" x14ac:dyDescent="0.15">
      <c r="A98" s="52" t="s">
        <v>95</v>
      </c>
      <c r="B98" s="52" t="s">
        <v>201</v>
      </c>
      <c r="C98" s="53">
        <v>204190</v>
      </c>
      <c r="D98" s="54" t="s">
        <v>210</v>
      </c>
      <c r="E98" s="53">
        <v>148</v>
      </c>
      <c r="F98" s="53">
        <v>199</v>
      </c>
      <c r="G98" s="55">
        <v>0.25628140703517599</v>
      </c>
      <c r="H98" s="53">
        <v>128</v>
      </c>
      <c r="I98" s="105">
        <v>169</v>
      </c>
      <c r="J98" s="55">
        <v>0.24260355029585801</v>
      </c>
      <c r="K98" s="53">
        <v>20</v>
      </c>
      <c r="L98" s="53">
        <v>10</v>
      </c>
      <c r="M98" s="53" t="s">
        <v>120</v>
      </c>
      <c r="N98" s="58">
        <v>30</v>
      </c>
      <c r="O98" s="53" t="s">
        <v>103</v>
      </c>
      <c r="P98" s="53" t="s">
        <v>203</v>
      </c>
      <c r="Q98" s="53">
        <v>705</v>
      </c>
      <c r="R98" s="53" t="s">
        <v>211</v>
      </c>
      <c r="S98" s="53" t="s">
        <v>212</v>
      </c>
      <c r="T98" s="53" t="s">
        <v>190</v>
      </c>
      <c r="U98" s="106" t="s">
        <v>149</v>
      </c>
      <c r="V98" s="107"/>
      <c r="W98" s="28">
        <v>1</v>
      </c>
      <c r="X98" s="28" t="s">
        <v>315</v>
      </c>
      <c r="Y98" s="29" t="s">
        <v>316</v>
      </c>
      <c r="Z98" s="59"/>
      <c r="AA98" s="59"/>
      <c r="AB98" s="108">
        <v>41</v>
      </c>
    </row>
    <row r="99" spans="1:28" s="60" customFormat="1" ht="16.5" customHeight="1" x14ac:dyDescent="0.15">
      <c r="A99" s="52" t="s">
        <v>95</v>
      </c>
      <c r="B99" s="52" t="s">
        <v>201</v>
      </c>
      <c r="C99" s="53">
        <v>232268</v>
      </c>
      <c r="D99" s="54" t="s">
        <v>213</v>
      </c>
      <c r="E99" s="53">
        <v>39</v>
      </c>
      <c r="F99" s="53">
        <v>55</v>
      </c>
      <c r="G99" s="55">
        <v>0.41025641025641002</v>
      </c>
      <c r="H99" s="53">
        <v>39</v>
      </c>
      <c r="I99" s="105">
        <v>55</v>
      </c>
      <c r="J99" s="55">
        <v>0.29090909090909101</v>
      </c>
      <c r="K99" s="53">
        <v>0</v>
      </c>
      <c r="L99" s="53">
        <v>0</v>
      </c>
      <c r="M99" s="53" t="s">
        <v>120</v>
      </c>
      <c r="N99" s="58">
        <v>0</v>
      </c>
      <c r="O99" s="53" t="s">
        <v>103</v>
      </c>
      <c r="P99" s="53" t="s">
        <v>203</v>
      </c>
      <c r="Q99" s="53" t="e">
        <v>#N/A</v>
      </c>
      <c r="R99" s="53" t="s">
        <v>214</v>
      </c>
      <c r="S99" s="53" t="s">
        <v>215</v>
      </c>
      <c r="T99" s="53" t="s">
        <v>148</v>
      </c>
      <c r="U99" s="106" t="s">
        <v>149</v>
      </c>
      <c r="V99" s="107"/>
      <c r="W99" s="28">
        <v>1</v>
      </c>
      <c r="X99" s="28" t="s">
        <v>315</v>
      </c>
      <c r="Y99" s="29" t="s">
        <v>316</v>
      </c>
      <c r="Z99" s="59"/>
      <c r="AA99" s="59"/>
      <c r="AB99" s="108">
        <v>16</v>
      </c>
    </row>
    <row r="100" spans="1:28" s="60" customFormat="1" ht="16.5" customHeight="1" x14ac:dyDescent="0.15">
      <c r="A100" s="52" t="s">
        <v>95</v>
      </c>
      <c r="B100" s="52" t="s">
        <v>201</v>
      </c>
      <c r="C100" s="53">
        <v>232284</v>
      </c>
      <c r="D100" s="54" t="s">
        <v>216</v>
      </c>
      <c r="E100" s="53">
        <v>39</v>
      </c>
      <c r="F100" s="53">
        <v>59</v>
      </c>
      <c r="G100" s="55">
        <v>0.512820512820513</v>
      </c>
      <c r="H100" s="53">
        <v>39</v>
      </c>
      <c r="I100" s="105">
        <v>59</v>
      </c>
      <c r="J100" s="55">
        <v>0.338983050847458</v>
      </c>
      <c r="K100" s="53">
        <v>0</v>
      </c>
      <c r="L100" s="53">
        <v>0</v>
      </c>
      <c r="M100" s="53" t="s">
        <v>120</v>
      </c>
      <c r="N100" s="58">
        <v>0</v>
      </c>
      <c r="O100" s="53" t="s">
        <v>103</v>
      </c>
      <c r="P100" s="53" t="s">
        <v>203</v>
      </c>
      <c r="Q100" s="53">
        <v>285</v>
      </c>
      <c r="R100" s="53" t="s">
        <v>217</v>
      </c>
      <c r="S100" s="53" t="s">
        <v>218</v>
      </c>
      <c r="T100" s="53" t="s">
        <v>148</v>
      </c>
      <c r="U100" s="106" t="s">
        <v>149</v>
      </c>
      <c r="V100" s="107"/>
      <c r="W100" s="28">
        <v>1</v>
      </c>
      <c r="X100" s="28" t="s">
        <v>315</v>
      </c>
      <c r="Y100" s="29" t="s">
        <v>316</v>
      </c>
      <c r="Z100" s="59"/>
      <c r="AA100" s="59"/>
      <c r="AB100" s="108">
        <v>20</v>
      </c>
    </row>
    <row r="101" spans="1:28" s="60" customFormat="1" ht="16.5" customHeight="1" x14ac:dyDescent="0.15">
      <c r="A101" s="52" t="s">
        <v>95</v>
      </c>
      <c r="B101" s="52" t="s">
        <v>201</v>
      </c>
      <c r="C101" s="53">
        <v>232288</v>
      </c>
      <c r="D101" s="54" t="s">
        <v>219</v>
      </c>
      <c r="E101" s="53">
        <v>38</v>
      </c>
      <c r="F101" s="53">
        <v>55</v>
      </c>
      <c r="G101" s="55">
        <v>0.44736842105263203</v>
      </c>
      <c r="H101" s="53">
        <v>38</v>
      </c>
      <c r="I101" s="105">
        <v>55</v>
      </c>
      <c r="J101" s="55">
        <v>0.30909090909090903</v>
      </c>
      <c r="K101" s="53">
        <v>0</v>
      </c>
      <c r="L101" s="53">
        <v>0</v>
      </c>
      <c r="M101" s="53" t="s">
        <v>120</v>
      </c>
      <c r="N101" s="58">
        <v>0</v>
      </c>
      <c r="O101" s="53" t="s">
        <v>103</v>
      </c>
      <c r="P101" s="53" t="s">
        <v>203</v>
      </c>
      <c r="Q101" s="53">
        <v>822</v>
      </c>
      <c r="R101" s="53" t="s">
        <v>220</v>
      </c>
      <c r="S101" s="53" t="s">
        <v>218</v>
      </c>
      <c r="T101" s="53" t="s">
        <v>148</v>
      </c>
      <c r="U101" s="106" t="s">
        <v>149</v>
      </c>
      <c r="V101" s="107"/>
      <c r="W101" s="28">
        <v>1</v>
      </c>
      <c r="X101" s="28" t="s">
        <v>315</v>
      </c>
      <c r="Y101" s="29" t="s">
        <v>316</v>
      </c>
      <c r="Z101" s="59"/>
      <c r="AA101" s="59"/>
      <c r="AB101" s="108">
        <v>17</v>
      </c>
    </row>
    <row r="102" spans="1:28" s="60" customFormat="1" ht="16.5" customHeight="1" x14ac:dyDescent="0.15">
      <c r="A102" s="52" t="s">
        <v>95</v>
      </c>
      <c r="B102" s="52" t="s">
        <v>201</v>
      </c>
      <c r="C102" s="53">
        <v>232429</v>
      </c>
      <c r="D102" s="54" t="s">
        <v>221</v>
      </c>
      <c r="E102" s="53">
        <v>44</v>
      </c>
      <c r="F102" s="53">
        <v>65</v>
      </c>
      <c r="G102" s="55">
        <v>0.47727272727272702</v>
      </c>
      <c r="H102" s="53">
        <v>44</v>
      </c>
      <c r="I102" s="105">
        <v>65</v>
      </c>
      <c r="J102" s="55">
        <v>0.32307692307692298</v>
      </c>
      <c r="K102" s="53">
        <v>0</v>
      </c>
      <c r="L102" s="53">
        <v>0</v>
      </c>
      <c r="M102" s="53" t="s">
        <v>120</v>
      </c>
      <c r="N102" s="58">
        <v>0</v>
      </c>
      <c r="O102" s="53" t="s">
        <v>103</v>
      </c>
      <c r="P102" s="53" t="s">
        <v>203</v>
      </c>
      <c r="Q102" s="53" t="e">
        <v>#N/A</v>
      </c>
      <c r="R102" s="53" t="s">
        <v>222</v>
      </c>
      <c r="S102" s="53" t="s">
        <v>209</v>
      </c>
      <c r="T102" s="53" t="s">
        <v>148</v>
      </c>
      <c r="U102" s="106" t="s">
        <v>149</v>
      </c>
      <c r="V102" s="107"/>
      <c r="W102" s="28">
        <v>1</v>
      </c>
      <c r="X102" s="28" t="s">
        <v>315</v>
      </c>
      <c r="Y102" s="29" t="s">
        <v>316</v>
      </c>
      <c r="Z102" s="59"/>
      <c r="AA102" s="59"/>
      <c r="AB102" s="108">
        <v>21</v>
      </c>
    </row>
    <row r="103" spans="1:28" s="60" customFormat="1" ht="16.5" customHeight="1" x14ac:dyDescent="0.15">
      <c r="A103" s="52" t="s">
        <v>95</v>
      </c>
      <c r="B103" s="52" t="s">
        <v>201</v>
      </c>
      <c r="C103" s="53">
        <v>204336</v>
      </c>
      <c r="D103" s="54" t="s">
        <v>223</v>
      </c>
      <c r="E103" s="53">
        <v>139</v>
      </c>
      <c r="F103" s="53">
        <v>199</v>
      </c>
      <c r="G103" s="55">
        <v>0.43165467625899301</v>
      </c>
      <c r="H103" s="53">
        <v>139</v>
      </c>
      <c r="I103" s="105">
        <v>199</v>
      </c>
      <c r="J103" s="55">
        <v>0.30150753768844202</v>
      </c>
      <c r="K103" s="53">
        <v>0</v>
      </c>
      <c r="L103" s="53">
        <v>0</v>
      </c>
      <c r="M103" s="53" t="s">
        <v>120</v>
      </c>
      <c r="N103" s="58">
        <v>0</v>
      </c>
      <c r="O103" s="53" t="s">
        <v>103</v>
      </c>
      <c r="P103" s="53" t="s">
        <v>203</v>
      </c>
      <c r="Q103" s="53">
        <v>2701</v>
      </c>
      <c r="R103" s="53" t="s">
        <v>224</v>
      </c>
      <c r="S103" s="53" t="s">
        <v>209</v>
      </c>
      <c r="T103" s="53" t="s">
        <v>148</v>
      </c>
      <c r="U103" s="106" t="s">
        <v>149</v>
      </c>
      <c r="V103" s="107"/>
      <c r="W103" s="28">
        <v>1</v>
      </c>
      <c r="X103" s="28" t="s">
        <v>315</v>
      </c>
      <c r="Y103" s="29" t="s">
        <v>316</v>
      </c>
      <c r="Z103" s="59"/>
      <c r="AA103" s="59"/>
      <c r="AB103" s="108">
        <v>60</v>
      </c>
    </row>
    <row r="104" spans="1:28" s="60" customFormat="1" ht="16.5" customHeight="1" x14ac:dyDescent="0.15">
      <c r="A104" s="52" t="s">
        <v>138</v>
      </c>
      <c r="B104" s="52" t="s">
        <v>201</v>
      </c>
      <c r="C104" s="53">
        <v>228030</v>
      </c>
      <c r="D104" s="54" t="s">
        <v>225</v>
      </c>
      <c r="E104" s="53">
        <v>179.4</v>
      </c>
      <c r="F104" s="53">
        <v>299</v>
      </c>
      <c r="G104" s="55">
        <v>0.66666666666666696</v>
      </c>
      <c r="H104" s="53">
        <v>179.4</v>
      </c>
      <c r="I104" s="105">
        <v>299</v>
      </c>
      <c r="J104" s="55">
        <v>0.4</v>
      </c>
      <c r="K104" s="53">
        <v>0</v>
      </c>
      <c r="L104" s="53">
        <v>0</v>
      </c>
      <c r="M104" s="53" t="s">
        <v>226</v>
      </c>
      <c r="N104" s="58">
        <v>0</v>
      </c>
      <c r="O104" s="53" t="s">
        <v>103</v>
      </c>
      <c r="P104" s="53" t="s">
        <v>203</v>
      </c>
      <c r="Q104" s="53">
        <v>1156</v>
      </c>
      <c r="R104" s="53" t="s">
        <v>227</v>
      </c>
      <c r="S104" s="53" t="s">
        <v>209</v>
      </c>
      <c r="T104" s="53" t="s">
        <v>148</v>
      </c>
      <c r="U104" s="106" t="s">
        <v>149</v>
      </c>
      <c r="V104" s="107"/>
      <c r="W104" s="28">
        <v>1</v>
      </c>
      <c r="X104" s="28" t="s">
        <v>315</v>
      </c>
      <c r="Y104" s="29" t="s">
        <v>316</v>
      </c>
      <c r="Z104" s="59"/>
      <c r="AA104" s="59"/>
      <c r="AB104" s="108">
        <v>119.6</v>
      </c>
    </row>
    <row r="105" spans="1:28" s="60" customFormat="1" ht="16.5" customHeight="1" x14ac:dyDescent="0.15">
      <c r="A105" s="52" t="s">
        <v>138</v>
      </c>
      <c r="B105" s="52" t="s">
        <v>201</v>
      </c>
      <c r="C105" s="53">
        <v>198671</v>
      </c>
      <c r="D105" s="54" t="s">
        <v>228</v>
      </c>
      <c r="E105" s="53">
        <v>1499.2</v>
      </c>
      <c r="F105" s="53">
        <v>1699</v>
      </c>
      <c r="G105" s="55">
        <v>0.13327107790821799</v>
      </c>
      <c r="H105" s="53">
        <v>1499.2</v>
      </c>
      <c r="I105" s="105">
        <v>1699</v>
      </c>
      <c r="J105" s="55">
        <v>0.117598587404355</v>
      </c>
      <c r="K105" s="53">
        <v>0</v>
      </c>
      <c r="L105" s="53">
        <v>0</v>
      </c>
      <c r="M105" s="53" t="s">
        <v>229</v>
      </c>
      <c r="N105" s="58">
        <v>0</v>
      </c>
      <c r="O105" s="53" t="s">
        <v>103</v>
      </c>
      <c r="P105" s="53" t="s">
        <v>203</v>
      </c>
      <c r="Q105" s="53" t="e">
        <v>#N/A</v>
      </c>
      <c r="R105" s="53" t="s">
        <v>230</v>
      </c>
      <c r="S105" s="53" t="s">
        <v>231</v>
      </c>
      <c r="T105" s="53" t="s">
        <v>148</v>
      </c>
      <c r="U105" s="106" t="s">
        <v>149</v>
      </c>
      <c r="V105" s="107"/>
      <c r="W105" s="28">
        <v>1</v>
      </c>
      <c r="X105" s="28" t="s">
        <v>315</v>
      </c>
      <c r="Y105" s="29" t="s">
        <v>317</v>
      </c>
      <c r="Z105" s="59"/>
      <c r="AA105" s="59"/>
      <c r="AB105" s="108">
        <v>199.79999999999995</v>
      </c>
    </row>
    <row r="106" spans="1:28" s="60" customFormat="1" ht="16.5" customHeight="1" x14ac:dyDescent="0.15">
      <c r="A106" s="52" t="s">
        <v>95</v>
      </c>
      <c r="B106" s="52" t="s">
        <v>201</v>
      </c>
      <c r="C106" s="53">
        <v>210905</v>
      </c>
      <c r="D106" s="54" t="s">
        <v>232</v>
      </c>
      <c r="E106" s="53">
        <v>36.75</v>
      </c>
      <c r="F106" s="53">
        <v>49</v>
      </c>
      <c r="G106" s="55">
        <v>0.25</v>
      </c>
      <c r="H106" s="53">
        <v>35.1</v>
      </c>
      <c r="I106" s="105">
        <v>46</v>
      </c>
      <c r="J106" s="55">
        <v>0.23695652173913001</v>
      </c>
      <c r="K106" s="53">
        <v>1.65</v>
      </c>
      <c r="L106" s="53">
        <v>1.35</v>
      </c>
      <c r="M106" s="53" t="s">
        <v>120</v>
      </c>
      <c r="N106" s="58">
        <v>3</v>
      </c>
      <c r="O106" s="53" t="s">
        <v>103</v>
      </c>
      <c r="P106" s="53" t="s">
        <v>203</v>
      </c>
      <c r="Q106" s="53">
        <v>45</v>
      </c>
      <c r="R106" s="53" t="s">
        <v>233</v>
      </c>
      <c r="S106" s="53" t="s">
        <v>234</v>
      </c>
      <c r="T106" s="53" t="s">
        <v>148</v>
      </c>
      <c r="U106" s="106" t="s">
        <v>149</v>
      </c>
      <c r="V106" s="107"/>
      <c r="W106" s="28">
        <v>1</v>
      </c>
      <c r="X106" s="28" t="s">
        <v>315</v>
      </c>
      <c r="Y106" s="29" t="s">
        <v>316</v>
      </c>
      <c r="Z106" s="59"/>
      <c r="AA106" s="59"/>
      <c r="AB106" s="108">
        <v>10.899999999999999</v>
      </c>
    </row>
    <row r="107" spans="1:28" s="60" customFormat="1" ht="16.5" customHeight="1" x14ac:dyDescent="0.15">
      <c r="A107" s="52" t="s">
        <v>95</v>
      </c>
      <c r="B107" s="52" t="s">
        <v>201</v>
      </c>
      <c r="C107" s="53">
        <v>210903</v>
      </c>
      <c r="D107" s="54" t="s">
        <v>235</v>
      </c>
      <c r="E107" s="53">
        <v>149.25</v>
      </c>
      <c r="F107" s="53">
        <v>199</v>
      </c>
      <c r="G107" s="55">
        <v>0.25</v>
      </c>
      <c r="H107" s="53">
        <v>143.1</v>
      </c>
      <c r="I107" s="105">
        <v>189</v>
      </c>
      <c r="J107" s="55">
        <v>0.24285714285714299</v>
      </c>
      <c r="K107" s="53">
        <v>6.1500000000000101</v>
      </c>
      <c r="L107" s="53">
        <v>3.8499999999999899</v>
      </c>
      <c r="M107" s="53" t="s">
        <v>120</v>
      </c>
      <c r="N107" s="58">
        <v>10</v>
      </c>
      <c r="O107" s="53" t="s">
        <v>103</v>
      </c>
      <c r="P107" s="53" t="s">
        <v>203</v>
      </c>
      <c r="Q107" s="53" t="e">
        <v>#N/A</v>
      </c>
      <c r="R107" s="53" t="s">
        <v>236</v>
      </c>
      <c r="S107" s="53" t="s">
        <v>209</v>
      </c>
      <c r="T107" s="53" t="s">
        <v>148</v>
      </c>
      <c r="U107" s="106" t="s">
        <v>149</v>
      </c>
      <c r="V107" s="107"/>
      <c r="W107" s="28">
        <v>1</v>
      </c>
      <c r="X107" s="28" t="s">
        <v>315</v>
      </c>
      <c r="Y107" s="29" t="s">
        <v>316</v>
      </c>
      <c r="Z107" s="59"/>
      <c r="AA107" s="59"/>
      <c r="AB107" s="108">
        <v>45.900000000000006</v>
      </c>
    </row>
    <row r="108" spans="1:28" s="60" customFormat="1" ht="16.5" customHeight="1" x14ac:dyDescent="0.15">
      <c r="A108" s="52" t="s">
        <v>95</v>
      </c>
      <c r="B108" s="52" t="s">
        <v>201</v>
      </c>
      <c r="C108" s="53">
        <v>205438</v>
      </c>
      <c r="D108" s="54" t="s">
        <v>237</v>
      </c>
      <c r="E108" s="53">
        <v>30</v>
      </c>
      <c r="F108" s="53">
        <v>49</v>
      </c>
      <c r="G108" s="55">
        <v>0.38775510204081598</v>
      </c>
      <c r="H108" s="53">
        <v>21</v>
      </c>
      <c r="I108" s="105">
        <v>39</v>
      </c>
      <c r="J108" s="55">
        <v>0.46153846153846201</v>
      </c>
      <c r="K108" s="53">
        <v>9</v>
      </c>
      <c r="L108" s="53">
        <v>1</v>
      </c>
      <c r="M108" s="53" t="s">
        <v>120</v>
      </c>
      <c r="N108" s="58">
        <v>10</v>
      </c>
      <c r="O108" s="53" t="s">
        <v>103</v>
      </c>
      <c r="P108" s="53" t="s">
        <v>203</v>
      </c>
      <c r="Q108" s="53">
        <v>923</v>
      </c>
      <c r="R108" s="53" t="s">
        <v>238</v>
      </c>
      <c r="S108" s="53" t="s">
        <v>209</v>
      </c>
      <c r="T108" s="53" t="s">
        <v>148</v>
      </c>
      <c r="U108" s="106" t="s">
        <v>149</v>
      </c>
      <c r="V108" s="107"/>
      <c r="W108" s="28">
        <v>1</v>
      </c>
      <c r="X108" s="28" t="s">
        <v>315</v>
      </c>
      <c r="Y108" s="29" t="s">
        <v>316</v>
      </c>
      <c r="Z108" s="59"/>
      <c r="AA108" s="59"/>
      <c r="AB108" s="108">
        <v>18</v>
      </c>
    </row>
    <row r="109" spans="1:28" s="60" customFormat="1" ht="16.5" customHeight="1" x14ac:dyDescent="0.15">
      <c r="A109" s="52" t="s">
        <v>95</v>
      </c>
      <c r="B109" s="52" t="s">
        <v>201</v>
      </c>
      <c r="C109" s="53">
        <v>212420</v>
      </c>
      <c r="D109" s="54" t="s">
        <v>239</v>
      </c>
      <c r="E109" s="53">
        <v>74</v>
      </c>
      <c r="F109" s="53">
        <v>99</v>
      </c>
      <c r="G109" s="55">
        <v>0.25252525252525299</v>
      </c>
      <c r="H109" s="53">
        <v>74</v>
      </c>
      <c r="I109" s="105">
        <v>99</v>
      </c>
      <c r="J109" s="55">
        <v>0.25252525252525299</v>
      </c>
      <c r="K109" s="53">
        <v>0</v>
      </c>
      <c r="L109" s="53">
        <v>0</v>
      </c>
      <c r="M109" s="53" t="s">
        <v>120</v>
      </c>
      <c r="N109" s="58">
        <v>0</v>
      </c>
      <c r="O109" s="53" t="s">
        <v>103</v>
      </c>
      <c r="P109" s="53" t="s">
        <v>203</v>
      </c>
      <c r="Q109" s="53">
        <v>283</v>
      </c>
      <c r="R109" s="53" t="s">
        <v>240</v>
      </c>
      <c r="S109" s="53" t="s">
        <v>209</v>
      </c>
      <c r="T109" s="53" t="s">
        <v>148</v>
      </c>
      <c r="U109" s="106" t="s">
        <v>149</v>
      </c>
      <c r="V109" s="107"/>
      <c r="W109" s="28">
        <v>1</v>
      </c>
      <c r="X109" s="28" t="s">
        <v>315</v>
      </c>
      <c r="Y109" s="29" t="s">
        <v>316</v>
      </c>
      <c r="Z109" s="59"/>
      <c r="AA109" s="59"/>
      <c r="AB109" s="108">
        <v>25</v>
      </c>
    </row>
    <row r="110" spans="1:28" s="60" customFormat="1" ht="16.5" customHeight="1" x14ac:dyDescent="0.15">
      <c r="A110" s="52" t="s">
        <v>95</v>
      </c>
      <c r="B110" s="52" t="s">
        <v>201</v>
      </c>
      <c r="C110" s="53">
        <v>232393</v>
      </c>
      <c r="D110" s="54" t="s">
        <v>241</v>
      </c>
      <c r="E110" s="53">
        <v>118</v>
      </c>
      <c r="F110" s="53">
        <v>158</v>
      </c>
      <c r="G110" s="55">
        <v>0.253164556962025</v>
      </c>
      <c r="H110" s="53">
        <v>118</v>
      </c>
      <c r="I110" s="105">
        <v>158</v>
      </c>
      <c r="J110" s="55">
        <v>0.253164556962025</v>
      </c>
      <c r="K110" s="53">
        <v>0</v>
      </c>
      <c r="L110" s="53">
        <v>0</v>
      </c>
      <c r="M110" s="53" t="s">
        <v>120</v>
      </c>
      <c r="N110" s="58">
        <v>0</v>
      </c>
      <c r="O110" s="53" t="s">
        <v>103</v>
      </c>
      <c r="P110" s="53" t="s">
        <v>203</v>
      </c>
      <c r="Q110" s="53">
        <v>1935</v>
      </c>
      <c r="R110" s="53" t="s">
        <v>242</v>
      </c>
      <c r="S110" s="53" t="s">
        <v>209</v>
      </c>
      <c r="T110" s="53" t="s">
        <v>148</v>
      </c>
      <c r="U110" s="106" t="s">
        <v>149</v>
      </c>
      <c r="V110" s="107"/>
      <c r="W110" s="28">
        <v>1</v>
      </c>
      <c r="X110" s="28" t="s">
        <v>315</v>
      </c>
      <c r="Y110" s="29" t="s">
        <v>316</v>
      </c>
      <c r="Z110" s="59"/>
      <c r="AA110" s="59"/>
      <c r="AB110" s="108">
        <v>40</v>
      </c>
    </row>
    <row r="111" spans="1:28" s="60" customFormat="1" ht="16.5" customHeight="1" x14ac:dyDescent="0.15">
      <c r="A111" s="52" t="s">
        <v>95</v>
      </c>
      <c r="B111" s="52" t="s">
        <v>201</v>
      </c>
      <c r="C111" s="53">
        <v>232279</v>
      </c>
      <c r="D111" s="54" t="s">
        <v>243</v>
      </c>
      <c r="E111" s="53">
        <v>62</v>
      </c>
      <c r="F111" s="53">
        <v>79</v>
      </c>
      <c r="G111" s="55">
        <v>0.215189873417722</v>
      </c>
      <c r="H111" s="53">
        <v>62</v>
      </c>
      <c r="I111" s="105">
        <v>79</v>
      </c>
      <c r="J111" s="55">
        <v>0.215189873417722</v>
      </c>
      <c r="K111" s="53">
        <v>0</v>
      </c>
      <c r="L111" s="53">
        <v>0</v>
      </c>
      <c r="M111" s="53" t="s">
        <v>120</v>
      </c>
      <c r="N111" s="58">
        <v>0</v>
      </c>
      <c r="O111" s="53" t="s">
        <v>103</v>
      </c>
      <c r="P111" s="53" t="s">
        <v>203</v>
      </c>
      <c r="Q111" s="53">
        <v>1506</v>
      </c>
      <c r="R111" s="53" t="s">
        <v>244</v>
      </c>
      <c r="S111" s="53" t="s">
        <v>245</v>
      </c>
      <c r="T111" s="53" t="s">
        <v>148</v>
      </c>
      <c r="U111" s="106" t="s">
        <v>149</v>
      </c>
      <c r="V111" s="107"/>
      <c r="W111" s="28">
        <v>1</v>
      </c>
      <c r="X111" s="28" t="s">
        <v>315</v>
      </c>
      <c r="Y111" s="29" t="s">
        <v>316</v>
      </c>
      <c r="Z111" s="59"/>
      <c r="AA111" s="59"/>
      <c r="AB111" s="108">
        <v>17</v>
      </c>
    </row>
    <row r="112" spans="1:28" s="60" customFormat="1" ht="16.5" customHeight="1" x14ac:dyDescent="0.15">
      <c r="A112" s="52" t="s">
        <v>95</v>
      </c>
      <c r="B112" s="52" t="s">
        <v>201</v>
      </c>
      <c r="C112" s="53">
        <v>225693</v>
      </c>
      <c r="D112" s="54" t="s">
        <v>246</v>
      </c>
      <c r="E112" s="53">
        <v>84</v>
      </c>
      <c r="F112" s="53">
        <v>129</v>
      </c>
      <c r="G112" s="55">
        <v>0.34883720930232598</v>
      </c>
      <c r="H112" s="53">
        <v>69</v>
      </c>
      <c r="I112" s="105">
        <v>99</v>
      </c>
      <c r="J112" s="55">
        <v>0.30303030303030298</v>
      </c>
      <c r="K112" s="53">
        <v>15</v>
      </c>
      <c r="L112" s="53">
        <v>15</v>
      </c>
      <c r="M112" s="53" t="s">
        <v>120</v>
      </c>
      <c r="N112" s="58">
        <v>30</v>
      </c>
      <c r="O112" s="53" t="s">
        <v>103</v>
      </c>
      <c r="P112" s="53" t="s">
        <v>203</v>
      </c>
      <c r="Q112" s="53">
        <v>117</v>
      </c>
      <c r="R112" s="53" t="s">
        <v>247</v>
      </c>
      <c r="S112" s="53" t="s">
        <v>209</v>
      </c>
      <c r="T112" s="53" t="s">
        <v>148</v>
      </c>
      <c r="U112" s="106" t="s">
        <v>149</v>
      </c>
      <c r="V112" s="107"/>
      <c r="W112" s="28">
        <v>1</v>
      </c>
      <c r="X112" s="28" t="s">
        <v>315</v>
      </c>
      <c r="Y112" s="29" t="s">
        <v>316</v>
      </c>
      <c r="Z112" s="59"/>
      <c r="AA112" s="59"/>
      <c r="AB112" s="108">
        <v>30</v>
      </c>
    </row>
    <row r="113" spans="1:28" s="60" customFormat="1" ht="16.5" customHeight="1" x14ac:dyDescent="0.15">
      <c r="A113" s="52" t="s">
        <v>95</v>
      </c>
      <c r="B113" s="52" t="s">
        <v>201</v>
      </c>
      <c r="C113" s="53">
        <v>227762</v>
      </c>
      <c r="D113" s="54" t="s">
        <v>248</v>
      </c>
      <c r="E113" s="53">
        <v>45.5</v>
      </c>
      <c r="F113" s="53">
        <v>65</v>
      </c>
      <c r="G113" s="55">
        <v>0.3</v>
      </c>
      <c r="H113" s="53">
        <v>39</v>
      </c>
      <c r="I113" s="105">
        <v>52</v>
      </c>
      <c r="J113" s="55">
        <v>0.25</v>
      </c>
      <c r="K113" s="53">
        <v>6.5</v>
      </c>
      <c r="L113" s="53">
        <v>6.5</v>
      </c>
      <c r="M113" s="53" t="s">
        <v>120</v>
      </c>
      <c r="N113" s="58">
        <v>13</v>
      </c>
      <c r="O113" s="53" t="s">
        <v>103</v>
      </c>
      <c r="P113" s="53" t="s">
        <v>203</v>
      </c>
      <c r="Q113" s="53">
        <v>65</v>
      </c>
      <c r="R113" s="53" t="s">
        <v>249</v>
      </c>
      <c r="S113" s="53" t="s">
        <v>209</v>
      </c>
      <c r="T113" s="53" t="s">
        <v>148</v>
      </c>
      <c r="U113" s="106" t="s">
        <v>149</v>
      </c>
      <c r="V113" s="107"/>
      <c r="W113" s="28">
        <v>1</v>
      </c>
      <c r="X113" s="28" t="s">
        <v>315</v>
      </c>
      <c r="Y113" s="29" t="s">
        <v>316</v>
      </c>
      <c r="Z113" s="59"/>
      <c r="AA113" s="59"/>
      <c r="AB113" s="108">
        <v>13</v>
      </c>
    </row>
    <row r="114" spans="1:28" s="60" customFormat="1" ht="16.5" customHeight="1" x14ac:dyDescent="0.15">
      <c r="A114" s="52" t="s">
        <v>95</v>
      </c>
      <c r="B114" s="52" t="s">
        <v>201</v>
      </c>
      <c r="C114" s="53">
        <v>205437</v>
      </c>
      <c r="D114" s="54" t="s">
        <v>250</v>
      </c>
      <c r="E114" s="53">
        <v>178</v>
      </c>
      <c r="F114" s="53">
        <v>238</v>
      </c>
      <c r="G114" s="55">
        <v>0.252100840336134</v>
      </c>
      <c r="H114" s="53">
        <v>148</v>
      </c>
      <c r="I114" s="105">
        <v>199</v>
      </c>
      <c r="J114" s="55">
        <v>0.25628140703517599</v>
      </c>
      <c r="K114" s="53">
        <v>30</v>
      </c>
      <c r="L114" s="53">
        <v>9</v>
      </c>
      <c r="M114" s="53" t="s">
        <v>120</v>
      </c>
      <c r="N114" s="58">
        <v>39</v>
      </c>
      <c r="O114" s="53" t="s">
        <v>103</v>
      </c>
      <c r="P114" s="53" t="s">
        <v>203</v>
      </c>
      <c r="Q114" s="53">
        <v>238</v>
      </c>
      <c r="R114" s="53" t="s">
        <v>240</v>
      </c>
      <c r="S114" s="53" t="s">
        <v>251</v>
      </c>
      <c r="T114" s="53" t="s">
        <v>148</v>
      </c>
      <c r="U114" s="106" t="s">
        <v>149</v>
      </c>
      <c r="V114" s="107"/>
      <c r="W114" s="28">
        <v>1</v>
      </c>
      <c r="X114" s="28" t="s">
        <v>315</v>
      </c>
      <c r="Y114" s="29" t="s">
        <v>316</v>
      </c>
      <c r="Z114" s="59"/>
      <c r="AA114" s="59"/>
      <c r="AB114" s="108">
        <v>51</v>
      </c>
    </row>
    <row r="115" spans="1:28" s="60" customFormat="1" ht="16.5" customHeight="1" x14ac:dyDescent="0.15">
      <c r="A115" s="52" t="s">
        <v>95</v>
      </c>
      <c r="B115" s="52" t="s">
        <v>201</v>
      </c>
      <c r="C115" s="53">
        <v>205439</v>
      </c>
      <c r="D115" s="54" t="s">
        <v>252</v>
      </c>
      <c r="E115" s="53">
        <v>45</v>
      </c>
      <c r="F115" s="53">
        <v>69</v>
      </c>
      <c r="G115" s="55">
        <v>0.34782608695652201</v>
      </c>
      <c r="H115" s="53">
        <v>30</v>
      </c>
      <c r="I115" s="105">
        <v>49</v>
      </c>
      <c r="J115" s="55">
        <v>0.38775510204081598</v>
      </c>
      <c r="K115" s="53">
        <v>15</v>
      </c>
      <c r="L115" s="53">
        <v>5</v>
      </c>
      <c r="M115" s="53" t="s">
        <v>120</v>
      </c>
      <c r="N115" s="58">
        <v>20</v>
      </c>
      <c r="O115" s="53" t="s">
        <v>103</v>
      </c>
      <c r="P115" s="53" t="s">
        <v>203</v>
      </c>
      <c r="Q115" s="53">
        <v>49</v>
      </c>
      <c r="R115" s="53" t="s">
        <v>253</v>
      </c>
      <c r="S115" s="53" t="s">
        <v>245</v>
      </c>
      <c r="T115" s="53" t="s">
        <v>148</v>
      </c>
      <c r="U115" s="106" t="s">
        <v>149</v>
      </c>
      <c r="V115" s="107"/>
      <c r="W115" s="28">
        <v>1</v>
      </c>
      <c r="X115" s="28" t="s">
        <v>315</v>
      </c>
      <c r="Y115" s="29" t="s">
        <v>316</v>
      </c>
      <c r="Z115" s="59"/>
      <c r="AA115" s="59"/>
      <c r="AB115" s="108">
        <v>19</v>
      </c>
    </row>
    <row r="116" spans="1:28" s="60" customFormat="1" ht="16.5" customHeight="1" x14ac:dyDescent="0.15">
      <c r="A116" s="52" t="s">
        <v>95</v>
      </c>
      <c r="B116" s="52" t="s">
        <v>254</v>
      </c>
      <c r="C116" s="53">
        <v>231902</v>
      </c>
      <c r="D116" s="54" t="s">
        <v>255</v>
      </c>
      <c r="E116" s="53">
        <v>4491</v>
      </c>
      <c r="F116" s="53">
        <v>4990</v>
      </c>
      <c r="G116" s="55">
        <v>0.1</v>
      </c>
      <c r="H116" s="53">
        <v>4291</v>
      </c>
      <c r="I116" s="105">
        <v>4790</v>
      </c>
      <c r="J116" s="55">
        <v>0.104175365344468</v>
      </c>
      <c r="K116" s="53">
        <v>200</v>
      </c>
      <c r="L116" s="53">
        <v>0</v>
      </c>
      <c r="M116" s="53" t="s">
        <v>120</v>
      </c>
      <c r="N116" s="58">
        <v>200</v>
      </c>
      <c r="O116" s="53" t="s">
        <v>103</v>
      </c>
      <c r="P116" s="53" t="s">
        <v>99</v>
      </c>
      <c r="Q116" s="53" t="e">
        <v>#N/A</v>
      </c>
      <c r="R116" s="53" t="s">
        <v>256</v>
      </c>
      <c r="S116" s="53" t="s">
        <v>257</v>
      </c>
      <c r="T116" s="53" t="s">
        <v>148</v>
      </c>
      <c r="U116" s="106" t="s">
        <v>144</v>
      </c>
      <c r="V116" s="107" t="s">
        <v>190</v>
      </c>
      <c r="W116" s="28">
        <v>0</v>
      </c>
      <c r="X116" s="28" t="s">
        <v>331</v>
      </c>
      <c r="Y116" s="59"/>
      <c r="Z116" s="59"/>
      <c r="AA116" s="59"/>
      <c r="AB116" s="108">
        <v>499</v>
      </c>
    </row>
    <row r="117" spans="1:28" s="60" customFormat="1" ht="16.5" customHeight="1" x14ac:dyDescent="0.15">
      <c r="A117" s="52" t="s">
        <v>95</v>
      </c>
      <c r="B117" s="52" t="s">
        <v>254</v>
      </c>
      <c r="C117" s="53">
        <v>231904</v>
      </c>
      <c r="D117" s="54" t="s">
        <v>259</v>
      </c>
      <c r="E117" s="53">
        <v>4515</v>
      </c>
      <c r="F117" s="53">
        <v>5190</v>
      </c>
      <c r="G117" s="55">
        <v>0.130057803468208</v>
      </c>
      <c r="H117" s="53">
        <v>4315</v>
      </c>
      <c r="I117" s="105">
        <v>4990</v>
      </c>
      <c r="J117" s="55">
        <v>0.13527054108216399</v>
      </c>
      <c r="K117" s="53">
        <v>200</v>
      </c>
      <c r="L117" s="53">
        <v>0</v>
      </c>
      <c r="M117" s="53" t="s">
        <v>120</v>
      </c>
      <c r="N117" s="58">
        <v>200</v>
      </c>
      <c r="O117" s="53" t="s">
        <v>103</v>
      </c>
      <c r="P117" s="53" t="s">
        <v>99</v>
      </c>
      <c r="Q117" s="53" t="e">
        <v>#N/A</v>
      </c>
      <c r="R117" s="53" t="s">
        <v>256</v>
      </c>
      <c r="S117" s="53" t="s">
        <v>260</v>
      </c>
      <c r="T117" s="53" t="s">
        <v>190</v>
      </c>
      <c r="U117" s="106" t="s">
        <v>144</v>
      </c>
      <c r="V117" s="107" t="s">
        <v>190</v>
      </c>
      <c r="W117" s="28">
        <v>0</v>
      </c>
      <c r="X117" s="28" t="s">
        <v>331</v>
      </c>
      <c r="Y117" s="59"/>
      <c r="Z117" s="59"/>
      <c r="AA117" s="59"/>
      <c r="AB117" s="108">
        <v>675</v>
      </c>
    </row>
    <row r="118" spans="1:28" s="60" customFormat="1" ht="16.5" customHeight="1" x14ac:dyDescent="0.15">
      <c r="A118" s="52" t="s">
        <v>95</v>
      </c>
      <c r="B118" s="52" t="s">
        <v>254</v>
      </c>
      <c r="C118" s="53">
        <v>232542</v>
      </c>
      <c r="D118" s="54" t="s">
        <v>261</v>
      </c>
      <c r="E118" s="53">
        <v>1563</v>
      </c>
      <c r="F118" s="53">
        <v>1699</v>
      </c>
      <c r="G118" s="55">
        <v>8.0047086521483193E-2</v>
      </c>
      <c r="H118" s="53">
        <v>1563</v>
      </c>
      <c r="I118" s="105">
        <v>1699</v>
      </c>
      <c r="J118" s="55">
        <v>8.0047086521483193E-2</v>
      </c>
      <c r="K118" s="53">
        <v>0</v>
      </c>
      <c r="L118" s="53">
        <v>0</v>
      </c>
      <c r="M118" s="53" t="s">
        <v>120</v>
      </c>
      <c r="N118" s="58">
        <v>0</v>
      </c>
      <c r="O118" s="53" t="s">
        <v>103</v>
      </c>
      <c r="P118" s="53" t="s">
        <v>99</v>
      </c>
      <c r="Q118" s="53">
        <v>3398</v>
      </c>
      <c r="R118" s="53" t="s">
        <v>262</v>
      </c>
      <c r="S118" s="53" t="s">
        <v>263</v>
      </c>
      <c r="T118" s="53" t="s">
        <v>148</v>
      </c>
      <c r="U118" s="106" t="s">
        <v>149</v>
      </c>
      <c r="V118" s="107" t="s">
        <v>190</v>
      </c>
      <c r="W118" s="28">
        <v>0</v>
      </c>
      <c r="X118" s="28" t="s">
        <v>331</v>
      </c>
      <c r="Y118" s="59"/>
      <c r="Z118" s="59"/>
      <c r="AA118" s="59"/>
      <c r="AB118" s="108">
        <v>136</v>
      </c>
    </row>
    <row r="119" spans="1:28" s="60" customFormat="1" ht="16.5" customHeight="1" x14ac:dyDescent="0.15">
      <c r="A119" s="52" t="s">
        <v>95</v>
      </c>
      <c r="B119" s="52" t="s">
        <v>254</v>
      </c>
      <c r="C119" s="53">
        <v>228349</v>
      </c>
      <c r="D119" s="54" t="s">
        <v>265</v>
      </c>
      <c r="E119" s="53">
        <v>8136</v>
      </c>
      <c r="F119" s="53">
        <v>8388</v>
      </c>
      <c r="G119" s="55">
        <v>3.0042918454935601E-2</v>
      </c>
      <c r="H119" s="53">
        <v>8136</v>
      </c>
      <c r="I119" s="105">
        <v>8388</v>
      </c>
      <c r="J119" s="55">
        <v>3.0042918454935601E-2</v>
      </c>
      <c r="K119" s="53">
        <v>0</v>
      </c>
      <c r="L119" s="53">
        <v>0</v>
      </c>
      <c r="M119" s="53" t="s">
        <v>120</v>
      </c>
      <c r="N119" s="58">
        <v>0</v>
      </c>
      <c r="O119" s="53" t="s">
        <v>103</v>
      </c>
      <c r="P119" s="53" t="s">
        <v>99</v>
      </c>
      <c r="Q119" s="53" t="e">
        <v>#N/A</v>
      </c>
      <c r="R119" s="53" t="s">
        <v>266</v>
      </c>
      <c r="S119" s="53" t="s">
        <v>267</v>
      </c>
      <c r="T119" s="53" t="s">
        <v>148</v>
      </c>
      <c r="U119" s="106" t="s">
        <v>149</v>
      </c>
      <c r="V119" s="107" t="s">
        <v>190</v>
      </c>
      <c r="W119" s="28">
        <v>0</v>
      </c>
      <c r="X119" s="28" t="s">
        <v>331</v>
      </c>
      <c r="Y119" s="59"/>
      <c r="Z119" s="59"/>
      <c r="AA119" s="59"/>
      <c r="AB119" s="108">
        <v>252</v>
      </c>
    </row>
    <row r="120" spans="1:28" s="60" customFormat="1" ht="16.5" customHeight="1" x14ac:dyDescent="0.15">
      <c r="A120" s="52" t="s">
        <v>138</v>
      </c>
      <c r="B120" s="52" t="s">
        <v>254</v>
      </c>
      <c r="C120" s="53">
        <v>223273</v>
      </c>
      <c r="D120" s="54" t="s">
        <v>268</v>
      </c>
      <c r="E120" s="53">
        <v>3679</v>
      </c>
      <c r="F120" s="53">
        <v>3999</v>
      </c>
      <c r="G120" s="55">
        <v>8.0020005001250297E-2</v>
      </c>
      <c r="H120" s="53">
        <v>3679</v>
      </c>
      <c r="I120" s="105">
        <v>3999</v>
      </c>
      <c r="J120" s="55">
        <v>8.0020005001250297E-2</v>
      </c>
      <c r="K120" s="53">
        <v>0</v>
      </c>
      <c r="L120" s="53">
        <v>0</v>
      </c>
      <c r="M120" s="53" t="s">
        <v>269</v>
      </c>
      <c r="N120" s="58">
        <v>0</v>
      </c>
      <c r="O120" s="53" t="s">
        <v>103</v>
      </c>
      <c r="P120" s="53" t="s">
        <v>99</v>
      </c>
      <c r="Q120" s="53">
        <v>58479</v>
      </c>
      <c r="R120" s="53" t="s">
        <v>270</v>
      </c>
      <c r="S120" s="53" t="s">
        <v>271</v>
      </c>
      <c r="T120" s="53" t="s">
        <v>148</v>
      </c>
      <c r="U120" s="106" t="s">
        <v>149</v>
      </c>
      <c r="V120" s="107" t="s">
        <v>190</v>
      </c>
      <c r="W120" s="28">
        <v>0</v>
      </c>
      <c r="X120" s="28" t="s">
        <v>331</v>
      </c>
      <c r="Y120" s="59"/>
      <c r="Z120" s="59"/>
      <c r="AA120" s="59"/>
      <c r="AB120" s="108">
        <v>320</v>
      </c>
    </row>
    <row r="121" spans="1:28" s="60" customFormat="1" ht="16.5" customHeight="1" x14ac:dyDescent="0.15">
      <c r="A121" s="52" t="s">
        <v>138</v>
      </c>
      <c r="B121" s="52" t="s">
        <v>254</v>
      </c>
      <c r="C121" s="53">
        <v>229094</v>
      </c>
      <c r="D121" s="54" t="s">
        <v>272</v>
      </c>
      <c r="E121" s="53">
        <v>1390</v>
      </c>
      <c r="F121" s="53">
        <v>1680</v>
      </c>
      <c r="G121" s="55">
        <v>0.172619047619048</v>
      </c>
      <c r="H121" s="53">
        <v>1390</v>
      </c>
      <c r="I121" s="105">
        <v>1680</v>
      </c>
      <c r="J121" s="55">
        <v>0.172619047619048</v>
      </c>
      <c r="K121" s="53">
        <v>0</v>
      </c>
      <c r="L121" s="53">
        <v>0</v>
      </c>
      <c r="M121" s="53" t="s">
        <v>269</v>
      </c>
      <c r="N121" s="58">
        <v>0</v>
      </c>
      <c r="O121" s="53" t="s">
        <v>103</v>
      </c>
      <c r="P121" s="53" t="s">
        <v>99</v>
      </c>
      <c r="Q121" s="53">
        <v>43264</v>
      </c>
      <c r="R121" s="53" t="s">
        <v>273</v>
      </c>
      <c r="S121" s="53" t="s">
        <v>274</v>
      </c>
      <c r="T121" s="53" t="s">
        <v>190</v>
      </c>
      <c r="U121" s="106" t="s">
        <v>149</v>
      </c>
      <c r="V121" s="107" t="s">
        <v>190</v>
      </c>
      <c r="W121" s="28">
        <v>0</v>
      </c>
      <c r="X121" s="28" t="s">
        <v>331</v>
      </c>
      <c r="Y121" s="59"/>
      <c r="Z121" s="59"/>
      <c r="AA121" s="59"/>
      <c r="AB121" s="108">
        <v>290</v>
      </c>
    </row>
    <row r="122" spans="1:28" s="60" customFormat="1" ht="16.5" customHeight="1" x14ac:dyDescent="0.15">
      <c r="A122" s="52" t="s">
        <v>138</v>
      </c>
      <c r="B122" s="52" t="s">
        <v>254</v>
      </c>
      <c r="C122" s="53">
        <v>211796</v>
      </c>
      <c r="D122" s="54" t="s">
        <v>275</v>
      </c>
      <c r="E122" s="53">
        <v>662.99</v>
      </c>
      <c r="F122" s="53">
        <v>799</v>
      </c>
      <c r="G122" s="55">
        <v>0.17022528160200201</v>
      </c>
      <c r="H122" s="53">
        <v>662.99</v>
      </c>
      <c r="I122" s="105">
        <v>799</v>
      </c>
      <c r="J122" s="55">
        <v>0.17022528160200201</v>
      </c>
      <c r="K122" s="53">
        <v>0</v>
      </c>
      <c r="L122" s="53">
        <v>0</v>
      </c>
      <c r="M122" s="53" t="s">
        <v>276</v>
      </c>
      <c r="N122" s="58">
        <v>0</v>
      </c>
      <c r="O122" s="53" t="s">
        <v>103</v>
      </c>
      <c r="P122" s="53" t="s">
        <v>99</v>
      </c>
      <c r="Q122" s="53">
        <v>60174</v>
      </c>
      <c r="R122" s="53" t="s">
        <v>277</v>
      </c>
      <c r="S122" s="53" t="s">
        <v>278</v>
      </c>
      <c r="T122" s="53" t="s">
        <v>148</v>
      </c>
      <c r="U122" s="106" t="s">
        <v>149</v>
      </c>
      <c r="V122" s="107" t="s">
        <v>148</v>
      </c>
      <c r="W122" s="28">
        <v>0</v>
      </c>
      <c r="X122" s="28" t="s">
        <v>331</v>
      </c>
      <c r="Y122" s="59"/>
      <c r="Z122" s="59"/>
      <c r="AA122" s="59"/>
      <c r="AB122" s="108">
        <v>136.01</v>
      </c>
    </row>
    <row r="123" spans="1:28" s="60" customFormat="1" ht="16.5" customHeight="1" x14ac:dyDescent="0.15">
      <c r="A123" s="52" t="s">
        <v>95</v>
      </c>
      <c r="B123" s="52" t="s">
        <v>254</v>
      </c>
      <c r="C123" s="53">
        <v>228097</v>
      </c>
      <c r="D123" s="54" t="s">
        <v>279</v>
      </c>
      <c r="E123" s="53">
        <v>1600</v>
      </c>
      <c r="F123" s="53">
        <v>1999</v>
      </c>
      <c r="G123" s="55">
        <v>0.19959979989995</v>
      </c>
      <c r="H123" s="53">
        <v>1440</v>
      </c>
      <c r="I123" s="105">
        <v>1799</v>
      </c>
      <c r="J123" s="55">
        <v>0.199555308504725</v>
      </c>
      <c r="K123" s="53">
        <v>160</v>
      </c>
      <c r="L123" s="53">
        <v>40</v>
      </c>
      <c r="M123" s="53" t="s">
        <v>120</v>
      </c>
      <c r="N123" s="58">
        <v>200</v>
      </c>
      <c r="O123" s="53" t="s">
        <v>103</v>
      </c>
      <c r="P123" s="53" t="s">
        <v>99</v>
      </c>
      <c r="Q123" s="53">
        <v>1999</v>
      </c>
      <c r="R123" s="53" t="s">
        <v>280</v>
      </c>
      <c r="S123" s="53" t="s">
        <v>281</v>
      </c>
      <c r="T123" s="53" t="s">
        <v>148</v>
      </c>
      <c r="U123" s="106" t="s">
        <v>149</v>
      </c>
      <c r="V123" s="107" t="s">
        <v>148</v>
      </c>
      <c r="W123" s="28">
        <v>1</v>
      </c>
      <c r="X123" s="28" t="s">
        <v>315</v>
      </c>
      <c r="Y123" s="29" t="s">
        <v>316</v>
      </c>
      <c r="Z123" s="59"/>
      <c r="AA123" s="59"/>
      <c r="AB123" s="108">
        <v>359</v>
      </c>
    </row>
    <row r="124" spans="1:28" s="60" customFormat="1" ht="16.5" customHeight="1" x14ac:dyDescent="0.15">
      <c r="A124" s="52" t="s">
        <v>95</v>
      </c>
      <c r="B124" s="52" t="s">
        <v>254</v>
      </c>
      <c r="C124" s="53">
        <v>232431</v>
      </c>
      <c r="D124" s="54" t="s">
        <v>282</v>
      </c>
      <c r="E124" s="53">
        <v>170</v>
      </c>
      <c r="F124" s="53">
        <v>229</v>
      </c>
      <c r="G124" s="55">
        <v>0.25800000000000001</v>
      </c>
      <c r="H124" s="53">
        <v>170</v>
      </c>
      <c r="I124" s="105">
        <v>229</v>
      </c>
      <c r="J124" s="55">
        <v>0.25764192139738001</v>
      </c>
      <c r="K124" s="53">
        <v>0</v>
      </c>
      <c r="L124" s="53">
        <v>0</v>
      </c>
      <c r="M124" s="53" t="s">
        <v>120</v>
      </c>
      <c r="N124" s="58">
        <v>0</v>
      </c>
      <c r="O124" s="53" t="s">
        <v>103</v>
      </c>
      <c r="P124" s="53" t="s">
        <v>99</v>
      </c>
      <c r="Q124" s="53">
        <v>401</v>
      </c>
      <c r="R124" s="53" t="s">
        <v>283</v>
      </c>
      <c r="S124" s="53" t="s">
        <v>209</v>
      </c>
      <c r="T124" s="53" t="s">
        <v>148</v>
      </c>
      <c r="U124" s="106" t="s">
        <v>144</v>
      </c>
      <c r="V124" s="107" t="s">
        <v>148</v>
      </c>
      <c r="W124" s="28">
        <v>1</v>
      </c>
      <c r="X124" s="28" t="s">
        <v>315</v>
      </c>
      <c r="Y124" s="29" t="s">
        <v>316</v>
      </c>
      <c r="Z124" s="59"/>
      <c r="AA124" s="59"/>
      <c r="AB124" s="108">
        <v>59</v>
      </c>
    </row>
    <row r="125" spans="1:28" s="60" customFormat="1" ht="16.5" customHeight="1" x14ac:dyDescent="0.15">
      <c r="A125" s="52" t="s">
        <v>95</v>
      </c>
      <c r="B125" s="52" t="s">
        <v>254</v>
      </c>
      <c r="C125" s="53">
        <v>222260</v>
      </c>
      <c r="D125" s="54" t="s">
        <v>284</v>
      </c>
      <c r="E125" s="53">
        <v>224</v>
      </c>
      <c r="F125" s="53">
        <v>299</v>
      </c>
      <c r="G125" s="55">
        <v>0.25083612040133801</v>
      </c>
      <c r="H125" s="53">
        <v>224</v>
      </c>
      <c r="I125" s="105">
        <v>299</v>
      </c>
      <c r="J125" s="55">
        <v>0.25083612040133801</v>
      </c>
      <c r="K125" s="53">
        <v>0</v>
      </c>
      <c r="L125" s="53">
        <v>0</v>
      </c>
      <c r="M125" s="53" t="s">
        <v>120</v>
      </c>
      <c r="N125" s="58">
        <v>0</v>
      </c>
      <c r="O125" s="53" t="s">
        <v>103</v>
      </c>
      <c r="P125" s="53" t="s">
        <v>99</v>
      </c>
      <c r="Q125" s="53">
        <v>578</v>
      </c>
      <c r="R125" s="53" t="s">
        <v>285</v>
      </c>
      <c r="S125" s="53" t="s">
        <v>286</v>
      </c>
      <c r="T125" s="53" t="s">
        <v>190</v>
      </c>
      <c r="U125" s="106" t="s">
        <v>149</v>
      </c>
      <c r="V125" s="107" t="s">
        <v>148</v>
      </c>
      <c r="W125" s="28">
        <v>1</v>
      </c>
      <c r="X125" s="28" t="s">
        <v>315</v>
      </c>
      <c r="Y125" s="29" t="s">
        <v>316</v>
      </c>
      <c r="Z125" s="59"/>
      <c r="AA125" s="59"/>
      <c r="AB125" s="108">
        <v>75</v>
      </c>
    </row>
    <row r="126" spans="1:28" s="60" customFormat="1" ht="16.5" customHeight="1" x14ac:dyDescent="0.15">
      <c r="A126" s="52" t="s">
        <v>95</v>
      </c>
      <c r="B126" s="52" t="s">
        <v>254</v>
      </c>
      <c r="C126" s="53">
        <v>233014</v>
      </c>
      <c r="D126" s="54" t="s">
        <v>287</v>
      </c>
      <c r="E126" s="53">
        <v>258</v>
      </c>
      <c r="F126" s="53">
        <v>369</v>
      </c>
      <c r="G126" s="55">
        <v>0.3</v>
      </c>
      <c r="H126" s="53">
        <v>258</v>
      </c>
      <c r="I126" s="105">
        <v>369</v>
      </c>
      <c r="J126" s="55">
        <v>0.30081300813008099</v>
      </c>
      <c r="K126" s="53">
        <v>0</v>
      </c>
      <c r="L126" s="53">
        <v>0</v>
      </c>
      <c r="M126" s="53" t="s">
        <v>120</v>
      </c>
      <c r="N126" s="58">
        <v>0</v>
      </c>
      <c r="O126" s="53" t="s">
        <v>103</v>
      </c>
      <c r="P126" s="53" t="s">
        <v>99</v>
      </c>
      <c r="Q126" s="53" t="e">
        <v>#N/A</v>
      </c>
      <c r="R126" s="53" t="s">
        <v>288</v>
      </c>
      <c r="S126" s="53" t="s">
        <v>289</v>
      </c>
      <c r="T126" s="53" t="s">
        <v>148</v>
      </c>
      <c r="U126" s="106" t="s">
        <v>144</v>
      </c>
      <c r="V126" s="107" t="s">
        <v>148</v>
      </c>
      <c r="W126" s="28">
        <v>1</v>
      </c>
      <c r="X126" s="28" t="s">
        <v>315</v>
      </c>
      <c r="Y126" s="29" t="s">
        <v>316</v>
      </c>
      <c r="Z126" s="59"/>
      <c r="AA126" s="59"/>
      <c r="AB126" s="108">
        <v>111</v>
      </c>
    </row>
    <row r="127" spans="1:28" s="60" customFormat="1" ht="16.5" customHeight="1" x14ac:dyDescent="0.15">
      <c r="A127" s="52" t="s">
        <v>95</v>
      </c>
      <c r="B127" s="52" t="s">
        <v>254</v>
      </c>
      <c r="C127" s="53">
        <v>228581</v>
      </c>
      <c r="D127" s="54" t="s">
        <v>290</v>
      </c>
      <c r="E127" s="53">
        <v>270</v>
      </c>
      <c r="F127" s="53">
        <v>319</v>
      </c>
      <c r="G127" s="55">
        <v>0.15360501567398099</v>
      </c>
      <c r="H127" s="53">
        <v>250</v>
      </c>
      <c r="I127" s="105">
        <v>288</v>
      </c>
      <c r="J127" s="55">
        <v>0.131944444444444</v>
      </c>
      <c r="K127" s="53">
        <v>20</v>
      </c>
      <c r="L127" s="53">
        <v>11</v>
      </c>
      <c r="M127" s="53" t="s">
        <v>120</v>
      </c>
      <c r="N127" s="58">
        <v>31</v>
      </c>
      <c r="O127" s="53" t="s">
        <v>103</v>
      </c>
      <c r="P127" s="53" t="s">
        <v>99</v>
      </c>
      <c r="Q127" s="53">
        <v>858</v>
      </c>
      <c r="R127" s="53" t="s">
        <v>291</v>
      </c>
      <c r="S127" s="53" t="s">
        <v>292</v>
      </c>
      <c r="T127" s="53" t="s">
        <v>148</v>
      </c>
      <c r="U127" s="106" t="s">
        <v>149</v>
      </c>
      <c r="V127" s="107" t="s">
        <v>148</v>
      </c>
      <c r="W127" s="28">
        <v>1</v>
      </c>
      <c r="X127" s="28" t="s">
        <v>315</v>
      </c>
      <c r="Y127" s="29" t="s">
        <v>316</v>
      </c>
      <c r="Z127" s="59"/>
      <c r="AA127" s="59"/>
      <c r="AB127" s="108">
        <v>38</v>
      </c>
    </row>
    <row r="128" spans="1:28" s="60" customFormat="1" ht="16.5" customHeight="1" x14ac:dyDescent="0.15">
      <c r="A128" s="52" t="s">
        <v>95</v>
      </c>
      <c r="B128" s="52" t="s">
        <v>254</v>
      </c>
      <c r="C128" s="53">
        <v>229447</v>
      </c>
      <c r="D128" s="54" t="s">
        <v>293</v>
      </c>
      <c r="E128" s="53">
        <v>220</v>
      </c>
      <c r="F128" s="53">
        <v>259</v>
      </c>
      <c r="G128" s="55">
        <v>0.150579150579151</v>
      </c>
      <c r="H128" s="53">
        <v>179</v>
      </c>
      <c r="I128" s="105">
        <v>199</v>
      </c>
      <c r="J128" s="55">
        <v>0.10050251256281401</v>
      </c>
      <c r="K128" s="53">
        <v>41</v>
      </c>
      <c r="L128" s="53">
        <v>19</v>
      </c>
      <c r="M128" s="53" t="s">
        <v>120</v>
      </c>
      <c r="N128" s="58">
        <v>60</v>
      </c>
      <c r="O128" s="53" t="s">
        <v>103</v>
      </c>
      <c r="P128" s="53" t="s">
        <v>99</v>
      </c>
      <c r="Q128" s="53">
        <v>212</v>
      </c>
      <c r="R128" s="53" t="s">
        <v>294</v>
      </c>
      <c r="S128" s="53" t="s">
        <v>281</v>
      </c>
      <c r="T128" s="53" t="s">
        <v>148</v>
      </c>
      <c r="U128" s="106" t="s">
        <v>149</v>
      </c>
      <c r="V128" s="107" t="s">
        <v>148</v>
      </c>
      <c r="W128" s="28">
        <v>1</v>
      </c>
      <c r="X128" s="28" t="s">
        <v>315</v>
      </c>
      <c r="Y128" s="29" t="s">
        <v>316</v>
      </c>
      <c r="Z128" s="59"/>
      <c r="AA128" s="59"/>
      <c r="AB128" s="108">
        <v>20</v>
      </c>
    </row>
    <row r="129" spans="1:28" s="60" customFormat="1" ht="16.5" customHeight="1" x14ac:dyDescent="0.15">
      <c r="A129" s="52" t="s">
        <v>95</v>
      </c>
      <c r="B129" s="52" t="s">
        <v>295</v>
      </c>
      <c r="C129" s="53">
        <v>232384</v>
      </c>
      <c r="D129" s="54" t="s">
        <v>296</v>
      </c>
      <c r="E129" s="53">
        <v>48.7</v>
      </c>
      <c r="F129" s="53">
        <v>69</v>
      </c>
      <c r="G129" s="55">
        <v>0.41683778234086233</v>
      </c>
      <c r="H129" s="53">
        <v>46</v>
      </c>
      <c r="I129" s="105">
        <v>59</v>
      </c>
      <c r="J129" s="55">
        <v>0.28260869565217389</v>
      </c>
      <c r="K129" s="53">
        <v>2.7</v>
      </c>
      <c r="L129" s="53">
        <v>7.3</v>
      </c>
      <c r="M129" s="53" t="s">
        <v>297</v>
      </c>
      <c r="N129" s="58">
        <v>10</v>
      </c>
      <c r="O129" s="53" t="s">
        <v>142</v>
      </c>
      <c r="P129" s="53" t="s">
        <v>99</v>
      </c>
      <c r="Q129" s="53">
        <v>5226</v>
      </c>
      <c r="R129" s="53">
        <v>71</v>
      </c>
      <c r="S129" s="53" t="s">
        <v>107</v>
      </c>
      <c r="T129" s="53"/>
      <c r="U129" s="106" t="s">
        <v>144</v>
      </c>
      <c r="V129" s="107"/>
      <c r="W129" s="28">
        <v>1</v>
      </c>
      <c r="X129" s="28" t="s">
        <v>315</v>
      </c>
      <c r="Y129" s="29" t="s">
        <v>316</v>
      </c>
      <c r="Z129" s="59"/>
      <c r="AA129" s="59"/>
      <c r="AB129" s="108">
        <v>13</v>
      </c>
    </row>
    <row r="130" spans="1:28" s="60" customFormat="1" ht="16.5" customHeight="1" x14ac:dyDescent="0.15">
      <c r="A130" s="52" t="s">
        <v>95</v>
      </c>
      <c r="B130" s="52" t="s">
        <v>295</v>
      </c>
      <c r="C130" s="53">
        <v>228523</v>
      </c>
      <c r="D130" s="54" t="s">
        <v>300</v>
      </c>
      <c r="E130" s="53">
        <v>73</v>
      </c>
      <c r="F130" s="53">
        <v>109</v>
      </c>
      <c r="G130" s="55">
        <v>0.33027522935779802</v>
      </c>
      <c r="H130" s="53">
        <v>73</v>
      </c>
      <c r="I130" s="105">
        <v>109</v>
      </c>
      <c r="J130" s="55">
        <v>0.33027522935779802</v>
      </c>
      <c r="K130" s="53">
        <v>0</v>
      </c>
      <c r="L130" s="53">
        <v>0</v>
      </c>
      <c r="M130" s="53" t="s">
        <v>297</v>
      </c>
      <c r="N130" s="58">
        <v>0</v>
      </c>
      <c r="O130" s="53" t="s">
        <v>142</v>
      </c>
      <c r="P130" s="53" t="s">
        <v>99</v>
      </c>
      <c r="Q130" s="53">
        <v>3652</v>
      </c>
      <c r="R130" s="53">
        <v>210</v>
      </c>
      <c r="S130" s="53" t="s">
        <v>301</v>
      </c>
      <c r="T130" s="53" t="s">
        <v>302</v>
      </c>
      <c r="U130" s="106" t="s">
        <v>149</v>
      </c>
      <c r="V130" s="107"/>
      <c r="W130" s="28">
        <v>1</v>
      </c>
      <c r="X130" s="28" t="s">
        <v>315</v>
      </c>
      <c r="Y130" s="29" t="s">
        <v>316</v>
      </c>
      <c r="Z130" s="59"/>
      <c r="AA130" s="59"/>
      <c r="AB130" s="108">
        <v>36</v>
      </c>
    </row>
    <row r="131" spans="1:28" s="60" customFormat="1" ht="16.5" customHeight="1" x14ac:dyDescent="0.15">
      <c r="A131" s="52" t="s">
        <v>95</v>
      </c>
      <c r="B131" s="52" t="s">
        <v>295</v>
      </c>
      <c r="C131" s="53">
        <v>228522</v>
      </c>
      <c r="D131" s="54" t="s">
        <v>304</v>
      </c>
      <c r="E131" s="53">
        <v>73</v>
      </c>
      <c r="F131" s="53">
        <v>109</v>
      </c>
      <c r="G131" s="55">
        <v>0.33027522935779802</v>
      </c>
      <c r="H131" s="53">
        <v>73</v>
      </c>
      <c r="I131" s="105">
        <v>109</v>
      </c>
      <c r="J131" s="55">
        <v>0.33027522935779802</v>
      </c>
      <c r="K131" s="53">
        <v>0</v>
      </c>
      <c r="L131" s="53">
        <v>0</v>
      </c>
      <c r="M131" s="53" t="s">
        <v>297</v>
      </c>
      <c r="N131" s="58">
        <v>0</v>
      </c>
      <c r="O131" s="53" t="s">
        <v>142</v>
      </c>
      <c r="P131" s="53" t="s">
        <v>99</v>
      </c>
      <c r="Q131" s="53">
        <v>2525</v>
      </c>
      <c r="R131" s="53">
        <v>170</v>
      </c>
      <c r="S131" s="53" t="s">
        <v>301</v>
      </c>
      <c r="T131" s="53" t="s">
        <v>302</v>
      </c>
      <c r="U131" s="106" t="s">
        <v>149</v>
      </c>
      <c r="V131" s="107"/>
      <c r="W131" s="28">
        <v>1</v>
      </c>
      <c r="X131" s="28" t="s">
        <v>315</v>
      </c>
      <c r="Y131" s="29" t="s">
        <v>316</v>
      </c>
      <c r="Z131" s="59"/>
      <c r="AA131" s="59"/>
      <c r="AB131" s="108">
        <v>36</v>
      </c>
    </row>
    <row r="132" spans="1:28" s="60" customFormat="1" ht="16.5" customHeight="1" x14ac:dyDescent="0.15">
      <c r="A132" s="52" t="s">
        <v>95</v>
      </c>
      <c r="B132" s="52" t="s">
        <v>295</v>
      </c>
      <c r="C132" s="53">
        <v>228530</v>
      </c>
      <c r="D132" s="54" t="s">
        <v>305</v>
      </c>
      <c r="E132" s="53">
        <v>41</v>
      </c>
      <c r="F132" s="53">
        <v>59</v>
      </c>
      <c r="G132" s="55">
        <v>0.43902439024390244</v>
      </c>
      <c r="H132" s="53">
        <v>31</v>
      </c>
      <c r="I132" s="105">
        <v>45</v>
      </c>
      <c r="J132" s="55">
        <v>0.45161290322580644</v>
      </c>
      <c r="K132" s="53">
        <v>10</v>
      </c>
      <c r="L132" s="53">
        <v>4</v>
      </c>
      <c r="M132" s="53" t="s">
        <v>297</v>
      </c>
      <c r="N132" s="58">
        <v>14</v>
      </c>
      <c r="O132" s="53" t="s">
        <v>142</v>
      </c>
      <c r="P132" s="53" t="s">
        <v>99</v>
      </c>
      <c r="Q132" s="53">
        <v>4696</v>
      </c>
      <c r="R132" s="53">
        <v>996</v>
      </c>
      <c r="S132" s="53" t="s">
        <v>107</v>
      </c>
      <c r="T132" s="53"/>
      <c r="U132" s="106" t="s">
        <v>149</v>
      </c>
      <c r="V132" s="107"/>
      <c r="W132" s="28">
        <v>1</v>
      </c>
      <c r="X132" s="28" t="s">
        <v>315</v>
      </c>
      <c r="Y132" s="29" t="s">
        <v>316</v>
      </c>
      <c r="Z132" s="59"/>
      <c r="AA132" s="59"/>
      <c r="AB132" s="108">
        <v>14</v>
      </c>
    </row>
    <row r="133" spans="1:28" s="60" customFormat="1" ht="16.5" customHeight="1" x14ac:dyDescent="0.15">
      <c r="A133" s="52" t="s">
        <v>95</v>
      </c>
      <c r="B133" s="52" t="s">
        <v>295</v>
      </c>
      <c r="C133" s="53">
        <v>229525</v>
      </c>
      <c r="D133" s="54" t="s">
        <v>306</v>
      </c>
      <c r="E133" s="53">
        <v>34</v>
      </c>
      <c r="F133" s="53">
        <v>49</v>
      </c>
      <c r="G133" s="55">
        <v>0.44117647058823528</v>
      </c>
      <c r="H133" s="53">
        <v>24</v>
      </c>
      <c r="I133" s="105">
        <v>35</v>
      </c>
      <c r="J133" s="55">
        <v>0.45833333333333331</v>
      </c>
      <c r="K133" s="53">
        <v>10</v>
      </c>
      <c r="L133" s="53">
        <v>4</v>
      </c>
      <c r="M133" s="53" t="s">
        <v>297</v>
      </c>
      <c r="N133" s="58">
        <v>14</v>
      </c>
      <c r="O133" s="53" t="s">
        <v>142</v>
      </c>
      <c r="P133" s="53" t="s">
        <v>99</v>
      </c>
      <c r="Q133" s="53">
        <v>4282</v>
      </c>
      <c r="R133" s="53">
        <v>332</v>
      </c>
      <c r="S133" s="53" t="s">
        <v>107</v>
      </c>
      <c r="T133" s="53"/>
      <c r="U133" s="106" t="s">
        <v>149</v>
      </c>
      <c r="V133" s="107"/>
      <c r="W133" s="28">
        <v>1</v>
      </c>
      <c r="X133" s="28" t="s">
        <v>315</v>
      </c>
      <c r="Y133" s="29" t="s">
        <v>316</v>
      </c>
      <c r="Z133" s="59"/>
      <c r="AA133" s="59"/>
      <c r="AB133" s="108">
        <v>11</v>
      </c>
    </row>
    <row r="134" spans="1:28" s="60" customFormat="1" ht="16.5" customHeight="1" x14ac:dyDescent="0.15">
      <c r="A134" s="52" t="s">
        <v>95</v>
      </c>
      <c r="B134" s="52" t="s">
        <v>295</v>
      </c>
      <c r="C134" s="53">
        <v>230728</v>
      </c>
      <c r="D134" s="54" t="s">
        <v>307</v>
      </c>
      <c r="E134" s="53">
        <v>90</v>
      </c>
      <c r="F134" s="53">
        <v>129</v>
      </c>
      <c r="G134" s="55">
        <v>0.43333333333333335</v>
      </c>
      <c r="H134" s="53">
        <v>77</v>
      </c>
      <c r="I134" s="105">
        <v>109</v>
      </c>
      <c r="J134" s="55">
        <v>0.41558441558441561</v>
      </c>
      <c r="K134" s="53">
        <v>13</v>
      </c>
      <c r="L134" s="53">
        <v>7</v>
      </c>
      <c r="M134" s="53" t="s">
        <v>297</v>
      </c>
      <c r="N134" s="58">
        <v>20</v>
      </c>
      <c r="O134" s="53" t="s">
        <v>142</v>
      </c>
      <c r="P134" s="53" t="s">
        <v>99</v>
      </c>
      <c r="Q134" s="53">
        <v>10897</v>
      </c>
      <c r="R134" s="53">
        <v>516</v>
      </c>
      <c r="S134" s="53" t="s">
        <v>308</v>
      </c>
      <c r="T134" s="53" t="s">
        <v>302</v>
      </c>
      <c r="U134" s="106" t="s">
        <v>149</v>
      </c>
      <c r="V134" s="107"/>
      <c r="W134" s="28">
        <v>1</v>
      </c>
      <c r="X134" s="28" t="s">
        <v>315</v>
      </c>
      <c r="Y134" s="29" t="s">
        <v>316</v>
      </c>
      <c r="Z134" s="59"/>
      <c r="AA134" s="59"/>
      <c r="AB134" s="108">
        <v>32</v>
      </c>
    </row>
    <row r="135" spans="1:28" s="60" customFormat="1" ht="16.5" customHeight="1" x14ac:dyDescent="0.15">
      <c r="A135" s="52" t="s">
        <v>95</v>
      </c>
      <c r="B135" s="52" t="s">
        <v>295</v>
      </c>
      <c r="C135" s="53">
        <v>230729</v>
      </c>
      <c r="D135" s="54" t="s">
        <v>309</v>
      </c>
      <c r="E135" s="53">
        <v>118</v>
      </c>
      <c r="F135" s="53">
        <v>169</v>
      </c>
      <c r="G135" s="55">
        <v>0.43220338983050849</v>
      </c>
      <c r="H135" s="53">
        <v>97</v>
      </c>
      <c r="I135" s="105">
        <v>129</v>
      </c>
      <c r="J135" s="55">
        <v>0.32989690721649484</v>
      </c>
      <c r="K135" s="53">
        <v>21</v>
      </c>
      <c r="L135" s="53">
        <v>19</v>
      </c>
      <c r="M135" s="53" t="s">
        <v>297</v>
      </c>
      <c r="N135" s="58">
        <v>40</v>
      </c>
      <c r="O135" s="53" t="s">
        <v>142</v>
      </c>
      <c r="P135" s="53" t="s">
        <v>99</v>
      </c>
      <c r="Q135" s="53">
        <v>24243</v>
      </c>
      <c r="R135" s="53">
        <v>265</v>
      </c>
      <c r="S135" s="53" t="s">
        <v>292</v>
      </c>
      <c r="T135" s="53" t="s">
        <v>310</v>
      </c>
      <c r="U135" s="106" t="s">
        <v>149</v>
      </c>
      <c r="V135" s="107"/>
      <c r="W135" s="28">
        <v>1</v>
      </c>
      <c r="X135" s="28" t="s">
        <v>315</v>
      </c>
      <c r="Y135" s="29" t="s">
        <v>316</v>
      </c>
      <c r="Z135" s="59"/>
      <c r="AA135" s="59"/>
      <c r="AB135" s="108">
        <v>32</v>
      </c>
    </row>
    <row r="136" spans="1:28" s="60" customFormat="1" ht="16.5" customHeight="1" x14ac:dyDescent="0.15">
      <c r="A136" s="52" t="s">
        <v>95</v>
      </c>
      <c r="B136" s="52" t="s">
        <v>295</v>
      </c>
      <c r="C136" s="53">
        <v>230740</v>
      </c>
      <c r="D136" s="54" t="s">
        <v>311</v>
      </c>
      <c r="E136" s="53">
        <v>118</v>
      </c>
      <c r="F136" s="53">
        <v>169</v>
      </c>
      <c r="G136" s="55">
        <v>0.43220338983050849</v>
      </c>
      <c r="H136" s="53">
        <v>97</v>
      </c>
      <c r="I136" s="105">
        <v>129</v>
      </c>
      <c r="J136" s="55">
        <v>0.32989690721649484</v>
      </c>
      <c r="K136" s="53">
        <v>21</v>
      </c>
      <c r="L136" s="53">
        <v>19</v>
      </c>
      <c r="M136" s="53" t="s">
        <v>297</v>
      </c>
      <c r="N136" s="58">
        <v>40</v>
      </c>
      <c r="O136" s="53" t="s">
        <v>142</v>
      </c>
      <c r="P136" s="53" t="s">
        <v>99</v>
      </c>
      <c r="Q136" s="53">
        <v>12976</v>
      </c>
      <c r="R136" s="53">
        <v>275</v>
      </c>
      <c r="S136" s="53" t="s">
        <v>292</v>
      </c>
      <c r="T136" s="53" t="s">
        <v>310</v>
      </c>
      <c r="U136" s="106" t="s">
        <v>149</v>
      </c>
      <c r="V136" s="107"/>
      <c r="W136" s="28">
        <v>1</v>
      </c>
      <c r="X136" s="28" t="s">
        <v>315</v>
      </c>
      <c r="Y136" s="29" t="s">
        <v>316</v>
      </c>
      <c r="Z136" s="59"/>
      <c r="AA136" s="59"/>
      <c r="AB136" s="108">
        <v>32</v>
      </c>
    </row>
    <row r="137" spans="1:28" s="60" customFormat="1" ht="16.5" customHeight="1" x14ac:dyDescent="0.15">
      <c r="A137" s="52" t="s">
        <v>95</v>
      </c>
      <c r="B137" s="52" t="s">
        <v>312</v>
      </c>
      <c r="C137" s="53">
        <v>218629</v>
      </c>
      <c r="D137" s="54" t="s">
        <v>313</v>
      </c>
      <c r="E137" s="53">
        <v>69</v>
      </c>
      <c r="F137" s="53">
        <v>99</v>
      </c>
      <c r="G137" s="55">
        <v>0.43478260869565216</v>
      </c>
      <c r="H137" s="53">
        <v>61</v>
      </c>
      <c r="I137" s="105">
        <v>79</v>
      </c>
      <c r="J137" s="55">
        <v>0.29508196721311475</v>
      </c>
      <c r="K137" s="53">
        <v>8</v>
      </c>
      <c r="L137" s="53">
        <v>12</v>
      </c>
      <c r="M137" s="53" t="s">
        <v>297</v>
      </c>
      <c r="N137" s="58">
        <v>20</v>
      </c>
      <c r="O137" s="53" t="s">
        <v>332</v>
      </c>
      <c r="P137" s="53" t="s">
        <v>99</v>
      </c>
      <c r="Q137" s="53">
        <v>704</v>
      </c>
      <c r="R137" s="53">
        <v>30</v>
      </c>
      <c r="S137" s="53" t="s">
        <v>292</v>
      </c>
      <c r="T137" s="53"/>
      <c r="U137" s="106" t="s">
        <v>333</v>
      </c>
      <c r="V137" s="107"/>
      <c r="W137" s="28">
        <v>1</v>
      </c>
      <c r="X137" s="28" t="s">
        <v>334</v>
      </c>
      <c r="Y137" s="29" t="s">
        <v>335</v>
      </c>
      <c r="Z137" s="59"/>
      <c r="AA137" s="59"/>
      <c r="AB137" s="108">
        <v>18</v>
      </c>
    </row>
    <row r="138" spans="1:28" s="60" customFormat="1" ht="16.5" customHeight="1" x14ac:dyDescent="0.15">
      <c r="A138" s="52" t="s">
        <v>95</v>
      </c>
      <c r="B138" s="52" t="s">
        <v>312</v>
      </c>
      <c r="C138" s="53">
        <v>228989</v>
      </c>
      <c r="D138" s="54" t="s">
        <v>314</v>
      </c>
      <c r="E138" s="53">
        <v>880</v>
      </c>
      <c r="F138" s="53">
        <v>1258</v>
      </c>
      <c r="G138" s="55">
        <v>0.42954545454545456</v>
      </c>
      <c r="H138" s="53">
        <v>644</v>
      </c>
      <c r="I138" s="105">
        <v>858</v>
      </c>
      <c r="J138" s="55">
        <v>0.33229813664596275</v>
      </c>
      <c r="K138" s="53">
        <v>236</v>
      </c>
      <c r="L138" s="53">
        <v>164</v>
      </c>
      <c r="M138" s="53" t="s">
        <v>297</v>
      </c>
      <c r="N138" s="58">
        <v>400</v>
      </c>
      <c r="O138" s="53" t="s">
        <v>332</v>
      </c>
      <c r="P138" s="53" t="s">
        <v>99</v>
      </c>
      <c r="Q138" s="53">
        <v>74261</v>
      </c>
      <c r="R138" s="53">
        <v>39</v>
      </c>
      <c r="S138" s="53" t="s">
        <v>107</v>
      </c>
      <c r="T138" s="53"/>
      <c r="U138" s="106" t="s">
        <v>333</v>
      </c>
      <c r="V138" s="107"/>
      <c r="W138" s="28">
        <v>1</v>
      </c>
      <c r="X138" s="28" t="s">
        <v>334</v>
      </c>
      <c r="Y138" s="29" t="s">
        <v>336</v>
      </c>
      <c r="Z138" s="59"/>
      <c r="AA138" s="59"/>
      <c r="AB138" s="108">
        <v>214</v>
      </c>
    </row>
  </sheetData>
  <phoneticPr fontId="3" type="noConversion"/>
  <conditionalFormatting sqref="M4:M10 C16:D16 D15 H31:I39 M31:M43 C14:D14 H2:H10 I4:I10 C2:D10 A4:B10 E4:F10 C40:D43 H15:H29 I17:I29 M17:M29 A17:F29 C31:F39 A31:B43 V24:V43">
    <cfRule type="cellIs" dxfId="415" priority="192" stopIfTrue="1" operator="equal">
      <formula>"近效"</formula>
    </cfRule>
  </conditionalFormatting>
  <conditionalFormatting sqref="C33">
    <cfRule type="duplicateValues" dxfId="414" priority="190"/>
  </conditionalFormatting>
  <conditionalFormatting sqref="C4">
    <cfRule type="duplicateValues" dxfId="413" priority="191"/>
  </conditionalFormatting>
  <conditionalFormatting sqref="C10">
    <cfRule type="duplicateValues" dxfId="412" priority="188"/>
  </conditionalFormatting>
  <conditionalFormatting sqref="C16">
    <cfRule type="duplicateValues" dxfId="411" priority="189"/>
  </conditionalFormatting>
  <conditionalFormatting sqref="H16">
    <cfRule type="duplicateValues" dxfId="410" priority="193"/>
  </conditionalFormatting>
  <conditionalFormatting sqref="D4">
    <cfRule type="duplicateValues" dxfId="409" priority="194"/>
  </conditionalFormatting>
  <conditionalFormatting sqref="C33 C4">
    <cfRule type="duplicateValues" dxfId="408" priority="195"/>
  </conditionalFormatting>
  <conditionalFormatting sqref="D10">
    <cfRule type="duplicateValues" dxfId="407" priority="196"/>
  </conditionalFormatting>
  <conditionalFormatting sqref="C28">
    <cfRule type="duplicateValues" dxfId="406" priority="197"/>
  </conditionalFormatting>
  <conditionalFormatting sqref="C16">
    <cfRule type="duplicateValues" dxfId="405" priority="198"/>
  </conditionalFormatting>
  <conditionalFormatting sqref="A24:F24 V24 H24:I24 M24">
    <cfRule type="duplicateValues" dxfId="404" priority="199"/>
  </conditionalFormatting>
  <conditionalFormatting sqref="M30 M27">
    <cfRule type="cellIs" dxfId="403" priority="185" stopIfTrue="1" operator="equal">
      <formula>"近效"</formula>
    </cfRule>
  </conditionalFormatting>
  <conditionalFormatting sqref="E30:G30 G27">
    <cfRule type="cellIs" dxfId="402" priority="187" stopIfTrue="1" operator="equal">
      <formula>"近效"</formula>
    </cfRule>
  </conditionalFormatting>
  <conditionalFormatting sqref="H30:I30">
    <cfRule type="cellIs" dxfId="401" priority="186" stopIfTrue="1" operator="equal">
      <formula>"近效"</formula>
    </cfRule>
  </conditionalFormatting>
  <conditionalFormatting sqref="C30:D30">
    <cfRule type="cellIs" dxfId="400" priority="181" stopIfTrue="1" operator="equal">
      <formula>"近效"</formula>
    </cfRule>
  </conditionalFormatting>
  <conditionalFormatting sqref="C30:D30">
    <cfRule type="duplicateValues" dxfId="399" priority="182"/>
  </conditionalFormatting>
  <conditionalFormatting sqref="C30:D30">
    <cfRule type="duplicateValues" dxfId="398" priority="183"/>
    <cfRule type="duplicateValues" dxfId="397" priority="184"/>
  </conditionalFormatting>
  <conditionalFormatting sqref="C27:D27">
    <cfRule type="cellIs" dxfId="396" priority="177" stopIfTrue="1" operator="equal">
      <formula>"近效"</formula>
    </cfRule>
  </conditionalFormatting>
  <conditionalFormatting sqref="C27:D27">
    <cfRule type="duplicateValues" dxfId="395" priority="178"/>
  </conditionalFormatting>
  <conditionalFormatting sqref="C27:D27">
    <cfRule type="duplicateValues" dxfId="394" priority="179"/>
    <cfRule type="duplicateValues" dxfId="393" priority="180"/>
  </conditionalFormatting>
  <conditionalFormatting sqref="E27:F27">
    <cfRule type="cellIs" dxfId="392" priority="176" stopIfTrue="1" operator="equal">
      <formula>"近效"</formula>
    </cfRule>
  </conditionalFormatting>
  <conditionalFormatting sqref="H27:I27">
    <cfRule type="cellIs" dxfId="391" priority="175" stopIfTrue="1" operator="equal">
      <formula>"近效"</formula>
    </cfRule>
  </conditionalFormatting>
  <conditionalFormatting sqref="C11">
    <cfRule type="duplicateValues" dxfId="390" priority="172"/>
  </conditionalFormatting>
  <conditionalFormatting sqref="C11">
    <cfRule type="duplicateValues" dxfId="389" priority="173"/>
    <cfRule type="duplicateValues" dxfId="388" priority="174"/>
  </conditionalFormatting>
  <conditionalFormatting sqref="C12">
    <cfRule type="duplicateValues" dxfId="387" priority="168"/>
  </conditionalFormatting>
  <conditionalFormatting sqref="D12">
    <cfRule type="duplicateValues" dxfId="386" priority="169"/>
  </conditionalFormatting>
  <conditionalFormatting sqref="C12">
    <cfRule type="duplicateValues" dxfId="385" priority="170"/>
    <cfRule type="duplicateValues" dxfId="384" priority="171"/>
  </conditionalFormatting>
  <conditionalFormatting sqref="C3">
    <cfRule type="duplicateValues" dxfId="383" priority="165"/>
  </conditionalFormatting>
  <conditionalFormatting sqref="C3">
    <cfRule type="duplicateValues" dxfId="382" priority="166"/>
    <cfRule type="duplicateValues" dxfId="381" priority="167"/>
  </conditionalFormatting>
  <conditionalFormatting sqref="C13">
    <cfRule type="duplicateValues" dxfId="380" priority="162"/>
  </conditionalFormatting>
  <conditionalFormatting sqref="C13">
    <cfRule type="duplicateValues" dxfId="379" priority="163"/>
    <cfRule type="duplicateValues" dxfId="378" priority="164"/>
  </conditionalFormatting>
  <conditionalFormatting sqref="C15">
    <cfRule type="duplicateValues" dxfId="377" priority="159"/>
  </conditionalFormatting>
  <conditionalFormatting sqref="C15">
    <cfRule type="duplicateValues" dxfId="376" priority="160"/>
    <cfRule type="duplicateValues" dxfId="375" priority="161"/>
  </conditionalFormatting>
  <conditionalFormatting sqref="C2:C43">
    <cfRule type="duplicateValues" dxfId="374" priority="158"/>
  </conditionalFormatting>
  <conditionalFormatting sqref="C2 C14 C4:C11 C16:C43">
    <cfRule type="duplicateValues" dxfId="373" priority="200"/>
  </conditionalFormatting>
  <conditionalFormatting sqref="C2:C43">
    <cfRule type="duplicateValues" dxfId="372" priority="157"/>
  </conditionalFormatting>
  <conditionalFormatting sqref="C2:C43">
    <cfRule type="duplicateValues" dxfId="371" priority="156"/>
  </conditionalFormatting>
  <conditionalFormatting sqref="C10 C33 C28 C16 C4">
    <cfRule type="duplicateValues" dxfId="370" priority="201"/>
  </conditionalFormatting>
  <conditionalFormatting sqref="C10">
    <cfRule type="duplicateValues" dxfId="369" priority="202"/>
  </conditionalFormatting>
  <conditionalFormatting sqref="C28">
    <cfRule type="duplicateValues" dxfId="368" priority="203"/>
  </conditionalFormatting>
  <conditionalFormatting sqref="C29:D29 C6:D9 C35:D43 C17:D23">
    <cfRule type="duplicateValues" dxfId="367" priority="204"/>
  </conditionalFormatting>
  <conditionalFormatting sqref="C29:D29 C6:D9 C35:D43 C17:D23">
    <cfRule type="duplicateValues" dxfId="366" priority="205"/>
    <cfRule type="duplicateValues" dxfId="365" priority="206"/>
  </conditionalFormatting>
  <conditionalFormatting sqref="C31:D31 C25:D26">
    <cfRule type="duplicateValues" dxfId="364" priority="207"/>
  </conditionalFormatting>
  <conditionalFormatting sqref="C31:D31 C25:D26">
    <cfRule type="duplicateValues" dxfId="363" priority="208"/>
    <cfRule type="duplicateValues" dxfId="362" priority="209"/>
  </conditionalFormatting>
  <conditionalFormatting sqref="C32:C34 C28 C14 C10 C4:C5 C2 C16">
    <cfRule type="duplicateValues" dxfId="361" priority="210"/>
  </conditionalFormatting>
  <conditionalFormatting sqref="C32:C34">
    <cfRule type="duplicateValues" dxfId="360" priority="211"/>
  </conditionalFormatting>
  <conditionalFormatting sqref="C28 C4:C5 C2 C14 C10 C24 C32:C34 C16">
    <cfRule type="duplicateValues" dxfId="359" priority="212"/>
  </conditionalFormatting>
  <conditionalFormatting sqref="C28 C4:C5 C2 C14 C10 C24 C32:C34 C16">
    <cfRule type="duplicateValues" dxfId="358" priority="213"/>
    <cfRule type="duplicateValues" dxfId="357" priority="214"/>
  </conditionalFormatting>
  <conditionalFormatting sqref="C32:C34 C28 C4:C5 C2 C14 C10 C16">
    <cfRule type="duplicateValues" dxfId="356" priority="215"/>
  </conditionalFormatting>
  <conditionalFormatting sqref="C32:D32 C5:D5 C2:D2 C14:D14 C34:D34">
    <cfRule type="duplicateValues" dxfId="355" priority="216"/>
  </conditionalFormatting>
  <conditionalFormatting sqref="C44:C68">
    <cfRule type="duplicateValues" dxfId="354" priority="150"/>
    <cfRule type="duplicateValues" dxfId="353" priority="151"/>
    <cfRule type="duplicateValues" dxfId="352" priority="152"/>
    <cfRule type="duplicateValues" dxfId="351" priority="153"/>
    <cfRule type="duplicateValues" dxfId="350" priority="154"/>
    <cfRule type="duplicateValues" dxfId="349" priority="155"/>
  </conditionalFormatting>
  <conditionalFormatting sqref="C69">
    <cfRule type="duplicateValues" dxfId="348" priority="144"/>
    <cfRule type="duplicateValues" dxfId="347" priority="145"/>
    <cfRule type="duplicateValues" dxfId="346" priority="146"/>
    <cfRule type="duplicateValues" dxfId="345" priority="147"/>
    <cfRule type="duplicateValues" dxfId="344" priority="148"/>
    <cfRule type="duplicateValues" dxfId="343" priority="149"/>
  </conditionalFormatting>
  <conditionalFormatting sqref="C70">
    <cfRule type="duplicateValues" dxfId="342" priority="136"/>
    <cfRule type="duplicateValues" dxfId="341" priority="137"/>
    <cfRule type="duplicateValues" dxfId="340" priority="138"/>
    <cfRule type="duplicateValues" dxfId="339" priority="139"/>
    <cfRule type="duplicateValues" dxfId="338" priority="140"/>
    <cfRule type="duplicateValues" dxfId="337" priority="141"/>
  </conditionalFormatting>
  <conditionalFormatting sqref="C85 C70">
    <cfRule type="duplicateValues" dxfId="336" priority="142"/>
  </conditionalFormatting>
  <conditionalFormatting sqref="C94:C95 C88:C91 C85 C82 C78 C74:C76 C70:C71">
    <cfRule type="duplicateValues" dxfId="335" priority="143"/>
  </conditionalFormatting>
  <conditionalFormatting sqref="C71">
    <cfRule type="duplicateValues" dxfId="334" priority="129"/>
    <cfRule type="duplicateValues" dxfId="333" priority="130"/>
    <cfRule type="duplicateValues" dxfId="332" priority="131"/>
    <cfRule type="duplicateValues" dxfId="331" priority="132"/>
    <cfRule type="duplicateValues" dxfId="330" priority="133"/>
    <cfRule type="duplicateValues" dxfId="329" priority="134"/>
  </conditionalFormatting>
  <conditionalFormatting sqref="C94:C95 C90:C91 C88 C76 C74 C71">
    <cfRule type="duplicateValues" dxfId="328" priority="135"/>
  </conditionalFormatting>
  <conditionalFormatting sqref="C74">
    <cfRule type="duplicateValues" dxfId="327" priority="117"/>
    <cfRule type="duplicateValues" dxfId="326" priority="118"/>
    <cfRule type="duplicateValues" dxfId="325" priority="119"/>
    <cfRule type="duplicateValues" dxfId="324" priority="120"/>
    <cfRule type="duplicateValues" dxfId="323" priority="121"/>
    <cfRule type="duplicateValues" dxfId="322" priority="122"/>
  </conditionalFormatting>
  <conditionalFormatting sqref="C86:C87 C81 C77 C72">
    <cfRule type="duplicateValues" dxfId="321" priority="123"/>
    <cfRule type="duplicateValues" dxfId="320" priority="124"/>
    <cfRule type="duplicateValues" dxfId="319" priority="125"/>
    <cfRule type="duplicateValues" dxfId="318" priority="126"/>
    <cfRule type="duplicateValues" dxfId="317" priority="127"/>
    <cfRule type="duplicateValues" dxfId="316" priority="128"/>
  </conditionalFormatting>
  <conditionalFormatting sqref="C84 C73">
    <cfRule type="duplicateValues" dxfId="315" priority="111"/>
    <cfRule type="duplicateValues" dxfId="314" priority="112"/>
    <cfRule type="duplicateValues" dxfId="313" priority="113"/>
    <cfRule type="duplicateValues" dxfId="312" priority="114"/>
    <cfRule type="duplicateValues" dxfId="311" priority="115"/>
    <cfRule type="duplicateValues" dxfId="310" priority="116"/>
  </conditionalFormatting>
  <conditionalFormatting sqref="C75">
    <cfRule type="duplicateValues" dxfId="309" priority="105"/>
    <cfRule type="duplicateValues" dxfId="308" priority="106"/>
    <cfRule type="duplicateValues" dxfId="307" priority="107"/>
    <cfRule type="duplicateValues" dxfId="306" priority="108"/>
    <cfRule type="duplicateValues" dxfId="305" priority="109"/>
    <cfRule type="duplicateValues" dxfId="304" priority="110"/>
  </conditionalFormatting>
  <conditionalFormatting sqref="C76">
    <cfRule type="duplicateValues" dxfId="303" priority="99"/>
    <cfRule type="duplicateValues" dxfId="302" priority="100"/>
    <cfRule type="duplicateValues" dxfId="301" priority="101"/>
    <cfRule type="duplicateValues" dxfId="300" priority="102"/>
    <cfRule type="duplicateValues" dxfId="299" priority="103"/>
    <cfRule type="duplicateValues" dxfId="298" priority="104"/>
  </conditionalFormatting>
  <conditionalFormatting sqref="C94 C88 C76">
    <cfRule type="duplicateValues" dxfId="297" priority="98"/>
  </conditionalFormatting>
  <conditionalFormatting sqref="C78">
    <cfRule type="duplicateValues" dxfId="296" priority="92"/>
    <cfRule type="duplicateValues" dxfId="295" priority="93"/>
    <cfRule type="duplicateValues" dxfId="294" priority="94"/>
    <cfRule type="duplicateValues" dxfId="293" priority="95"/>
    <cfRule type="duplicateValues" dxfId="292" priority="96"/>
    <cfRule type="duplicateValues" dxfId="291" priority="97"/>
  </conditionalFormatting>
  <conditionalFormatting sqref="C80">
    <cfRule type="duplicateValues" dxfId="290" priority="85"/>
    <cfRule type="duplicateValues" dxfId="289" priority="86"/>
    <cfRule type="duplicateValues" dxfId="288" priority="87"/>
    <cfRule type="duplicateValues" dxfId="287" priority="88"/>
    <cfRule type="duplicateValues" dxfId="286" priority="89"/>
    <cfRule type="duplicateValues" dxfId="285" priority="90"/>
    <cfRule type="duplicateValues" dxfId="284" priority="91"/>
  </conditionalFormatting>
  <conditionalFormatting sqref="C82">
    <cfRule type="duplicateValues" dxfId="283" priority="79"/>
    <cfRule type="duplicateValues" dxfId="282" priority="80"/>
    <cfRule type="duplicateValues" dxfId="281" priority="81"/>
    <cfRule type="duplicateValues" dxfId="280" priority="82"/>
    <cfRule type="duplicateValues" dxfId="279" priority="83"/>
    <cfRule type="duplicateValues" dxfId="278" priority="84"/>
  </conditionalFormatting>
  <conditionalFormatting sqref="C85">
    <cfRule type="duplicateValues" dxfId="277" priority="73"/>
    <cfRule type="duplicateValues" dxfId="276" priority="74"/>
    <cfRule type="duplicateValues" dxfId="275" priority="75"/>
    <cfRule type="duplicateValues" dxfId="274" priority="76"/>
    <cfRule type="duplicateValues" dxfId="273" priority="77"/>
    <cfRule type="duplicateValues" dxfId="272" priority="78"/>
  </conditionalFormatting>
  <conditionalFormatting sqref="C88">
    <cfRule type="duplicateValues" dxfId="271" priority="67"/>
    <cfRule type="duplicateValues" dxfId="270" priority="68"/>
    <cfRule type="duplicateValues" dxfId="269" priority="69"/>
    <cfRule type="duplicateValues" dxfId="268" priority="70"/>
    <cfRule type="duplicateValues" dxfId="267" priority="71"/>
    <cfRule type="duplicateValues" dxfId="266" priority="72"/>
  </conditionalFormatting>
  <conditionalFormatting sqref="C89">
    <cfRule type="duplicateValues" dxfId="265" priority="61"/>
    <cfRule type="duplicateValues" dxfId="264" priority="62"/>
    <cfRule type="duplicateValues" dxfId="263" priority="63"/>
    <cfRule type="duplicateValues" dxfId="262" priority="64"/>
    <cfRule type="duplicateValues" dxfId="261" priority="65"/>
    <cfRule type="duplicateValues" dxfId="260" priority="66"/>
  </conditionalFormatting>
  <conditionalFormatting sqref="C91">
    <cfRule type="duplicateValues" dxfId="259" priority="49"/>
    <cfRule type="duplicateValues" dxfId="258" priority="50"/>
    <cfRule type="duplicateValues" dxfId="257" priority="51"/>
    <cfRule type="duplicateValues" dxfId="256" priority="52"/>
    <cfRule type="duplicateValues" dxfId="255" priority="53"/>
    <cfRule type="duplicateValues" dxfId="254" priority="54"/>
  </conditionalFormatting>
  <conditionalFormatting sqref="C90">
    <cfRule type="duplicateValues" dxfId="253" priority="55"/>
    <cfRule type="duplicateValues" dxfId="252" priority="56"/>
    <cfRule type="duplicateValues" dxfId="251" priority="57"/>
    <cfRule type="duplicateValues" dxfId="250" priority="58"/>
    <cfRule type="duplicateValues" dxfId="249" priority="59"/>
    <cfRule type="duplicateValues" dxfId="248" priority="60"/>
  </conditionalFormatting>
  <conditionalFormatting sqref="C92">
    <cfRule type="duplicateValues" dxfId="247" priority="43"/>
    <cfRule type="duplicateValues" dxfId="246" priority="44"/>
    <cfRule type="duplicateValues" dxfId="245" priority="45"/>
    <cfRule type="duplicateValues" dxfId="244" priority="46"/>
    <cfRule type="duplicateValues" dxfId="243" priority="47"/>
    <cfRule type="duplicateValues" dxfId="242" priority="48"/>
  </conditionalFormatting>
  <conditionalFormatting sqref="C94">
    <cfRule type="duplicateValues" dxfId="241" priority="37"/>
    <cfRule type="duplicateValues" dxfId="240" priority="38"/>
    <cfRule type="duplicateValues" dxfId="239" priority="39"/>
    <cfRule type="duplicateValues" dxfId="238" priority="40"/>
    <cfRule type="duplicateValues" dxfId="237" priority="41"/>
    <cfRule type="duplicateValues" dxfId="236" priority="42"/>
  </conditionalFormatting>
  <conditionalFormatting sqref="C95">
    <cfRule type="duplicateValues" dxfId="235" priority="31"/>
    <cfRule type="duplicateValues" dxfId="234" priority="32"/>
    <cfRule type="duplicateValues" dxfId="233" priority="33"/>
    <cfRule type="duplicateValues" dxfId="232" priority="34"/>
    <cfRule type="duplicateValues" dxfId="231" priority="35"/>
    <cfRule type="duplicateValues" dxfId="230" priority="36"/>
  </conditionalFormatting>
  <conditionalFormatting sqref="C96:C115">
    <cfRule type="duplicateValues" dxfId="229" priority="25"/>
    <cfRule type="duplicateValues" dxfId="228" priority="26"/>
    <cfRule type="duplicateValues" dxfId="227" priority="27"/>
    <cfRule type="duplicateValues" dxfId="226" priority="28"/>
    <cfRule type="duplicateValues" dxfId="225" priority="29"/>
    <cfRule type="duplicateValues" dxfId="224" priority="30"/>
  </conditionalFormatting>
  <conditionalFormatting sqref="C116:C127">
    <cfRule type="duplicateValues" dxfId="223" priority="19"/>
    <cfRule type="duplicateValues" dxfId="222" priority="20"/>
    <cfRule type="duplicateValues" dxfId="221" priority="21"/>
    <cfRule type="duplicateValues" dxfId="220" priority="22"/>
    <cfRule type="duplicateValues" dxfId="219" priority="23"/>
    <cfRule type="duplicateValues" dxfId="218" priority="24"/>
  </conditionalFormatting>
  <conditionalFormatting sqref="C128">
    <cfRule type="duplicateValues" dxfId="217" priority="13"/>
    <cfRule type="duplicateValues" dxfId="216" priority="14"/>
    <cfRule type="duplicateValues" dxfId="215" priority="15"/>
    <cfRule type="duplicateValues" dxfId="214" priority="16"/>
    <cfRule type="duplicateValues" dxfId="213" priority="17"/>
    <cfRule type="duplicateValues" dxfId="212" priority="18"/>
  </conditionalFormatting>
  <conditionalFormatting sqref="C129:C136">
    <cfRule type="duplicateValues" dxfId="211" priority="7"/>
    <cfRule type="duplicateValues" dxfId="210" priority="8"/>
    <cfRule type="duplicateValues" dxfId="209" priority="9"/>
    <cfRule type="duplicateValues" dxfId="208" priority="10"/>
    <cfRule type="duplicateValues" dxfId="207" priority="11"/>
    <cfRule type="duplicateValues" dxfId="206" priority="12"/>
  </conditionalFormatting>
  <conditionalFormatting sqref="C137:C138">
    <cfRule type="duplicateValues" dxfId="205" priority="1"/>
    <cfRule type="duplicateValues" dxfId="204" priority="2"/>
    <cfRule type="duplicateValues" dxfId="203" priority="3"/>
    <cfRule type="duplicateValues" dxfId="202" priority="4"/>
    <cfRule type="duplicateValues" dxfId="201" priority="5"/>
    <cfRule type="duplicateValues" dxfId="200"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I2" sqref="I2"/>
    </sheetView>
  </sheetViews>
  <sheetFormatPr defaultRowHeight="13.5" x14ac:dyDescent="0.15"/>
  <cols>
    <col min="7" max="7" width="21.625" bestFit="1" customWidth="1"/>
    <col min="8" max="8" width="25" bestFit="1" customWidth="1"/>
  </cols>
  <sheetData>
    <row r="1" spans="1:8" x14ac:dyDescent="0.15">
      <c r="A1" s="16">
        <v>232201</v>
      </c>
      <c r="B1" t="str">
        <f>CONCATENATE("'",A1,"',")</f>
        <v>'232201',</v>
      </c>
      <c r="D1">
        <v>447</v>
      </c>
      <c r="E1" t="str">
        <f>CONCATENATE("'",D1,"',")</f>
        <v>'447',</v>
      </c>
      <c r="G1" t="s">
        <v>379</v>
      </c>
    </row>
    <row r="2" spans="1:8" x14ac:dyDescent="0.15">
      <c r="A2" s="32">
        <v>230584</v>
      </c>
      <c r="B2" t="str">
        <f t="shared" ref="B2:B65" si="0">CONCATENATE("'",A2,"',")</f>
        <v>'230584',</v>
      </c>
      <c r="D2">
        <v>448</v>
      </c>
      <c r="E2" t="str">
        <f t="shared" ref="E2:E33" si="1">CONCATENATE("'",D2,"',")</f>
        <v>'448',</v>
      </c>
      <c r="G2" t="s">
        <v>416</v>
      </c>
      <c r="H2" t="str">
        <f>CONCATENATE("'",G2,"',")</f>
        <v>'`670570204656227445',</v>
      </c>
    </row>
    <row r="3" spans="1:8" x14ac:dyDescent="0.15">
      <c r="A3" s="32">
        <v>232203</v>
      </c>
      <c r="B3" t="str">
        <f t="shared" si="0"/>
        <v>'232203',</v>
      </c>
      <c r="D3">
        <v>449</v>
      </c>
      <c r="E3" t="str">
        <f t="shared" si="1"/>
        <v>'449',</v>
      </c>
      <c r="G3" t="s">
        <v>418</v>
      </c>
      <c r="H3" t="str">
        <f t="shared" ref="H3:H66" si="2">CONCATENATE("'",G3,"',")</f>
        <v>'`950570187848417648',</v>
      </c>
    </row>
    <row r="4" spans="1:8" x14ac:dyDescent="0.15">
      <c r="A4" s="32">
        <v>233404</v>
      </c>
      <c r="B4" t="str">
        <f t="shared" si="0"/>
        <v>'233404',</v>
      </c>
      <c r="D4">
        <v>450</v>
      </c>
      <c r="E4" t="str">
        <f t="shared" si="1"/>
        <v>'450',</v>
      </c>
      <c r="G4" t="s">
        <v>420</v>
      </c>
      <c r="H4" t="str">
        <f t="shared" si="2"/>
        <v>'`840570153707603634',</v>
      </c>
    </row>
    <row r="5" spans="1:8" x14ac:dyDescent="0.15">
      <c r="A5" s="32">
        <v>233093</v>
      </c>
      <c r="B5" t="str">
        <f t="shared" si="0"/>
        <v>'233093',</v>
      </c>
      <c r="D5">
        <v>453</v>
      </c>
      <c r="E5" t="str">
        <f t="shared" si="1"/>
        <v>'453',</v>
      </c>
      <c r="G5" t="s">
        <v>422</v>
      </c>
      <c r="H5" t="str">
        <f t="shared" si="2"/>
        <v>'`200570153667229634',</v>
      </c>
    </row>
    <row r="6" spans="1:8" x14ac:dyDescent="0.15">
      <c r="A6" s="32">
        <v>232836</v>
      </c>
      <c r="B6" t="str">
        <f t="shared" si="0"/>
        <v>'232836',</v>
      </c>
      <c r="D6">
        <v>454</v>
      </c>
      <c r="E6" t="str">
        <f t="shared" si="1"/>
        <v>'454',</v>
      </c>
      <c r="G6" t="s">
        <v>424</v>
      </c>
      <c r="H6" t="str">
        <f t="shared" si="2"/>
        <v>'`490570272611448219',</v>
      </c>
    </row>
    <row r="7" spans="1:8" x14ac:dyDescent="0.15">
      <c r="A7" s="32">
        <v>206311</v>
      </c>
      <c r="B7" t="str">
        <f t="shared" si="0"/>
        <v>'206311',</v>
      </c>
      <c r="D7">
        <v>456</v>
      </c>
      <c r="E7" t="str">
        <f t="shared" si="1"/>
        <v>'456',</v>
      </c>
      <c r="G7" t="s">
        <v>426</v>
      </c>
      <c r="H7" t="str">
        <f t="shared" si="2"/>
        <v>'`740570180866120748',</v>
      </c>
    </row>
    <row r="8" spans="1:8" x14ac:dyDescent="0.15">
      <c r="A8" s="32">
        <v>219733</v>
      </c>
      <c r="B8" t="str">
        <f t="shared" si="0"/>
        <v>'219733',</v>
      </c>
      <c r="D8">
        <v>459</v>
      </c>
      <c r="E8" t="str">
        <f t="shared" si="1"/>
        <v>'459',</v>
      </c>
      <c r="G8" t="s">
        <v>428</v>
      </c>
      <c r="H8" t="str">
        <f t="shared" si="2"/>
        <v>'`190570195778448578',</v>
      </c>
    </row>
    <row r="9" spans="1:8" x14ac:dyDescent="0.15">
      <c r="A9" s="32">
        <v>233534</v>
      </c>
      <c r="B9" t="str">
        <f t="shared" si="0"/>
        <v>'233534',</v>
      </c>
      <c r="D9">
        <v>460</v>
      </c>
      <c r="E9" t="str">
        <f t="shared" si="1"/>
        <v>'460',</v>
      </c>
      <c r="G9" t="s">
        <v>430</v>
      </c>
      <c r="H9" t="str">
        <f t="shared" si="2"/>
        <v>'`660570116046360539',</v>
      </c>
    </row>
    <row r="10" spans="1:8" x14ac:dyDescent="0.15">
      <c r="A10" s="32">
        <v>232363</v>
      </c>
      <c r="B10" t="str">
        <f t="shared" si="0"/>
        <v>'232363',</v>
      </c>
      <c r="D10">
        <v>461</v>
      </c>
      <c r="E10" t="str">
        <f t="shared" si="1"/>
        <v>'461',</v>
      </c>
      <c r="G10" t="s">
        <v>432</v>
      </c>
      <c r="H10" t="str">
        <f t="shared" si="2"/>
        <v>'`670570067821135634',</v>
      </c>
    </row>
    <row r="11" spans="1:8" x14ac:dyDescent="0.15">
      <c r="A11" s="32">
        <v>232856</v>
      </c>
      <c r="B11" t="str">
        <f t="shared" si="0"/>
        <v>'232856',</v>
      </c>
      <c r="D11">
        <v>462</v>
      </c>
      <c r="E11" t="str">
        <f t="shared" si="1"/>
        <v>'462',</v>
      </c>
      <c r="G11" t="s">
        <v>434</v>
      </c>
      <c r="H11" t="str">
        <f t="shared" si="2"/>
        <v>'`360570112289453199',</v>
      </c>
    </row>
    <row r="12" spans="1:8" x14ac:dyDescent="0.15">
      <c r="A12" s="32">
        <v>233008</v>
      </c>
      <c r="B12" t="str">
        <f t="shared" si="0"/>
        <v>'233008',</v>
      </c>
      <c r="D12">
        <v>464</v>
      </c>
      <c r="E12" t="str">
        <f t="shared" si="1"/>
        <v>'464',</v>
      </c>
      <c r="G12" t="s">
        <v>436</v>
      </c>
      <c r="H12" t="str">
        <f t="shared" si="2"/>
        <v>'`790570191891160238',</v>
      </c>
    </row>
    <row r="13" spans="1:8" x14ac:dyDescent="0.15">
      <c r="A13" s="32">
        <v>233020</v>
      </c>
      <c r="B13" t="str">
        <f t="shared" si="0"/>
        <v>'233020',</v>
      </c>
      <c r="D13">
        <v>465</v>
      </c>
      <c r="E13" t="str">
        <f t="shared" si="1"/>
        <v>'465',</v>
      </c>
      <c r="G13" t="s">
        <v>438</v>
      </c>
      <c r="H13" t="str">
        <f t="shared" si="2"/>
        <v>'`330570177950168891',</v>
      </c>
    </row>
    <row r="14" spans="1:8" x14ac:dyDescent="0.15">
      <c r="A14" s="32">
        <v>232706</v>
      </c>
      <c r="B14" t="str">
        <f t="shared" si="0"/>
        <v>'232706',</v>
      </c>
      <c r="D14">
        <v>467</v>
      </c>
      <c r="E14" t="str">
        <f t="shared" si="1"/>
        <v>'467',</v>
      </c>
      <c r="G14" t="s">
        <v>440</v>
      </c>
      <c r="H14" t="str">
        <f t="shared" si="2"/>
        <v>'`470570153729348634',</v>
      </c>
    </row>
    <row r="15" spans="1:8" x14ac:dyDescent="0.15">
      <c r="A15" s="32">
        <v>228320</v>
      </c>
      <c r="B15" t="str">
        <f t="shared" si="0"/>
        <v>'228320',</v>
      </c>
      <c r="D15">
        <v>468</v>
      </c>
      <c r="E15" t="str">
        <f t="shared" si="1"/>
        <v>'468',</v>
      </c>
      <c r="G15" t="s">
        <v>442</v>
      </c>
      <c r="H15" t="str">
        <f t="shared" si="2"/>
        <v>'`170570272561239219',</v>
      </c>
    </row>
    <row r="16" spans="1:8" x14ac:dyDescent="0.15">
      <c r="A16" s="32">
        <v>231848</v>
      </c>
      <c r="B16" t="str">
        <f t="shared" si="0"/>
        <v>'231848',</v>
      </c>
      <c r="D16">
        <v>471</v>
      </c>
      <c r="E16" t="str">
        <f t="shared" si="1"/>
        <v>'471',</v>
      </c>
      <c r="G16" t="s">
        <v>444</v>
      </c>
      <c r="H16" t="str">
        <f t="shared" si="2"/>
        <v>'`120570184286103629',</v>
      </c>
    </row>
    <row r="17" spans="1:8" x14ac:dyDescent="0.15">
      <c r="A17" s="32">
        <v>224288</v>
      </c>
      <c r="B17" t="str">
        <f t="shared" si="0"/>
        <v>'224288',</v>
      </c>
      <c r="D17">
        <v>472</v>
      </c>
      <c r="E17" t="str">
        <f t="shared" si="1"/>
        <v>'472',</v>
      </c>
      <c r="G17" t="s">
        <v>446</v>
      </c>
      <c r="H17" t="str">
        <f t="shared" si="2"/>
        <v>'`620570183521912291',</v>
      </c>
    </row>
    <row r="18" spans="1:8" x14ac:dyDescent="0.15">
      <c r="A18" s="32">
        <v>193006</v>
      </c>
      <c r="B18" t="str">
        <f t="shared" si="0"/>
        <v>'193006',</v>
      </c>
      <c r="D18">
        <v>474</v>
      </c>
      <c r="E18" t="str">
        <f t="shared" si="1"/>
        <v>'474',</v>
      </c>
      <c r="G18" t="s">
        <v>448</v>
      </c>
      <c r="H18" t="str">
        <f t="shared" si="2"/>
        <v>'`520570218204442891',</v>
      </c>
    </row>
    <row r="19" spans="1:8" x14ac:dyDescent="0.15">
      <c r="A19" s="32">
        <v>232854</v>
      </c>
      <c r="B19" t="str">
        <f t="shared" si="0"/>
        <v>'232854',</v>
      </c>
      <c r="D19">
        <v>478</v>
      </c>
      <c r="E19" t="str">
        <f t="shared" si="1"/>
        <v>'478',</v>
      </c>
      <c r="G19" t="s">
        <v>450</v>
      </c>
      <c r="H19" t="str">
        <f t="shared" si="2"/>
        <v>'`170570153982562471',</v>
      </c>
    </row>
    <row r="20" spans="1:8" x14ac:dyDescent="0.15">
      <c r="A20" s="32">
        <v>233527</v>
      </c>
      <c r="B20" t="str">
        <f t="shared" si="0"/>
        <v>'233527',</v>
      </c>
      <c r="D20">
        <v>479</v>
      </c>
      <c r="E20" t="str">
        <f t="shared" si="1"/>
        <v>'479',</v>
      </c>
      <c r="G20" t="s">
        <v>452</v>
      </c>
      <c r="H20" t="str">
        <f t="shared" si="2"/>
        <v>'`970570177874020891',</v>
      </c>
    </row>
    <row r="21" spans="1:8" x14ac:dyDescent="0.15">
      <c r="A21" s="32">
        <v>233024</v>
      </c>
      <c r="B21" t="str">
        <f t="shared" si="0"/>
        <v>'233024',</v>
      </c>
      <c r="D21">
        <v>481</v>
      </c>
      <c r="E21" t="str">
        <f t="shared" si="1"/>
        <v>'481',</v>
      </c>
      <c r="G21" t="s">
        <v>454</v>
      </c>
      <c r="H21" t="str">
        <f t="shared" si="2"/>
        <v>'`940570186870726495',</v>
      </c>
    </row>
    <row r="22" spans="1:8" x14ac:dyDescent="0.15">
      <c r="A22" s="32">
        <v>232359</v>
      </c>
      <c r="B22" t="str">
        <f t="shared" si="0"/>
        <v>'232359',</v>
      </c>
      <c r="D22">
        <v>494</v>
      </c>
      <c r="E22" t="str">
        <f t="shared" si="1"/>
        <v>'494',</v>
      </c>
      <c r="G22" t="s">
        <v>456</v>
      </c>
      <c r="H22" t="str">
        <f t="shared" si="2"/>
        <v>'`680570191335708615',</v>
      </c>
    </row>
    <row r="23" spans="1:8" x14ac:dyDescent="0.15">
      <c r="A23" s="32">
        <v>230799</v>
      </c>
      <c r="B23" t="str">
        <f t="shared" si="0"/>
        <v>'230799',</v>
      </c>
      <c r="D23">
        <v>506</v>
      </c>
      <c r="E23" t="str">
        <f t="shared" si="1"/>
        <v>'506',</v>
      </c>
      <c r="G23" t="s">
        <v>458</v>
      </c>
      <c r="H23" t="str">
        <f t="shared" si="2"/>
        <v>'`280570279230759184',</v>
      </c>
    </row>
    <row r="24" spans="1:8" x14ac:dyDescent="0.15">
      <c r="A24" s="32">
        <v>206848</v>
      </c>
      <c r="B24" t="str">
        <f t="shared" si="0"/>
        <v>'206848',</v>
      </c>
      <c r="D24">
        <v>512</v>
      </c>
      <c r="E24" t="str">
        <f t="shared" si="1"/>
        <v>'512',</v>
      </c>
      <c r="G24" t="s">
        <v>460</v>
      </c>
      <c r="H24" t="str">
        <f t="shared" si="2"/>
        <v>'`540570279199147184',</v>
      </c>
    </row>
    <row r="25" spans="1:8" x14ac:dyDescent="0.15">
      <c r="A25" s="32">
        <v>232733</v>
      </c>
      <c r="B25" t="str">
        <f t="shared" si="0"/>
        <v>'232733',</v>
      </c>
      <c r="D25">
        <v>513</v>
      </c>
      <c r="E25" t="str">
        <f t="shared" si="1"/>
        <v>'513',</v>
      </c>
      <c r="G25" t="s">
        <v>462</v>
      </c>
      <c r="H25" t="str">
        <f t="shared" si="2"/>
        <v>'`280570180502212010',</v>
      </c>
    </row>
    <row r="26" spans="1:8" x14ac:dyDescent="0.15">
      <c r="A26" s="32">
        <v>217799</v>
      </c>
      <c r="B26" t="str">
        <f t="shared" si="0"/>
        <v>'217799',</v>
      </c>
      <c r="D26">
        <v>527</v>
      </c>
      <c r="E26" t="str">
        <f t="shared" si="1"/>
        <v>'527',</v>
      </c>
      <c r="G26" t="s">
        <v>464</v>
      </c>
      <c r="H26" t="str">
        <f t="shared" si="2"/>
        <v>'`980570189305800535',</v>
      </c>
    </row>
    <row r="27" spans="1:8" x14ac:dyDescent="0.15">
      <c r="A27" s="32">
        <v>229509</v>
      </c>
      <c r="B27" t="str">
        <f t="shared" si="0"/>
        <v>'229509',</v>
      </c>
      <c r="D27">
        <v>530</v>
      </c>
      <c r="E27" t="str">
        <f t="shared" si="1"/>
        <v>'530',</v>
      </c>
      <c r="G27" t="s">
        <v>466</v>
      </c>
      <c r="H27" t="str">
        <f t="shared" si="2"/>
        <v>'`970570189285122535',</v>
      </c>
    </row>
    <row r="28" spans="1:8" x14ac:dyDescent="0.15">
      <c r="A28" s="32">
        <v>203244</v>
      </c>
      <c r="B28" t="str">
        <f t="shared" si="0"/>
        <v>'203244',</v>
      </c>
      <c r="D28">
        <v>548</v>
      </c>
      <c r="E28" t="str">
        <f t="shared" si="1"/>
        <v>'548',</v>
      </c>
      <c r="G28" t="s">
        <v>468</v>
      </c>
      <c r="H28" t="str">
        <f t="shared" si="2"/>
        <v>'`280570186521064695',</v>
      </c>
    </row>
    <row r="29" spans="1:8" x14ac:dyDescent="0.15">
      <c r="A29" s="32">
        <v>232740</v>
      </c>
      <c r="B29" t="str">
        <f t="shared" si="0"/>
        <v>'232740',</v>
      </c>
      <c r="D29">
        <v>561</v>
      </c>
      <c r="E29" t="str">
        <f t="shared" si="1"/>
        <v>'561',</v>
      </c>
      <c r="G29" t="s">
        <v>470</v>
      </c>
      <c r="H29" t="str">
        <f t="shared" si="2"/>
        <v>'`370570189155999332',</v>
      </c>
    </row>
    <row r="30" spans="1:8" x14ac:dyDescent="0.15">
      <c r="A30" s="32">
        <v>232736</v>
      </c>
      <c r="B30" t="str">
        <f t="shared" si="0"/>
        <v>'232736',</v>
      </c>
      <c r="D30">
        <v>567</v>
      </c>
      <c r="E30" t="str">
        <f t="shared" si="1"/>
        <v>'567',</v>
      </c>
      <c r="G30" t="s">
        <v>472</v>
      </c>
      <c r="H30" t="str">
        <f t="shared" si="2"/>
        <v>'`760570189123679332',</v>
      </c>
    </row>
    <row r="31" spans="1:8" x14ac:dyDescent="0.15">
      <c r="A31" s="32">
        <v>232834</v>
      </c>
      <c r="B31" t="str">
        <f t="shared" si="0"/>
        <v>'232834',</v>
      </c>
      <c r="D31">
        <v>569</v>
      </c>
      <c r="E31" t="str">
        <f t="shared" si="1"/>
        <v>'569',</v>
      </c>
      <c r="G31" t="s">
        <v>476</v>
      </c>
      <c r="H31" t="str">
        <f t="shared" si="2"/>
        <v>'`570570153913061471',</v>
      </c>
    </row>
    <row r="32" spans="1:8" x14ac:dyDescent="0.15">
      <c r="A32" s="16">
        <v>228594</v>
      </c>
      <c r="B32" t="str">
        <f t="shared" si="0"/>
        <v>'228594',</v>
      </c>
      <c r="D32">
        <v>570</v>
      </c>
      <c r="E32" t="str">
        <f t="shared" si="1"/>
        <v>'570',</v>
      </c>
      <c r="G32" t="s">
        <v>478</v>
      </c>
      <c r="H32" t="str">
        <f t="shared" si="2"/>
        <v>'`770570178951308074',</v>
      </c>
    </row>
    <row r="33" spans="1:8" x14ac:dyDescent="0.15">
      <c r="A33" s="32">
        <v>229517</v>
      </c>
      <c r="B33" t="str">
        <f t="shared" si="0"/>
        <v>'229517',</v>
      </c>
      <c r="D33">
        <v>571</v>
      </c>
      <c r="E33" t="str">
        <f t="shared" si="1"/>
        <v>'571',</v>
      </c>
      <c r="G33" t="s">
        <v>480</v>
      </c>
      <c r="H33" t="str">
        <f t="shared" si="2"/>
        <v>'`920570186566769852',</v>
      </c>
    </row>
    <row r="34" spans="1:8" x14ac:dyDescent="0.15">
      <c r="A34" s="32">
        <v>220803</v>
      </c>
      <c r="B34" t="str">
        <f t="shared" si="0"/>
        <v>'220803',</v>
      </c>
      <c r="G34" t="s">
        <v>482</v>
      </c>
      <c r="H34" t="str">
        <f t="shared" si="2"/>
        <v>'`570570191795156747',</v>
      </c>
    </row>
    <row r="35" spans="1:8" x14ac:dyDescent="0.15">
      <c r="A35" s="32">
        <v>188922</v>
      </c>
      <c r="B35" t="str">
        <f t="shared" si="0"/>
        <v>'188922',</v>
      </c>
      <c r="G35" t="s">
        <v>484</v>
      </c>
      <c r="H35" t="str">
        <f t="shared" si="2"/>
        <v>'`750570179571253951',</v>
      </c>
    </row>
    <row r="36" spans="1:8" x14ac:dyDescent="0.15">
      <c r="A36" s="32">
        <v>232418</v>
      </c>
      <c r="B36" t="str">
        <f t="shared" si="0"/>
        <v>'232418',</v>
      </c>
      <c r="G36" t="s">
        <v>486</v>
      </c>
      <c r="H36" t="str">
        <f t="shared" si="2"/>
        <v>'`350570153777430682',</v>
      </c>
    </row>
    <row r="37" spans="1:8" x14ac:dyDescent="0.15">
      <c r="A37" s="32">
        <v>201995</v>
      </c>
      <c r="B37" t="str">
        <f t="shared" si="0"/>
        <v>'201995',</v>
      </c>
      <c r="G37" t="s">
        <v>488</v>
      </c>
      <c r="H37" t="str">
        <f t="shared" si="2"/>
        <v>'`420570154880794405',</v>
      </c>
    </row>
    <row r="38" spans="1:8" x14ac:dyDescent="0.15">
      <c r="A38" s="16">
        <v>232357</v>
      </c>
      <c r="B38" t="str">
        <f t="shared" si="0"/>
        <v>'232357',</v>
      </c>
      <c r="G38" t="s">
        <v>490</v>
      </c>
      <c r="H38" t="str">
        <f t="shared" si="2"/>
        <v>'`100570245396729005',</v>
      </c>
    </row>
    <row r="39" spans="1:8" x14ac:dyDescent="0.15">
      <c r="A39" s="32">
        <v>211450</v>
      </c>
      <c r="B39" t="str">
        <f t="shared" si="0"/>
        <v>'211450',</v>
      </c>
      <c r="G39" t="s">
        <v>492</v>
      </c>
      <c r="H39" t="str">
        <f t="shared" si="2"/>
        <v>'`560570153693023682',</v>
      </c>
    </row>
    <row r="40" spans="1:8" x14ac:dyDescent="0.15">
      <c r="A40" s="32">
        <v>182685</v>
      </c>
      <c r="B40" t="str">
        <f t="shared" si="0"/>
        <v>'182685',</v>
      </c>
      <c r="G40" t="s">
        <v>494</v>
      </c>
      <c r="H40" t="str">
        <f t="shared" si="2"/>
        <v>'`850570187431371670',</v>
      </c>
    </row>
    <row r="41" spans="1:8" x14ac:dyDescent="0.15">
      <c r="A41" s="53">
        <v>202360</v>
      </c>
      <c r="B41" t="str">
        <f t="shared" si="0"/>
        <v>'202360',</v>
      </c>
      <c r="G41" t="s">
        <v>497</v>
      </c>
      <c r="H41" t="str">
        <f t="shared" si="2"/>
        <v>'`870570221118159090',</v>
      </c>
    </row>
    <row r="42" spans="1:8" x14ac:dyDescent="0.15">
      <c r="A42" s="53">
        <v>229510</v>
      </c>
      <c r="B42" t="str">
        <f t="shared" si="0"/>
        <v>'229510',</v>
      </c>
      <c r="G42" t="s">
        <v>499</v>
      </c>
      <c r="H42" t="str">
        <f t="shared" si="2"/>
        <v>'`630570197041683578',</v>
      </c>
    </row>
    <row r="43" spans="1:8" x14ac:dyDescent="0.15">
      <c r="A43" s="53">
        <v>225299</v>
      </c>
      <c r="B43" t="str">
        <f t="shared" si="0"/>
        <v>'225299',</v>
      </c>
      <c r="G43" t="s">
        <v>501</v>
      </c>
      <c r="H43" t="str">
        <f t="shared" si="2"/>
        <v>'`960570158879203737',</v>
      </c>
    </row>
    <row r="44" spans="1:8" x14ac:dyDescent="0.15">
      <c r="A44" s="53">
        <v>208504</v>
      </c>
      <c r="B44" t="str">
        <f t="shared" si="0"/>
        <v>'208504',</v>
      </c>
      <c r="G44" t="s">
        <v>503</v>
      </c>
      <c r="H44" t="str">
        <f t="shared" si="2"/>
        <v>'`350570153690239244',</v>
      </c>
    </row>
    <row r="45" spans="1:8" x14ac:dyDescent="0.15">
      <c r="A45" s="53">
        <v>201875</v>
      </c>
      <c r="B45" t="str">
        <f t="shared" si="0"/>
        <v>'201875',</v>
      </c>
      <c r="G45" t="s">
        <v>506</v>
      </c>
      <c r="H45" t="str">
        <f t="shared" si="2"/>
        <v>'`630570190453337828',</v>
      </c>
    </row>
    <row r="46" spans="1:8" x14ac:dyDescent="0.15">
      <c r="A46" s="53">
        <v>222851</v>
      </c>
      <c r="B46" t="str">
        <f t="shared" si="0"/>
        <v>'222851',</v>
      </c>
      <c r="G46" t="s">
        <v>513</v>
      </c>
      <c r="H46" t="str">
        <f t="shared" si="2"/>
        <v>'`290570188509245637',</v>
      </c>
    </row>
    <row r="47" spans="1:8" x14ac:dyDescent="0.15">
      <c r="A47" s="53">
        <v>222859</v>
      </c>
      <c r="B47" t="str">
        <f t="shared" si="0"/>
        <v>'222859',</v>
      </c>
      <c r="G47" t="s">
        <v>516</v>
      </c>
      <c r="H47" t="str">
        <f t="shared" si="2"/>
        <v>'`890570211704907781',</v>
      </c>
    </row>
    <row r="48" spans="1:8" x14ac:dyDescent="0.15">
      <c r="A48" s="53">
        <v>232839</v>
      </c>
      <c r="B48" t="str">
        <f t="shared" si="0"/>
        <v>'232839',</v>
      </c>
      <c r="G48" t="s">
        <v>518</v>
      </c>
      <c r="H48" t="str">
        <f t="shared" si="2"/>
        <v>'`950570227194649059',</v>
      </c>
    </row>
    <row r="49" spans="1:8" x14ac:dyDescent="0.15">
      <c r="A49" s="53">
        <v>234069</v>
      </c>
      <c r="B49" t="str">
        <f t="shared" si="0"/>
        <v>'234069',</v>
      </c>
      <c r="G49" t="s">
        <v>521</v>
      </c>
      <c r="H49" t="str">
        <f t="shared" si="2"/>
        <v>'`630570188583296637',</v>
      </c>
    </row>
    <row r="50" spans="1:8" x14ac:dyDescent="0.15">
      <c r="A50" s="53">
        <v>234065</v>
      </c>
      <c r="B50" t="str">
        <f t="shared" si="0"/>
        <v>'234065',</v>
      </c>
      <c r="G50" t="s">
        <v>523</v>
      </c>
      <c r="H50" t="str">
        <f t="shared" si="2"/>
        <v>'`250570187119362157',</v>
      </c>
    </row>
    <row r="51" spans="1:8" x14ac:dyDescent="0.15">
      <c r="A51" s="53">
        <v>230536</v>
      </c>
      <c r="B51" t="str">
        <f t="shared" si="0"/>
        <v>'230536',</v>
      </c>
      <c r="G51" t="s">
        <v>525</v>
      </c>
      <c r="H51" t="str">
        <f t="shared" si="2"/>
        <v>'`420570188543805637',</v>
      </c>
    </row>
    <row r="52" spans="1:8" x14ac:dyDescent="0.15">
      <c r="A52" s="53">
        <v>207104</v>
      </c>
      <c r="B52" t="str">
        <f t="shared" si="0"/>
        <v>'207104',</v>
      </c>
      <c r="G52" t="s">
        <v>527</v>
      </c>
      <c r="H52" t="str">
        <f t="shared" si="2"/>
        <v>'`490570218198480199',</v>
      </c>
    </row>
    <row r="53" spans="1:8" x14ac:dyDescent="0.15">
      <c r="A53" s="53">
        <v>233032</v>
      </c>
      <c r="B53" t="str">
        <f t="shared" si="0"/>
        <v>'233032',</v>
      </c>
      <c r="G53" t="s">
        <v>531</v>
      </c>
      <c r="H53" t="str">
        <f t="shared" si="2"/>
        <v>'`670570155704038578',</v>
      </c>
    </row>
    <row r="54" spans="1:8" x14ac:dyDescent="0.15">
      <c r="A54" s="53">
        <v>215950</v>
      </c>
      <c r="B54" t="str">
        <f t="shared" si="0"/>
        <v>'215950',</v>
      </c>
      <c r="G54" t="s">
        <v>533</v>
      </c>
      <c r="H54" t="str">
        <f t="shared" si="2"/>
        <v>'`930570181414593833',</v>
      </c>
    </row>
    <row r="55" spans="1:8" x14ac:dyDescent="0.15">
      <c r="A55" s="53">
        <v>233410</v>
      </c>
      <c r="B55" t="str">
        <f t="shared" si="0"/>
        <v>'233410',</v>
      </c>
      <c r="G55" t="s">
        <v>535</v>
      </c>
      <c r="H55" t="str">
        <f t="shared" si="2"/>
        <v>'`720570188781750240',</v>
      </c>
    </row>
    <row r="56" spans="1:8" x14ac:dyDescent="0.15">
      <c r="A56" s="53">
        <v>233411</v>
      </c>
      <c r="B56" t="str">
        <f t="shared" si="0"/>
        <v>'233411',</v>
      </c>
      <c r="G56" t="s">
        <v>537</v>
      </c>
      <c r="H56" t="str">
        <f t="shared" si="2"/>
        <v>'`340570186512801234',</v>
      </c>
    </row>
    <row r="57" spans="1:8" x14ac:dyDescent="0.15">
      <c r="A57" s="53">
        <v>233412</v>
      </c>
      <c r="B57" t="str">
        <f t="shared" si="0"/>
        <v>'233412',</v>
      </c>
      <c r="G57" t="s">
        <v>539</v>
      </c>
      <c r="H57" t="str">
        <f t="shared" si="2"/>
        <v>'`220570181279665833',</v>
      </c>
    </row>
    <row r="58" spans="1:8" x14ac:dyDescent="0.15">
      <c r="A58" s="53">
        <v>224002</v>
      </c>
      <c r="B58" t="str">
        <f t="shared" si="0"/>
        <v>'224002',</v>
      </c>
      <c r="G58" t="s">
        <v>541</v>
      </c>
      <c r="H58" t="str">
        <f t="shared" si="2"/>
        <v>'`630570186606493703',</v>
      </c>
    </row>
    <row r="59" spans="1:8" x14ac:dyDescent="0.15">
      <c r="A59" s="53">
        <v>233738</v>
      </c>
      <c r="B59" t="str">
        <f t="shared" si="0"/>
        <v>'233738',</v>
      </c>
      <c r="G59" t="s">
        <v>546</v>
      </c>
      <c r="H59" t="str">
        <f t="shared" si="2"/>
        <v>'`310570215501366755',</v>
      </c>
    </row>
    <row r="60" spans="1:8" x14ac:dyDescent="0.15">
      <c r="A60" s="53">
        <v>233735</v>
      </c>
      <c r="B60" t="str">
        <f t="shared" si="0"/>
        <v>'233735',</v>
      </c>
      <c r="G60" t="s">
        <v>548</v>
      </c>
      <c r="H60" t="str">
        <f t="shared" si="2"/>
        <v>'`590570177076305043',</v>
      </c>
    </row>
    <row r="61" spans="1:8" x14ac:dyDescent="0.15">
      <c r="A61" s="53">
        <v>232741</v>
      </c>
      <c r="B61" t="str">
        <f t="shared" si="0"/>
        <v>'232741',</v>
      </c>
      <c r="G61" t="s">
        <v>550</v>
      </c>
      <c r="H61" t="str">
        <f t="shared" si="2"/>
        <v>'`870570196798146243',</v>
      </c>
    </row>
    <row r="62" spans="1:8" x14ac:dyDescent="0.15">
      <c r="A62" s="53">
        <v>197770</v>
      </c>
      <c r="B62" t="str">
        <f t="shared" si="0"/>
        <v>'197770',</v>
      </c>
      <c r="G62" t="s">
        <v>552</v>
      </c>
      <c r="H62" t="str">
        <f t="shared" si="2"/>
        <v>'`150570187965870390',</v>
      </c>
    </row>
    <row r="63" spans="1:8" x14ac:dyDescent="0.15">
      <c r="A63" s="123">
        <v>233620</v>
      </c>
      <c r="B63" t="str">
        <f t="shared" si="0"/>
        <v>'233620',</v>
      </c>
      <c r="G63" t="s">
        <v>554</v>
      </c>
      <c r="H63" t="str">
        <f t="shared" si="2"/>
        <v>'`490570187940991390',</v>
      </c>
    </row>
    <row r="64" spans="1:8" x14ac:dyDescent="0.15">
      <c r="A64" s="123">
        <v>233617</v>
      </c>
      <c r="B64" t="str">
        <f t="shared" si="0"/>
        <v>'233617',</v>
      </c>
      <c r="G64" t="s">
        <v>556</v>
      </c>
      <c r="H64" t="str">
        <f t="shared" si="2"/>
        <v>'`280570187890608390',</v>
      </c>
    </row>
    <row r="65" spans="1:8" x14ac:dyDescent="0.15">
      <c r="A65" s="123">
        <v>233618</v>
      </c>
      <c r="B65" t="str">
        <f t="shared" si="0"/>
        <v>'233618',</v>
      </c>
      <c r="G65" t="s">
        <v>558</v>
      </c>
      <c r="H65" t="str">
        <f t="shared" si="2"/>
        <v>'`640570188923128222',</v>
      </c>
    </row>
    <row r="66" spans="1:8" x14ac:dyDescent="0.15">
      <c r="A66" s="62">
        <v>230870</v>
      </c>
      <c r="B66" t="str">
        <f t="shared" ref="B66:B129" si="3">CONCATENATE("'",A66,"',")</f>
        <v>'230870',</v>
      </c>
      <c r="G66" t="s">
        <v>560</v>
      </c>
      <c r="H66" t="str">
        <f t="shared" si="2"/>
        <v>'`170570153733009628',</v>
      </c>
    </row>
    <row r="67" spans="1:8" x14ac:dyDescent="0.15">
      <c r="A67" s="68">
        <v>228973</v>
      </c>
      <c r="B67" t="str">
        <f t="shared" si="3"/>
        <v>'228973',</v>
      </c>
      <c r="G67" t="s">
        <v>562</v>
      </c>
      <c r="H67" t="str">
        <f t="shared" ref="H67:H91" si="4">CONCATENATE("'",G67,"',")</f>
        <v>'`170570181359152307',</v>
      </c>
    </row>
    <row r="68" spans="1:8" x14ac:dyDescent="0.15">
      <c r="A68" s="68">
        <v>230692</v>
      </c>
      <c r="B68" t="str">
        <f t="shared" si="3"/>
        <v>'230692',</v>
      </c>
      <c r="G68" t="s">
        <v>564</v>
      </c>
      <c r="H68" t="str">
        <f t="shared" si="4"/>
        <v>'`650570167446519058',</v>
      </c>
    </row>
    <row r="69" spans="1:8" x14ac:dyDescent="0.15">
      <c r="A69" s="68">
        <v>232490</v>
      </c>
      <c r="B69" t="str">
        <f t="shared" si="3"/>
        <v>'232490',</v>
      </c>
      <c r="G69" t="s">
        <v>566</v>
      </c>
      <c r="H69" t="str">
        <f t="shared" si="4"/>
        <v>'`240570181262324307',</v>
      </c>
    </row>
    <row r="70" spans="1:8" x14ac:dyDescent="0.15">
      <c r="A70" s="53">
        <v>224347</v>
      </c>
      <c r="B70" t="str">
        <f t="shared" si="3"/>
        <v>'224347',</v>
      </c>
      <c r="G70" t="s">
        <v>568</v>
      </c>
      <c r="H70" t="str">
        <f t="shared" si="4"/>
        <v>'`760570160657486828',</v>
      </c>
    </row>
    <row r="71" spans="1:8" x14ac:dyDescent="0.15">
      <c r="A71" s="77">
        <v>233756</v>
      </c>
      <c r="B71" t="str">
        <f t="shared" si="3"/>
        <v>'233756',</v>
      </c>
      <c r="G71" t="s">
        <v>570</v>
      </c>
      <c r="H71" t="str">
        <f t="shared" si="4"/>
        <v>'`820570160612929828',</v>
      </c>
    </row>
    <row r="72" spans="1:8" x14ac:dyDescent="0.15">
      <c r="A72" s="68">
        <v>230689</v>
      </c>
      <c r="B72" t="str">
        <f t="shared" si="3"/>
        <v>'230689',</v>
      </c>
      <c r="G72" t="s">
        <v>572</v>
      </c>
      <c r="H72" t="str">
        <f t="shared" si="4"/>
        <v>'`110570176231442784',</v>
      </c>
    </row>
    <row r="73" spans="1:8" x14ac:dyDescent="0.15">
      <c r="A73" s="68">
        <v>228970</v>
      </c>
      <c r="B73" t="str">
        <f t="shared" si="3"/>
        <v>'228970',</v>
      </c>
      <c r="G73" t="s">
        <v>575</v>
      </c>
      <c r="H73" t="str">
        <f t="shared" si="4"/>
        <v>'`650570193053459282',</v>
      </c>
    </row>
    <row r="74" spans="1:8" x14ac:dyDescent="0.15">
      <c r="A74" s="68">
        <v>232611</v>
      </c>
      <c r="B74" t="str">
        <f t="shared" si="3"/>
        <v>'232611',</v>
      </c>
      <c r="G74" t="s">
        <v>577</v>
      </c>
      <c r="H74" t="str">
        <f t="shared" si="4"/>
        <v>'`820570193554720118',</v>
      </c>
    </row>
    <row r="75" spans="1:8" x14ac:dyDescent="0.15">
      <c r="A75" s="81">
        <v>228964</v>
      </c>
      <c r="B75" t="str">
        <f t="shared" si="3"/>
        <v>'228964',</v>
      </c>
      <c r="G75" t="s">
        <v>580</v>
      </c>
      <c r="H75" t="str">
        <f t="shared" si="4"/>
        <v>'`260570167786067629',</v>
      </c>
    </row>
    <row r="76" spans="1:8" x14ac:dyDescent="0.15">
      <c r="A76" s="62">
        <v>228976</v>
      </c>
      <c r="B76" t="str">
        <f t="shared" si="3"/>
        <v>'228976',</v>
      </c>
      <c r="G76" t="s">
        <v>582</v>
      </c>
      <c r="H76" t="str">
        <f t="shared" si="4"/>
        <v>'`800570153701939375',</v>
      </c>
    </row>
    <row r="77" spans="1:8" x14ac:dyDescent="0.15">
      <c r="A77" s="68">
        <v>232578</v>
      </c>
      <c r="B77" t="str">
        <f t="shared" si="3"/>
        <v>'232578',</v>
      </c>
      <c r="G77" t="s">
        <v>584</v>
      </c>
      <c r="H77" t="str">
        <f t="shared" si="4"/>
        <v>'`750570232942782425',</v>
      </c>
    </row>
    <row r="78" spans="1:8" x14ac:dyDescent="0.15">
      <c r="A78" s="53">
        <v>233363</v>
      </c>
      <c r="B78" t="str">
        <f t="shared" si="3"/>
        <v>'233363',</v>
      </c>
      <c r="G78" t="s">
        <v>586</v>
      </c>
      <c r="H78" t="str">
        <f t="shared" si="4"/>
        <v>'`270570187744413390',</v>
      </c>
    </row>
    <row r="79" spans="1:8" x14ac:dyDescent="0.15">
      <c r="A79" s="53">
        <v>233362</v>
      </c>
      <c r="B79" t="str">
        <f t="shared" si="3"/>
        <v>'233362',</v>
      </c>
      <c r="G79" t="s">
        <v>588</v>
      </c>
      <c r="H79" t="str">
        <f t="shared" si="4"/>
        <v>'`310570181650837812',</v>
      </c>
    </row>
    <row r="80" spans="1:8" x14ac:dyDescent="0.15">
      <c r="A80" s="53">
        <v>233568</v>
      </c>
      <c r="B80" t="str">
        <f t="shared" si="3"/>
        <v>'233568',</v>
      </c>
      <c r="G80" t="s">
        <v>590</v>
      </c>
      <c r="H80" t="str">
        <f t="shared" si="4"/>
        <v>'`930570186626338695',</v>
      </c>
    </row>
    <row r="81" spans="1:8" x14ac:dyDescent="0.15">
      <c r="A81" s="62">
        <v>233565</v>
      </c>
      <c r="B81" t="str">
        <f t="shared" si="3"/>
        <v>'233565',</v>
      </c>
      <c r="G81" t="s">
        <v>592</v>
      </c>
      <c r="H81" t="str">
        <f t="shared" si="4"/>
        <v>'`160570154087325411',</v>
      </c>
    </row>
    <row r="82" spans="1:8" x14ac:dyDescent="0.15">
      <c r="A82" s="62">
        <v>233571</v>
      </c>
      <c r="B82" t="str">
        <f t="shared" si="3"/>
        <v>'233571',</v>
      </c>
      <c r="G82" t="s">
        <v>596</v>
      </c>
      <c r="H82" t="str">
        <f t="shared" si="4"/>
        <v>'`100570181173038664',</v>
      </c>
    </row>
    <row r="83" spans="1:8" x14ac:dyDescent="0.15">
      <c r="A83" s="77">
        <v>232370</v>
      </c>
      <c r="B83" t="str">
        <f t="shared" si="3"/>
        <v>'232370',</v>
      </c>
      <c r="G83" t="s">
        <v>598</v>
      </c>
      <c r="H83" t="str">
        <f t="shared" si="4"/>
        <v>'`850570205798103228',</v>
      </c>
    </row>
    <row r="84" spans="1:8" x14ac:dyDescent="0.15">
      <c r="A84" s="53">
        <v>232796</v>
      </c>
      <c r="B84" t="str">
        <f t="shared" si="3"/>
        <v>'232796',</v>
      </c>
      <c r="G84" t="s">
        <v>601</v>
      </c>
      <c r="H84" t="str">
        <f t="shared" si="4"/>
        <v>'`720570189234645535',</v>
      </c>
    </row>
    <row r="85" spans="1:8" x14ac:dyDescent="0.15">
      <c r="A85" s="68">
        <v>228971</v>
      </c>
      <c r="B85" t="str">
        <f t="shared" si="3"/>
        <v>'228971',</v>
      </c>
      <c r="G85" t="s">
        <v>603</v>
      </c>
      <c r="H85" t="str">
        <f t="shared" si="4"/>
        <v>'`820570225352737411',</v>
      </c>
    </row>
    <row r="86" spans="1:8" x14ac:dyDescent="0.15">
      <c r="A86" s="53">
        <v>232373</v>
      </c>
      <c r="B86" t="str">
        <f t="shared" si="3"/>
        <v>'232373',</v>
      </c>
      <c r="G86" t="s">
        <v>606</v>
      </c>
      <c r="H86" t="str">
        <f t="shared" si="4"/>
        <v>'`670570178988058997',</v>
      </c>
    </row>
    <row r="87" spans="1:8" x14ac:dyDescent="0.15">
      <c r="A87" s="92">
        <v>229463</v>
      </c>
      <c r="B87" t="str">
        <f t="shared" si="3"/>
        <v>'229463',</v>
      </c>
      <c r="G87" t="s">
        <v>608</v>
      </c>
      <c r="H87" t="str">
        <f t="shared" si="4"/>
        <v>'`900570187231573286',</v>
      </c>
    </row>
    <row r="88" spans="1:8" x14ac:dyDescent="0.15">
      <c r="A88" s="53">
        <v>232800</v>
      </c>
      <c r="B88" t="str">
        <f t="shared" si="3"/>
        <v>'232800',</v>
      </c>
      <c r="G88" t="s">
        <v>610</v>
      </c>
      <c r="H88" t="str">
        <f t="shared" si="4"/>
        <v>'`200570187428326962',</v>
      </c>
    </row>
    <row r="89" spans="1:8" x14ac:dyDescent="0.15">
      <c r="A89" s="77">
        <v>229465</v>
      </c>
      <c r="B89" t="str">
        <f t="shared" si="3"/>
        <v>'229465',</v>
      </c>
      <c r="G89" t="s">
        <v>612</v>
      </c>
      <c r="H89" t="str">
        <f t="shared" si="4"/>
        <v>'`220570266700700235',</v>
      </c>
    </row>
    <row r="90" spans="1:8" x14ac:dyDescent="0.15">
      <c r="A90" s="53">
        <v>233274</v>
      </c>
      <c r="B90" t="str">
        <f t="shared" si="3"/>
        <v>'233274',</v>
      </c>
      <c r="G90" t="s">
        <v>615</v>
      </c>
      <c r="H90" t="str">
        <f t="shared" si="4"/>
        <v>'`390570289538094912',</v>
      </c>
    </row>
    <row r="91" spans="1:8" x14ac:dyDescent="0.15">
      <c r="A91" s="53">
        <v>198671</v>
      </c>
      <c r="B91" t="str">
        <f t="shared" si="3"/>
        <v>'198671',</v>
      </c>
      <c r="G91" t="s">
        <v>619</v>
      </c>
      <c r="H91" t="str">
        <f t="shared" si="4"/>
        <v>'`370570215545646755',</v>
      </c>
    </row>
    <row r="92" spans="1:8" x14ac:dyDescent="0.15">
      <c r="A92" s="53">
        <v>201822</v>
      </c>
      <c r="B92" t="str">
        <f t="shared" si="3"/>
        <v>'201822',</v>
      </c>
    </row>
    <row r="93" spans="1:8" x14ac:dyDescent="0.15">
      <c r="A93" s="53">
        <v>206591</v>
      </c>
      <c r="B93" t="str">
        <f t="shared" si="3"/>
        <v>'206591',</v>
      </c>
    </row>
    <row r="94" spans="1:8" x14ac:dyDescent="0.15">
      <c r="A94" s="53">
        <v>204190</v>
      </c>
      <c r="B94" t="str">
        <f t="shared" si="3"/>
        <v>'204190',</v>
      </c>
    </row>
    <row r="95" spans="1:8" x14ac:dyDescent="0.15">
      <c r="A95" s="53">
        <v>232284</v>
      </c>
      <c r="B95" t="str">
        <f t="shared" si="3"/>
        <v>'232284',</v>
      </c>
    </row>
    <row r="96" spans="1:8" x14ac:dyDescent="0.15">
      <c r="A96" s="53">
        <v>232288</v>
      </c>
      <c r="B96" t="str">
        <f t="shared" si="3"/>
        <v>'232288',</v>
      </c>
    </row>
    <row r="97" spans="1:2" x14ac:dyDescent="0.15">
      <c r="A97" s="53">
        <v>232429</v>
      </c>
      <c r="B97" t="str">
        <f t="shared" si="3"/>
        <v>'232429',</v>
      </c>
    </row>
    <row r="98" spans="1:2" x14ac:dyDescent="0.15">
      <c r="A98" s="53">
        <v>204336</v>
      </c>
      <c r="B98" t="str">
        <f t="shared" si="3"/>
        <v>'204336',</v>
      </c>
    </row>
    <row r="99" spans="1:2" x14ac:dyDescent="0.15">
      <c r="A99" s="53">
        <v>228030</v>
      </c>
      <c r="B99" t="str">
        <f t="shared" si="3"/>
        <v>'228030',</v>
      </c>
    </row>
    <row r="100" spans="1:2" x14ac:dyDescent="0.15">
      <c r="A100" s="123">
        <v>210905</v>
      </c>
      <c r="B100" t="str">
        <f t="shared" si="3"/>
        <v>'210905',</v>
      </c>
    </row>
    <row r="101" spans="1:2" x14ac:dyDescent="0.15">
      <c r="A101" s="53">
        <v>210903</v>
      </c>
      <c r="B101" t="str">
        <f t="shared" si="3"/>
        <v>'210903',</v>
      </c>
    </row>
    <row r="102" spans="1:2" x14ac:dyDescent="0.15">
      <c r="A102" s="123">
        <v>205438</v>
      </c>
      <c r="B102" t="str">
        <f t="shared" si="3"/>
        <v>'205438',</v>
      </c>
    </row>
    <row r="103" spans="1:2" x14ac:dyDescent="0.15">
      <c r="A103" s="62">
        <v>212420</v>
      </c>
      <c r="B103" t="str">
        <f t="shared" si="3"/>
        <v>'212420',</v>
      </c>
    </row>
    <row r="104" spans="1:2" x14ac:dyDescent="0.15">
      <c r="A104" s="53">
        <v>232393</v>
      </c>
      <c r="B104" t="str">
        <f t="shared" si="3"/>
        <v>'232393',</v>
      </c>
    </row>
    <row r="105" spans="1:2" x14ac:dyDescent="0.15">
      <c r="A105" s="53">
        <v>232279</v>
      </c>
      <c r="B105" t="str">
        <f t="shared" si="3"/>
        <v>'232279',</v>
      </c>
    </row>
    <row r="106" spans="1:2" x14ac:dyDescent="0.15">
      <c r="A106" s="53">
        <v>225693</v>
      </c>
      <c r="B106" t="str">
        <f t="shared" si="3"/>
        <v>'225693',</v>
      </c>
    </row>
    <row r="107" spans="1:2" x14ac:dyDescent="0.15">
      <c r="A107" s="53">
        <v>227762</v>
      </c>
      <c r="B107" t="str">
        <f t="shared" si="3"/>
        <v>'227762',</v>
      </c>
    </row>
    <row r="108" spans="1:2" x14ac:dyDescent="0.15">
      <c r="A108" s="53">
        <v>205437</v>
      </c>
      <c r="B108" t="str">
        <f t="shared" si="3"/>
        <v>'205437',</v>
      </c>
    </row>
    <row r="109" spans="1:2" x14ac:dyDescent="0.15">
      <c r="A109" s="53">
        <v>231902</v>
      </c>
      <c r="B109" t="str">
        <f t="shared" si="3"/>
        <v>'231902',</v>
      </c>
    </row>
    <row r="110" spans="1:2" x14ac:dyDescent="0.15">
      <c r="A110" s="53">
        <v>231904</v>
      </c>
      <c r="B110" t="str">
        <f t="shared" si="3"/>
        <v>'231904',</v>
      </c>
    </row>
    <row r="111" spans="1:2" x14ac:dyDescent="0.15">
      <c r="A111" s="53">
        <v>232542</v>
      </c>
      <c r="B111" t="str">
        <f t="shared" si="3"/>
        <v>'232542',</v>
      </c>
    </row>
    <row r="112" spans="1:2" x14ac:dyDescent="0.15">
      <c r="A112" s="53">
        <v>228349</v>
      </c>
      <c r="B112" t="str">
        <f t="shared" si="3"/>
        <v>'228349',</v>
      </c>
    </row>
    <row r="113" spans="1:2" x14ac:dyDescent="0.15">
      <c r="A113" s="53">
        <v>223273</v>
      </c>
      <c r="B113" t="str">
        <f t="shared" si="3"/>
        <v>'223273',</v>
      </c>
    </row>
    <row r="114" spans="1:2" x14ac:dyDescent="0.15">
      <c r="A114" s="53">
        <v>229094</v>
      </c>
      <c r="B114" t="str">
        <f t="shared" si="3"/>
        <v>'229094',</v>
      </c>
    </row>
    <row r="115" spans="1:2" x14ac:dyDescent="0.15">
      <c r="A115" s="53">
        <v>211796</v>
      </c>
      <c r="B115" t="str">
        <f t="shared" si="3"/>
        <v>'211796',</v>
      </c>
    </row>
    <row r="116" spans="1:2" x14ac:dyDescent="0.15">
      <c r="A116" s="53">
        <v>228097</v>
      </c>
      <c r="B116" t="str">
        <f t="shared" si="3"/>
        <v>'228097',</v>
      </c>
    </row>
    <row r="117" spans="1:2" x14ac:dyDescent="0.15">
      <c r="A117" s="53">
        <v>232431</v>
      </c>
      <c r="B117" t="str">
        <f t="shared" si="3"/>
        <v>'232431',</v>
      </c>
    </row>
    <row r="118" spans="1:2" x14ac:dyDescent="0.15">
      <c r="A118" s="53">
        <v>222260</v>
      </c>
      <c r="B118" t="str">
        <f t="shared" si="3"/>
        <v>'222260',</v>
      </c>
    </row>
    <row r="119" spans="1:2" x14ac:dyDescent="0.15">
      <c r="A119" s="53">
        <v>233014</v>
      </c>
      <c r="B119" t="str">
        <f t="shared" si="3"/>
        <v>'233014',</v>
      </c>
    </row>
    <row r="120" spans="1:2" x14ac:dyDescent="0.15">
      <c r="A120" s="53">
        <v>228581</v>
      </c>
      <c r="B120" t="str">
        <f t="shared" si="3"/>
        <v>'228581',</v>
      </c>
    </row>
    <row r="121" spans="1:2" x14ac:dyDescent="0.15">
      <c r="A121" s="53">
        <v>229447</v>
      </c>
      <c r="B121" t="str">
        <f t="shared" si="3"/>
        <v>'229447',</v>
      </c>
    </row>
    <row r="122" spans="1:2" x14ac:dyDescent="0.15">
      <c r="A122" s="53">
        <v>232384</v>
      </c>
      <c r="B122" t="str">
        <f t="shared" si="3"/>
        <v>'232384',</v>
      </c>
    </row>
    <row r="123" spans="1:2" x14ac:dyDescent="0.15">
      <c r="A123" s="53">
        <v>228523</v>
      </c>
      <c r="B123" t="str">
        <f t="shared" si="3"/>
        <v>'228523',</v>
      </c>
    </row>
    <row r="124" spans="1:2" x14ac:dyDescent="0.15">
      <c r="A124" s="53">
        <v>228522</v>
      </c>
      <c r="B124" t="str">
        <f t="shared" si="3"/>
        <v>'228522',</v>
      </c>
    </row>
    <row r="125" spans="1:2" x14ac:dyDescent="0.15">
      <c r="A125" s="53">
        <v>228530</v>
      </c>
      <c r="B125" t="str">
        <f t="shared" si="3"/>
        <v>'228530',</v>
      </c>
    </row>
    <row r="126" spans="1:2" x14ac:dyDescent="0.15">
      <c r="A126" s="53">
        <v>230728</v>
      </c>
      <c r="B126" t="str">
        <f t="shared" si="3"/>
        <v>'230728',</v>
      </c>
    </row>
    <row r="127" spans="1:2" x14ac:dyDescent="0.15">
      <c r="A127" s="53">
        <v>230729</v>
      </c>
      <c r="B127" t="str">
        <f t="shared" si="3"/>
        <v>'230729',</v>
      </c>
    </row>
    <row r="128" spans="1:2" x14ac:dyDescent="0.15">
      <c r="A128" s="53">
        <v>230740</v>
      </c>
      <c r="B128" t="str">
        <f t="shared" si="3"/>
        <v>'230740',</v>
      </c>
    </row>
    <row r="129" spans="1:2" x14ac:dyDescent="0.15">
      <c r="A129" s="53">
        <v>218629</v>
      </c>
      <c r="B129" t="str">
        <f t="shared" si="3"/>
        <v>'218629',</v>
      </c>
    </row>
    <row r="130" spans="1:2" x14ac:dyDescent="0.15">
      <c r="A130" s="53">
        <v>228989</v>
      </c>
      <c r="B130" t="str">
        <f t="shared" ref="B130" si="5">CONCATENATE("'",A130,"',")</f>
        <v>'228989',</v>
      </c>
    </row>
  </sheetData>
  <phoneticPr fontId="3" type="noConversion"/>
  <conditionalFormatting sqref="A37:A40 A10:A14 A24:A35">
    <cfRule type="cellIs" dxfId="199" priority="177" stopIfTrue="1" operator="equal">
      <formula>"近效"</formula>
    </cfRule>
  </conditionalFormatting>
  <conditionalFormatting sqref="A18 A1:A9 A20:A23">
    <cfRule type="cellIs" dxfId="198" priority="158" stopIfTrue="1" operator="equal">
      <formula>"近效"</formula>
    </cfRule>
  </conditionalFormatting>
  <conditionalFormatting sqref="A39">
    <cfRule type="duplicateValues" dxfId="197" priority="156"/>
  </conditionalFormatting>
  <conditionalFormatting sqref="A3">
    <cfRule type="duplicateValues" dxfId="196" priority="157"/>
  </conditionalFormatting>
  <conditionalFormatting sqref="A9">
    <cfRule type="duplicateValues" dxfId="195" priority="154"/>
  </conditionalFormatting>
  <conditionalFormatting sqref="A20">
    <cfRule type="duplicateValues" dxfId="194" priority="155"/>
  </conditionalFormatting>
  <conditionalFormatting sqref="A39 A3">
    <cfRule type="duplicateValues" dxfId="193" priority="159"/>
  </conditionalFormatting>
  <conditionalFormatting sqref="A34">
    <cfRule type="duplicateValues" dxfId="192" priority="160"/>
  </conditionalFormatting>
  <conditionalFormatting sqref="A20">
    <cfRule type="duplicateValues" dxfId="191" priority="161"/>
  </conditionalFormatting>
  <conditionalFormatting sqref="A32">
    <cfRule type="duplicateValues" dxfId="190" priority="162"/>
  </conditionalFormatting>
  <conditionalFormatting sqref="A36">
    <cfRule type="cellIs" dxfId="189" priority="150" stopIfTrue="1" operator="equal">
      <formula>"近效"</formula>
    </cfRule>
  </conditionalFormatting>
  <conditionalFormatting sqref="A36">
    <cfRule type="duplicateValues" dxfId="188" priority="151"/>
  </conditionalFormatting>
  <conditionalFormatting sqref="A36">
    <cfRule type="duplicateValues" dxfId="187" priority="152"/>
    <cfRule type="duplicateValues" dxfId="186" priority="153"/>
  </conditionalFormatting>
  <conditionalFormatting sqref="A33">
    <cfRule type="cellIs" dxfId="185" priority="146" stopIfTrue="1" operator="equal">
      <formula>"近效"</formula>
    </cfRule>
  </conditionalFormatting>
  <conditionalFormatting sqref="A33">
    <cfRule type="duplicateValues" dxfId="184" priority="147"/>
  </conditionalFormatting>
  <conditionalFormatting sqref="A33">
    <cfRule type="duplicateValues" dxfId="183" priority="148"/>
    <cfRule type="duplicateValues" dxfId="182" priority="149"/>
  </conditionalFormatting>
  <conditionalFormatting sqref="A15">
    <cfRule type="duplicateValues" dxfId="181" priority="143"/>
  </conditionalFormatting>
  <conditionalFormatting sqref="A15">
    <cfRule type="duplicateValues" dxfId="180" priority="144"/>
    <cfRule type="duplicateValues" dxfId="179" priority="145"/>
  </conditionalFormatting>
  <conditionalFormatting sqref="A16">
    <cfRule type="duplicateValues" dxfId="178" priority="140"/>
  </conditionalFormatting>
  <conditionalFormatting sqref="A16">
    <cfRule type="duplicateValues" dxfId="177" priority="141"/>
    <cfRule type="duplicateValues" dxfId="176" priority="142"/>
  </conditionalFormatting>
  <conditionalFormatting sqref="A2">
    <cfRule type="duplicateValues" dxfId="175" priority="137"/>
  </conditionalFormatting>
  <conditionalFormatting sqref="A2">
    <cfRule type="duplicateValues" dxfId="174" priority="138"/>
    <cfRule type="duplicateValues" dxfId="173" priority="139"/>
  </conditionalFormatting>
  <conditionalFormatting sqref="A17">
    <cfRule type="duplicateValues" dxfId="172" priority="134"/>
  </conditionalFormatting>
  <conditionalFormatting sqref="A17">
    <cfRule type="duplicateValues" dxfId="171" priority="135"/>
    <cfRule type="duplicateValues" dxfId="170" priority="136"/>
  </conditionalFormatting>
  <conditionalFormatting sqref="A19">
    <cfRule type="duplicateValues" dxfId="169" priority="131"/>
  </conditionalFormatting>
  <conditionalFormatting sqref="A19">
    <cfRule type="duplicateValues" dxfId="168" priority="132"/>
    <cfRule type="duplicateValues" dxfId="167" priority="133"/>
  </conditionalFormatting>
  <conditionalFormatting sqref="A39 A9 A34 A20 A3">
    <cfRule type="duplicateValues" dxfId="166" priority="164"/>
  </conditionalFormatting>
  <conditionalFormatting sqref="A9">
    <cfRule type="duplicateValues" dxfId="165" priority="165"/>
  </conditionalFormatting>
  <conditionalFormatting sqref="A34">
    <cfRule type="duplicateValues" dxfId="164" priority="166"/>
  </conditionalFormatting>
  <conditionalFormatting sqref="A37">
    <cfRule type="duplicateValues" dxfId="163" priority="167"/>
  </conditionalFormatting>
  <conditionalFormatting sqref="A37">
    <cfRule type="duplicateValues" dxfId="162" priority="168"/>
    <cfRule type="duplicateValues" dxfId="161" priority="169"/>
  </conditionalFormatting>
  <conditionalFormatting sqref="A38:A40 A34 A18 A9 A3:A4 A1 A20">
    <cfRule type="duplicateValues" dxfId="160" priority="170"/>
  </conditionalFormatting>
  <conditionalFormatting sqref="A38:A40">
    <cfRule type="duplicateValues" dxfId="159" priority="171"/>
  </conditionalFormatting>
  <conditionalFormatting sqref="A34 A3:A4 A1 A18 A9 A32 A38:A40 A20">
    <cfRule type="duplicateValues" dxfId="158" priority="172"/>
  </conditionalFormatting>
  <conditionalFormatting sqref="A34 A3:A4 A1 A18 A9 A32 A38:A40 A20">
    <cfRule type="duplicateValues" dxfId="157" priority="173"/>
    <cfRule type="duplicateValues" dxfId="156" priority="174"/>
  </conditionalFormatting>
  <conditionalFormatting sqref="A38:A40 A34 A3:A4 A1 A18 A9 A20">
    <cfRule type="duplicateValues" dxfId="155" priority="175"/>
  </conditionalFormatting>
  <conditionalFormatting sqref="A38 A4 A1 A18 A40">
    <cfRule type="duplicateValues" dxfId="154" priority="176"/>
  </conditionalFormatting>
  <conditionalFormatting sqref="A41:A65">
    <cfRule type="duplicateValues" dxfId="153" priority="124"/>
    <cfRule type="duplicateValues" dxfId="152" priority="125"/>
    <cfRule type="duplicateValues" dxfId="151" priority="126"/>
    <cfRule type="duplicateValues" dxfId="150" priority="127"/>
    <cfRule type="duplicateValues" dxfId="149" priority="128"/>
    <cfRule type="duplicateValues" dxfId="148" priority="129"/>
  </conditionalFormatting>
  <conditionalFormatting sqref="A66">
    <cfRule type="duplicateValues" dxfId="147" priority="118"/>
    <cfRule type="duplicateValues" dxfId="146" priority="119"/>
    <cfRule type="duplicateValues" dxfId="145" priority="120"/>
    <cfRule type="duplicateValues" dxfId="144" priority="121"/>
    <cfRule type="duplicateValues" dxfId="143" priority="122"/>
    <cfRule type="duplicateValues" dxfId="142" priority="123"/>
  </conditionalFormatting>
  <conditionalFormatting sqref="A67">
    <cfRule type="duplicateValues" dxfId="141" priority="111"/>
    <cfRule type="duplicateValues" dxfId="140" priority="112"/>
    <cfRule type="duplicateValues" dxfId="139" priority="113"/>
    <cfRule type="duplicateValues" dxfId="138" priority="114"/>
    <cfRule type="duplicateValues" dxfId="137" priority="115"/>
    <cfRule type="duplicateValues" dxfId="136" priority="116"/>
  </conditionalFormatting>
  <conditionalFormatting sqref="A85 A67">
    <cfRule type="duplicateValues" dxfId="135" priority="117"/>
  </conditionalFormatting>
  <conditionalFormatting sqref="A79">
    <cfRule type="duplicateValues" dxfId="134" priority="105"/>
    <cfRule type="duplicateValues" dxfId="133" priority="106"/>
    <cfRule type="duplicateValues" dxfId="132" priority="107"/>
    <cfRule type="duplicateValues" dxfId="131" priority="108"/>
    <cfRule type="duplicateValues" dxfId="130" priority="109"/>
    <cfRule type="duplicateValues" dxfId="129" priority="110"/>
  </conditionalFormatting>
  <conditionalFormatting sqref="A77">
    <cfRule type="duplicateValues" dxfId="128" priority="93"/>
    <cfRule type="duplicateValues" dxfId="127" priority="94"/>
    <cfRule type="duplicateValues" dxfId="126" priority="95"/>
    <cfRule type="duplicateValues" dxfId="125" priority="96"/>
    <cfRule type="duplicateValues" dxfId="124" priority="97"/>
    <cfRule type="duplicateValues" dxfId="123" priority="98"/>
  </conditionalFormatting>
  <conditionalFormatting sqref="A86 A76 A68 A84 A72">
    <cfRule type="duplicateValues" dxfId="122" priority="99"/>
    <cfRule type="duplicateValues" dxfId="121" priority="100"/>
    <cfRule type="duplicateValues" dxfId="120" priority="101"/>
    <cfRule type="duplicateValues" dxfId="119" priority="102"/>
    <cfRule type="duplicateValues" dxfId="118" priority="103"/>
    <cfRule type="duplicateValues" dxfId="117" priority="104"/>
  </conditionalFormatting>
  <conditionalFormatting sqref="A73">
    <cfRule type="duplicateValues" dxfId="116" priority="87"/>
    <cfRule type="duplicateValues" dxfId="115" priority="88"/>
    <cfRule type="duplicateValues" dxfId="114" priority="89"/>
    <cfRule type="duplicateValues" dxfId="113" priority="90"/>
    <cfRule type="duplicateValues" dxfId="112" priority="91"/>
    <cfRule type="duplicateValues" dxfId="111" priority="92"/>
  </conditionalFormatting>
  <conditionalFormatting sqref="A78">
    <cfRule type="duplicateValues" dxfId="110" priority="81"/>
    <cfRule type="duplicateValues" dxfId="109" priority="82"/>
    <cfRule type="duplicateValues" dxfId="108" priority="83"/>
    <cfRule type="duplicateValues" dxfId="107" priority="84"/>
    <cfRule type="duplicateValues" dxfId="106" priority="85"/>
    <cfRule type="duplicateValues" dxfId="105" priority="86"/>
  </conditionalFormatting>
  <conditionalFormatting sqref="A82 A70 A78">
    <cfRule type="duplicateValues" dxfId="104" priority="80"/>
  </conditionalFormatting>
  <conditionalFormatting sqref="A80">
    <cfRule type="duplicateValues" dxfId="103" priority="74"/>
    <cfRule type="duplicateValues" dxfId="102" priority="75"/>
    <cfRule type="duplicateValues" dxfId="101" priority="76"/>
    <cfRule type="duplicateValues" dxfId="100" priority="77"/>
    <cfRule type="duplicateValues" dxfId="99" priority="78"/>
    <cfRule type="duplicateValues" dxfId="98" priority="79"/>
  </conditionalFormatting>
  <conditionalFormatting sqref="A75">
    <cfRule type="duplicateValues" dxfId="97" priority="67"/>
    <cfRule type="duplicateValues" dxfId="96" priority="68"/>
    <cfRule type="duplicateValues" dxfId="95" priority="69"/>
    <cfRule type="duplicateValues" dxfId="94" priority="70"/>
    <cfRule type="duplicateValues" dxfId="93" priority="71"/>
    <cfRule type="duplicateValues" dxfId="92" priority="72"/>
    <cfRule type="duplicateValues" dxfId="91" priority="73"/>
  </conditionalFormatting>
  <conditionalFormatting sqref="A81">
    <cfRule type="duplicateValues" dxfId="90" priority="61"/>
    <cfRule type="duplicateValues" dxfId="89" priority="62"/>
    <cfRule type="duplicateValues" dxfId="88" priority="63"/>
    <cfRule type="duplicateValues" dxfId="87" priority="64"/>
    <cfRule type="duplicateValues" dxfId="86" priority="65"/>
    <cfRule type="duplicateValues" dxfId="85" priority="66"/>
  </conditionalFormatting>
  <conditionalFormatting sqref="A85">
    <cfRule type="duplicateValues" dxfId="84" priority="55"/>
    <cfRule type="duplicateValues" dxfId="83" priority="56"/>
    <cfRule type="duplicateValues" dxfId="82" priority="57"/>
    <cfRule type="duplicateValues" dxfId="81" priority="58"/>
    <cfRule type="duplicateValues" dxfId="80" priority="59"/>
    <cfRule type="duplicateValues" dxfId="79" priority="60"/>
  </conditionalFormatting>
  <conditionalFormatting sqref="A82">
    <cfRule type="duplicateValues" dxfId="78" priority="49"/>
    <cfRule type="duplicateValues" dxfId="77" priority="50"/>
    <cfRule type="duplicateValues" dxfId="76" priority="51"/>
    <cfRule type="duplicateValues" dxfId="75" priority="52"/>
    <cfRule type="duplicateValues" dxfId="74" priority="53"/>
    <cfRule type="duplicateValues" dxfId="73" priority="54"/>
  </conditionalFormatting>
  <conditionalFormatting sqref="A69">
    <cfRule type="duplicateValues" dxfId="72" priority="43"/>
    <cfRule type="duplicateValues" dxfId="71" priority="44"/>
    <cfRule type="duplicateValues" dxfId="70" priority="45"/>
    <cfRule type="duplicateValues" dxfId="69" priority="46"/>
    <cfRule type="duplicateValues" dxfId="68" priority="47"/>
    <cfRule type="duplicateValues" dxfId="67" priority="48"/>
  </conditionalFormatting>
  <conditionalFormatting sqref="A87">
    <cfRule type="duplicateValues" dxfId="66" priority="37"/>
    <cfRule type="duplicateValues" dxfId="65" priority="38"/>
    <cfRule type="duplicateValues" dxfId="64" priority="39"/>
    <cfRule type="duplicateValues" dxfId="63" priority="40"/>
    <cfRule type="duplicateValues" dxfId="62" priority="41"/>
    <cfRule type="duplicateValues" dxfId="61" priority="42"/>
  </conditionalFormatting>
  <conditionalFormatting sqref="A88">
    <cfRule type="duplicateValues" dxfId="60" priority="31"/>
    <cfRule type="duplicateValues" dxfId="59" priority="32"/>
    <cfRule type="duplicateValues" dxfId="58" priority="33"/>
    <cfRule type="duplicateValues" dxfId="57" priority="34"/>
    <cfRule type="duplicateValues" dxfId="56" priority="35"/>
    <cfRule type="duplicateValues" dxfId="55" priority="36"/>
  </conditionalFormatting>
  <conditionalFormatting sqref="A70">
    <cfRule type="duplicateValues" dxfId="54" priority="25"/>
    <cfRule type="duplicateValues" dxfId="53" priority="26"/>
    <cfRule type="duplicateValues" dxfId="52" priority="27"/>
    <cfRule type="duplicateValues" dxfId="51" priority="28"/>
    <cfRule type="duplicateValues" dxfId="50" priority="29"/>
    <cfRule type="duplicateValues" dxfId="49" priority="30"/>
  </conditionalFormatting>
  <conditionalFormatting sqref="A90">
    <cfRule type="duplicateValues" dxfId="48" priority="19"/>
    <cfRule type="duplicateValues" dxfId="47" priority="20"/>
    <cfRule type="duplicateValues" dxfId="46" priority="21"/>
    <cfRule type="duplicateValues" dxfId="45" priority="22"/>
    <cfRule type="duplicateValues" dxfId="44" priority="23"/>
    <cfRule type="duplicateValues" dxfId="43" priority="24"/>
  </conditionalFormatting>
  <conditionalFormatting sqref="A109:A120">
    <cfRule type="duplicateValues" dxfId="42" priority="13"/>
    <cfRule type="duplicateValues" dxfId="41" priority="14"/>
    <cfRule type="duplicateValues" dxfId="40" priority="15"/>
    <cfRule type="duplicateValues" dxfId="39" priority="16"/>
    <cfRule type="duplicateValues" dxfId="38" priority="17"/>
    <cfRule type="duplicateValues" dxfId="37" priority="18"/>
  </conditionalFormatting>
  <conditionalFormatting sqref="A121">
    <cfRule type="duplicateValues" dxfId="36" priority="7"/>
    <cfRule type="duplicateValues" dxfId="35" priority="8"/>
    <cfRule type="duplicateValues" dxfId="34" priority="9"/>
    <cfRule type="duplicateValues" dxfId="33" priority="10"/>
    <cfRule type="duplicateValues" dxfId="32" priority="11"/>
    <cfRule type="duplicateValues" dxfId="31" priority="12"/>
  </conditionalFormatting>
  <conditionalFormatting sqref="A129:A130">
    <cfRule type="duplicateValues" dxfId="30" priority="1"/>
    <cfRule type="duplicateValues" dxfId="29" priority="2"/>
    <cfRule type="duplicateValues" dxfId="28" priority="3"/>
    <cfRule type="duplicateValues" dxfId="27" priority="4"/>
    <cfRule type="duplicateValues" dxfId="26" priority="5"/>
    <cfRule type="duplicateValues" dxfId="25" priority="6"/>
  </conditionalFormatting>
  <conditionalFormatting sqref="A35 A5:A8 A10:A14 A21:A31">
    <cfRule type="duplicateValues" dxfId="24" priority="178"/>
  </conditionalFormatting>
  <conditionalFormatting sqref="A35 A5:A8 A10:A14 A21:A31">
    <cfRule type="duplicateValues" dxfId="23" priority="179"/>
    <cfRule type="duplicateValues" dxfId="22" priority="180"/>
  </conditionalFormatting>
  <conditionalFormatting sqref="A74">
    <cfRule type="duplicateValues" dxfId="21" priority="181"/>
    <cfRule type="duplicateValues" dxfId="20" priority="182"/>
    <cfRule type="duplicateValues" dxfId="19" priority="183"/>
    <cfRule type="duplicateValues" dxfId="18" priority="184"/>
    <cfRule type="duplicateValues" dxfId="17" priority="185"/>
    <cfRule type="duplicateValues" dxfId="16" priority="186"/>
  </conditionalFormatting>
  <conditionalFormatting sqref="A90 A70 A87 A82 A77:A79">
    <cfRule type="duplicateValues" dxfId="15" priority="187"/>
  </conditionalFormatting>
  <conditionalFormatting sqref="A90 A87 A85 A73 A69:A70 A67 A77:A82">
    <cfRule type="duplicateValues" dxfId="14" priority="188"/>
  </conditionalFormatting>
  <conditionalFormatting sqref="A91:A108">
    <cfRule type="duplicateValues" dxfId="13" priority="189"/>
    <cfRule type="duplicateValues" dxfId="12" priority="190"/>
    <cfRule type="duplicateValues" dxfId="11" priority="191"/>
    <cfRule type="duplicateValues" dxfId="10" priority="192"/>
    <cfRule type="duplicateValues" dxfId="9" priority="193"/>
    <cfRule type="duplicateValues" dxfId="8" priority="194"/>
  </conditionalFormatting>
  <conditionalFormatting sqref="A122:A128">
    <cfRule type="duplicateValues" dxfId="7" priority="195"/>
    <cfRule type="duplicateValues" dxfId="6" priority="196"/>
    <cfRule type="duplicateValues" dxfId="5" priority="197"/>
    <cfRule type="duplicateValues" dxfId="4" priority="198"/>
    <cfRule type="duplicateValues" dxfId="3" priority="199"/>
    <cfRule type="duplicateValues" dxfId="2" priority="200"/>
  </conditionalFormatting>
  <conditionalFormatting sqref="A1:A40">
    <cfRule type="duplicateValues" dxfId="1" priority="564"/>
  </conditionalFormatting>
  <conditionalFormatting sqref="A1 A18 A3:A15 A20:A40">
    <cfRule type="duplicateValues" dxfId="0" priority="566"/>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workbookViewId="0">
      <selection sqref="A1:XFD1048576"/>
    </sheetView>
  </sheetViews>
  <sheetFormatPr defaultRowHeight="13.5" x14ac:dyDescent="0.15"/>
  <cols>
    <col min="1" max="1" width="7.25" bestFit="1" customWidth="1"/>
    <col min="2" max="2" width="21.625" bestFit="1" customWidth="1"/>
    <col min="3" max="3" width="15.25" bestFit="1" customWidth="1"/>
    <col min="4" max="4" width="21.625" bestFit="1" customWidth="1"/>
    <col min="5" max="5" width="8.5" bestFit="1" customWidth="1"/>
    <col min="6" max="6" width="11.625" bestFit="1" customWidth="1"/>
    <col min="7" max="7" width="17.25" bestFit="1" customWidth="1"/>
    <col min="8" max="8" width="5.25" bestFit="1" customWidth="1"/>
    <col min="10" max="10" width="90" bestFit="1" customWidth="1"/>
  </cols>
  <sheetData>
    <row r="1" spans="1:10" x14ac:dyDescent="0.15">
      <c r="A1" t="s">
        <v>376</v>
      </c>
      <c r="B1" t="s">
        <v>377</v>
      </c>
      <c r="C1" t="s">
        <v>378</v>
      </c>
      <c r="D1" t="s">
        <v>379</v>
      </c>
      <c r="E1" t="s">
        <v>380</v>
      </c>
      <c r="F1" t="s">
        <v>381</v>
      </c>
      <c r="G1" t="s">
        <v>382</v>
      </c>
      <c r="H1" t="s">
        <v>383</v>
      </c>
      <c r="I1" t="s">
        <v>2</v>
      </c>
      <c r="J1" t="s">
        <v>3</v>
      </c>
    </row>
    <row r="2" spans="1:10" x14ac:dyDescent="0.15">
      <c r="A2">
        <v>447</v>
      </c>
      <c r="B2" t="s">
        <v>415</v>
      </c>
      <c r="C2">
        <v>2708859</v>
      </c>
      <c r="D2" t="s">
        <v>416</v>
      </c>
      <c r="E2">
        <v>7445</v>
      </c>
      <c r="F2">
        <v>603003176</v>
      </c>
      <c r="G2" s="201">
        <v>43121.722488425927</v>
      </c>
      <c r="H2">
        <v>10</v>
      </c>
      <c r="I2">
        <v>232201</v>
      </c>
      <c r="J2" t="s">
        <v>384</v>
      </c>
    </row>
    <row r="3" spans="1:10" x14ac:dyDescent="0.15">
      <c r="A3">
        <v>447</v>
      </c>
      <c r="B3" t="s">
        <v>417</v>
      </c>
      <c r="C3">
        <v>2707714</v>
      </c>
      <c r="D3" t="s">
        <v>418</v>
      </c>
      <c r="E3">
        <v>158648</v>
      </c>
      <c r="F3">
        <v>607046924</v>
      </c>
      <c r="G3" s="201">
        <v>43121.732060185182</v>
      </c>
      <c r="H3">
        <v>10</v>
      </c>
      <c r="I3">
        <v>232201</v>
      </c>
      <c r="J3" t="s">
        <v>384</v>
      </c>
    </row>
    <row r="4" spans="1:10" x14ac:dyDescent="0.15">
      <c r="A4">
        <v>447</v>
      </c>
      <c r="B4" t="s">
        <v>419</v>
      </c>
      <c r="C4">
        <v>2707174</v>
      </c>
      <c r="D4" t="s">
        <v>420</v>
      </c>
      <c r="E4">
        <v>1088634</v>
      </c>
      <c r="F4">
        <v>1207741028</v>
      </c>
      <c r="G4" s="201">
        <v>43123.331875000003</v>
      </c>
      <c r="H4">
        <v>10</v>
      </c>
      <c r="I4">
        <v>232201</v>
      </c>
      <c r="J4" t="s">
        <v>384</v>
      </c>
    </row>
    <row r="5" spans="1:10" x14ac:dyDescent="0.15">
      <c r="A5">
        <v>447</v>
      </c>
      <c r="B5" t="s">
        <v>421</v>
      </c>
      <c r="C5">
        <v>2707169</v>
      </c>
      <c r="D5" t="s">
        <v>422</v>
      </c>
      <c r="E5">
        <v>1088634</v>
      </c>
      <c r="F5">
        <v>1207741028</v>
      </c>
      <c r="G5" s="201">
        <v>43123.331932870373</v>
      </c>
      <c r="H5">
        <v>10</v>
      </c>
      <c r="I5">
        <v>232201</v>
      </c>
      <c r="J5" t="s">
        <v>384</v>
      </c>
    </row>
    <row r="6" spans="1:10" x14ac:dyDescent="0.15">
      <c r="A6">
        <v>447</v>
      </c>
      <c r="B6" t="s">
        <v>423</v>
      </c>
      <c r="C6">
        <v>2710927</v>
      </c>
      <c r="D6" t="s">
        <v>424</v>
      </c>
      <c r="E6">
        <v>1874219</v>
      </c>
      <c r="F6">
        <v>1617881808</v>
      </c>
      <c r="G6" s="201">
        <v>43123.486006944448</v>
      </c>
      <c r="H6">
        <v>10</v>
      </c>
      <c r="I6">
        <v>232201</v>
      </c>
      <c r="J6" t="s">
        <v>384</v>
      </c>
    </row>
    <row r="7" spans="1:10" x14ac:dyDescent="0.15">
      <c r="A7">
        <v>447</v>
      </c>
      <c r="B7" t="s">
        <v>425</v>
      </c>
      <c r="C7">
        <v>2707417</v>
      </c>
      <c r="D7" t="s">
        <v>426</v>
      </c>
      <c r="E7">
        <v>118748</v>
      </c>
      <c r="F7">
        <v>911167929</v>
      </c>
      <c r="G7" s="201">
        <v>43123.632696759261</v>
      </c>
      <c r="H7">
        <v>10</v>
      </c>
      <c r="I7">
        <v>232201</v>
      </c>
      <c r="J7" t="s">
        <v>384</v>
      </c>
    </row>
    <row r="8" spans="1:10" x14ac:dyDescent="0.15">
      <c r="A8">
        <v>447</v>
      </c>
      <c r="B8" t="s">
        <v>427</v>
      </c>
      <c r="C8">
        <v>2708481</v>
      </c>
      <c r="D8" t="s">
        <v>428</v>
      </c>
      <c r="E8">
        <v>215578</v>
      </c>
      <c r="F8">
        <v>1010989472</v>
      </c>
      <c r="G8" s="201">
        <v>43124.483032407406</v>
      </c>
      <c r="H8">
        <v>10</v>
      </c>
      <c r="I8">
        <v>232201</v>
      </c>
      <c r="J8" t="s">
        <v>384</v>
      </c>
    </row>
    <row r="9" spans="1:10" x14ac:dyDescent="0.15">
      <c r="A9">
        <v>448</v>
      </c>
      <c r="B9" t="s">
        <v>429</v>
      </c>
      <c r="C9">
        <v>2705469</v>
      </c>
      <c r="D9" t="s">
        <v>430</v>
      </c>
      <c r="E9">
        <v>67539</v>
      </c>
      <c r="F9">
        <v>907045916</v>
      </c>
      <c r="G9" s="201">
        <v>43121.498379629629</v>
      </c>
      <c r="H9">
        <v>10</v>
      </c>
      <c r="I9">
        <v>230584</v>
      </c>
      <c r="J9" t="s">
        <v>385</v>
      </c>
    </row>
    <row r="10" spans="1:10" x14ac:dyDescent="0.15">
      <c r="A10">
        <v>448</v>
      </c>
      <c r="B10" t="s">
        <v>431</v>
      </c>
      <c r="C10">
        <v>2704514</v>
      </c>
      <c r="D10" t="s">
        <v>432</v>
      </c>
      <c r="E10">
        <v>1088634</v>
      </c>
      <c r="F10">
        <v>1207741028</v>
      </c>
      <c r="G10" s="201">
        <v>43123.325578703705</v>
      </c>
      <c r="H10">
        <v>10</v>
      </c>
      <c r="I10">
        <v>230584</v>
      </c>
      <c r="J10" t="s">
        <v>385</v>
      </c>
    </row>
    <row r="11" spans="1:10" x14ac:dyDescent="0.15">
      <c r="A11">
        <v>448</v>
      </c>
      <c r="B11" t="s">
        <v>433</v>
      </c>
      <c r="C11">
        <v>2705344</v>
      </c>
      <c r="D11" t="s">
        <v>434</v>
      </c>
      <c r="E11">
        <v>215199</v>
      </c>
      <c r="F11">
        <v>804564645</v>
      </c>
      <c r="G11" s="201">
        <v>43123.859351851854</v>
      </c>
      <c r="H11">
        <v>10</v>
      </c>
      <c r="I11">
        <v>230584</v>
      </c>
      <c r="J11" t="s">
        <v>385</v>
      </c>
    </row>
    <row r="12" spans="1:10" x14ac:dyDescent="0.15">
      <c r="A12">
        <v>449</v>
      </c>
      <c r="B12" t="s">
        <v>435</v>
      </c>
      <c r="C12">
        <v>2708059</v>
      </c>
      <c r="D12" t="s">
        <v>436</v>
      </c>
      <c r="E12">
        <v>444238</v>
      </c>
      <c r="F12">
        <v>1500080730</v>
      </c>
      <c r="G12" s="201">
        <v>43121.329224537039</v>
      </c>
      <c r="H12">
        <v>10</v>
      </c>
      <c r="I12">
        <v>232203</v>
      </c>
      <c r="J12" t="s">
        <v>386</v>
      </c>
    </row>
    <row r="13" spans="1:10" x14ac:dyDescent="0.15">
      <c r="A13">
        <v>449</v>
      </c>
      <c r="B13" t="s">
        <v>437</v>
      </c>
      <c r="C13">
        <v>2707363</v>
      </c>
      <c r="D13" t="s">
        <v>438</v>
      </c>
      <c r="E13">
        <v>63891</v>
      </c>
      <c r="F13">
        <v>1500318521</v>
      </c>
      <c r="G13" s="201">
        <v>43123.022488425922</v>
      </c>
      <c r="H13">
        <v>10</v>
      </c>
      <c r="I13">
        <v>232203</v>
      </c>
      <c r="J13" t="s">
        <v>386</v>
      </c>
    </row>
    <row r="14" spans="1:10" x14ac:dyDescent="0.15">
      <c r="A14">
        <v>449</v>
      </c>
      <c r="B14" t="s">
        <v>439</v>
      </c>
      <c r="C14">
        <v>2707176</v>
      </c>
      <c r="D14" t="s">
        <v>440</v>
      </c>
      <c r="E14">
        <v>1088634</v>
      </c>
      <c r="F14">
        <v>1207741028</v>
      </c>
      <c r="G14" s="201">
        <v>43123.320138888892</v>
      </c>
      <c r="H14">
        <v>10</v>
      </c>
      <c r="I14">
        <v>232203</v>
      </c>
      <c r="J14" t="s">
        <v>386</v>
      </c>
    </row>
    <row r="15" spans="1:10" x14ac:dyDescent="0.15">
      <c r="A15">
        <v>449</v>
      </c>
      <c r="B15" t="s">
        <v>441</v>
      </c>
      <c r="C15">
        <v>2710925</v>
      </c>
      <c r="D15" t="s">
        <v>442</v>
      </c>
      <c r="E15">
        <v>1874219</v>
      </c>
      <c r="F15">
        <v>1617881808</v>
      </c>
      <c r="G15" s="201">
        <v>43123.486643518518</v>
      </c>
      <c r="H15">
        <v>10</v>
      </c>
      <c r="I15">
        <v>232203</v>
      </c>
      <c r="J15" t="s">
        <v>386</v>
      </c>
    </row>
    <row r="16" spans="1:10" x14ac:dyDescent="0.15">
      <c r="A16">
        <v>449</v>
      </c>
      <c r="B16" t="s">
        <v>443</v>
      </c>
      <c r="C16">
        <v>2707495</v>
      </c>
      <c r="D16" t="s">
        <v>444</v>
      </c>
      <c r="E16">
        <v>185629</v>
      </c>
      <c r="F16">
        <v>1501228680</v>
      </c>
      <c r="G16" s="201">
        <v>43124.73746527778</v>
      </c>
      <c r="H16">
        <v>10</v>
      </c>
      <c r="I16">
        <v>232203</v>
      </c>
      <c r="J16" t="s">
        <v>386</v>
      </c>
    </row>
    <row r="17" spans="1:10" x14ac:dyDescent="0.15">
      <c r="A17">
        <v>450</v>
      </c>
      <c r="B17" t="s">
        <v>445</v>
      </c>
      <c r="C17">
        <v>2707470</v>
      </c>
      <c r="D17" t="s">
        <v>446</v>
      </c>
      <c r="E17">
        <v>40291</v>
      </c>
      <c r="F17">
        <v>1401609276</v>
      </c>
      <c r="G17" s="201">
        <v>43121.905671296299</v>
      </c>
      <c r="H17">
        <v>10</v>
      </c>
      <c r="I17">
        <v>233404</v>
      </c>
      <c r="J17" t="s">
        <v>387</v>
      </c>
    </row>
    <row r="18" spans="1:10" x14ac:dyDescent="0.15">
      <c r="A18">
        <v>450</v>
      </c>
      <c r="B18" t="s">
        <v>447</v>
      </c>
      <c r="C18">
        <v>2709501</v>
      </c>
      <c r="D18" t="s">
        <v>448</v>
      </c>
      <c r="E18">
        <v>1543891</v>
      </c>
      <c r="F18">
        <v>1610762665</v>
      </c>
      <c r="G18" s="201">
        <v>43122.58865740741</v>
      </c>
      <c r="H18">
        <v>10</v>
      </c>
      <c r="I18">
        <v>233404</v>
      </c>
      <c r="J18" t="s">
        <v>387</v>
      </c>
    </row>
    <row r="19" spans="1:10" x14ac:dyDescent="0.15">
      <c r="A19">
        <v>450</v>
      </c>
      <c r="B19" t="s">
        <v>449</v>
      </c>
      <c r="C19">
        <v>2707187</v>
      </c>
      <c r="D19" t="s">
        <v>450</v>
      </c>
      <c r="E19">
        <v>1099471</v>
      </c>
      <c r="F19">
        <v>1500302955</v>
      </c>
      <c r="G19" s="201">
        <v>43122.90861111111</v>
      </c>
      <c r="H19">
        <v>10</v>
      </c>
      <c r="I19">
        <v>233404</v>
      </c>
      <c r="J19" t="s">
        <v>388</v>
      </c>
    </row>
    <row r="20" spans="1:10" x14ac:dyDescent="0.15">
      <c r="A20">
        <v>450</v>
      </c>
      <c r="B20" t="s">
        <v>451</v>
      </c>
      <c r="C20">
        <v>2707360</v>
      </c>
      <c r="D20" t="s">
        <v>452</v>
      </c>
      <c r="E20">
        <v>63891</v>
      </c>
      <c r="F20">
        <v>1500318521</v>
      </c>
      <c r="G20" s="201">
        <v>43123.022870370369</v>
      </c>
      <c r="H20">
        <v>10</v>
      </c>
      <c r="I20">
        <v>233404</v>
      </c>
      <c r="J20" t="s">
        <v>388</v>
      </c>
    </row>
    <row r="21" spans="1:10" x14ac:dyDescent="0.15">
      <c r="A21">
        <v>450</v>
      </c>
      <c r="B21" t="s">
        <v>453</v>
      </c>
      <c r="C21">
        <v>2707607</v>
      </c>
      <c r="D21" t="s">
        <v>454</v>
      </c>
      <c r="E21">
        <v>1636495</v>
      </c>
      <c r="F21">
        <v>1500766142</v>
      </c>
      <c r="G21" s="201">
        <v>43123.785810185182</v>
      </c>
      <c r="H21">
        <v>10</v>
      </c>
      <c r="I21">
        <v>233404</v>
      </c>
      <c r="J21" t="s">
        <v>388</v>
      </c>
    </row>
    <row r="22" spans="1:10" x14ac:dyDescent="0.15">
      <c r="A22">
        <v>450</v>
      </c>
      <c r="B22" t="s">
        <v>455</v>
      </c>
      <c r="C22">
        <v>2708002</v>
      </c>
      <c r="D22" t="s">
        <v>456</v>
      </c>
      <c r="E22">
        <v>1674615</v>
      </c>
      <c r="F22">
        <v>1614604734</v>
      </c>
      <c r="G22" s="201">
        <v>43123.910833333335</v>
      </c>
      <c r="H22">
        <v>10</v>
      </c>
      <c r="I22">
        <v>233404</v>
      </c>
      <c r="J22" t="s">
        <v>388</v>
      </c>
    </row>
    <row r="23" spans="1:10" x14ac:dyDescent="0.15">
      <c r="A23">
        <v>450</v>
      </c>
      <c r="B23" t="s">
        <v>457</v>
      </c>
      <c r="C23">
        <v>2711216</v>
      </c>
      <c r="D23" t="s">
        <v>458</v>
      </c>
      <c r="E23">
        <v>150184</v>
      </c>
      <c r="F23">
        <v>1500314782</v>
      </c>
      <c r="G23" s="201">
        <v>43124.90315972222</v>
      </c>
      <c r="H23">
        <v>10</v>
      </c>
      <c r="I23">
        <v>233404</v>
      </c>
      <c r="J23" t="s">
        <v>388</v>
      </c>
    </row>
    <row r="24" spans="1:10" x14ac:dyDescent="0.15">
      <c r="A24">
        <v>450</v>
      </c>
      <c r="B24" t="s">
        <v>459</v>
      </c>
      <c r="C24">
        <v>2711212</v>
      </c>
      <c r="D24" t="s">
        <v>460</v>
      </c>
      <c r="E24">
        <v>150184</v>
      </c>
      <c r="F24">
        <v>1500314782</v>
      </c>
      <c r="G24" s="201">
        <v>43124.905104166668</v>
      </c>
      <c r="H24">
        <v>10</v>
      </c>
      <c r="I24">
        <v>233404</v>
      </c>
      <c r="J24" t="s">
        <v>388</v>
      </c>
    </row>
    <row r="25" spans="1:10" x14ac:dyDescent="0.15">
      <c r="A25">
        <v>453</v>
      </c>
      <c r="B25" t="s">
        <v>461</v>
      </c>
      <c r="C25">
        <v>2707410</v>
      </c>
      <c r="D25" t="s">
        <v>462</v>
      </c>
      <c r="E25">
        <v>10</v>
      </c>
      <c r="F25">
        <v>1500038619</v>
      </c>
      <c r="G25" s="201">
        <v>43121.370162037034</v>
      </c>
      <c r="H25">
        <v>10</v>
      </c>
      <c r="I25">
        <v>206311</v>
      </c>
      <c r="J25" t="s">
        <v>389</v>
      </c>
    </row>
    <row r="26" spans="1:10" x14ac:dyDescent="0.15">
      <c r="A26">
        <v>453</v>
      </c>
      <c r="B26" t="s">
        <v>463</v>
      </c>
      <c r="C26">
        <v>2707845</v>
      </c>
      <c r="D26" t="s">
        <v>464</v>
      </c>
      <c r="E26">
        <v>1929535</v>
      </c>
      <c r="F26">
        <v>1618761428</v>
      </c>
      <c r="G26" s="201">
        <v>43123.978078703702</v>
      </c>
      <c r="H26">
        <v>10</v>
      </c>
      <c r="I26">
        <v>206311</v>
      </c>
      <c r="J26" t="s">
        <v>389</v>
      </c>
    </row>
    <row r="27" spans="1:10" x14ac:dyDescent="0.15">
      <c r="A27">
        <v>453</v>
      </c>
      <c r="B27" t="s">
        <v>465</v>
      </c>
      <c r="C27">
        <v>2707843</v>
      </c>
      <c r="D27" t="s">
        <v>466</v>
      </c>
      <c r="E27">
        <v>1929535</v>
      </c>
      <c r="F27">
        <v>1618761428</v>
      </c>
      <c r="G27" s="201">
        <v>43123.979710648149</v>
      </c>
      <c r="H27">
        <v>10</v>
      </c>
      <c r="I27">
        <v>206311</v>
      </c>
      <c r="J27" t="s">
        <v>389</v>
      </c>
    </row>
    <row r="28" spans="1:10" x14ac:dyDescent="0.15">
      <c r="A28">
        <v>453</v>
      </c>
      <c r="B28" t="s">
        <v>467</v>
      </c>
      <c r="C28">
        <v>2707584</v>
      </c>
      <c r="D28" t="s">
        <v>468</v>
      </c>
      <c r="E28">
        <v>580695</v>
      </c>
      <c r="F28">
        <v>1501436184</v>
      </c>
      <c r="G28" s="201">
        <v>43123.985289351855</v>
      </c>
      <c r="H28">
        <v>10</v>
      </c>
      <c r="I28">
        <v>206311</v>
      </c>
      <c r="J28" t="s">
        <v>389</v>
      </c>
    </row>
    <row r="29" spans="1:10" x14ac:dyDescent="0.15">
      <c r="A29">
        <v>454</v>
      </c>
      <c r="B29" t="s">
        <v>469</v>
      </c>
      <c r="C29">
        <v>2707836</v>
      </c>
      <c r="D29" t="s">
        <v>470</v>
      </c>
      <c r="E29">
        <v>1070332</v>
      </c>
      <c r="F29">
        <v>609073371</v>
      </c>
      <c r="G29" s="201">
        <v>43123.532511574071</v>
      </c>
      <c r="H29">
        <v>10</v>
      </c>
      <c r="I29">
        <v>219733</v>
      </c>
      <c r="J29" t="s">
        <v>390</v>
      </c>
    </row>
    <row r="30" spans="1:10" x14ac:dyDescent="0.15">
      <c r="A30">
        <v>454</v>
      </c>
      <c r="B30" t="s">
        <v>471</v>
      </c>
      <c r="C30">
        <v>2707834</v>
      </c>
      <c r="D30" t="s">
        <v>472</v>
      </c>
      <c r="E30">
        <v>1070332</v>
      </c>
      <c r="F30">
        <v>609073371</v>
      </c>
      <c r="G30" s="201">
        <v>43124.39702546296</v>
      </c>
      <c r="H30">
        <v>10</v>
      </c>
      <c r="I30">
        <v>219733</v>
      </c>
      <c r="J30" t="s">
        <v>390</v>
      </c>
    </row>
    <row r="31" spans="1:10" x14ac:dyDescent="0.15">
      <c r="A31">
        <v>456</v>
      </c>
      <c r="B31" t="s">
        <v>473</v>
      </c>
      <c r="E31">
        <v>61021</v>
      </c>
      <c r="F31">
        <v>1012134324</v>
      </c>
      <c r="G31" s="201">
        <v>43121.444085648145</v>
      </c>
      <c r="H31">
        <v>10</v>
      </c>
      <c r="I31">
        <v>228320</v>
      </c>
      <c r="J31" t="s">
        <v>391</v>
      </c>
    </row>
    <row r="32" spans="1:10" x14ac:dyDescent="0.15">
      <c r="A32">
        <v>456</v>
      </c>
      <c r="B32" t="s">
        <v>474</v>
      </c>
      <c r="E32">
        <v>1629466</v>
      </c>
      <c r="F32">
        <v>610112903</v>
      </c>
      <c r="G32" s="201">
        <v>43122.865069444444</v>
      </c>
      <c r="H32">
        <v>10</v>
      </c>
      <c r="I32">
        <v>228320</v>
      </c>
      <c r="J32" t="s">
        <v>391</v>
      </c>
    </row>
    <row r="33" spans="1:10" x14ac:dyDescent="0.15">
      <c r="A33">
        <v>456</v>
      </c>
      <c r="B33" t="s">
        <v>475</v>
      </c>
      <c r="C33">
        <v>2707182</v>
      </c>
      <c r="D33" t="s">
        <v>476</v>
      </c>
      <c r="E33">
        <v>1099471</v>
      </c>
      <c r="F33">
        <v>1500302955</v>
      </c>
      <c r="G33" s="201">
        <v>43122.896354166667</v>
      </c>
      <c r="H33">
        <v>10</v>
      </c>
      <c r="I33">
        <v>228320</v>
      </c>
      <c r="J33" t="s">
        <v>391</v>
      </c>
    </row>
    <row r="34" spans="1:10" x14ac:dyDescent="0.15">
      <c r="A34">
        <v>456</v>
      </c>
      <c r="B34" t="s">
        <v>477</v>
      </c>
      <c r="C34">
        <v>2707381</v>
      </c>
      <c r="D34" t="s">
        <v>478</v>
      </c>
      <c r="E34">
        <v>89074</v>
      </c>
      <c r="F34">
        <v>606021452</v>
      </c>
      <c r="G34" s="201">
        <v>43123.838055555556</v>
      </c>
      <c r="H34">
        <v>10</v>
      </c>
      <c r="I34">
        <v>228320</v>
      </c>
      <c r="J34" t="s">
        <v>391</v>
      </c>
    </row>
    <row r="35" spans="1:10" x14ac:dyDescent="0.15">
      <c r="A35">
        <v>456</v>
      </c>
      <c r="B35" t="s">
        <v>479</v>
      </c>
      <c r="C35">
        <v>2707589</v>
      </c>
      <c r="D35" t="s">
        <v>480</v>
      </c>
      <c r="E35">
        <v>233852</v>
      </c>
      <c r="F35">
        <v>1208840328</v>
      </c>
      <c r="G35" s="201">
        <v>43124.704432870371</v>
      </c>
      <c r="H35">
        <v>10</v>
      </c>
      <c r="I35">
        <v>228320</v>
      </c>
      <c r="J35" t="s">
        <v>391</v>
      </c>
    </row>
    <row r="36" spans="1:10" x14ac:dyDescent="0.15">
      <c r="A36">
        <v>456</v>
      </c>
      <c r="B36" t="s">
        <v>481</v>
      </c>
      <c r="C36">
        <v>2708044</v>
      </c>
      <c r="D36" t="s">
        <v>482</v>
      </c>
      <c r="E36">
        <v>1147747</v>
      </c>
      <c r="F36">
        <v>1501029762</v>
      </c>
      <c r="G36" s="201">
        <v>43124.86204861111</v>
      </c>
      <c r="H36">
        <v>10</v>
      </c>
      <c r="I36">
        <v>228320</v>
      </c>
      <c r="J36" t="s">
        <v>391</v>
      </c>
    </row>
    <row r="37" spans="1:10" x14ac:dyDescent="0.15">
      <c r="A37">
        <v>459</v>
      </c>
      <c r="B37" t="s">
        <v>483</v>
      </c>
      <c r="C37">
        <v>2707391</v>
      </c>
      <c r="D37" t="s">
        <v>484</v>
      </c>
      <c r="E37">
        <v>215951</v>
      </c>
      <c r="F37">
        <v>907032811</v>
      </c>
      <c r="G37" s="201">
        <v>43122.848020833335</v>
      </c>
      <c r="H37">
        <v>10</v>
      </c>
      <c r="I37">
        <v>193006</v>
      </c>
      <c r="J37" t="s">
        <v>392</v>
      </c>
    </row>
    <row r="38" spans="1:10" x14ac:dyDescent="0.15">
      <c r="A38">
        <v>459</v>
      </c>
      <c r="B38" t="s">
        <v>485</v>
      </c>
      <c r="C38">
        <v>2707179</v>
      </c>
      <c r="D38" t="s">
        <v>486</v>
      </c>
      <c r="E38">
        <v>452682</v>
      </c>
      <c r="F38">
        <v>1501834909</v>
      </c>
      <c r="G38" s="201">
        <v>43122.926736111112</v>
      </c>
      <c r="H38">
        <v>10</v>
      </c>
      <c r="I38">
        <v>193006</v>
      </c>
      <c r="J38" t="s">
        <v>392</v>
      </c>
    </row>
    <row r="39" spans="1:10" x14ac:dyDescent="0.15">
      <c r="A39">
        <v>459</v>
      </c>
      <c r="B39" t="s">
        <v>487</v>
      </c>
      <c r="C39">
        <v>2707209</v>
      </c>
      <c r="D39" t="s">
        <v>488</v>
      </c>
      <c r="E39">
        <v>94405</v>
      </c>
      <c r="F39">
        <v>1205630297</v>
      </c>
      <c r="G39" s="201">
        <v>43123.083831018521</v>
      </c>
      <c r="H39">
        <v>10</v>
      </c>
      <c r="I39">
        <v>193006</v>
      </c>
      <c r="J39" t="s">
        <v>392</v>
      </c>
    </row>
    <row r="40" spans="1:10" x14ac:dyDescent="0.15">
      <c r="A40">
        <v>459</v>
      </c>
      <c r="B40" t="s">
        <v>489</v>
      </c>
      <c r="C40">
        <v>2710628</v>
      </c>
      <c r="D40" t="s">
        <v>490</v>
      </c>
      <c r="E40">
        <v>180005</v>
      </c>
      <c r="F40">
        <v>1406971131</v>
      </c>
      <c r="G40" s="201">
        <v>43123.827314814815</v>
      </c>
      <c r="H40">
        <v>10</v>
      </c>
      <c r="I40">
        <v>193006</v>
      </c>
      <c r="J40" t="s">
        <v>392</v>
      </c>
    </row>
    <row r="41" spans="1:10" x14ac:dyDescent="0.15">
      <c r="A41">
        <v>459</v>
      </c>
      <c r="B41" t="s">
        <v>491</v>
      </c>
      <c r="C41">
        <v>2707172</v>
      </c>
      <c r="D41" t="s">
        <v>492</v>
      </c>
      <c r="E41">
        <v>452682</v>
      </c>
      <c r="F41">
        <v>1501834909</v>
      </c>
      <c r="G41" s="201">
        <v>43124.89267361111</v>
      </c>
      <c r="H41">
        <v>10</v>
      </c>
      <c r="I41">
        <v>193006</v>
      </c>
      <c r="J41" t="s">
        <v>392</v>
      </c>
    </row>
    <row r="42" spans="1:10" x14ac:dyDescent="0.15">
      <c r="A42">
        <v>459</v>
      </c>
      <c r="B42" t="s">
        <v>493</v>
      </c>
      <c r="C42">
        <v>2707661</v>
      </c>
      <c r="D42" t="s">
        <v>494</v>
      </c>
      <c r="E42">
        <v>241670</v>
      </c>
      <c r="F42">
        <v>1403807647</v>
      </c>
      <c r="G42" s="201">
        <v>43124.93240740741</v>
      </c>
      <c r="H42">
        <v>10</v>
      </c>
      <c r="I42">
        <v>193006</v>
      </c>
      <c r="J42" t="s">
        <v>392</v>
      </c>
    </row>
    <row r="43" spans="1:10" x14ac:dyDescent="0.15">
      <c r="A43">
        <v>460</v>
      </c>
      <c r="B43" t="s">
        <v>495</v>
      </c>
      <c r="E43">
        <v>1769146</v>
      </c>
      <c r="F43">
        <v>1501618076</v>
      </c>
      <c r="G43" s="201">
        <v>43122.339675925927</v>
      </c>
      <c r="H43">
        <v>10</v>
      </c>
      <c r="I43">
        <v>232854</v>
      </c>
      <c r="J43" t="s">
        <v>393</v>
      </c>
    </row>
    <row r="44" spans="1:10" x14ac:dyDescent="0.15">
      <c r="A44">
        <v>460</v>
      </c>
      <c r="B44" t="s">
        <v>496</v>
      </c>
      <c r="C44">
        <v>2709691</v>
      </c>
      <c r="D44" t="s">
        <v>497</v>
      </c>
      <c r="E44">
        <v>2032090</v>
      </c>
      <c r="F44">
        <v>1620707353</v>
      </c>
      <c r="G44" s="201">
        <v>43123.752465277779</v>
      </c>
      <c r="H44">
        <v>10</v>
      </c>
      <c r="I44">
        <v>232854</v>
      </c>
      <c r="J44" t="s">
        <v>393</v>
      </c>
    </row>
    <row r="45" spans="1:10" x14ac:dyDescent="0.15">
      <c r="A45">
        <v>460</v>
      </c>
      <c r="B45" t="s">
        <v>498</v>
      </c>
      <c r="C45">
        <v>2708563</v>
      </c>
      <c r="D45" t="s">
        <v>499</v>
      </c>
      <c r="E45">
        <v>215578</v>
      </c>
      <c r="F45">
        <v>1010989472</v>
      </c>
      <c r="G45" s="201">
        <v>43124.486331018517</v>
      </c>
      <c r="H45">
        <v>10</v>
      </c>
      <c r="I45">
        <v>232854</v>
      </c>
      <c r="J45" t="s">
        <v>393</v>
      </c>
    </row>
    <row r="46" spans="1:10" x14ac:dyDescent="0.15">
      <c r="A46">
        <v>460</v>
      </c>
      <c r="B46" t="s">
        <v>500</v>
      </c>
      <c r="C46">
        <v>2707251</v>
      </c>
      <c r="D46" t="s">
        <v>501</v>
      </c>
      <c r="E46">
        <v>967737</v>
      </c>
      <c r="F46">
        <v>1311314548</v>
      </c>
      <c r="G46" s="201">
        <v>43124.692858796298</v>
      </c>
      <c r="H46">
        <v>10</v>
      </c>
      <c r="I46">
        <v>232854</v>
      </c>
      <c r="J46" t="s">
        <v>393</v>
      </c>
    </row>
    <row r="47" spans="1:10" x14ac:dyDescent="0.15">
      <c r="A47">
        <v>460</v>
      </c>
      <c r="B47" t="s">
        <v>502</v>
      </c>
      <c r="C47">
        <v>2707171</v>
      </c>
      <c r="D47" t="s">
        <v>503</v>
      </c>
      <c r="E47">
        <v>1754244</v>
      </c>
      <c r="F47">
        <v>1500861286</v>
      </c>
      <c r="G47" s="201">
        <v>43124.997256944444</v>
      </c>
      <c r="H47">
        <v>10</v>
      </c>
      <c r="I47">
        <v>232854</v>
      </c>
      <c r="J47" t="s">
        <v>393</v>
      </c>
    </row>
    <row r="48" spans="1:10" x14ac:dyDescent="0.15">
      <c r="A48">
        <v>461</v>
      </c>
      <c r="B48" t="s">
        <v>504</v>
      </c>
      <c r="E48">
        <v>1945030</v>
      </c>
      <c r="F48">
        <v>1619053018</v>
      </c>
      <c r="G48" s="201">
        <v>43121.353043981479</v>
      </c>
      <c r="H48">
        <v>10</v>
      </c>
      <c r="I48">
        <v>233527</v>
      </c>
      <c r="J48" t="s">
        <v>394</v>
      </c>
    </row>
    <row r="49" spans="1:10" x14ac:dyDescent="0.15">
      <c r="A49">
        <v>461</v>
      </c>
      <c r="B49" t="s">
        <v>505</v>
      </c>
      <c r="C49">
        <v>2707925</v>
      </c>
      <c r="D49" t="s">
        <v>506</v>
      </c>
      <c r="E49">
        <v>358828</v>
      </c>
      <c r="F49">
        <v>706289919</v>
      </c>
      <c r="G49" s="201">
        <v>43122.500196759262</v>
      </c>
      <c r="H49">
        <v>10</v>
      </c>
      <c r="I49">
        <v>233527</v>
      </c>
      <c r="J49" t="s">
        <v>394</v>
      </c>
    </row>
    <row r="50" spans="1:10" x14ac:dyDescent="0.15">
      <c r="A50">
        <v>462</v>
      </c>
      <c r="B50" t="s">
        <v>507</v>
      </c>
      <c r="E50">
        <v>796406</v>
      </c>
      <c r="F50">
        <v>1501241520</v>
      </c>
      <c r="G50" s="201">
        <v>43121.010324074072</v>
      </c>
      <c r="H50">
        <v>10</v>
      </c>
      <c r="I50">
        <v>233024</v>
      </c>
      <c r="J50" t="s">
        <v>395</v>
      </c>
    </row>
    <row r="51" spans="1:10" x14ac:dyDescent="0.15">
      <c r="A51">
        <v>462</v>
      </c>
      <c r="B51" t="s">
        <v>508</v>
      </c>
      <c r="E51">
        <v>796406</v>
      </c>
      <c r="F51">
        <v>1501241520</v>
      </c>
      <c r="G51" s="201">
        <v>43121.010659722226</v>
      </c>
      <c r="H51">
        <v>10</v>
      </c>
      <c r="I51">
        <v>233024</v>
      </c>
      <c r="J51" t="s">
        <v>395</v>
      </c>
    </row>
    <row r="52" spans="1:10" x14ac:dyDescent="0.15">
      <c r="A52">
        <v>462</v>
      </c>
      <c r="B52" t="s">
        <v>509</v>
      </c>
      <c r="E52">
        <v>61021</v>
      </c>
      <c r="F52">
        <v>1012134324</v>
      </c>
      <c r="G52" s="201">
        <v>43121.449618055558</v>
      </c>
      <c r="H52">
        <v>10</v>
      </c>
      <c r="I52">
        <v>233024</v>
      </c>
      <c r="J52" t="s">
        <v>395</v>
      </c>
    </row>
    <row r="53" spans="1:10" x14ac:dyDescent="0.15">
      <c r="A53">
        <v>464</v>
      </c>
      <c r="B53" t="s">
        <v>510</v>
      </c>
      <c r="E53">
        <v>5254</v>
      </c>
      <c r="F53">
        <v>1500918350</v>
      </c>
      <c r="G53" s="201">
        <v>43121.806435185186</v>
      </c>
      <c r="H53">
        <v>10</v>
      </c>
      <c r="I53">
        <v>230799</v>
      </c>
      <c r="J53" t="s">
        <v>396</v>
      </c>
    </row>
    <row r="54" spans="1:10" x14ac:dyDescent="0.15">
      <c r="A54">
        <v>464</v>
      </c>
      <c r="B54" t="s">
        <v>511</v>
      </c>
      <c r="E54">
        <v>652027</v>
      </c>
      <c r="F54">
        <v>1404830652</v>
      </c>
      <c r="G54" s="201">
        <v>43122.484178240738</v>
      </c>
      <c r="H54">
        <v>10</v>
      </c>
      <c r="I54">
        <v>230799</v>
      </c>
      <c r="J54" t="s">
        <v>396</v>
      </c>
    </row>
    <row r="55" spans="1:10" x14ac:dyDescent="0.15">
      <c r="A55">
        <v>464</v>
      </c>
      <c r="B55" t="s">
        <v>512</v>
      </c>
      <c r="C55">
        <v>2707799</v>
      </c>
      <c r="D55" t="s">
        <v>513</v>
      </c>
      <c r="E55">
        <v>1777637</v>
      </c>
      <c r="F55">
        <v>1616387837</v>
      </c>
      <c r="G55" s="201">
        <v>43123.617361111108</v>
      </c>
      <c r="H55">
        <v>10</v>
      </c>
      <c r="I55">
        <v>230799</v>
      </c>
      <c r="J55" t="s">
        <v>396</v>
      </c>
    </row>
    <row r="56" spans="1:10" x14ac:dyDescent="0.15">
      <c r="A56">
        <v>464</v>
      </c>
      <c r="B56" t="s">
        <v>514</v>
      </c>
      <c r="E56">
        <v>480781</v>
      </c>
      <c r="F56">
        <v>1501862265</v>
      </c>
      <c r="G56" s="201">
        <v>43124.848726851851</v>
      </c>
      <c r="H56">
        <v>10</v>
      </c>
      <c r="I56">
        <v>230799</v>
      </c>
      <c r="J56" t="s">
        <v>396</v>
      </c>
    </row>
    <row r="57" spans="1:10" x14ac:dyDescent="0.15">
      <c r="A57">
        <v>464</v>
      </c>
      <c r="B57" t="s">
        <v>515</v>
      </c>
      <c r="C57">
        <v>2709192</v>
      </c>
      <c r="D57" t="s">
        <v>516</v>
      </c>
      <c r="E57">
        <v>480781</v>
      </c>
      <c r="F57">
        <v>1501862265</v>
      </c>
      <c r="G57" s="201">
        <v>43124.84920138889</v>
      </c>
      <c r="H57">
        <v>10</v>
      </c>
      <c r="I57">
        <v>230799</v>
      </c>
      <c r="J57" t="s">
        <v>396</v>
      </c>
    </row>
    <row r="58" spans="1:10" x14ac:dyDescent="0.15">
      <c r="A58">
        <v>464</v>
      </c>
      <c r="B58" t="s">
        <v>517</v>
      </c>
      <c r="C58">
        <v>2710036</v>
      </c>
      <c r="D58" t="s">
        <v>518</v>
      </c>
      <c r="E58">
        <v>1008059</v>
      </c>
      <c r="F58">
        <v>1108718382</v>
      </c>
      <c r="G58" s="201">
        <v>43124.919768518521</v>
      </c>
      <c r="H58">
        <v>10</v>
      </c>
      <c r="I58">
        <v>230799</v>
      </c>
      <c r="J58" t="s">
        <v>396</v>
      </c>
    </row>
    <row r="59" spans="1:10" x14ac:dyDescent="0.15">
      <c r="A59">
        <v>465</v>
      </c>
      <c r="B59" t="s">
        <v>519</v>
      </c>
      <c r="E59">
        <v>1945030</v>
      </c>
      <c r="F59">
        <v>1619053018</v>
      </c>
      <c r="G59" s="201">
        <v>43121.354490740741</v>
      </c>
      <c r="H59">
        <v>10</v>
      </c>
      <c r="I59">
        <v>217799</v>
      </c>
      <c r="J59" t="s">
        <v>397</v>
      </c>
    </row>
    <row r="60" spans="1:10" x14ac:dyDescent="0.15">
      <c r="A60">
        <v>465</v>
      </c>
      <c r="B60" t="s">
        <v>520</v>
      </c>
      <c r="C60">
        <v>2707808</v>
      </c>
      <c r="D60" t="s">
        <v>521</v>
      </c>
      <c r="E60">
        <v>1777637</v>
      </c>
      <c r="F60">
        <v>1616387837</v>
      </c>
      <c r="G60" s="201">
        <v>43123.61010416667</v>
      </c>
      <c r="H60">
        <v>10</v>
      </c>
      <c r="I60">
        <v>217799</v>
      </c>
      <c r="J60" t="s">
        <v>397</v>
      </c>
    </row>
    <row r="61" spans="1:10" x14ac:dyDescent="0.15">
      <c r="A61">
        <v>465</v>
      </c>
      <c r="B61" t="s">
        <v>522</v>
      </c>
      <c r="C61">
        <v>2707626</v>
      </c>
      <c r="D61" t="s">
        <v>523</v>
      </c>
      <c r="E61">
        <v>1674157</v>
      </c>
      <c r="F61">
        <v>1501533204</v>
      </c>
      <c r="G61" s="201">
        <v>43124.872719907406</v>
      </c>
      <c r="H61">
        <v>10</v>
      </c>
      <c r="I61">
        <v>217799</v>
      </c>
      <c r="J61" t="s">
        <v>397</v>
      </c>
    </row>
    <row r="62" spans="1:10" x14ac:dyDescent="0.15">
      <c r="A62">
        <v>467</v>
      </c>
      <c r="B62" t="s">
        <v>524</v>
      </c>
      <c r="C62">
        <v>2707803</v>
      </c>
      <c r="D62" t="s">
        <v>525</v>
      </c>
      <c r="E62">
        <v>1777637</v>
      </c>
      <c r="F62">
        <v>1616387837</v>
      </c>
      <c r="G62" s="201">
        <v>43123.611909722225</v>
      </c>
      <c r="H62">
        <v>10</v>
      </c>
      <c r="I62">
        <v>206848</v>
      </c>
      <c r="J62" t="s">
        <v>398</v>
      </c>
    </row>
    <row r="63" spans="1:10" x14ac:dyDescent="0.15">
      <c r="A63">
        <v>467</v>
      </c>
      <c r="B63" t="s">
        <v>526</v>
      </c>
      <c r="C63">
        <v>2709500</v>
      </c>
      <c r="D63" t="s">
        <v>527</v>
      </c>
      <c r="E63">
        <v>215199</v>
      </c>
      <c r="F63">
        <v>804564645</v>
      </c>
      <c r="G63" s="201">
        <v>43123.855439814812</v>
      </c>
      <c r="H63">
        <v>10</v>
      </c>
      <c r="I63">
        <v>206848</v>
      </c>
      <c r="J63" t="s">
        <v>398</v>
      </c>
    </row>
    <row r="64" spans="1:10" x14ac:dyDescent="0.15">
      <c r="A64">
        <v>467</v>
      </c>
      <c r="B64" t="s">
        <v>528</v>
      </c>
      <c r="E64">
        <v>380647</v>
      </c>
      <c r="F64">
        <v>703189320</v>
      </c>
      <c r="G64" s="201">
        <v>43124.046030092592</v>
      </c>
      <c r="H64">
        <v>10</v>
      </c>
      <c r="I64">
        <v>206848</v>
      </c>
      <c r="J64" t="s">
        <v>398</v>
      </c>
    </row>
    <row r="65" spans="1:10" x14ac:dyDescent="0.15">
      <c r="A65">
        <v>468</v>
      </c>
      <c r="B65" t="s">
        <v>529</v>
      </c>
      <c r="E65">
        <v>2009807</v>
      </c>
      <c r="F65">
        <v>1103336358</v>
      </c>
      <c r="G65" s="201">
        <v>43122.760462962964</v>
      </c>
      <c r="H65">
        <v>10</v>
      </c>
      <c r="I65">
        <v>232733</v>
      </c>
      <c r="J65" t="s">
        <v>399</v>
      </c>
    </row>
    <row r="66" spans="1:10" x14ac:dyDescent="0.15">
      <c r="A66">
        <v>468</v>
      </c>
      <c r="B66" t="s">
        <v>530</v>
      </c>
      <c r="C66">
        <v>2707222</v>
      </c>
      <c r="D66" t="s">
        <v>531</v>
      </c>
      <c r="E66">
        <v>215578</v>
      </c>
      <c r="F66">
        <v>1010989472</v>
      </c>
      <c r="G66" s="201">
        <v>43124.482268518521</v>
      </c>
      <c r="H66">
        <v>10</v>
      </c>
      <c r="I66">
        <v>232733</v>
      </c>
      <c r="J66" t="s">
        <v>399</v>
      </c>
    </row>
    <row r="67" spans="1:10" x14ac:dyDescent="0.15">
      <c r="A67">
        <v>471</v>
      </c>
      <c r="B67" t="s">
        <v>532</v>
      </c>
      <c r="C67">
        <v>2707436</v>
      </c>
      <c r="D67" t="s">
        <v>533</v>
      </c>
      <c r="E67">
        <v>8833</v>
      </c>
      <c r="F67">
        <v>804571303</v>
      </c>
      <c r="G67" s="201">
        <v>43121.332858796297</v>
      </c>
      <c r="H67">
        <v>10</v>
      </c>
      <c r="I67">
        <v>220803</v>
      </c>
      <c r="J67" t="s">
        <v>400</v>
      </c>
    </row>
    <row r="68" spans="1:10" x14ac:dyDescent="0.15">
      <c r="A68">
        <v>471</v>
      </c>
      <c r="B68" t="s">
        <v>534</v>
      </c>
      <c r="C68">
        <v>2707819</v>
      </c>
      <c r="D68" t="s">
        <v>535</v>
      </c>
      <c r="E68">
        <v>410240</v>
      </c>
      <c r="F68">
        <v>1405887669</v>
      </c>
      <c r="G68" s="201">
        <v>43124.377986111111</v>
      </c>
      <c r="H68">
        <v>10</v>
      </c>
      <c r="I68">
        <v>220803</v>
      </c>
      <c r="J68" t="s">
        <v>400</v>
      </c>
    </row>
    <row r="69" spans="1:10" x14ac:dyDescent="0.15">
      <c r="A69">
        <v>471</v>
      </c>
      <c r="B69" t="s">
        <v>536</v>
      </c>
      <c r="C69">
        <v>2707583</v>
      </c>
      <c r="D69" t="s">
        <v>537</v>
      </c>
      <c r="E69">
        <v>403234</v>
      </c>
      <c r="F69">
        <v>1501755373</v>
      </c>
      <c r="G69" s="201">
        <v>43124.902199074073</v>
      </c>
      <c r="H69">
        <v>10</v>
      </c>
      <c r="I69">
        <v>220803</v>
      </c>
      <c r="J69" t="s">
        <v>400</v>
      </c>
    </row>
    <row r="70" spans="1:10" x14ac:dyDescent="0.15">
      <c r="A70">
        <v>472</v>
      </c>
      <c r="B70" t="s">
        <v>538</v>
      </c>
      <c r="C70">
        <v>2707431</v>
      </c>
      <c r="D70" t="s">
        <v>539</v>
      </c>
      <c r="E70">
        <v>8833</v>
      </c>
      <c r="F70">
        <v>804571303</v>
      </c>
      <c r="G70" s="201">
        <v>43121.333506944444</v>
      </c>
      <c r="H70">
        <v>10</v>
      </c>
      <c r="I70">
        <v>188922</v>
      </c>
      <c r="J70" t="s">
        <v>401</v>
      </c>
    </row>
    <row r="71" spans="1:10" x14ac:dyDescent="0.15">
      <c r="A71">
        <v>474</v>
      </c>
      <c r="B71" t="s">
        <v>540</v>
      </c>
      <c r="C71">
        <v>2707591</v>
      </c>
      <c r="D71" t="s">
        <v>541</v>
      </c>
      <c r="E71">
        <v>532703</v>
      </c>
      <c r="F71">
        <v>912343452</v>
      </c>
      <c r="G71" s="201">
        <v>43122.55641203704</v>
      </c>
      <c r="H71">
        <v>10</v>
      </c>
      <c r="I71">
        <v>201995</v>
      </c>
      <c r="J71" t="s">
        <v>402</v>
      </c>
    </row>
    <row r="72" spans="1:10" x14ac:dyDescent="0.15">
      <c r="A72">
        <v>478</v>
      </c>
      <c r="B72" t="s">
        <v>542</v>
      </c>
      <c r="E72">
        <v>796406</v>
      </c>
      <c r="F72">
        <v>1501241520</v>
      </c>
      <c r="G72" s="201">
        <v>43121.0077662037</v>
      </c>
      <c r="H72">
        <v>10</v>
      </c>
      <c r="I72">
        <v>232363</v>
      </c>
      <c r="J72" t="s">
        <v>403</v>
      </c>
    </row>
    <row r="73" spans="1:10" x14ac:dyDescent="0.15">
      <c r="A73">
        <v>478</v>
      </c>
      <c r="B73" t="s">
        <v>543</v>
      </c>
      <c r="E73">
        <v>796406</v>
      </c>
      <c r="F73">
        <v>1501241520</v>
      </c>
      <c r="G73" s="201">
        <v>43121.00818287037</v>
      </c>
      <c r="H73">
        <v>10</v>
      </c>
      <c r="I73">
        <v>232363</v>
      </c>
      <c r="J73" t="s">
        <v>403</v>
      </c>
    </row>
    <row r="74" spans="1:10" x14ac:dyDescent="0.15">
      <c r="A74">
        <v>478</v>
      </c>
      <c r="B74" t="s">
        <v>544</v>
      </c>
      <c r="E74">
        <v>61021</v>
      </c>
      <c r="F74">
        <v>1012134324</v>
      </c>
      <c r="G74" s="201">
        <v>43121.440567129626</v>
      </c>
      <c r="H74">
        <v>10</v>
      </c>
      <c r="I74">
        <v>232363</v>
      </c>
      <c r="J74" t="s">
        <v>403</v>
      </c>
    </row>
    <row r="75" spans="1:10" x14ac:dyDescent="0.15">
      <c r="A75">
        <v>478</v>
      </c>
      <c r="B75" t="s">
        <v>545</v>
      </c>
      <c r="C75">
        <v>2709388</v>
      </c>
      <c r="D75" t="s">
        <v>546</v>
      </c>
      <c r="E75">
        <v>1082755</v>
      </c>
      <c r="F75">
        <v>1605596273</v>
      </c>
      <c r="G75" s="201">
        <v>43121.501203703701</v>
      </c>
      <c r="H75">
        <v>10</v>
      </c>
      <c r="I75">
        <v>232363</v>
      </c>
      <c r="J75" t="s">
        <v>403</v>
      </c>
    </row>
    <row r="76" spans="1:10" x14ac:dyDescent="0.15">
      <c r="A76">
        <v>478</v>
      </c>
      <c r="B76" t="s">
        <v>547</v>
      </c>
      <c r="C76">
        <v>2707348</v>
      </c>
      <c r="D76" t="s">
        <v>548</v>
      </c>
      <c r="E76">
        <v>560043</v>
      </c>
      <c r="F76">
        <v>606048250</v>
      </c>
      <c r="G76" s="201">
        <v>43121.678611111114</v>
      </c>
      <c r="H76">
        <v>10</v>
      </c>
      <c r="I76">
        <v>232363</v>
      </c>
      <c r="J76" t="s">
        <v>403</v>
      </c>
    </row>
    <row r="77" spans="1:10" x14ac:dyDescent="0.15">
      <c r="A77">
        <v>478</v>
      </c>
      <c r="B77" t="s">
        <v>549</v>
      </c>
      <c r="C77">
        <v>2708550</v>
      </c>
      <c r="D77" t="s">
        <v>550</v>
      </c>
      <c r="E77">
        <v>272243</v>
      </c>
      <c r="F77">
        <v>1501012465</v>
      </c>
      <c r="G77" s="201">
        <v>43121.948750000003</v>
      </c>
      <c r="H77">
        <v>10</v>
      </c>
      <c r="I77">
        <v>232363</v>
      </c>
      <c r="J77" t="s">
        <v>403</v>
      </c>
    </row>
    <row r="78" spans="1:10" x14ac:dyDescent="0.15">
      <c r="A78">
        <v>478</v>
      </c>
      <c r="B78" t="s">
        <v>551</v>
      </c>
      <c r="C78">
        <v>2707736</v>
      </c>
      <c r="D78" t="s">
        <v>552</v>
      </c>
      <c r="E78">
        <v>275390</v>
      </c>
      <c r="F78">
        <v>1107675874</v>
      </c>
      <c r="G78" s="201">
        <v>43123.377187500002</v>
      </c>
      <c r="H78">
        <v>10</v>
      </c>
      <c r="I78">
        <v>232363</v>
      </c>
      <c r="J78" t="s">
        <v>403</v>
      </c>
    </row>
    <row r="79" spans="1:10" x14ac:dyDescent="0.15">
      <c r="A79">
        <v>478</v>
      </c>
      <c r="B79" t="s">
        <v>553</v>
      </c>
      <c r="C79">
        <v>2707732</v>
      </c>
      <c r="D79" t="s">
        <v>554</v>
      </c>
      <c r="E79">
        <v>275390</v>
      </c>
      <c r="F79">
        <v>1107675874</v>
      </c>
      <c r="G79" s="201">
        <v>43123.37777777778</v>
      </c>
      <c r="H79">
        <v>10</v>
      </c>
      <c r="I79">
        <v>232363</v>
      </c>
      <c r="J79" t="s">
        <v>403</v>
      </c>
    </row>
    <row r="80" spans="1:10" x14ac:dyDescent="0.15">
      <c r="A80">
        <v>478</v>
      </c>
      <c r="B80" t="s">
        <v>555</v>
      </c>
      <c r="C80">
        <v>2707726</v>
      </c>
      <c r="D80" t="s">
        <v>556</v>
      </c>
      <c r="E80">
        <v>275390</v>
      </c>
      <c r="F80">
        <v>1107675874</v>
      </c>
      <c r="G80" s="201">
        <v>43123.379282407404</v>
      </c>
      <c r="H80">
        <v>10</v>
      </c>
      <c r="I80">
        <v>232363</v>
      </c>
      <c r="J80" t="s">
        <v>403</v>
      </c>
    </row>
    <row r="81" spans="1:10" x14ac:dyDescent="0.15">
      <c r="A81">
        <v>478</v>
      </c>
      <c r="B81" t="s">
        <v>557</v>
      </c>
      <c r="C81">
        <v>2707824</v>
      </c>
      <c r="D81" t="s">
        <v>558</v>
      </c>
      <c r="E81">
        <v>4222</v>
      </c>
      <c r="F81">
        <v>1501216081</v>
      </c>
      <c r="G81" s="201">
        <v>43123.4999537037</v>
      </c>
      <c r="H81">
        <v>10</v>
      </c>
      <c r="I81">
        <v>232363</v>
      </c>
      <c r="J81" t="s">
        <v>403</v>
      </c>
    </row>
    <row r="82" spans="1:10" x14ac:dyDescent="0.15">
      <c r="A82">
        <v>478</v>
      </c>
      <c r="B82" t="s">
        <v>559</v>
      </c>
      <c r="C82">
        <v>2707177</v>
      </c>
      <c r="D82" t="s">
        <v>560</v>
      </c>
      <c r="E82">
        <v>1488628</v>
      </c>
      <c r="F82">
        <v>1609838629</v>
      </c>
      <c r="G82" s="201">
        <v>43123.830057870371</v>
      </c>
      <c r="H82">
        <v>10</v>
      </c>
      <c r="I82">
        <v>232363</v>
      </c>
      <c r="J82" t="s">
        <v>403</v>
      </c>
    </row>
    <row r="83" spans="1:10" x14ac:dyDescent="0.15">
      <c r="A83">
        <v>478</v>
      </c>
      <c r="B83" t="s">
        <v>561</v>
      </c>
      <c r="C83">
        <v>2707434</v>
      </c>
      <c r="D83" t="s">
        <v>562</v>
      </c>
      <c r="E83">
        <v>1958307</v>
      </c>
      <c r="F83">
        <v>1617795947</v>
      </c>
      <c r="G83" s="201">
        <v>43123.880150462966</v>
      </c>
      <c r="H83">
        <v>10</v>
      </c>
      <c r="I83">
        <v>232363</v>
      </c>
      <c r="J83" t="s">
        <v>403</v>
      </c>
    </row>
    <row r="84" spans="1:10" x14ac:dyDescent="0.15">
      <c r="A84">
        <v>478</v>
      </c>
      <c r="B84" t="s">
        <v>563</v>
      </c>
      <c r="C84">
        <v>2707298</v>
      </c>
      <c r="D84" t="s">
        <v>564</v>
      </c>
      <c r="E84">
        <v>3058</v>
      </c>
      <c r="F84">
        <v>609075466</v>
      </c>
      <c r="G84" s="201">
        <v>43124.725462962961</v>
      </c>
      <c r="H84">
        <v>10</v>
      </c>
      <c r="I84">
        <v>232363</v>
      </c>
      <c r="J84" t="s">
        <v>403</v>
      </c>
    </row>
    <row r="85" spans="1:10" x14ac:dyDescent="0.15">
      <c r="A85">
        <v>479</v>
      </c>
      <c r="B85" t="s">
        <v>565</v>
      </c>
      <c r="C85">
        <v>2707430</v>
      </c>
      <c r="D85" t="s">
        <v>566</v>
      </c>
      <c r="E85">
        <v>1958307</v>
      </c>
      <c r="F85">
        <v>1617795947</v>
      </c>
      <c r="G85" s="201">
        <v>43123.955324074072</v>
      </c>
      <c r="H85">
        <v>10</v>
      </c>
      <c r="I85">
        <v>232856</v>
      </c>
      <c r="J85" t="s">
        <v>404</v>
      </c>
    </row>
    <row r="86" spans="1:10" x14ac:dyDescent="0.15">
      <c r="A86">
        <v>479</v>
      </c>
      <c r="B86" t="s">
        <v>567</v>
      </c>
      <c r="C86">
        <v>2707268</v>
      </c>
      <c r="D86" t="s">
        <v>568</v>
      </c>
      <c r="E86">
        <v>52828</v>
      </c>
      <c r="F86">
        <v>803532309</v>
      </c>
      <c r="G86" s="201">
        <v>43124.114085648151</v>
      </c>
      <c r="H86">
        <v>10</v>
      </c>
      <c r="I86">
        <v>232856</v>
      </c>
      <c r="J86" t="s">
        <v>404</v>
      </c>
    </row>
    <row r="87" spans="1:10" x14ac:dyDescent="0.15">
      <c r="A87">
        <v>479</v>
      </c>
      <c r="B87" t="s">
        <v>569</v>
      </c>
      <c r="C87">
        <v>2707267</v>
      </c>
      <c r="D87" t="s">
        <v>570</v>
      </c>
      <c r="E87">
        <v>52828</v>
      </c>
      <c r="F87">
        <v>803532309</v>
      </c>
      <c r="G87" s="201">
        <v>43124.508703703701</v>
      </c>
      <c r="H87">
        <v>10</v>
      </c>
      <c r="I87">
        <v>232856</v>
      </c>
      <c r="J87" t="s">
        <v>404</v>
      </c>
    </row>
    <row r="88" spans="1:10" x14ac:dyDescent="0.15">
      <c r="A88">
        <v>479</v>
      </c>
      <c r="B88" t="s">
        <v>571</v>
      </c>
      <c r="C88">
        <v>2707331</v>
      </c>
      <c r="D88" t="s">
        <v>572</v>
      </c>
      <c r="E88">
        <v>1616784</v>
      </c>
      <c r="F88">
        <v>904025636</v>
      </c>
      <c r="G88" s="201">
        <v>43124.931192129632</v>
      </c>
      <c r="H88">
        <v>10</v>
      </c>
      <c r="I88">
        <v>232856</v>
      </c>
      <c r="J88" t="s">
        <v>404</v>
      </c>
    </row>
    <row r="89" spans="1:10" x14ac:dyDescent="0.15">
      <c r="A89">
        <v>479</v>
      </c>
      <c r="B89" t="s">
        <v>573</v>
      </c>
      <c r="E89">
        <v>216389</v>
      </c>
      <c r="F89">
        <v>604008117</v>
      </c>
      <c r="G89" s="201">
        <v>43124.940300925926</v>
      </c>
      <c r="H89">
        <v>10</v>
      </c>
      <c r="I89">
        <v>232856</v>
      </c>
      <c r="J89" t="s">
        <v>404</v>
      </c>
    </row>
    <row r="90" spans="1:10" x14ac:dyDescent="0.15">
      <c r="A90">
        <v>481</v>
      </c>
      <c r="B90" t="s">
        <v>574</v>
      </c>
      <c r="C90">
        <v>2708193</v>
      </c>
      <c r="D90" t="s">
        <v>575</v>
      </c>
      <c r="E90">
        <v>10282</v>
      </c>
      <c r="F90">
        <v>612126984</v>
      </c>
      <c r="G90" s="201">
        <v>43123.488761574074</v>
      </c>
      <c r="H90">
        <v>10</v>
      </c>
      <c r="I90">
        <v>232706</v>
      </c>
      <c r="J90" t="s">
        <v>405</v>
      </c>
    </row>
    <row r="91" spans="1:10" x14ac:dyDescent="0.15">
      <c r="A91">
        <v>481</v>
      </c>
      <c r="B91" t="s">
        <v>576</v>
      </c>
      <c r="C91">
        <v>2708239</v>
      </c>
      <c r="D91" t="s">
        <v>577</v>
      </c>
      <c r="E91">
        <v>288118</v>
      </c>
      <c r="F91">
        <v>609074173</v>
      </c>
      <c r="G91" s="201">
        <v>43124.907685185186</v>
      </c>
      <c r="H91">
        <v>10</v>
      </c>
      <c r="I91">
        <v>232706</v>
      </c>
      <c r="J91" t="s">
        <v>405</v>
      </c>
    </row>
    <row r="92" spans="1:10" x14ac:dyDescent="0.15">
      <c r="A92">
        <v>481</v>
      </c>
      <c r="B92" t="s">
        <v>578</v>
      </c>
      <c r="E92">
        <v>216389</v>
      </c>
      <c r="F92">
        <v>604008117</v>
      </c>
      <c r="G92" s="201">
        <v>43124.941342592596</v>
      </c>
      <c r="H92">
        <v>10</v>
      </c>
      <c r="I92">
        <v>232706</v>
      </c>
      <c r="J92" t="s">
        <v>405</v>
      </c>
    </row>
    <row r="93" spans="1:10" x14ac:dyDescent="0.15">
      <c r="A93">
        <v>494</v>
      </c>
      <c r="B93" t="s">
        <v>579</v>
      </c>
      <c r="C93">
        <v>2707300</v>
      </c>
      <c r="D93" t="s">
        <v>580</v>
      </c>
      <c r="E93">
        <v>8629</v>
      </c>
      <c r="F93">
        <v>1312525137</v>
      </c>
      <c r="G93" s="201">
        <v>43122.650358796294</v>
      </c>
      <c r="H93">
        <v>10</v>
      </c>
      <c r="I93">
        <v>222260</v>
      </c>
      <c r="J93" t="s">
        <v>284</v>
      </c>
    </row>
    <row r="94" spans="1:10" x14ac:dyDescent="0.15">
      <c r="A94">
        <v>506</v>
      </c>
      <c r="B94" t="s">
        <v>581</v>
      </c>
      <c r="C94">
        <v>2707173</v>
      </c>
      <c r="D94" t="s">
        <v>582</v>
      </c>
      <c r="E94">
        <v>226375</v>
      </c>
      <c r="F94">
        <v>1500903622</v>
      </c>
      <c r="G94" s="201">
        <v>43123.990451388891</v>
      </c>
      <c r="H94">
        <v>10</v>
      </c>
      <c r="I94">
        <v>225693</v>
      </c>
      <c r="J94" t="s">
        <v>246</v>
      </c>
    </row>
    <row r="95" spans="1:10" x14ac:dyDescent="0.15">
      <c r="A95">
        <v>512</v>
      </c>
      <c r="B95" t="s">
        <v>583</v>
      </c>
      <c r="C95">
        <v>2710270</v>
      </c>
      <c r="D95" t="s">
        <v>584</v>
      </c>
      <c r="E95">
        <v>2019425</v>
      </c>
      <c r="F95">
        <v>901897410</v>
      </c>
      <c r="G95" s="201">
        <v>43123.493611111109</v>
      </c>
      <c r="H95">
        <v>10</v>
      </c>
      <c r="I95">
        <v>228030</v>
      </c>
      <c r="J95" t="s">
        <v>406</v>
      </c>
    </row>
    <row r="96" spans="1:10" x14ac:dyDescent="0.15">
      <c r="A96">
        <v>513</v>
      </c>
      <c r="B96" t="s">
        <v>585</v>
      </c>
      <c r="C96">
        <v>2707695</v>
      </c>
      <c r="D96" t="s">
        <v>586</v>
      </c>
      <c r="E96">
        <v>275390</v>
      </c>
      <c r="F96">
        <v>1107675874</v>
      </c>
      <c r="G96" s="201">
        <v>43123.383414351854</v>
      </c>
      <c r="H96">
        <v>10</v>
      </c>
      <c r="I96">
        <v>204336</v>
      </c>
      <c r="J96" t="s">
        <v>407</v>
      </c>
    </row>
    <row r="97" spans="1:10" x14ac:dyDescent="0.15">
      <c r="A97">
        <v>513</v>
      </c>
      <c r="B97" t="s">
        <v>587</v>
      </c>
      <c r="C97">
        <v>2707440</v>
      </c>
      <c r="D97" t="s">
        <v>588</v>
      </c>
      <c r="E97">
        <v>768812</v>
      </c>
      <c r="F97">
        <v>1601160694</v>
      </c>
      <c r="G97" s="201">
        <v>43123.752442129633</v>
      </c>
      <c r="H97">
        <v>10</v>
      </c>
      <c r="I97">
        <v>204336</v>
      </c>
      <c r="J97" t="s">
        <v>407</v>
      </c>
    </row>
    <row r="98" spans="1:10" x14ac:dyDescent="0.15">
      <c r="A98">
        <v>513</v>
      </c>
      <c r="B98" t="s">
        <v>589</v>
      </c>
      <c r="C98">
        <v>2707593</v>
      </c>
      <c r="D98" t="s">
        <v>590</v>
      </c>
      <c r="E98">
        <v>580695</v>
      </c>
      <c r="F98">
        <v>1501436184</v>
      </c>
      <c r="G98" s="201">
        <v>43123.979629629626</v>
      </c>
      <c r="H98">
        <v>10</v>
      </c>
      <c r="I98">
        <v>204336</v>
      </c>
      <c r="J98" t="s">
        <v>407</v>
      </c>
    </row>
    <row r="99" spans="1:10" x14ac:dyDescent="0.15">
      <c r="A99">
        <v>527</v>
      </c>
      <c r="B99" t="s">
        <v>591</v>
      </c>
      <c r="C99">
        <v>2707192</v>
      </c>
      <c r="D99" t="s">
        <v>592</v>
      </c>
      <c r="E99">
        <v>665411</v>
      </c>
      <c r="F99">
        <v>1111001072</v>
      </c>
      <c r="G99" s="201">
        <v>43121.413518518515</v>
      </c>
      <c r="H99">
        <v>10</v>
      </c>
      <c r="I99">
        <v>228976</v>
      </c>
      <c r="J99" t="s">
        <v>408</v>
      </c>
    </row>
    <row r="100" spans="1:10" x14ac:dyDescent="0.15">
      <c r="A100">
        <v>530</v>
      </c>
      <c r="B100" t="s">
        <v>593</v>
      </c>
      <c r="E100">
        <v>250683</v>
      </c>
      <c r="F100">
        <v>1202289067</v>
      </c>
      <c r="G100" s="201">
        <v>43122.828043981484</v>
      </c>
      <c r="H100">
        <v>10</v>
      </c>
      <c r="I100">
        <v>233756</v>
      </c>
      <c r="J100" t="s">
        <v>409</v>
      </c>
    </row>
    <row r="101" spans="1:10" x14ac:dyDescent="0.15">
      <c r="A101">
        <v>548</v>
      </c>
      <c r="B101" t="s">
        <v>594</v>
      </c>
      <c r="E101">
        <v>1952678</v>
      </c>
      <c r="F101">
        <v>1619051155</v>
      </c>
      <c r="G101" s="201">
        <v>43123.898252314815</v>
      </c>
      <c r="H101">
        <v>10</v>
      </c>
      <c r="I101">
        <v>233738</v>
      </c>
      <c r="J101" t="s">
        <v>130</v>
      </c>
    </row>
    <row r="102" spans="1:10" x14ac:dyDescent="0.15">
      <c r="A102">
        <v>561</v>
      </c>
      <c r="B102" t="s">
        <v>595</v>
      </c>
      <c r="C102">
        <v>2707424</v>
      </c>
      <c r="D102" t="s">
        <v>596</v>
      </c>
      <c r="E102">
        <v>6664</v>
      </c>
      <c r="F102">
        <v>1306846321</v>
      </c>
      <c r="G102" s="201">
        <v>43121.441747685189</v>
      </c>
      <c r="H102">
        <v>10</v>
      </c>
      <c r="I102">
        <v>222851</v>
      </c>
      <c r="J102" t="s">
        <v>410</v>
      </c>
    </row>
    <row r="103" spans="1:10" x14ac:dyDescent="0.15">
      <c r="A103">
        <v>567</v>
      </c>
      <c r="B103" t="s">
        <v>597</v>
      </c>
      <c r="C103">
        <v>2708909</v>
      </c>
      <c r="D103" t="s">
        <v>598</v>
      </c>
      <c r="E103">
        <v>1037228</v>
      </c>
      <c r="F103">
        <v>1604748174</v>
      </c>
      <c r="G103" s="201">
        <v>43122.419930555552</v>
      </c>
      <c r="H103">
        <v>10</v>
      </c>
      <c r="I103">
        <v>232834</v>
      </c>
      <c r="J103" t="s">
        <v>411</v>
      </c>
    </row>
    <row r="104" spans="1:10" x14ac:dyDescent="0.15">
      <c r="A104">
        <v>567</v>
      </c>
      <c r="B104" t="s">
        <v>599</v>
      </c>
      <c r="E104">
        <v>498815</v>
      </c>
      <c r="F104">
        <v>1112067532</v>
      </c>
      <c r="G104" s="201">
        <v>43123.877754629626</v>
      </c>
      <c r="H104">
        <v>10</v>
      </c>
      <c r="I104">
        <v>232834</v>
      </c>
      <c r="J104" t="s">
        <v>411</v>
      </c>
    </row>
    <row r="105" spans="1:10" x14ac:dyDescent="0.15">
      <c r="A105">
        <v>567</v>
      </c>
      <c r="B105" t="s">
        <v>600</v>
      </c>
      <c r="C105">
        <v>2707842</v>
      </c>
      <c r="D105" t="s">
        <v>601</v>
      </c>
      <c r="E105">
        <v>1929535</v>
      </c>
      <c r="F105">
        <v>1618761428</v>
      </c>
      <c r="G105" s="201">
        <v>43124.008263888885</v>
      </c>
      <c r="H105">
        <v>10</v>
      </c>
      <c r="I105">
        <v>232834</v>
      </c>
      <c r="J105" t="s">
        <v>411</v>
      </c>
    </row>
    <row r="106" spans="1:10" x14ac:dyDescent="0.15">
      <c r="A106">
        <v>569</v>
      </c>
      <c r="B106" t="s">
        <v>602</v>
      </c>
      <c r="C106">
        <v>2709965</v>
      </c>
      <c r="D106" t="s">
        <v>603</v>
      </c>
      <c r="E106">
        <v>665411</v>
      </c>
      <c r="F106">
        <v>1111001072</v>
      </c>
      <c r="G106" s="201">
        <v>43121.411770833336</v>
      </c>
      <c r="H106">
        <v>10</v>
      </c>
      <c r="I106">
        <v>232740</v>
      </c>
      <c r="J106" t="s">
        <v>412</v>
      </c>
    </row>
    <row r="107" spans="1:10" x14ac:dyDescent="0.15">
      <c r="A107">
        <v>570</v>
      </c>
      <c r="B107" t="s">
        <v>604</v>
      </c>
      <c r="E107">
        <v>9016</v>
      </c>
      <c r="F107">
        <v>1500817559</v>
      </c>
      <c r="G107" s="201">
        <v>43121.309050925927</v>
      </c>
      <c r="H107">
        <v>10</v>
      </c>
      <c r="I107">
        <v>203244</v>
      </c>
      <c r="J107" t="s">
        <v>413</v>
      </c>
    </row>
    <row r="108" spans="1:10" x14ac:dyDescent="0.15">
      <c r="A108">
        <v>570</v>
      </c>
      <c r="B108" t="s">
        <v>605</v>
      </c>
      <c r="C108">
        <v>2707382</v>
      </c>
      <c r="D108" t="s">
        <v>606</v>
      </c>
      <c r="E108">
        <v>62997</v>
      </c>
      <c r="F108">
        <v>1500052982</v>
      </c>
      <c r="G108" s="201">
        <v>43121.878125000003</v>
      </c>
      <c r="H108">
        <v>10</v>
      </c>
      <c r="I108">
        <v>203244</v>
      </c>
      <c r="J108" t="s">
        <v>413</v>
      </c>
    </row>
    <row r="109" spans="1:10" x14ac:dyDescent="0.15">
      <c r="A109">
        <v>570</v>
      </c>
      <c r="B109" t="s">
        <v>607</v>
      </c>
      <c r="C109">
        <v>2707640</v>
      </c>
      <c r="D109" t="s">
        <v>608</v>
      </c>
      <c r="E109">
        <v>268286</v>
      </c>
      <c r="F109">
        <v>1206701110</v>
      </c>
      <c r="G109" s="201">
        <v>43122.719988425924</v>
      </c>
      <c r="H109">
        <v>10</v>
      </c>
      <c r="I109">
        <v>203244</v>
      </c>
      <c r="J109" t="s">
        <v>413</v>
      </c>
    </row>
    <row r="110" spans="1:10" x14ac:dyDescent="0.15">
      <c r="A110">
        <v>570</v>
      </c>
      <c r="B110" t="s">
        <v>609</v>
      </c>
      <c r="C110">
        <v>2707659</v>
      </c>
      <c r="D110" t="s">
        <v>610</v>
      </c>
      <c r="E110">
        <v>450962</v>
      </c>
      <c r="F110">
        <v>1501831854</v>
      </c>
      <c r="G110" s="201">
        <v>43123.470543981479</v>
      </c>
      <c r="H110">
        <v>10</v>
      </c>
      <c r="I110">
        <v>203244</v>
      </c>
      <c r="J110" t="s">
        <v>413</v>
      </c>
    </row>
    <row r="111" spans="1:10" x14ac:dyDescent="0.15">
      <c r="A111">
        <v>570</v>
      </c>
      <c r="B111" t="s">
        <v>611</v>
      </c>
      <c r="C111">
        <v>2710761</v>
      </c>
      <c r="D111" t="s">
        <v>612</v>
      </c>
      <c r="E111">
        <v>391235</v>
      </c>
      <c r="F111">
        <v>1501736690</v>
      </c>
      <c r="G111" s="201">
        <v>43123.929305555554</v>
      </c>
      <c r="H111">
        <v>10</v>
      </c>
      <c r="I111">
        <v>203244</v>
      </c>
      <c r="J111" t="s">
        <v>413</v>
      </c>
    </row>
    <row r="112" spans="1:10" x14ac:dyDescent="0.15">
      <c r="A112">
        <v>570</v>
      </c>
      <c r="B112" t="s">
        <v>613</v>
      </c>
      <c r="E112">
        <v>1096735</v>
      </c>
      <c r="F112">
        <v>1501079065</v>
      </c>
      <c r="G112" s="201">
        <v>43124.319548611114</v>
      </c>
      <c r="H112">
        <v>10</v>
      </c>
      <c r="I112">
        <v>203244</v>
      </c>
      <c r="J112" t="s">
        <v>413</v>
      </c>
    </row>
    <row r="113" spans="1:10" x14ac:dyDescent="0.15">
      <c r="A113">
        <v>570</v>
      </c>
      <c r="B113" t="s">
        <v>614</v>
      </c>
      <c r="C113">
        <v>2711731</v>
      </c>
      <c r="D113" t="s">
        <v>615</v>
      </c>
      <c r="E113">
        <v>813912</v>
      </c>
      <c r="F113">
        <v>1308051250</v>
      </c>
      <c r="G113" s="201">
        <v>43124.427777777775</v>
      </c>
      <c r="H113">
        <v>10</v>
      </c>
      <c r="I113">
        <v>203244</v>
      </c>
      <c r="J113" t="s">
        <v>413</v>
      </c>
    </row>
    <row r="114" spans="1:10" x14ac:dyDescent="0.15">
      <c r="A114">
        <v>571</v>
      </c>
      <c r="B114" t="s">
        <v>616</v>
      </c>
      <c r="E114">
        <v>796406</v>
      </c>
      <c r="F114">
        <v>1501241520</v>
      </c>
      <c r="G114" s="201">
        <v>43121.008900462963</v>
      </c>
      <c r="H114">
        <v>10</v>
      </c>
      <c r="I114">
        <v>233020</v>
      </c>
      <c r="J114" t="s">
        <v>414</v>
      </c>
    </row>
    <row r="115" spans="1:10" x14ac:dyDescent="0.15">
      <c r="A115">
        <v>571</v>
      </c>
      <c r="B115" t="s">
        <v>617</v>
      </c>
      <c r="E115">
        <v>796406</v>
      </c>
      <c r="F115">
        <v>1501241520</v>
      </c>
      <c r="G115" s="201">
        <v>43121.009386574071</v>
      </c>
      <c r="H115">
        <v>10</v>
      </c>
      <c r="I115">
        <v>233020</v>
      </c>
      <c r="J115" t="s">
        <v>414</v>
      </c>
    </row>
    <row r="116" spans="1:10" x14ac:dyDescent="0.15">
      <c r="A116">
        <v>571</v>
      </c>
      <c r="B116" t="s">
        <v>618</v>
      </c>
      <c r="C116">
        <v>2709391</v>
      </c>
      <c r="D116" t="s">
        <v>619</v>
      </c>
      <c r="E116">
        <v>1082755</v>
      </c>
      <c r="F116">
        <v>1605596273</v>
      </c>
      <c r="G116" s="201">
        <v>43121.499722222223</v>
      </c>
      <c r="H116">
        <v>10</v>
      </c>
      <c r="I116">
        <v>233020</v>
      </c>
      <c r="J116" t="s">
        <v>414</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abSelected="1" workbookViewId="0">
      <selection activeCell="A49" sqref="A1:XFD1048576"/>
    </sheetView>
  </sheetViews>
  <sheetFormatPr defaultRowHeight="13.5" x14ac:dyDescent="0.15"/>
  <cols>
    <col min="1" max="1" width="8.5" bestFit="1" customWidth="1"/>
    <col min="2" max="2" width="21.625" bestFit="1" customWidth="1"/>
    <col min="3" max="3" width="11.625" bestFit="1" customWidth="1"/>
    <col min="4" max="6" width="9" bestFit="1" customWidth="1"/>
    <col min="7" max="8" width="17.25" bestFit="1" customWidth="1"/>
    <col min="10" max="10" width="90" bestFit="1" customWidth="1"/>
    <col min="11" max="11" width="11.625" bestFit="1" customWidth="1"/>
  </cols>
  <sheetData>
    <row r="1" spans="1:11" x14ac:dyDescent="0.15">
      <c r="A1" t="s">
        <v>620</v>
      </c>
      <c r="B1" t="s">
        <v>621</v>
      </c>
      <c r="C1" t="s">
        <v>381</v>
      </c>
      <c r="D1" t="s">
        <v>622</v>
      </c>
      <c r="E1" t="s">
        <v>623</v>
      </c>
      <c r="F1" t="s">
        <v>624</v>
      </c>
      <c r="G1" t="s">
        <v>382</v>
      </c>
      <c r="H1" t="s">
        <v>625</v>
      </c>
      <c r="I1" t="s">
        <v>2</v>
      </c>
      <c r="J1" t="s">
        <v>3</v>
      </c>
      <c r="K1" t="s">
        <v>626</v>
      </c>
    </row>
    <row r="2" spans="1:11" x14ac:dyDescent="0.15">
      <c r="A2">
        <v>2707169</v>
      </c>
      <c r="B2" t="s">
        <v>422</v>
      </c>
      <c r="C2">
        <v>1207741028</v>
      </c>
      <c r="E2">
        <v>179</v>
      </c>
      <c r="F2">
        <v>169</v>
      </c>
      <c r="G2" s="201">
        <v>43125.000775462962</v>
      </c>
      <c r="H2" s="201" t="s">
        <v>629</v>
      </c>
      <c r="I2">
        <v>232201</v>
      </c>
      <c r="J2" t="s">
        <v>384</v>
      </c>
      <c r="K2">
        <v>3</v>
      </c>
    </row>
    <row r="3" spans="1:11" x14ac:dyDescent="0.15">
      <c r="A3">
        <v>2707171</v>
      </c>
      <c r="B3" t="s">
        <v>503</v>
      </c>
      <c r="C3">
        <v>1500861286</v>
      </c>
      <c r="E3">
        <v>178</v>
      </c>
      <c r="F3">
        <v>168</v>
      </c>
      <c r="G3" s="201">
        <v>43125.00104166667</v>
      </c>
      <c r="H3" s="201" t="s">
        <v>630</v>
      </c>
      <c r="I3">
        <v>232854</v>
      </c>
      <c r="J3" t="s">
        <v>393</v>
      </c>
      <c r="K3">
        <v>3</v>
      </c>
    </row>
    <row r="4" spans="1:11" x14ac:dyDescent="0.15">
      <c r="A4">
        <v>2707172</v>
      </c>
      <c r="B4" t="s">
        <v>492</v>
      </c>
      <c r="C4">
        <v>1501834909</v>
      </c>
      <c r="E4">
        <v>258</v>
      </c>
      <c r="F4">
        <v>248</v>
      </c>
      <c r="G4" s="201">
        <v>43125.001076388886</v>
      </c>
      <c r="H4" s="201" t="s">
        <v>631</v>
      </c>
      <c r="I4">
        <v>193006</v>
      </c>
      <c r="J4" t="s">
        <v>392</v>
      </c>
      <c r="K4">
        <v>3</v>
      </c>
    </row>
    <row r="5" spans="1:11" x14ac:dyDescent="0.15">
      <c r="A5">
        <v>2707173</v>
      </c>
      <c r="B5" t="s">
        <v>582</v>
      </c>
      <c r="C5">
        <v>1500903622</v>
      </c>
      <c r="E5">
        <v>89</v>
      </c>
      <c r="F5">
        <v>79</v>
      </c>
      <c r="G5" s="201">
        <v>43125.001168981478</v>
      </c>
      <c r="H5" s="201" t="s">
        <v>632</v>
      </c>
      <c r="I5">
        <v>225693</v>
      </c>
      <c r="J5" t="s">
        <v>246</v>
      </c>
      <c r="K5">
        <v>3</v>
      </c>
    </row>
    <row r="6" spans="1:11" x14ac:dyDescent="0.15">
      <c r="A6">
        <v>2707174</v>
      </c>
      <c r="B6" t="s">
        <v>420</v>
      </c>
      <c r="C6">
        <v>1207741028</v>
      </c>
      <c r="E6">
        <v>179</v>
      </c>
      <c r="F6">
        <v>169</v>
      </c>
      <c r="G6" s="201">
        <v>43125.001238425924</v>
      </c>
      <c r="H6" s="201" t="s">
        <v>633</v>
      </c>
      <c r="I6">
        <v>232201</v>
      </c>
      <c r="J6" t="s">
        <v>384</v>
      </c>
      <c r="K6">
        <v>3</v>
      </c>
    </row>
    <row r="7" spans="1:11" x14ac:dyDescent="0.15">
      <c r="A7">
        <v>2707176</v>
      </c>
      <c r="B7" t="s">
        <v>440</v>
      </c>
      <c r="C7">
        <v>1207741028</v>
      </c>
      <c r="E7">
        <v>179</v>
      </c>
      <c r="F7">
        <v>169</v>
      </c>
      <c r="G7" s="201">
        <v>43125.001493055555</v>
      </c>
      <c r="H7" s="201" t="s">
        <v>634</v>
      </c>
      <c r="I7">
        <v>232203</v>
      </c>
      <c r="J7" t="s">
        <v>386</v>
      </c>
      <c r="K7">
        <v>3</v>
      </c>
    </row>
    <row r="8" spans="1:11" x14ac:dyDescent="0.15">
      <c r="A8">
        <v>2707177</v>
      </c>
      <c r="B8" t="s">
        <v>560</v>
      </c>
      <c r="C8">
        <v>1609838629</v>
      </c>
      <c r="E8">
        <v>88</v>
      </c>
      <c r="F8">
        <v>78</v>
      </c>
      <c r="G8" s="201">
        <v>43125.001539351855</v>
      </c>
      <c r="H8" s="201" t="s">
        <v>635</v>
      </c>
      <c r="I8">
        <v>232363</v>
      </c>
      <c r="J8" t="s">
        <v>403</v>
      </c>
      <c r="K8">
        <v>3</v>
      </c>
    </row>
    <row r="9" spans="1:11" x14ac:dyDescent="0.15">
      <c r="A9">
        <v>2707179</v>
      </c>
      <c r="B9" t="s">
        <v>486</v>
      </c>
      <c r="C9">
        <v>1501834909</v>
      </c>
      <c r="E9">
        <v>258</v>
      </c>
      <c r="F9">
        <v>248</v>
      </c>
      <c r="G9" s="201">
        <v>43125.00204861111</v>
      </c>
      <c r="H9" s="201" t="s">
        <v>636</v>
      </c>
      <c r="I9">
        <v>193006</v>
      </c>
      <c r="J9" t="s">
        <v>392</v>
      </c>
      <c r="K9">
        <v>3</v>
      </c>
    </row>
    <row r="10" spans="1:11" x14ac:dyDescent="0.15">
      <c r="A10">
        <v>2707182</v>
      </c>
      <c r="B10" t="s">
        <v>476</v>
      </c>
      <c r="C10">
        <v>1500302955</v>
      </c>
      <c r="E10">
        <v>138</v>
      </c>
      <c r="F10">
        <v>128</v>
      </c>
      <c r="G10" s="201">
        <v>43125.003622685188</v>
      </c>
      <c r="H10" s="201" t="s">
        <v>637</v>
      </c>
      <c r="I10">
        <v>228320</v>
      </c>
      <c r="J10" t="s">
        <v>391</v>
      </c>
      <c r="K10">
        <v>3</v>
      </c>
    </row>
    <row r="11" spans="1:11" x14ac:dyDescent="0.15">
      <c r="A11">
        <v>2707187</v>
      </c>
      <c r="B11" t="s">
        <v>450</v>
      </c>
      <c r="C11">
        <v>1500302955</v>
      </c>
      <c r="E11">
        <v>179</v>
      </c>
      <c r="F11">
        <v>169</v>
      </c>
      <c r="G11" s="201">
        <v>43125.004421296297</v>
      </c>
      <c r="H11" s="201" t="s">
        <v>638</v>
      </c>
      <c r="I11">
        <v>233404</v>
      </c>
      <c r="J11" t="s">
        <v>388</v>
      </c>
      <c r="K11">
        <v>3</v>
      </c>
    </row>
    <row r="12" spans="1:11" x14ac:dyDescent="0.15">
      <c r="A12">
        <v>2707192</v>
      </c>
      <c r="B12" t="s">
        <v>592</v>
      </c>
      <c r="C12">
        <v>1111001072</v>
      </c>
      <c r="E12">
        <v>229</v>
      </c>
      <c r="F12">
        <v>219</v>
      </c>
      <c r="G12" s="201">
        <v>43125.005636574075</v>
      </c>
      <c r="H12" s="201" t="s">
        <v>639</v>
      </c>
      <c r="I12">
        <v>228976</v>
      </c>
      <c r="J12" t="s">
        <v>408</v>
      </c>
      <c r="K12">
        <v>3</v>
      </c>
    </row>
    <row r="13" spans="1:11" x14ac:dyDescent="0.15">
      <c r="A13">
        <v>2707209</v>
      </c>
      <c r="B13" t="s">
        <v>488</v>
      </c>
      <c r="C13">
        <v>1205630297</v>
      </c>
      <c r="E13">
        <v>258</v>
      </c>
      <c r="F13">
        <v>248</v>
      </c>
      <c r="G13" s="201">
        <v>43125.014814814815</v>
      </c>
      <c r="H13" s="201" t="s">
        <v>640</v>
      </c>
      <c r="I13">
        <v>193006</v>
      </c>
      <c r="J13" t="s">
        <v>392</v>
      </c>
      <c r="K13">
        <v>3</v>
      </c>
    </row>
    <row r="14" spans="1:11" x14ac:dyDescent="0.15">
      <c r="A14">
        <v>2707222</v>
      </c>
      <c r="B14" t="s">
        <v>531</v>
      </c>
      <c r="C14">
        <v>1010989472</v>
      </c>
      <c r="E14">
        <v>249</v>
      </c>
      <c r="F14">
        <v>239</v>
      </c>
      <c r="G14" s="201">
        <v>43125.024351851855</v>
      </c>
      <c r="H14" s="201" t="s">
        <v>641</v>
      </c>
      <c r="I14">
        <v>232733</v>
      </c>
      <c r="J14" t="s">
        <v>399</v>
      </c>
      <c r="K14">
        <v>3</v>
      </c>
    </row>
    <row r="15" spans="1:11" x14ac:dyDescent="0.15">
      <c r="A15">
        <v>2707251</v>
      </c>
      <c r="B15" t="s">
        <v>501</v>
      </c>
      <c r="C15">
        <v>1311314548</v>
      </c>
      <c r="E15">
        <v>178</v>
      </c>
      <c r="F15">
        <v>168</v>
      </c>
      <c r="G15" s="201">
        <v>43125.061099537037</v>
      </c>
      <c r="H15" s="201" t="s">
        <v>642</v>
      </c>
      <c r="I15">
        <v>232854</v>
      </c>
      <c r="J15" t="s">
        <v>393</v>
      </c>
      <c r="K15">
        <v>3</v>
      </c>
    </row>
    <row r="16" spans="1:11" x14ac:dyDescent="0.15">
      <c r="A16">
        <v>2707267</v>
      </c>
      <c r="B16" t="s">
        <v>570</v>
      </c>
      <c r="C16">
        <v>803532309</v>
      </c>
      <c r="E16">
        <v>68</v>
      </c>
      <c r="F16">
        <v>58</v>
      </c>
      <c r="G16" s="201">
        <v>43125.081157407411</v>
      </c>
      <c r="H16" s="201" t="s">
        <v>643</v>
      </c>
      <c r="I16">
        <v>232856</v>
      </c>
      <c r="J16" t="s">
        <v>404</v>
      </c>
      <c r="K16">
        <v>3</v>
      </c>
    </row>
    <row r="17" spans="1:11" x14ac:dyDescent="0.15">
      <c r="A17">
        <v>2707268</v>
      </c>
      <c r="B17" t="s">
        <v>568</v>
      </c>
      <c r="C17">
        <v>803532309</v>
      </c>
      <c r="E17">
        <v>68</v>
      </c>
      <c r="F17">
        <v>58</v>
      </c>
      <c r="G17" s="201">
        <v>43125.081678240742</v>
      </c>
      <c r="H17" s="201" t="s">
        <v>644</v>
      </c>
      <c r="I17">
        <v>232856</v>
      </c>
      <c r="J17" t="s">
        <v>404</v>
      </c>
      <c r="K17">
        <v>3</v>
      </c>
    </row>
    <row r="18" spans="1:11" x14ac:dyDescent="0.15">
      <c r="A18">
        <v>2707298</v>
      </c>
      <c r="B18" t="s">
        <v>564</v>
      </c>
      <c r="C18">
        <v>609075466</v>
      </c>
      <c r="E18">
        <v>88</v>
      </c>
      <c r="F18">
        <v>78</v>
      </c>
      <c r="G18" s="201">
        <v>43125.160254629627</v>
      </c>
      <c r="H18" s="201" t="s">
        <v>645</v>
      </c>
      <c r="I18">
        <v>232363</v>
      </c>
      <c r="J18" t="s">
        <v>403</v>
      </c>
      <c r="K18">
        <v>3</v>
      </c>
    </row>
    <row r="19" spans="1:11" x14ac:dyDescent="0.15">
      <c r="A19">
        <v>2707300</v>
      </c>
      <c r="B19" t="s">
        <v>580</v>
      </c>
      <c r="C19">
        <v>1312525137</v>
      </c>
      <c r="E19">
        <v>259</v>
      </c>
      <c r="F19">
        <v>249</v>
      </c>
      <c r="G19" s="201">
        <v>43125.164189814815</v>
      </c>
      <c r="H19" s="201" t="s">
        <v>646</v>
      </c>
      <c r="I19">
        <v>222260</v>
      </c>
      <c r="J19" t="s">
        <v>284</v>
      </c>
      <c r="K19">
        <v>3</v>
      </c>
    </row>
    <row r="20" spans="1:11" x14ac:dyDescent="0.15">
      <c r="A20">
        <v>2707331</v>
      </c>
      <c r="B20" t="s">
        <v>572</v>
      </c>
      <c r="C20">
        <v>904025636</v>
      </c>
      <c r="E20">
        <v>68</v>
      </c>
      <c r="F20">
        <v>58</v>
      </c>
      <c r="G20" s="201">
        <v>43125.261932870373</v>
      </c>
      <c r="H20" s="201" t="s">
        <v>647</v>
      </c>
      <c r="I20">
        <v>232856</v>
      </c>
      <c r="J20" t="s">
        <v>404</v>
      </c>
      <c r="K20">
        <v>3</v>
      </c>
    </row>
    <row r="21" spans="1:11" x14ac:dyDescent="0.15">
      <c r="A21">
        <v>2707348</v>
      </c>
      <c r="B21" t="s">
        <v>548</v>
      </c>
      <c r="C21">
        <v>606048250</v>
      </c>
      <c r="E21">
        <v>88</v>
      </c>
      <c r="F21">
        <v>78</v>
      </c>
      <c r="G21" s="201">
        <v>43125.27171296296</v>
      </c>
      <c r="H21" s="201" t="s">
        <v>648</v>
      </c>
      <c r="I21">
        <v>232363</v>
      </c>
      <c r="J21" t="s">
        <v>403</v>
      </c>
      <c r="K21">
        <v>3</v>
      </c>
    </row>
    <row r="22" spans="1:11" x14ac:dyDescent="0.15">
      <c r="A22">
        <v>2707360</v>
      </c>
      <c r="B22" t="s">
        <v>452</v>
      </c>
      <c r="C22">
        <v>1500318521</v>
      </c>
      <c r="E22">
        <v>179</v>
      </c>
      <c r="F22">
        <v>169</v>
      </c>
      <c r="G22" s="201">
        <v>43125.280949074076</v>
      </c>
      <c r="H22" s="201" t="s">
        <v>649</v>
      </c>
      <c r="I22">
        <v>233404</v>
      </c>
      <c r="J22" t="s">
        <v>388</v>
      </c>
      <c r="K22">
        <v>3</v>
      </c>
    </row>
    <row r="23" spans="1:11" x14ac:dyDescent="0.15">
      <c r="A23">
        <v>2707363</v>
      </c>
      <c r="B23" t="s">
        <v>438</v>
      </c>
      <c r="C23">
        <v>1500318521</v>
      </c>
      <c r="E23">
        <v>179</v>
      </c>
      <c r="F23">
        <v>169</v>
      </c>
      <c r="G23" s="201">
        <v>43125.281828703701</v>
      </c>
      <c r="H23" s="201" t="s">
        <v>650</v>
      </c>
      <c r="I23">
        <v>232203</v>
      </c>
      <c r="J23" t="s">
        <v>386</v>
      </c>
      <c r="K23">
        <v>3</v>
      </c>
    </row>
    <row r="24" spans="1:11" x14ac:dyDescent="0.15">
      <c r="A24">
        <v>2707381</v>
      </c>
      <c r="B24" t="s">
        <v>478</v>
      </c>
      <c r="C24">
        <v>606021452</v>
      </c>
      <c r="E24">
        <v>138</v>
      </c>
      <c r="F24">
        <v>128</v>
      </c>
      <c r="G24" s="201">
        <v>43125.293414351851</v>
      </c>
      <c r="H24" s="201" t="s">
        <v>651</v>
      </c>
      <c r="I24">
        <v>228320</v>
      </c>
      <c r="J24" t="s">
        <v>391</v>
      </c>
      <c r="K24">
        <v>3</v>
      </c>
    </row>
    <row r="25" spans="1:11" x14ac:dyDescent="0.15">
      <c r="A25">
        <v>2707382</v>
      </c>
      <c r="B25" t="s">
        <v>606</v>
      </c>
      <c r="C25">
        <v>1500052982</v>
      </c>
      <c r="E25">
        <v>125</v>
      </c>
      <c r="F25">
        <v>115</v>
      </c>
      <c r="G25" s="201">
        <v>43125.293842592589</v>
      </c>
      <c r="H25" s="201" t="s">
        <v>652</v>
      </c>
      <c r="I25">
        <v>203244</v>
      </c>
      <c r="J25" t="s">
        <v>413</v>
      </c>
      <c r="K25">
        <v>3</v>
      </c>
    </row>
    <row r="26" spans="1:11" x14ac:dyDescent="0.15">
      <c r="A26">
        <v>2707391</v>
      </c>
      <c r="B26" t="s">
        <v>484</v>
      </c>
      <c r="C26">
        <v>907032811</v>
      </c>
      <c r="E26">
        <v>258</v>
      </c>
      <c r="F26">
        <v>248</v>
      </c>
      <c r="G26" s="201">
        <v>43125.30059027778</v>
      </c>
      <c r="H26" s="201" t="s">
        <v>653</v>
      </c>
      <c r="I26">
        <v>193006</v>
      </c>
      <c r="J26" t="s">
        <v>392</v>
      </c>
      <c r="K26">
        <v>3</v>
      </c>
    </row>
    <row r="27" spans="1:11" x14ac:dyDescent="0.15">
      <c r="A27">
        <v>2707417</v>
      </c>
      <c r="B27" t="s">
        <v>426</v>
      </c>
      <c r="C27">
        <v>911167929</v>
      </c>
      <c r="E27">
        <v>179</v>
      </c>
      <c r="F27">
        <v>169</v>
      </c>
      <c r="G27" s="201">
        <v>43125.315578703703</v>
      </c>
      <c r="H27" s="201" t="s">
        <v>654</v>
      </c>
      <c r="I27">
        <v>232201</v>
      </c>
      <c r="J27" t="s">
        <v>384</v>
      </c>
      <c r="K27">
        <v>3</v>
      </c>
    </row>
    <row r="28" spans="1:11" x14ac:dyDescent="0.15">
      <c r="A28">
        <v>2707424</v>
      </c>
      <c r="B28" t="s">
        <v>596</v>
      </c>
      <c r="C28">
        <v>1306846321</v>
      </c>
      <c r="E28">
        <v>758</v>
      </c>
      <c r="F28">
        <v>748</v>
      </c>
      <c r="G28" s="201">
        <v>43125.319131944445</v>
      </c>
      <c r="H28" s="201" t="s">
        <v>655</v>
      </c>
      <c r="I28">
        <v>222851</v>
      </c>
      <c r="J28" t="s">
        <v>627</v>
      </c>
      <c r="K28">
        <v>3</v>
      </c>
    </row>
    <row r="29" spans="1:11" x14ac:dyDescent="0.15">
      <c r="A29">
        <v>2707430</v>
      </c>
      <c r="B29" t="s">
        <v>566</v>
      </c>
      <c r="C29">
        <v>1617795947</v>
      </c>
      <c r="E29">
        <v>68</v>
      </c>
      <c r="F29">
        <v>58</v>
      </c>
      <c r="G29" s="201">
        <v>43125.320162037038</v>
      </c>
      <c r="H29" s="201" t="s">
        <v>656</v>
      </c>
      <c r="I29">
        <v>232856</v>
      </c>
      <c r="J29" t="s">
        <v>404</v>
      </c>
      <c r="K29">
        <v>3</v>
      </c>
    </row>
    <row r="30" spans="1:11" x14ac:dyDescent="0.15">
      <c r="A30">
        <v>2707431</v>
      </c>
      <c r="B30" t="s">
        <v>539</v>
      </c>
      <c r="C30">
        <v>804571303</v>
      </c>
      <c r="E30">
        <v>169</v>
      </c>
      <c r="F30">
        <v>159</v>
      </c>
      <c r="G30" s="201">
        <v>43125.3203587963</v>
      </c>
      <c r="H30" s="201" t="s">
        <v>657</v>
      </c>
      <c r="I30">
        <v>188922</v>
      </c>
      <c r="J30" t="s">
        <v>401</v>
      </c>
      <c r="K30">
        <v>3</v>
      </c>
    </row>
    <row r="31" spans="1:11" x14ac:dyDescent="0.15">
      <c r="A31">
        <v>2707434</v>
      </c>
      <c r="B31" t="s">
        <v>562</v>
      </c>
      <c r="C31">
        <v>1617795947</v>
      </c>
      <c r="E31">
        <v>88</v>
      </c>
      <c r="F31">
        <v>78</v>
      </c>
      <c r="G31" s="201">
        <v>43125.321284722224</v>
      </c>
      <c r="H31" s="201" t="s">
        <v>658</v>
      </c>
      <c r="I31">
        <v>232363</v>
      </c>
      <c r="J31" t="s">
        <v>403</v>
      </c>
      <c r="K31">
        <v>3</v>
      </c>
    </row>
    <row r="32" spans="1:11" x14ac:dyDescent="0.15">
      <c r="A32">
        <v>2707436</v>
      </c>
      <c r="B32" t="s">
        <v>533</v>
      </c>
      <c r="C32">
        <v>804571303</v>
      </c>
      <c r="E32">
        <v>179</v>
      </c>
      <c r="F32">
        <v>169</v>
      </c>
      <c r="G32" s="201">
        <v>43125.321921296294</v>
      </c>
      <c r="H32" s="201" t="s">
        <v>659</v>
      </c>
      <c r="I32">
        <v>220803</v>
      </c>
      <c r="J32" t="s">
        <v>400</v>
      </c>
      <c r="K32">
        <v>3</v>
      </c>
    </row>
    <row r="33" spans="1:11" x14ac:dyDescent="0.15">
      <c r="A33">
        <v>2707440</v>
      </c>
      <c r="B33" t="s">
        <v>588</v>
      </c>
      <c r="C33">
        <v>1601160694</v>
      </c>
      <c r="E33">
        <v>159</v>
      </c>
      <c r="F33">
        <v>149</v>
      </c>
      <c r="G33" s="201">
        <v>43125.324652777781</v>
      </c>
      <c r="H33" s="201" t="s">
        <v>660</v>
      </c>
      <c r="I33">
        <v>204336</v>
      </c>
      <c r="J33" t="s">
        <v>407</v>
      </c>
      <c r="K33">
        <v>3</v>
      </c>
    </row>
    <row r="34" spans="1:11" x14ac:dyDescent="0.15">
      <c r="A34">
        <v>2707470</v>
      </c>
      <c r="B34" t="s">
        <v>446</v>
      </c>
      <c r="C34">
        <v>1401609276</v>
      </c>
      <c r="E34">
        <v>179</v>
      </c>
      <c r="F34">
        <v>169</v>
      </c>
      <c r="G34" s="201">
        <v>43125.346307870372</v>
      </c>
      <c r="H34" s="201" t="s">
        <v>661</v>
      </c>
      <c r="I34">
        <v>233404</v>
      </c>
      <c r="J34" t="s">
        <v>388</v>
      </c>
      <c r="K34">
        <v>3</v>
      </c>
    </row>
    <row r="35" spans="1:11" x14ac:dyDescent="0.15">
      <c r="A35">
        <v>2707495</v>
      </c>
      <c r="B35" t="s">
        <v>444</v>
      </c>
      <c r="C35">
        <v>1501228680</v>
      </c>
      <c r="E35">
        <v>179</v>
      </c>
      <c r="F35">
        <v>169</v>
      </c>
      <c r="G35" s="201">
        <v>43125.355162037034</v>
      </c>
      <c r="H35" s="201" t="s">
        <v>662</v>
      </c>
      <c r="I35">
        <v>232203</v>
      </c>
      <c r="J35" t="s">
        <v>386</v>
      </c>
      <c r="K35">
        <v>3</v>
      </c>
    </row>
    <row r="36" spans="1:11" x14ac:dyDescent="0.15">
      <c r="A36">
        <v>2707583</v>
      </c>
      <c r="B36" t="s">
        <v>537</v>
      </c>
      <c r="C36">
        <v>1501755373</v>
      </c>
      <c r="E36">
        <v>179</v>
      </c>
      <c r="F36">
        <v>169</v>
      </c>
      <c r="G36" s="201">
        <v>43125.380925925929</v>
      </c>
      <c r="H36" s="201" t="s">
        <v>663</v>
      </c>
      <c r="I36">
        <v>220803</v>
      </c>
      <c r="J36" t="s">
        <v>400</v>
      </c>
      <c r="K36">
        <v>3</v>
      </c>
    </row>
    <row r="37" spans="1:11" x14ac:dyDescent="0.15">
      <c r="A37">
        <v>2707584</v>
      </c>
      <c r="B37" t="s">
        <v>468</v>
      </c>
      <c r="C37">
        <v>1501436184</v>
      </c>
      <c r="E37">
        <v>89</v>
      </c>
      <c r="F37">
        <v>79</v>
      </c>
      <c r="G37" s="201">
        <v>43125.381030092591</v>
      </c>
      <c r="H37" s="201" t="s">
        <v>664</v>
      </c>
      <c r="I37">
        <v>206311</v>
      </c>
      <c r="J37" t="s">
        <v>389</v>
      </c>
      <c r="K37">
        <v>3</v>
      </c>
    </row>
    <row r="38" spans="1:11" x14ac:dyDescent="0.15">
      <c r="A38">
        <v>2707589</v>
      </c>
      <c r="B38" t="s">
        <v>480</v>
      </c>
      <c r="C38">
        <v>1208840328</v>
      </c>
      <c r="E38">
        <v>138</v>
      </c>
      <c r="F38">
        <v>128</v>
      </c>
      <c r="G38" s="201">
        <v>43125.381550925929</v>
      </c>
      <c r="H38" s="201" t="s">
        <v>665</v>
      </c>
      <c r="I38">
        <v>228320</v>
      </c>
      <c r="J38" t="s">
        <v>391</v>
      </c>
      <c r="K38">
        <v>3</v>
      </c>
    </row>
    <row r="39" spans="1:11" x14ac:dyDescent="0.15">
      <c r="A39">
        <v>2707591</v>
      </c>
      <c r="B39" t="s">
        <v>541</v>
      </c>
      <c r="C39">
        <v>912343452</v>
      </c>
      <c r="E39">
        <v>228</v>
      </c>
      <c r="F39">
        <v>218</v>
      </c>
      <c r="G39" s="201">
        <v>43125.382013888891</v>
      </c>
      <c r="H39" s="201" t="s">
        <v>666</v>
      </c>
      <c r="I39">
        <v>201995</v>
      </c>
      <c r="J39" t="s">
        <v>402</v>
      </c>
      <c r="K39">
        <v>3</v>
      </c>
    </row>
    <row r="40" spans="1:11" x14ac:dyDescent="0.15">
      <c r="A40">
        <v>2707593</v>
      </c>
      <c r="B40" t="s">
        <v>590</v>
      </c>
      <c r="C40">
        <v>1501436184</v>
      </c>
      <c r="E40">
        <v>159</v>
      </c>
      <c r="F40">
        <v>149</v>
      </c>
      <c r="G40" s="201">
        <v>43125.382245370369</v>
      </c>
      <c r="H40" s="201" t="s">
        <v>667</v>
      </c>
      <c r="I40">
        <v>204336</v>
      </c>
      <c r="J40" t="s">
        <v>407</v>
      </c>
      <c r="K40">
        <v>3</v>
      </c>
    </row>
    <row r="41" spans="1:11" x14ac:dyDescent="0.15">
      <c r="A41">
        <v>2707607</v>
      </c>
      <c r="B41" t="s">
        <v>454</v>
      </c>
      <c r="C41">
        <v>1500766142</v>
      </c>
      <c r="E41">
        <v>179</v>
      </c>
      <c r="F41">
        <v>169</v>
      </c>
      <c r="G41" s="201">
        <v>43125.385069444441</v>
      </c>
      <c r="H41" s="201" t="s">
        <v>668</v>
      </c>
      <c r="I41">
        <v>233404</v>
      </c>
      <c r="J41" t="s">
        <v>388</v>
      </c>
      <c r="K41">
        <v>3</v>
      </c>
    </row>
    <row r="42" spans="1:11" x14ac:dyDescent="0.15">
      <c r="A42">
        <v>2707626</v>
      </c>
      <c r="B42" t="s">
        <v>523</v>
      </c>
      <c r="C42">
        <v>1501533204</v>
      </c>
      <c r="E42">
        <v>66</v>
      </c>
      <c r="F42">
        <v>56</v>
      </c>
      <c r="G42" s="201">
        <v>43125.38795138889</v>
      </c>
      <c r="H42" s="201" t="s">
        <v>669</v>
      </c>
      <c r="I42">
        <v>217799</v>
      </c>
      <c r="J42" t="s">
        <v>397</v>
      </c>
      <c r="K42">
        <v>3</v>
      </c>
    </row>
    <row r="43" spans="1:11" x14ac:dyDescent="0.15">
      <c r="A43">
        <v>2707640</v>
      </c>
      <c r="B43" t="s">
        <v>608</v>
      </c>
      <c r="C43">
        <v>1206701110</v>
      </c>
      <c r="E43">
        <v>125</v>
      </c>
      <c r="F43">
        <v>115</v>
      </c>
      <c r="G43" s="201">
        <v>43125.389247685183</v>
      </c>
      <c r="H43" s="201" t="s">
        <v>670</v>
      </c>
      <c r="I43">
        <v>203244</v>
      </c>
      <c r="J43" t="s">
        <v>413</v>
      </c>
      <c r="K43">
        <v>3</v>
      </c>
    </row>
    <row r="44" spans="1:11" x14ac:dyDescent="0.15">
      <c r="A44">
        <v>2707659</v>
      </c>
      <c r="B44" t="s">
        <v>610</v>
      </c>
      <c r="C44">
        <v>1501831854</v>
      </c>
      <c r="E44">
        <v>125</v>
      </c>
      <c r="F44">
        <v>115</v>
      </c>
      <c r="G44" s="201">
        <v>43125.391527777778</v>
      </c>
      <c r="H44" s="201" t="s">
        <v>671</v>
      </c>
      <c r="I44">
        <v>203244</v>
      </c>
      <c r="J44" t="s">
        <v>413</v>
      </c>
      <c r="K44">
        <v>3</v>
      </c>
    </row>
    <row r="45" spans="1:11" x14ac:dyDescent="0.15">
      <c r="A45">
        <v>2707661</v>
      </c>
      <c r="B45" t="s">
        <v>494</v>
      </c>
      <c r="C45">
        <v>1403807647</v>
      </c>
      <c r="E45">
        <v>258</v>
      </c>
      <c r="F45">
        <v>248</v>
      </c>
      <c r="G45" s="201">
        <v>43125.391562500001</v>
      </c>
      <c r="H45" s="201" t="s">
        <v>672</v>
      </c>
      <c r="I45">
        <v>193006</v>
      </c>
      <c r="J45" t="s">
        <v>392</v>
      </c>
      <c r="K45">
        <v>3</v>
      </c>
    </row>
    <row r="46" spans="1:11" x14ac:dyDescent="0.15">
      <c r="A46">
        <v>2707695</v>
      </c>
      <c r="B46" t="s">
        <v>586</v>
      </c>
      <c r="C46">
        <v>1107675874</v>
      </c>
      <c r="E46">
        <v>159</v>
      </c>
      <c r="F46">
        <v>149</v>
      </c>
      <c r="G46" s="201">
        <v>43125.395185185182</v>
      </c>
      <c r="H46" s="201" t="s">
        <v>673</v>
      </c>
      <c r="I46">
        <v>204336</v>
      </c>
      <c r="J46" t="s">
        <v>407</v>
      </c>
      <c r="K46">
        <v>3</v>
      </c>
    </row>
    <row r="47" spans="1:11" x14ac:dyDescent="0.15">
      <c r="A47">
        <v>2707714</v>
      </c>
      <c r="B47" t="s">
        <v>418</v>
      </c>
      <c r="C47">
        <v>607046924</v>
      </c>
      <c r="E47">
        <v>179</v>
      </c>
      <c r="F47">
        <v>169</v>
      </c>
      <c r="G47" s="201">
        <v>43125.39638888889</v>
      </c>
      <c r="H47" s="201" t="s">
        <v>674</v>
      </c>
      <c r="I47">
        <v>232201</v>
      </c>
      <c r="J47" t="s">
        <v>384</v>
      </c>
      <c r="K47">
        <v>3</v>
      </c>
    </row>
    <row r="48" spans="1:11" x14ac:dyDescent="0.15">
      <c r="A48">
        <v>2707726</v>
      </c>
      <c r="B48" t="s">
        <v>556</v>
      </c>
      <c r="C48">
        <v>1107675874</v>
      </c>
      <c r="E48">
        <v>88</v>
      </c>
      <c r="F48">
        <v>78</v>
      </c>
      <c r="G48" s="201">
        <v>43125.396874999999</v>
      </c>
      <c r="H48" s="201" t="s">
        <v>675</v>
      </c>
      <c r="I48">
        <v>232363</v>
      </c>
      <c r="J48" t="s">
        <v>403</v>
      </c>
      <c r="K48">
        <v>3</v>
      </c>
    </row>
    <row r="49" spans="1:11" x14ac:dyDescent="0.15">
      <c r="A49">
        <v>2707732</v>
      </c>
      <c r="B49" t="s">
        <v>554</v>
      </c>
      <c r="C49">
        <v>1107675874</v>
      </c>
      <c r="E49">
        <v>88</v>
      </c>
      <c r="F49">
        <v>78</v>
      </c>
      <c r="G49" s="201">
        <v>43125.397453703707</v>
      </c>
      <c r="H49" s="201" t="s">
        <v>676</v>
      </c>
      <c r="I49">
        <v>232363</v>
      </c>
      <c r="J49" t="s">
        <v>403</v>
      </c>
      <c r="K49">
        <v>3</v>
      </c>
    </row>
    <row r="50" spans="1:11" x14ac:dyDescent="0.15">
      <c r="A50">
        <v>2707736</v>
      </c>
      <c r="B50" t="s">
        <v>552</v>
      </c>
      <c r="C50">
        <v>1107675874</v>
      </c>
      <c r="E50">
        <v>88</v>
      </c>
      <c r="F50">
        <v>78</v>
      </c>
      <c r="G50" s="201">
        <v>43125.397743055553</v>
      </c>
      <c r="H50" s="201" t="s">
        <v>677</v>
      </c>
      <c r="I50">
        <v>232363</v>
      </c>
      <c r="J50" t="s">
        <v>403</v>
      </c>
      <c r="K50">
        <v>3</v>
      </c>
    </row>
    <row r="51" spans="1:11" x14ac:dyDescent="0.15">
      <c r="A51">
        <v>2707799</v>
      </c>
      <c r="B51" t="s">
        <v>513</v>
      </c>
      <c r="C51">
        <v>1616387837</v>
      </c>
      <c r="E51">
        <v>339</v>
      </c>
      <c r="F51">
        <v>329</v>
      </c>
      <c r="G51" s="201">
        <v>43125.404039351852</v>
      </c>
      <c r="H51" s="201" t="s">
        <v>678</v>
      </c>
      <c r="I51">
        <v>230799</v>
      </c>
      <c r="J51" t="s">
        <v>396</v>
      </c>
      <c r="K51">
        <v>3</v>
      </c>
    </row>
    <row r="52" spans="1:11" x14ac:dyDescent="0.15">
      <c r="A52">
        <v>2707803</v>
      </c>
      <c r="B52" t="s">
        <v>525</v>
      </c>
      <c r="C52">
        <v>1616387837</v>
      </c>
      <c r="E52">
        <v>99</v>
      </c>
      <c r="F52">
        <v>89</v>
      </c>
      <c r="G52" s="201">
        <v>43125.404432870368</v>
      </c>
      <c r="H52" s="201" t="s">
        <v>679</v>
      </c>
      <c r="I52">
        <v>206848</v>
      </c>
      <c r="J52" t="s">
        <v>398</v>
      </c>
      <c r="K52">
        <v>3</v>
      </c>
    </row>
    <row r="53" spans="1:11" x14ac:dyDescent="0.15">
      <c r="A53">
        <v>2707808</v>
      </c>
      <c r="B53" t="s">
        <v>521</v>
      </c>
      <c r="C53">
        <v>1616387837</v>
      </c>
      <c r="E53">
        <v>66</v>
      </c>
      <c r="F53">
        <v>56</v>
      </c>
      <c r="G53" s="201">
        <v>43125.404895833337</v>
      </c>
      <c r="H53" s="201" t="s">
        <v>680</v>
      </c>
      <c r="I53">
        <v>217799</v>
      </c>
      <c r="J53" t="s">
        <v>397</v>
      </c>
      <c r="K53">
        <v>3</v>
      </c>
    </row>
    <row r="54" spans="1:11" x14ac:dyDescent="0.15">
      <c r="A54">
        <v>2707819</v>
      </c>
      <c r="B54" t="s">
        <v>535</v>
      </c>
      <c r="C54">
        <v>1405887669</v>
      </c>
      <c r="E54">
        <v>179</v>
      </c>
      <c r="F54">
        <v>169</v>
      </c>
      <c r="G54" s="201">
        <v>43125.407187500001</v>
      </c>
      <c r="H54" s="201" t="s">
        <v>681</v>
      </c>
      <c r="I54">
        <v>220803</v>
      </c>
      <c r="J54" t="s">
        <v>400</v>
      </c>
      <c r="K54">
        <v>3</v>
      </c>
    </row>
    <row r="55" spans="1:11" x14ac:dyDescent="0.15">
      <c r="A55">
        <v>2707824</v>
      </c>
      <c r="B55" t="s">
        <v>558</v>
      </c>
      <c r="C55">
        <v>1501216081</v>
      </c>
      <c r="E55">
        <v>88</v>
      </c>
      <c r="F55">
        <v>78</v>
      </c>
      <c r="G55" s="201">
        <v>43125.408831018518</v>
      </c>
      <c r="H55" s="201" t="s">
        <v>682</v>
      </c>
      <c r="I55">
        <v>232363</v>
      </c>
      <c r="J55" t="s">
        <v>403</v>
      </c>
      <c r="K55">
        <v>3</v>
      </c>
    </row>
    <row r="56" spans="1:11" x14ac:dyDescent="0.15">
      <c r="A56">
        <v>2707834</v>
      </c>
      <c r="B56" t="s">
        <v>472</v>
      </c>
      <c r="C56">
        <v>609073371</v>
      </c>
      <c r="E56">
        <v>649</v>
      </c>
      <c r="F56">
        <v>639</v>
      </c>
      <c r="G56" s="201">
        <v>43125.411145833335</v>
      </c>
      <c r="H56" s="201" t="s">
        <v>683</v>
      </c>
      <c r="I56">
        <v>219733</v>
      </c>
      <c r="J56" t="s">
        <v>390</v>
      </c>
      <c r="K56">
        <v>3</v>
      </c>
    </row>
    <row r="57" spans="1:11" x14ac:dyDescent="0.15">
      <c r="A57">
        <v>2707836</v>
      </c>
      <c r="B57" t="s">
        <v>470</v>
      </c>
      <c r="C57">
        <v>609073371</v>
      </c>
      <c r="E57">
        <v>649</v>
      </c>
      <c r="F57">
        <v>639</v>
      </c>
      <c r="G57" s="201">
        <v>43125.411516203705</v>
      </c>
      <c r="H57" s="201" t="s">
        <v>684</v>
      </c>
      <c r="I57">
        <v>219733</v>
      </c>
      <c r="J57" t="s">
        <v>390</v>
      </c>
      <c r="K57">
        <v>3</v>
      </c>
    </row>
    <row r="58" spans="1:11" x14ac:dyDescent="0.15">
      <c r="A58">
        <v>2707842</v>
      </c>
      <c r="B58" t="s">
        <v>601</v>
      </c>
      <c r="C58">
        <v>1618761428</v>
      </c>
      <c r="E58">
        <v>79</v>
      </c>
      <c r="F58">
        <v>69</v>
      </c>
      <c r="G58" s="201">
        <v>43125.412430555552</v>
      </c>
      <c r="H58" s="201" t="s">
        <v>685</v>
      </c>
      <c r="I58">
        <v>232834</v>
      </c>
      <c r="J58" t="s">
        <v>411</v>
      </c>
      <c r="K58">
        <v>3</v>
      </c>
    </row>
    <row r="59" spans="1:11" x14ac:dyDescent="0.15">
      <c r="A59">
        <v>2707843</v>
      </c>
      <c r="B59" t="s">
        <v>466</v>
      </c>
      <c r="C59">
        <v>1618761428</v>
      </c>
      <c r="E59">
        <v>89</v>
      </c>
      <c r="F59">
        <v>79</v>
      </c>
      <c r="G59" s="201">
        <v>43125.41302083333</v>
      </c>
      <c r="H59" s="201" t="s">
        <v>686</v>
      </c>
      <c r="I59">
        <v>206311</v>
      </c>
      <c r="J59" t="s">
        <v>389</v>
      </c>
      <c r="K59">
        <v>3</v>
      </c>
    </row>
    <row r="60" spans="1:11" x14ac:dyDescent="0.15">
      <c r="A60">
        <v>2707845</v>
      </c>
      <c r="B60" t="s">
        <v>464</v>
      </c>
      <c r="C60">
        <v>1618761428</v>
      </c>
      <c r="E60">
        <v>89</v>
      </c>
      <c r="F60">
        <v>79</v>
      </c>
      <c r="G60" s="201">
        <v>43125.413252314815</v>
      </c>
      <c r="H60" s="201" t="s">
        <v>687</v>
      </c>
      <c r="I60">
        <v>206311</v>
      </c>
      <c r="J60" t="s">
        <v>389</v>
      </c>
      <c r="K60">
        <v>3</v>
      </c>
    </row>
    <row r="61" spans="1:11" x14ac:dyDescent="0.15">
      <c r="A61">
        <v>2707925</v>
      </c>
      <c r="B61" t="s">
        <v>506</v>
      </c>
      <c r="C61">
        <v>706289919</v>
      </c>
      <c r="E61">
        <v>148</v>
      </c>
      <c r="F61">
        <v>138</v>
      </c>
      <c r="G61" s="201">
        <v>43125.426539351851</v>
      </c>
      <c r="H61" s="201" t="s">
        <v>688</v>
      </c>
      <c r="I61">
        <v>233527</v>
      </c>
      <c r="J61" t="s">
        <v>628</v>
      </c>
      <c r="K61">
        <v>3</v>
      </c>
    </row>
    <row r="62" spans="1:11" x14ac:dyDescent="0.15">
      <c r="A62">
        <v>2708002</v>
      </c>
      <c r="B62" t="s">
        <v>456</v>
      </c>
      <c r="C62">
        <v>1614604734</v>
      </c>
      <c r="E62">
        <v>179</v>
      </c>
      <c r="F62">
        <v>169</v>
      </c>
      <c r="G62" s="201">
        <v>43125.436747685184</v>
      </c>
      <c r="H62" s="201" t="s">
        <v>689</v>
      </c>
      <c r="I62">
        <v>233404</v>
      </c>
      <c r="J62" t="s">
        <v>388</v>
      </c>
      <c r="K62">
        <v>3</v>
      </c>
    </row>
    <row r="63" spans="1:11" x14ac:dyDescent="0.15">
      <c r="A63">
        <v>2708044</v>
      </c>
      <c r="B63" t="s">
        <v>482</v>
      </c>
      <c r="C63">
        <v>1501029762</v>
      </c>
      <c r="E63">
        <v>138</v>
      </c>
      <c r="F63">
        <v>128</v>
      </c>
      <c r="G63" s="201">
        <v>43125.442071759258</v>
      </c>
      <c r="H63" s="201" t="s">
        <v>690</v>
      </c>
      <c r="I63">
        <v>228320</v>
      </c>
      <c r="J63" t="s">
        <v>391</v>
      </c>
      <c r="K63">
        <v>3</v>
      </c>
    </row>
    <row r="64" spans="1:11" x14ac:dyDescent="0.15">
      <c r="A64">
        <v>2708059</v>
      </c>
      <c r="B64" t="s">
        <v>436</v>
      </c>
      <c r="C64">
        <v>1500080730</v>
      </c>
      <c r="E64">
        <v>179</v>
      </c>
      <c r="F64">
        <v>169</v>
      </c>
      <c r="G64" s="201">
        <v>43125.443182870367</v>
      </c>
      <c r="H64" s="201" t="s">
        <v>691</v>
      </c>
      <c r="I64">
        <v>232203</v>
      </c>
      <c r="J64" t="s">
        <v>386</v>
      </c>
      <c r="K64">
        <v>1</v>
      </c>
    </row>
    <row r="65" spans="1:11" x14ac:dyDescent="0.15">
      <c r="A65">
        <v>2708193</v>
      </c>
      <c r="B65" t="s">
        <v>575</v>
      </c>
      <c r="C65">
        <v>612126984</v>
      </c>
      <c r="E65">
        <v>169</v>
      </c>
      <c r="F65">
        <v>159</v>
      </c>
      <c r="G65" s="201">
        <v>43125.456631944442</v>
      </c>
      <c r="H65" s="201" t="s">
        <v>692</v>
      </c>
      <c r="I65">
        <v>232706</v>
      </c>
      <c r="J65" t="s">
        <v>405</v>
      </c>
      <c r="K65">
        <v>3</v>
      </c>
    </row>
    <row r="66" spans="1:11" x14ac:dyDescent="0.15">
      <c r="A66">
        <v>2708239</v>
      </c>
      <c r="B66" t="s">
        <v>577</v>
      </c>
      <c r="C66">
        <v>609074173</v>
      </c>
      <c r="E66">
        <v>169</v>
      </c>
      <c r="F66">
        <v>159</v>
      </c>
      <c r="G66" s="201">
        <v>43125.462430555555</v>
      </c>
      <c r="H66" s="201" t="s">
        <v>693</v>
      </c>
      <c r="I66">
        <v>232706</v>
      </c>
      <c r="J66" t="s">
        <v>405</v>
      </c>
      <c r="K66">
        <v>3</v>
      </c>
    </row>
    <row r="67" spans="1:11" x14ac:dyDescent="0.15">
      <c r="A67">
        <v>2708481</v>
      </c>
      <c r="B67" t="s">
        <v>428</v>
      </c>
      <c r="C67">
        <v>1010989472</v>
      </c>
      <c r="E67">
        <v>179</v>
      </c>
      <c r="F67">
        <v>169</v>
      </c>
      <c r="G67" s="201">
        <v>43125.488171296296</v>
      </c>
      <c r="H67" s="201" t="s">
        <v>694</v>
      </c>
      <c r="I67">
        <v>232201</v>
      </c>
      <c r="J67" t="s">
        <v>384</v>
      </c>
      <c r="K67">
        <v>3</v>
      </c>
    </row>
    <row r="68" spans="1:11" x14ac:dyDescent="0.15">
      <c r="A68">
        <v>2708550</v>
      </c>
      <c r="B68" t="s">
        <v>550</v>
      </c>
      <c r="C68">
        <v>1501012465</v>
      </c>
      <c r="E68">
        <v>88</v>
      </c>
      <c r="F68">
        <v>78</v>
      </c>
      <c r="G68" s="201">
        <v>43125.499976851854</v>
      </c>
      <c r="H68" s="201" t="s">
        <v>695</v>
      </c>
      <c r="I68">
        <v>232363</v>
      </c>
      <c r="J68" t="s">
        <v>403</v>
      </c>
      <c r="K68">
        <v>3</v>
      </c>
    </row>
    <row r="69" spans="1:11" x14ac:dyDescent="0.15">
      <c r="A69">
        <v>2708563</v>
      </c>
      <c r="B69" t="s">
        <v>499</v>
      </c>
      <c r="C69">
        <v>1010989472</v>
      </c>
      <c r="E69">
        <v>178</v>
      </c>
      <c r="F69">
        <v>168</v>
      </c>
      <c r="G69" s="201">
        <v>43125.502789351849</v>
      </c>
      <c r="H69" s="201" t="s">
        <v>696</v>
      </c>
      <c r="I69">
        <v>232854</v>
      </c>
      <c r="J69" t="s">
        <v>393</v>
      </c>
      <c r="K69">
        <v>3</v>
      </c>
    </row>
    <row r="70" spans="1:11" x14ac:dyDescent="0.15">
      <c r="A70">
        <v>2708859</v>
      </c>
      <c r="B70" t="s">
        <v>416</v>
      </c>
      <c r="C70">
        <v>603003176</v>
      </c>
      <c r="E70">
        <v>179</v>
      </c>
      <c r="F70">
        <v>169</v>
      </c>
      <c r="G70" s="201">
        <v>43125.590925925928</v>
      </c>
      <c r="H70" s="201" t="s">
        <v>697</v>
      </c>
      <c r="I70">
        <v>232201</v>
      </c>
      <c r="J70" t="s">
        <v>384</v>
      </c>
      <c r="K70">
        <v>3</v>
      </c>
    </row>
    <row r="71" spans="1:11" x14ac:dyDescent="0.15">
      <c r="A71">
        <v>2708909</v>
      </c>
      <c r="B71" t="s">
        <v>598</v>
      </c>
      <c r="C71">
        <v>1604748174</v>
      </c>
      <c r="E71">
        <v>79</v>
      </c>
      <c r="F71">
        <v>69</v>
      </c>
      <c r="G71" s="201">
        <v>43125.604143518518</v>
      </c>
      <c r="H71" s="201" t="s">
        <v>698</v>
      </c>
      <c r="I71">
        <v>232834</v>
      </c>
      <c r="J71" t="s">
        <v>411</v>
      </c>
      <c r="K71">
        <v>3</v>
      </c>
    </row>
    <row r="72" spans="1:11" x14ac:dyDescent="0.15">
      <c r="A72">
        <v>2709388</v>
      </c>
      <c r="B72" t="s">
        <v>546</v>
      </c>
      <c r="C72">
        <v>1605596273</v>
      </c>
      <c r="E72">
        <v>88</v>
      </c>
      <c r="F72">
        <v>78</v>
      </c>
      <c r="G72" s="201">
        <v>43125.716446759259</v>
      </c>
      <c r="H72" s="201" t="s">
        <v>699</v>
      </c>
      <c r="I72">
        <v>232363</v>
      </c>
      <c r="J72" t="s">
        <v>403</v>
      </c>
      <c r="K72">
        <v>3</v>
      </c>
    </row>
    <row r="73" spans="1:11" x14ac:dyDescent="0.15">
      <c r="A73">
        <v>2709391</v>
      </c>
      <c r="B73" t="s">
        <v>619</v>
      </c>
      <c r="C73">
        <v>1605596273</v>
      </c>
      <c r="E73">
        <v>89</v>
      </c>
      <c r="F73">
        <v>79</v>
      </c>
      <c r="G73" s="201">
        <v>43125.716956018521</v>
      </c>
      <c r="H73" s="201" t="s">
        <v>700</v>
      </c>
      <c r="I73">
        <v>233020</v>
      </c>
      <c r="J73" t="s">
        <v>414</v>
      </c>
      <c r="K73">
        <v>3</v>
      </c>
    </row>
    <row r="74" spans="1:11" x14ac:dyDescent="0.15">
      <c r="A74">
        <v>2709500</v>
      </c>
      <c r="B74" t="s">
        <v>527</v>
      </c>
      <c r="C74">
        <v>804564645</v>
      </c>
      <c r="E74">
        <v>99</v>
      </c>
      <c r="F74">
        <v>89</v>
      </c>
      <c r="G74" s="201">
        <v>43125.747662037036</v>
      </c>
      <c r="H74" s="201" t="s">
        <v>701</v>
      </c>
      <c r="I74">
        <v>206848</v>
      </c>
      <c r="J74" t="s">
        <v>398</v>
      </c>
      <c r="K74">
        <v>3</v>
      </c>
    </row>
    <row r="75" spans="1:11" x14ac:dyDescent="0.15">
      <c r="A75">
        <v>2709501</v>
      </c>
      <c r="B75" t="s">
        <v>448</v>
      </c>
      <c r="C75">
        <v>1610762665</v>
      </c>
      <c r="E75">
        <v>179</v>
      </c>
      <c r="F75">
        <v>169</v>
      </c>
      <c r="G75" s="201">
        <v>43125.747731481482</v>
      </c>
      <c r="H75" s="201" t="s">
        <v>702</v>
      </c>
      <c r="I75">
        <v>233404</v>
      </c>
      <c r="J75" t="s">
        <v>388</v>
      </c>
      <c r="K75">
        <v>3</v>
      </c>
    </row>
    <row r="76" spans="1:11" x14ac:dyDescent="0.15">
      <c r="A76">
        <v>2709691</v>
      </c>
      <c r="B76" t="s">
        <v>497</v>
      </c>
      <c r="C76">
        <v>1620707353</v>
      </c>
      <c r="E76">
        <v>178</v>
      </c>
      <c r="F76">
        <v>168</v>
      </c>
      <c r="G76" s="201">
        <v>43125.781458333331</v>
      </c>
      <c r="H76" s="201" t="s">
        <v>703</v>
      </c>
      <c r="I76">
        <v>232854</v>
      </c>
      <c r="J76" t="s">
        <v>393</v>
      </c>
      <c r="K76">
        <v>3</v>
      </c>
    </row>
    <row r="77" spans="1:11" x14ac:dyDescent="0.15">
      <c r="A77">
        <v>2709965</v>
      </c>
      <c r="B77" t="s">
        <v>603</v>
      </c>
      <c r="C77">
        <v>1111001072</v>
      </c>
      <c r="E77">
        <v>159</v>
      </c>
      <c r="F77">
        <v>149</v>
      </c>
      <c r="G77" s="201">
        <v>43125.830462962964</v>
      </c>
      <c r="H77" s="201" t="s">
        <v>704</v>
      </c>
      <c r="I77">
        <v>232740</v>
      </c>
      <c r="J77" t="s">
        <v>412</v>
      </c>
      <c r="K77">
        <v>3</v>
      </c>
    </row>
    <row r="78" spans="1:11" x14ac:dyDescent="0.15">
      <c r="A78">
        <v>2710036</v>
      </c>
      <c r="B78" t="s">
        <v>518</v>
      </c>
      <c r="C78">
        <v>1108718382</v>
      </c>
      <c r="E78">
        <v>339</v>
      </c>
      <c r="F78">
        <v>329</v>
      </c>
      <c r="G78" s="201">
        <v>43125.851782407408</v>
      </c>
      <c r="H78" s="201" t="s">
        <v>705</v>
      </c>
      <c r="I78">
        <v>230799</v>
      </c>
      <c r="J78" t="s">
        <v>396</v>
      </c>
      <c r="K78">
        <v>3</v>
      </c>
    </row>
    <row r="79" spans="1:11" x14ac:dyDescent="0.15">
      <c r="A79">
        <v>2710270</v>
      </c>
      <c r="B79" t="s">
        <v>584</v>
      </c>
      <c r="C79">
        <v>901897410</v>
      </c>
      <c r="E79">
        <v>259</v>
      </c>
      <c r="F79">
        <v>249</v>
      </c>
      <c r="G79" s="201">
        <v>43125.918310185189</v>
      </c>
      <c r="H79" s="201" t="s">
        <v>706</v>
      </c>
      <c r="I79">
        <v>228030</v>
      </c>
      <c r="J79" t="s">
        <v>406</v>
      </c>
      <c r="K79">
        <v>3</v>
      </c>
    </row>
    <row r="80" spans="1:11" x14ac:dyDescent="0.15">
      <c r="A80">
        <v>2710628</v>
      </c>
      <c r="B80" t="s">
        <v>490</v>
      </c>
      <c r="C80">
        <v>1406971131</v>
      </c>
      <c r="E80">
        <v>258</v>
      </c>
      <c r="F80">
        <v>248</v>
      </c>
      <c r="G80" s="201">
        <v>43126.0624537037</v>
      </c>
      <c r="H80" s="201" t="s">
        <v>707</v>
      </c>
      <c r="I80">
        <v>193006</v>
      </c>
      <c r="J80" t="s">
        <v>392</v>
      </c>
      <c r="K80">
        <v>3</v>
      </c>
    </row>
    <row r="81" spans="1:11" x14ac:dyDescent="0.15">
      <c r="A81">
        <v>2710761</v>
      </c>
      <c r="B81" t="s">
        <v>612</v>
      </c>
      <c r="C81">
        <v>1501736690</v>
      </c>
      <c r="E81">
        <v>125</v>
      </c>
      <c r="F81">
        <v>115</v>
      </c>
      <c r="G81" s="201">
        <v>43126.309027777781</v>
      </c>
      <c r="H81" s="201" t="s">
        <v>708</v>
      </c>
      <c r="I81">
        <v>203244</v>
      </c>
      <c r="J81" t="s">
        <v>413</v>
      </c>
      <c r="K81">
        <v>3</v>
      </c>
    </row>
    <row r="82" spans="1:11" x14ac:dyDescent="0.15">
      <c r="A82">
        <v>2710925</v>
      </c>
      <c r="B82" t="s">
        <v>442</v>
      </c>
      <c r="C82">
        <v>1617881808</v>
      </c>
      <c r="E82">
        <v>179</v>
      </c>
      <c r="F82">
        <v>169</v>
      </c>
      <c r="G82" s="201">
        <v>43126.376863425925</v>
      </c>
      <c r="H82" s="201" t="s">
        <v>709</v>
      </c>
      <c r="I82">
        <v>232203</v>
      </c>
      <c r="J82" t="s">
        <v>386</v>
      </c>
      <c r="K82">
        <v>3</v>
      </c>
    </row>
    <row r="83" spans="1:11" x14ac:dyDescent="0.15">
      <c r="A83">
        <v>2710927</v>
      </c>
      <c r="B83" t="s">
        <v>424</v>
      </c>
      <c r="C83">
        <v>1617881808</v>
      </c>
      <c r="E83">
        <v>179</v>
      </c>
      <c r="F83">
        <v>169</v>
      </c>
      <c r="G83" s="201">
        <v>43126.377442129633</v>
      </c>
      <c r="H83" s="201" t="s">
        <v>710</v>
      </c>
      <c r="I83">
        <v>232201</v>
      </c>
      <c r="J83" t="s">
        <v>384</v>
      </c>
      <c r="K83">
        <v>3</v>
      </c>
    </row>
    <row r="84" spans="1:11" x14ac:dyDescent="0.15">
      <c r="A84">
        <v>2711212</v>
      </c>
      <c r="B84" t="s">
        <v>460</v>
      </c>
      <c r="C84">
        <v>1500314782</v>
      </c>
      <c r="E84">
        <v>179</v>
      </c>
      <c r="F84">
        <v>169</v>
      </c>
      <c r="G84" s="201">
        <v>43126.453692129631</v>
      </c>
      <c r="H84" s="201" t="s">
        <v>711</v>
      </c>
      <c r="I84">
        <v>233404</v>
      </c>
      <c r="J84" t="s">
        <v>388</v>
      </c>
      <c r="K84">
        <v>3</v>
      </c>
    </row>
    <row r="85" spans="1:11" x14ac:dyDescent="0.15">
      <c r="A85">
        <v>2711216</v>
      </c>
      <c r="B85" t="s">
        <v>458</v>
      </c>
      <c r="C85">
        <v>1500314782</v>
      </c>
      <c r="E85">
        <v>179</v>
      </c>
      <c r="F85">
        <v>169</v>
      </c>
      <c r="G85" s="201">
        <v>43126.454050925924</v>
      </c>
      <c r="H85" s="201" t="s">
        <v>712</v>
      </c>
      <c r="I85">
        <v>233404</v>
      </c>
      <c r="J85" t="s">
        <v>388</v>
      </c>
      <c r="K85">
        <v>3</v>
      </c>
    </row>
    <row r="86" spans="1:11" x14ac:dyDescent="0.15">
      <c r="A86">
        <v>2711731</v>
      </c>
      <c r="B86" t="s">
        <v>615</v>
      </c>
      <c r="C86">
        <v>1308051250</v>
      </c>
      <c r="E86">
        <v>125</v>
      </c>
      <c r="F86">
        <v>115</v>
      </c>
      <c r="G86" s="201">
        <v>43126.57335648148</v>
      </c>
      <c r="H86" s="201" t="s">
        <v>713</v>
      </c>
      <c r="I86">
        <v>203244</v>
      </c>
      <c r="J86" t="s">
        <v>413</v>
      </c>
      <c r="K86">
        <v>3</v>
      </c>
    </row>
    <row r="87" spans="1:11" x14ac:dyDescent="0.15">
      <c r="G87" s="201"/>
    </row>
    <row r="88" spans="1:11" x14ac:dyDescent="0.15">
      <c r="G88" s="201"/>
    </row>
    <row r="89" spans="1:11" x14ac:dyDescent="0.15">
      <c r="G89" s="201"/>
    </row>
    <row r="90" spans="1:11" x14ac:dyDescent="0.15">
      <c r="G90" s="201"/>
    </row>
    <row r="91" spans="1:11" x14ac:dyDescent="0.15">
      <c r="G91" s="201"/>
    </row>
    <row r="92" spans="1:11" x14ac:dyDescent="0.15">
      <c r="G92" s="201"/>
    </row>
    <row r="93" spans="1:11" x14ac:dyDescent="0.15">
      <c r="G93" s="201"/>
    </row>
    <row r="94" spans="1:11" x14ac:dyDescent="0.15">
      <c r="G94" s="201"/>
    </row>
    <row r="95" spans="1:11" x14ac:dyDescent="0.15">
      <c r="G95" s="201"/>
    </row>
    <row r="96" spans="1:11" x14ac:dyDescent="0.15">
      <c r="G96" s="201"/>
    </row>
    <row r="97" spans="7:7" x14ac:dyDescent="0.15">
      <c r="G97" s="201"/>
    </row>
    <row r="98" spans="7:7" x14ac:dyDescent="0.15">
      <c r="G98" s="201"/>
    </row>
    <row r="99" spans="7:7" x14ac:dyDescent="0.15">
      <c r="G99" s="201"/>
    </row>
    <row r="100" spans="7:7" x14ac:dyDescent="0.15">
      <c r="G100" s="201"/>
    </row>
    <row r="101" spans="7:7" x14ac:dyDescent="0.15">
      <c r="G101" s="201"/>
    </row>
    <row r="102" spans="7:7" x14ac:dyDescent="0.15">
      <c r="G102" s="201"/>
    </row>
    <row r="103" spans="7:7" x14ac:dyDescent="0.15">
      <c r="G103" s="201"/>
    </row>
    <row r="104" spans="7:7" x14ac:dyDescent="0.15">
      <c r="G104" s="201"/>
    </row>
    <row r="105" spans="7:7" x14ac:dyDescent="0.15">
      <c r="G105" s="201"/>
    </row>
    <row r="106" spans="7:7" x14ac:dyDescent="0.15">
      <c r="G106" s="201"/>
    </row>
    <row r="107" spans="7:7" x14ac:dyDescent="0.15">
      <c r="G107" s="201"/>
    </row>
    <row r="108" spans="7:7" x14ac:dyDescent="0.15">
      <c r="G108" s="201"/>
    </row>
    <row r="109" spans="7:7" x14ac:dyDescent="0.15">
      <c r="G109" s="201"/>
    </row>
    <row r="110" spans="7:7" x14ac:dyDescent="0.15">
      <c r="G110" s="201"/>
    </row>
    <row r="111" spans="7:7" x14ac:dyDescent="0.15">
      <c r="G111" s="201"/>
    </row>
    <row r="112" spans="7:7" x14ac:dyDescent="0.15">
      <c r="G112" s="201"/>
    </row>
    <row r="113" spans="7:7" x14ac:dyDescent="0.15">
      <c r="G113" s="201"/>
    </row>
    <row r="114" spans="7:7" x14ac:dyDescent="0.15">
      <c r="G114" s="201"/>
    </row>
    <row r="115" spans="7:7" x14ac:dyDescent="0.15">
      <c r="G115" s="201"/>
    </row>
    <row r="116" spans="7:7" x14ac:dyDescent="0.15">
      <c r="G116" s="201"/>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开发需求</vt:lpstr>
      <vt:lpstr>预售商品表</vt:lpstr>
      <vt:lpstr>Sheet2</vt:lpstr>
      <vt:lpstr>Sheet3</vt:lpstr>
      <vt:lpstr>预售</vt:lpstr>
      <vt:lpstr>订单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dc:creator>
  <cp:lastModifiedBy>yangjin</cp:lastModifiedBy>
  <dcterms:created xsi:type="dcterms:W3CDTF">2018-01-18T06:35:53Z</dcterms:created>
  <dcterms:modified xsi:type="dcterms:W3CDTF">2018-01-26T08:34:43Z</dcterms:modified>
</cp:coreProperties>
</file>