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480" yWindow="105" windowWidth="17145" windowHeight="8535" tabRatio="575"/>
  </bookViews>
  <sheets>
    <sheet name="Select select" sheetId="1" r:id="rId1"/>
    <sheet name="SQL Statement" sheetId="2" r:id="rId2"/>
  </sheets>
  <calcPr calcId="162913"/>
</workbook>
</file>

<file path=xl/calcChain.xml><?xml version="1.0" encoding="utf-8"?>
<calcChain xmlns="http://schemas.openxmlformats.org/spreadsheetml/2006/main">
  <c r="E23" i="1" l="1"/>
  <c r="E19" i="1"/>
  <c r="E15" i="1"/>
  <c r="E11" i="1"/>
  <c r="H19" i="1"/>
  <c r="H23" i="1"/>
  <c r="F23" i="1"/>
  <c r="F19" i="1"/>
  <c r="G19" i="1"/>
  <c r="G23" i="1" l="1"/>
  <c r="H15" i="1"/>
  <c r="G15" i="1"/>
  <c r="F11" i="1"/>
  <c r="F15" i="1"/>
  <c r="H11" i="1"/>
  <c r="G11" i="1"/>
</calcChain>
</file>

<file path=xl/sharedStrings.xml><?xml version="1.0" encoding="utf-8"?>
<sst xmlns="http://schemas.openxmlformats.org/spreadsheetml/2006/main" count="47" uniqueCount="37">
  <si>
    <t>总有效订购件数</t>
  </si>
  <si>
    <t>总业绩有效订购金额</t>
  </si>
  <si>
    <t>拼拼拼有效订购件数</t>
  </si>
  <si>
    <t>拼拼拼有效订购总金额</t>
  </si>
  <si>
    <t>/*_x000D_
ORDER_TYPE:2预付尾款订单即为拼拼拼定义_x000D_
_x000D_
拼拼拼会员：订购过拼拼拼的会员。_x000D_
拼拼拼新会员：首单订购是拼拼拼商品的用户。_x000D_
拼拼拼老会员：拼拼拼会员-拼拼拼新会员_x000D_
_x000D_
9/10-12/20：拼拼拼有效订购总金额，时段内新媒体总业绩有效订购金额。拼拼拼有效订购件数，新媒体总有效订购件数。_x000D_
9/10-12/20：拼拼拼新会员有效订购人数、拼拼拼老会员有效订购人数、新媒体新会员有效订购人数、新媒体老会员有效订购人数_x000D_
9/10-9/30  拼拼拼日活-订购转化率、拼拼拼时段内复购率（时间段内买两次及以上拼拼拼商品算复购）、人均拼拼拼订购频次（时段内拼拼拼有效订购次数/拼拼拼有效订购人数）、人均订购频次（时段内包涵拼拼拼商品和常规商品 又掉订购次数/拼拼拼有效订购人数）_x000D_
10/1-10/31_x000D_
拼拼拼日活-订购转化率、拼拼拼时段内复购率（时间段内买两次及以上拼拼拼商品算复购）、人均拼拼拼订购频次（时段内拼拼拼有效订购次数/拼拼拼有效订购人数）、人均订购频次（时段内包涵拼拼拼商品和常规商品 又掉订购次数/拼拼拼有效订购人数）_x000D_
11/1-11/30_x000D_
拼拼拼日活-订购转化率、拼拼拼时段内复购率（时间段内买两次及以上拼拼拼商品算复购）、人均拼拼拼订购频次（时段内拼拼拼有效订购次数/拼拼拼有效订购人数）、人均订购频次（时段内包涵拼拼拼商品和常规商品 又掉订购次数/拼拼拼有效订购人数）_x000D_
12/1-12/20_x000D_
拼拼拼日活-订购转化率、拼拼拼时段内复购率（时间段内买两次及以上拼拼拼商品算复购）、人均拼拼拼订购频次（时段内拼拼拼有效订购次数/拼拼拼有效订购人数）、人均订购频次（时段内包涵拼拼拼商品和常规商品 又掉订购次数/拼拼拼有效订购人数）_x000D_
*/_x000D_
_x000D_
--1.9/10-12/20：拼拼拼有效订购总金额，时段内新媒体总业绩有效订购金额。拼拼拼有效订购件数，新媒体总有效订购件数。_x000D_
SELECT SUM(Z.ALL_ORDER_QTY) 总有效订购件数,_x000D_
       SUM(Z.ALL_ORDER_AMOUNT) 总业绩有效订购金额,_x000D_
       SUM(Z.PPP_ORDER_QTY) 拼拼拼有效订购件数,_x000D_
       SUM(Z.PPP_ORDER_AMOUNT) 拼拼拼有效订购总金额_x000D_
  FROM (SELECT A.ORDER_ID,_x000D_
               B.GOODS_COMMONID,_x000D_
               B.GOODS_NUM ALL_ORDER_QTY,_x000D_
               B.GOODS_PRICE * B.GOODS_NUM ALL_ORDER_AMOUNT,_x000D_
               CASE_x000D_
                 WHEN A.ORDER_TYPE = 2 THEN_x000D_
                  B.GOODS_NUM_x000D_
                 ELSE_x000D_
                  0_x000D_
               END PPP_ORDER_QTY,_x000D_
               CASE_x000D_
                 WHEN A.ORDER_TYPE = 2 THEN_x000D_
                  B.GOODS_PRICE * B.GOODS_NUM_x000D_
                 ELSE_x000D_
                  0_x000D_
               END PPP_ORDER_AMOUNT_x000D_
          FROM FACT_EC_ORDER_2 A, FACT_EC_ORDER_GOODS B_x000D_
         WHERE A.ORDER_ID = B.ORDER_ID_x000D_
           AND A.ADD_TIME BETWEEN DATE '2018-09-10' AND DATE_x000D_
         '2018-12-21'_x000D_
           AND A.ORDER_STATE &gt;= 20) Z</t>
  </si>
  <si>
    <t>9/10-12/20</t>
    <phoneticPr fontId="2" type="noConversion"/>
  </si>
  <si>
    <t>拼拼拼新会员有效订购人数</t>
    <phoneticPr fontId="2" type="noConversion"/>
  </si>
  <si>
    <t>拼拼拼老会员有效订购人数</t>
    <phoneticPr fontId="2" type="noConversion"/>
  </si>
  <si>
    <t>新媒体新会员有效订购人数</t>
    <phoneticPr fontId="2" type="noConversion"/>
  </si>
  <si>
    <t>新媒体老会员有效订购人数</t>
    <phoneticPr fontId="2" type="noConversion"/>
  </si>
  <si>
    <t>9/10-9/30</t>
    <phoneticPr fontId="2" type="noConversion"/>
  </si>
  <si>
    <t>拼拼拼日活</t>
    <phoneticPr fontId="2" type="noConversion"/>
  </si>
  <si>
    <t>MEMBER_BP</t>
    <phoneticPr fontId="2" type="noConversion"/>
  </si>
  <si>
    <t>拼拼拼时段内复购率（时间段内买两次及以上拼拼拼商品算复购）</t>
    <phoneticPr fontId="2" type="noConversion"/>
  </si>
  <si>
    <t>人均拼拼拼订购频次（时段内拼拼拼有效订购次数/拼拼拼有效订购人数）</t>
    <phoneticPr fontId="2" type="noConversion"/>
  </si>
  <si>
    <t>10/1-10/31</t>
    <phoneticPr fontId="2" type="noConversion"/>
  </si>
  <si>
    <t>11/1-11/30</t>
    <phoneticPr fontId="2" type="noConversion"/>
  </si>
  <si>
    <t>12/1-12/20</t>
    <phoneticPr fontId="2" type="noConversion"/>
  </si>
  <si>
    <t>VID</t>
    <phoneticPr fontId="2" type="noConversion"/>
  </si>
  <si>
    <t>拼拼拼有效订购人数</t>
    <phoneticPr fontId="2" type="noConversion"/>
  </si>
  <si>
    <r>
      <t>人均订购频次（时段内有效订购次数</t>
    </r>
    <r>
      <rPr>
        <sz val="9"/>
        <color theme="1"/>
        <rFont val="Segoe UI"/>
        <family val="2"/>
        <charset val="1"/>
      </rPr>
      <t>/</t>
    </r>
    <r>
      <rPr>
        <sz val="9"/>
        <color theme="1"/>
        <rFont val="宋体"/>
        <family val="3"/>
        <charset val="134"/>
      </rPr>
      <t>有效订购人数）</t>
    </r>
    <phoneticPr fontId="2" type="noConversion"/>
  </si>
  <si>
    <t>参与拼拼拼的人均订购频次（时间段内订过一次拼拼拼商品的用户的订购次数/订过一次拼拼拼商品的用户的人数）</t>
    <phoneticPr fontId="2" type="noConversion"/>
  </si>
  <si>
    <t>拼拼拼日活</t>
    <phoneticPr fontId="2" type="noConversion"/>
  </si>
  <si>
    <t>VID</t>
    <phoneticPr fontId="2" type="noConversion"/>
  </si>
  <si>
    <t>MEMBER_BP</t>
    <phoneticPr fontId="2" type="noConversion"/>
  </si>
  <si>
    <t>拼拼拼有效订购人数</t>
    <phoneticPr fontId="2" type="noConversion"/>
  </si>
  <si>
    <t>拼拼拼时段内复购率（时间段内买两次及以上拼拼拼商品算复购）</t>
    <phoneticPr fontId="2" type="noConversion"/>
  </si>
  <si>
    <t>人均拼拼拼订购频次（时段内拼拼拼有效订购次数/拼拼拼有效订购人数）</t>
    <phoneticPr fontId="2" type="noConversion"/>
  </si>
  <si>
    <r>
      <t>人均订购频次（时段内有效订购次数</t>
    </r>
    <r>
      <rPr>
        <sz val="9"/>
        <color theme="1"/>
        <rFont val="Segoe UI"/>
        <family val="2"/>
        <charset val="1"/>
      </rPr>
      <t>/</t>
    </r>
    <r>
      <rPr>
        <sz val="9"/>
        <color theme="1"/>
        <rFont val="宋体"/>
        <family val="3"/>
        <charset val="134"/>
      </rPr>
      <t>有效订购人数）</t>
    </r>
    <phoneticPr fontId="2" type="noConversion"/>
  </si>
  <si>
    <t>参与拼拼拼的人均订购频次（时间段内订过一次拼拼拼商品的用户的订购次数/订过一次拼拼拼商品的用户的人数）</t>
    <phoneticPr fontId="2" type="noConversion"/>
  </si>
  <si>
    <t>拼拼拼时段内复购率（时间段内买两次及以上拼拼拼商品算复购）</t>
    <phoneticPr fontId="2" type="noConversion"/>
  </si>
  <si>
    <t>人均拼拼拼订购频次（时段内拼拼拼有效订购次数/拼拼拼有效订购人数）</t>
    <phoneticPr fontId="2" type="noConversion"/>
  </si>
  <si>
    <r>
      <t>人均订购频次（时段内有效订购次数</t>
    </r>
    <r>
      <rPr>
        <sz val="9"/>
        <color theme="1"/>
        <rFont val="Segoe UI"/>
        <family val="2"/>
        <charset val="1"/>
      </rPr>
      <t>/</t>
    </r>
    <r>
      <rPr>
        <sz val="9"/>
        <color theme="1"/>
        <rFont val="宋体"/>
        <family val="3"/>
        <charset val="134"/>
      </rPr>
      <t>有效订购人数）</t>
    </r>
    <phoneticPr fontId="2" type="noConversion"/>
  </si>
  <si>
    <t>参与拼拼拼的人均订购频次（时间段内订过一次拼拼拼商品的用户的订购次数/订过一次拼拼拼商品的用户的人数）</t>
    <phoneticPr fontId="2" type="noConversion"/>
  </si>
  <si>
    <t>MEMBER_BP</t>
    <phoneticPr fontId="2" type="noConversion"/>
  </si>
  <si>
    <t>拼拼拼有效订购人数</t>
    <phoneticPr fontId="2" type="noConversion"/>
  </si>
  <si>
    <t>拼拼拼时段内复购率（时间段内买两次及以上拼拼拼商品算复购）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</si>
</sst>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9"/>
      <color theme="1"/>
      <name val="Segoe UI"/>
      <family val="2"/>
      <charset val="1"/>
    </font>
    <font>
      <b/>
      <sz val="9"/>
      <color theme="1"/>
      <name val="Segoe UI"/>
      <family val="2"/>
      <charset val="1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D1" workbookViewId="0">
      <pane ySplit="2" topLeftCell="A3" activePane="bottomLeft" state="frozen"/>
      <selection pane="bottomLeft" activeCell="E24" sqref="E24"/>
    </sheetView>
  </sheetViews>
  <sheetFormatPr defaultColWidth="20.5" defaultRowHeight="12" x14ac:dyDescent="0.2"/>
  <cols>
    <col min="1" max="4" width="28.33203125" bestFit="1" customWidth="1"/>
    <col min="5" max="5" width="67.1640625" bestFit="1" customWidth="1"/>
    <col min="6" max="6" width="75" bestFit="1" customWidth="1"/>
    <col min="7" max="7" width="54.33203125" bestFit="1" customWidth="1"/>
    <col min="8" max="8" width="116.33203125" bestFit="1" customWidth="1"/>
  </cols>
  <sheetData>
    <row r="1" spans="1:8" x14ac:dyDescent="0.2">
      <c r="A1" s="3" t="s">
        <v>5</v>
      </c>
      <c r="B1" s="3"/>
      <c r="C1" s="3"/>
      <c r="D1" s="3"/>
    </row>
    <row r="2" spans="1:8" s="2" customFormat="1" x14ac:dyDescent="0.2">
      <c r="A2" s="2" t="s">
        <v>0</v>
      </c>
      <c r="B2" s="2" t="s">
        <v>1</v>
      </c>
      <c r="C2" s="2" t="s">
        <v>2</v>
      </c>
      <c r="D2" s="2" t="s">
        <v>3</v>
      </c>
    </row>
    <row r="3" spans="1:8" x14ac:dyDescent="0.2">
      <c r="A3">
        <v>251558</v>
      </c>
      <c r="B3">
        <v>86184741.859999999</v>
      </c>
      <c r="C3">
        <v>5423</v>
      </c>
      <c r="D3">
        <v>1833546</v>
      </c>
    </row>
    <row r="5" spans="1:8" x14ac:dyDescent="0.2">
      <c r="A5" s="3" t="s">
        <v>5</v>
      </c>
      <c r="B5" s="3"/>
      <c r="C5" s="3"/>
      <c r="D5" s="3"/>
    </row>
    <row r="6" spans="1:8" s="1" customFormat="1" x14ac:dyDescent="0.2">
      <c r="A6" s="2" t="s">
        <v>6</v>
      </c>
      <c r="B6" s="2" t="s">
        <v>7</v>
      </c>
      <c r="C6" s="2" t="s">
        <v>8</v>
      </c>
      <c r="D6" s="2" t="s">
        <v>9</v>
      </c>
    </row>
    <row r="7" spans="1:8" x14ac:dyDescent="0.2">
      <c r="A7">
        <v>277</v>
      </c>
      <c r="B7">
        <v>3036</v>
      </c>
      <c r="C7">
        <v>33750</v>
      </c>
      <c r="D7">
        <v>51683</v>
      </c>
    </row>
    <row r="9" spans="1:8" x14ac:dyDescent="0.2">
      <c r="A9" s="3" t="s">
        <v>10</v>
      </c>
      <c r="B9" s="3"/>
      <c r="C9" s="3"/>
      <c r="D9" s="3"/>
      <c r="E9" s="3"/>
      <c r="F9" s="3"/>
      <c r="G9" s="3"/>
      <c r="H9" s="3"/>
    </row>
    <row r="10" spans="1:8" s="1" customFormat="1" x14ac:dyDescent="0.2">
      <c r="A10" s="2" t="s">
        <v>11</v>
      </c>
      <c r="B10" s="2" t="s">
        <v>18</v>
      </c>
      <c r="C10" s="2" t="s">
        <v>12</v>
      </c>
      <c r="D10" s="2" t="s">
        <v>19</v>
      </c>
      <c r="E10" s="2" t="s">
        <v>13</v>
      </c>
      <c r="F10" s="2" t="s">
        <v>14</v>
      </c>
      <c r="G10" s="2" t="s">
        <v>20</v>
      </c>
      <c r="H10" s="2" t="s">
        <v>21</v>
      </c>
    </row>
    <row r="11" spans="1:8" x14ac:dyDescent="0.2">
      <c r="B11">
        <v>37722</v>
      </c>
      <c r="C11">
        <v>15282</v>
      </c>
      <c r="D11">
        <v>979</v>
      </c>
      <c r="E11">
        <f>206/979</f>
        <v>0.21041879468845762</v>
      </c>
      <c r="F11">
        <f>1300/979</f>
        <v>1.3278855975485189</v>
      </c>
      <c r="G11">
        <f>30616/22123</f>
        <v>1.3838991095240247</v>
      </c>
      <c r="H11">
        <f>2452/979</f>
        <v>2.5045965270684372</v>
      </c>
    </row>
    <row r="13" spans="1:8" x14ac:dyDescent="0.2">
      <c r="A13" s="3" t="s">
        <v>15</v>
      </c>
      <c r="B13" s="3"/>
      <c r="C13" s="3"/>
      <c r="D13" s="3"/>
      <c r="E13" s="3"/>
      <c r="F13" s="3"/>
      <c r="G13" s="3"/>
      <c r="H13" s="3"/>
    </row>
    <row r="14" spans="1:8" x14ac:dyDescent="0.2">
      <c r="A14" s="2" t="s">
        <v>22</v>
      </c>
      <c r="B14" s="2" t="s">
        <v>23</v>
      </c>
      <c r="C14" s="2" t="s">
        <v>24</v>
      </c>
      <c r="D14" s="2" t="s">
        <v>25</v>
      </c>
      <c r="E14" s="2" t="s">
        <v>26</v>
      </c>
      <c r="F14" s="2" t="s">
        <v>27</v>
      </c>
      <c r="G14" s="2" t="s">
        <v>28</v>
      </c>
      <c r="H14" s="2" t="s">
        <v>29</v>
      </c>
    </row>
    <row r="15" spans="1:8" x14ac:dyDescent="0.2">
      <c r="B15">
        <v>43157</v>
      </c>
      <c r="C15">
        <v>24343</v>
      </c>
      <c r="D15">
        <v>2260</v>
      </c>
      <c r="E15">
        <f>594/2260</f>
        <v>0.26283185840707962</v>
      </c>
      <c r="F15">
        <f>3400/2260</f>
        <v>1.5044247787610618</v>
      </c>
      <c r="G15">
        <f>47449/31451</f>
        <v>1.5086642714063145</v>
      </c>
      <c r="H15">
        <f>6849/2260</f>
        <v>3.0305309734513273</v>
      </c>
    </row>
    <row r="17" spans="1:8" x14ac:dyDescent="0.2">
      <c r="A17" s="3" t="s">
        <v>16</v>
      </c>
      <c r="B17" s="3"/>
      <c r="C17" s="3"/>
      <c r="D17" s="3"/>
      <c r="E17" s="3"/>
      <c r="F17" s="3"/>
      <c r="G17" s="3"/>
      <c r="H17" s="3"/>
    </row>
    <row r="18" spans="1:8" x14ac:dyDescent="0.2">
      <c r="A18" s="2" t="s">
        <v>22</v>
      </c>
      <c r="B18" s="2" t="s">
        <v>23</v>
      </c>
      <c r="C18" s="2" t="s">
        <v>12</v>
      </c>
      <c r="D18" s="2" t="s">
        <v>25</v>
      </c>
      <c r="E18" s="2" t="s">
        <v>30</v>
      </c>
      <c r="F18" s="2" t="s">
        <v>31</v>
      </c>
      <c r="G18" s="2" t="s">
        <v>32</v>
      </c>
      <c r="H18" s="2" t="s">
        <v>33</v>
      </c>
    </row>
    <row r="19" spans="1:8" x14ac:dyDescent="0.2">
      <c r="B19">
        <v>36302</v>
      </c>
      <c r="C19">
        <v>25557</v>
      </c>
      <c r="D19">
        <v>2021</v>
      </c>
      <c r="E19">
        <f>297/2021</f>
        <v>0.14695695200395845</v>
      </c>
      <c r="F19">
        <f>2446/2021</f>
        <v>1.2102919346857992</v>
      </c>
      <c r="G19">
        <f>56702/36334</f>
        <v>1.5605768701491716</v>
      </c>
      <c r="H19">
        <f>5966/2021</f>
        <v>2.9520039584364177</v>
      </c>
    </row>
    <row r="21" spans="1:8" x14ac:dyDescent="0.2">
      <c r="A21" s="3" t="s">
        <v>17</v>
      </c>
      <c r="B21" s="3"/>
      <c r="C21" s="3"/>
      <c r="D21" s="3"/>
      <c r="E21" s="3"/>
      <c r="F21" s="3"/>
      <c r="G21" s="3"/>
      <c r="H21" s="3"/>
    </row>
    <row r="22" spans="1:8" x14ac:dyDescent="0.2">
      <c r="A22" s="2" t="s">
        <v>22</v>
      </c>
      <c r="B22" s="2" t="s">
        <v>18</v>
      </c>
      <c r="C22" s="2" t="s">
        <v>34</v>
      </c>
      <c r="D22" s="2" t="s">
        <v>35</v>
      </c>
      <c r="E22" s="2" t="s">
        <v>36</v>
      </c>
      <c r="F22" s="2" t="s">
        <v>14</v>
      </c>
      <c r="G22" s="2" t="s">
        <v>32</v>
      </c>
      <c r="H22" s="2" t="s">
        <v>21</v>
      </c>
    </row>
    <row r="23" spans="1:8" x14ac:dyDescent="0.2">
      <c r="B23">
        <v>18504</v>
      </c>
      <c r="C23">
        <v>14769</v>
      </c>
      <c r="D23">
        <v>1250</v>
      </c>
      <c r="E23">
        <f>140/1250</f>
        <v>0.112</v>
      </c>
      <c r="F23">
        <f>1428/1250</f>
        <v>1.1424000000000001</v>
      </c>
      <c r="G23">
        <f>35390/24450</f>
        <v>1.447443762781186</v>
      </c>
      <c r="H23">
        <f>3084/1250</f>
        <v>2.4672000000000001</v>
      </c>
    </row>
  </sheetData>
  <mergeCells count="6">
    <mergeCell ref="A21:H21"/>
    <mergeCell ref="A1:D1"/>
    <mergeCell ref="A5:D5"/>
    <mergeCell ref="A9:H9"/>
    <mergeCell ref="A13:H13"/>
    <mergeCell ref="A17:H1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640625" defaultRowHeight="12" x14ac:dyDescent="0.2"/>
  <cols>
    <col min="1" max="1" width="80" customWidth="1"/>
  </cols>
  <sheetData>
    <row r="1" spans="1:1" x14ac:dyDescent="0.2">
      <c r="A1" t="s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Select select</vt:lpstr>
      <vt:lpstr>SQL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2018-12-21T06:47:12Z</dcterms:created>
  <dcterms:modified xsi:type="dcterms:W3CDTF">2018-12-21T09:36:07Z</dcterms:modified>
</cp:coreProperties>
</file>