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0880" windowHeight="8520" activeTab="1"/>
  </bookViews>
  <sheets>
    <sheet name="Случай 1" sheetId="1" r:id="rId1"/>
    <sheet name="Случай 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9" i="2"/>
  <c r="B20" s="1"/>
  <c r="B18"/>
  <c r="B5" i="1"/>
  <c r="B13" s="1"/>
  <c r="B38"/>
  <c r="B14" l="1"/>
  <c r="B27" l="1"/>
  <c r="B31" s="1"/>
  <c r="B15"/>
</calcChain>
</file>

<file path=xl/sharedStrings.xml><?xml version="1.0" encoding="utf-8"?>
<sst xmlns="http://schemas.openxmlformats.org/spreadsheetml/2006/main" count="71" uniqueCount="36">
  <si>
    <t>Расчет компаратора с гистерезисом</t>
  </si>
  <si>
    <t>R1=</t>
  </si>
  <si>
    <t>Rk=</t>
  </si>
  <si>
    <t>Uп1=</t>
  </si>
  <si>
    <t>Uп2=</t>
  </si>
  <si>
    <t>Ohm</t>
  </si>
  <si>
    <t>V</t>
  </si>
  <si>
    <t>Расчет</t>
  </si>
  <si>
    <t>Исходные данные</t>
  </si>
  <si>
    <t>напряж. Питания</t>
  </si>
  <si>
    <t>нижний порог сраб.</t>
  </si>
  <si>
    <t>верхний порог сраб.</t>
  </si>
  <si>
    <t>E=</t>
  </si>
  <si>
    <t>R2=</t>
  </si>
  <si>
    <t>Uоп=</t>
  </si>
  <si>
    <t>Делитель напряжения ЗПТ</t>
  </si>
  <si>
    <t>Udc=</t>
  </si>
  <si>
    <t>В</t>
  </si>
  <si>
    <t>ЗПТ</t>
  </si>
  <si>
    <t>R3=</t>
  </si>
  <si>
    <t>Ом</t>
  </si>
  <si>
    <t>потенциометр</t>
  </si>
  <si>
    <t>Найдем резистор R2 для порога срабатывания Uп2</t>
  </si>
  <si>
    <t>выход делителя = порогу сраб. комп.</t>
  </si>
  <si>
    <t>Uout=</t>
  </si>
  <si>
    <t>постоянный резистор</t>
  </si>
  <si>
    <t xml:space="preserve">Uout = </t>
  </si>
  <si>
    <t>delta =</t>
  </si>
  <si>
    <t>разница</t>
  </si>
  <si>
    <t>Самопроверка</t>
  </si>
  <si>
    <t>Uнас-=</t>
  </si>
  <si>
    <t>минус напряж. Питания</t>
  </si>
  <si>
    <t>Uнас+=</t>
  </si>
  <si>
    <t>плюс напряж. Питания</t>
  </si>
  <si>
    <t>Uнп=</t>
  </si>
  <si>
    <t>Uвп=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</si>
</sst>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2</xdr:row>
      <xdr:rowOff>38100</xdr:rowOff>
    </xdr:from>
    <xdr:to>
      <xdr:col>9</xdr:col>
      <xdr:colOff>542925</xdr:colOff>
      <xdr:row>9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419100"/>
          <a:ext cx="2314575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600075</xdr:colOff>
      <xdr:row>10</xdr:row>
      <xdr:rowOff>28575</xdr:rowOff>
    </xdr:from>
    <xdr:to>
      <xdr:col>11</xdr:col>
      <xdr:colOff>133350</xdr:colOff>
      <xdr:row>20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48075" y="1933575"/>
          <a:ext cx="319087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9525</xdr:colOff>
      <xdr:row>23</xdr:row>
      <xdr:rowOff>28575</xdr:rowOff>
    </xdr:from>
    <xdr:to>
      <xdr:col>11</xdr:col>
      <xdr:colOff>352425</xdr:colOff>
      <xdr:row>38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76725" y="4410075"/>
          <a:ext cx="2781300" cy="297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5</xdr:row>
      <xdr:rowOff>0</xdr:rowOff>
    </xdr:from>
    <xdr:to>
      <xdr:col>11</xdr:col>
      <xdr:colOff>247650</xdr:colOff>
      <xdr:row>16</xdr:row>
      <xdr:rowOff>180975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62425" y="10096500"/>
          <a:ext cx="3552825" cy="227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571500</xdr:colOff>
      <xdr:row>16</xdr:row>
      <xdr:rowOff>133350</xdr:rowOff>
    </xdr:from>
    <xdr:to>
      <xdr:col>11</xdr:col>
      <xdr:colOff>523875</xdr:colOff>
      <xdr:row>21</xdr:row>
      <xdr:rowOff>104775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71950" y="12325350"/>
          <a:ext cx="3819525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581025</xdr:colOff>
      <xdr:row>21</xdr:row>
      <xdr:rowOff>142875</xdr:rowOff>
    </xdr:from>
    <xdr:to>
      <xdr:col>11</xdr:col>
      <xdr:colOff>466725</xdr:colOff>
      <xdr:row>26</xdr:row>
      <xdr:rowOff>0</xdr:rowOff>
    </xdr:to>
    <xdr:pic>
      <xdr:nvPicPr>
        <xdr:cNvPr id="1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81475" y="13287375"/>
          <a:ext cx="3752850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lectronicsblog.ru/usilitelnaya-sxemotexnika/komparatory-i-triggery-shmitta-na-o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workbookViewId="0">
      <selection activeCell="E26" sqref="E26"/>
    </sheetView>
  </sheetViews>
  <sheetFormatPr defaultRowHeight="15"/>
  <sheetData>
    <row r="1" spans="1:4">
      <c r="A1" t="s">
        <v>0</v>
      </c>
    </row>
    <row r="3" spans="1:4">
      <c r="A3" s="1" t="s">
        <v>8</v>
      </c>
    </row>
    <row r="4" spans="1:4">
      <c r="A4" t="s">
        <v>1</v>
      </c>
      <c r="B4">
        <v>4700</v>
      </c>
      <c r="C4" t="s">
        <v>5</v>
      </c>
    </row>
    <row r="5" spans="1:4">
      <c r="A5" t="s">
        <v>13</v>
      </c>
      <c r="B5">
        <f>1*10^12</f>
        <v>1000000000000</v>
      </c>
      <c r="C5" t="s">
        <v>5</v>
      </c>
    </row>
    <row r="6" spans="1:4">
      <c r="A6" t="s">
        <v>2</v>
      </c>
      <c r="B6">
        <v>8250</v>
      </c>
      <c r="C6" t="s">
        <v>5</v>
      </c>
    </row>
    <row r="7" spans="1:4">
      <c r="A7" t="s">
        <v>12</v>
      </c>
      <c r="B7">
        <v>12</v>
      </c>
      <c r="C7" t="s">
        <v>6</v>
      </c>
      <c r="D7" t="s">
        <v>9</v>
      </c>
    </row>
    <row r="10" spans="1:4">
      <c r="A10" t="s">
        <v>14</v>
      </c>
      <c r="B10">
        <v>6.2</v>
      </c>
      <c r="C10" t="s">
        <v>6</v>
      </c>
    </row>
    <row r="12" spans="1:4">
      <c r="A12" s="1" t="s">
        <v>7</v>
      </c>
    </row>
    <row r="13" spans="1:4">
      <c r="A13" t="s">
        <v>3</v>
      </c>
      <c r="B13">
        <f>B10*B5/(B4+B5)</f>
        <v>6.1999999708600004</v>
      </c>
      <c r="C13" t="s">
        <v>17</v>
      </c>
      <c r="D13" t="s">
        <v>10</v>
      </c>
    </row>
    <row r="14" spans="1:4">
      <c r="A14" t="s">
        <v>4</v>
      </c>
      <c r="B14">
        <f>(B7*B4+B10*(B5+B6))/(B4+B5+B6)</f>
        <v>6.2000000272599998</v>
      </c>
      <c r="C14" t="s">
        <v>17</v>
      </c>
      <c r="D14" t="s">
        <v>11</v>
      </c>
    </row>
    <row r="15" spans="1:4">
      <c r="A15" t="s">
        <v>27</v>
      </c>
      <c r="B15">
        <f>B14-B13</f>
        <v>5.6399999337486406E-8</v>
      </c>
      <c r="C15" t="s">
        <v>17</v>
      </c>
      <c r="D15" t="s">
        <v>28</v>
      </c>
    </row>
    <row r="24" spans="1:4">
      <c r="A24" t="s">
        <v>15</v>
      </c>
    </row>
    <row r="26" spans="1:4">
      <c r="A26" t="s">
        <v>16</v>
      </c>
      <c r="B26" s="2">
        <v>49</v>
      </c>
      <c r="C26" t="s">
        <v>17</v>
      </c>
      <c r="D26" t="s">
        <v>18</v>
      </c>
    </row>
    <row r="27" spans="1:4">
      <c r="A27" t="s">
        <v>24</v>
      </c>
      <c r="B27">
        <f>B14</f>
        <v>6.2000000272599998</v>
      </c>
      <c r="C27" t="s">
        <v>17</v>
      </c>
      <c r="D27" t="s">
        <v>23</v>
      </c>
    </row>
    <row r="29" spans="1:4">
      <c r="A29" t="s">
        <v>22</v>
      </c>
    </row>
    <row r="31" spans="1:4">
      <c r="A31" t="s">
        <v>13</v>
      </c>
      <c r="B31">
        <f>(B32*B26)/B27-B32</f>
        <v>13806.451543405828</v>
      </c>
      <c r="C31" t="s">
        <v>20</v>
      </c>
      <c r="D31" t="s">
        <v>21</v>
      </c>
    </row>
    <row r="32" spans="1:4">
      <c r="A32" t="s">
        <v>19</v>
      </c>
      <c r="B32">
        <v>2000</v>
      </c>
      <c r="C32" t="s">
        <v>20</v>
      </c>
      <c r="D32" t="s">
        <v>25</v>
      </c>
    </row>
    <row r="35" spans="1:3">
      <c r="A35" t="s">
        <v>29</v>
      </c>
    </row>
    <row r="36" spans="1:3">
      <c r="A36" t="s">
        <v>13</v>
      </c>
      <c r="B36">
        <v>10000</v>
      </c>
      <c r="C36" t="s">
        <v>5</v>
      </c>
    </row>
    <row r="37" spans="1:3">
      <c r="A37" t="s">
        <v>19</v>
      </c>
      <c r="B37">
        <v>2000</v>
      </c>
      <c r="C37" t="s">
        <v>5</v>
      </c>
    </row>
    <row r="38" spans="1:3">
      <c r="A38" t="s">
        <v>26</v>
      </c>
      <c r="B38">
        <f>B26*B37/(B36+B37)</f>
        <v>8.1666666666666661</v>
      </c>
      <c r="C38" t="s">
        <v>6</v>
      </c>
    </row>
  </sheetData>
  <conditionalFormatting sqref="B34">
    <cfRule type="cellIs" dxfId="0" priority="1" operator="greaterThan">
      <formula>$B$14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0"/>
  <sheetViews>
    <sheetView tabSelected="1" topLeftCell="A2" workbookViewId="0">
      <selection activeCell="B15" sqref="B15"/>
    </sheetView>
  </sheetViews>
  <sheetFormatPr defaultRowHeight="15"/>
  <sheetData>
    <row r="3" spans="1:4">
      <c r="A3" s="3" t="s">
        <v>0</v>
      </c>
    </row>
    <row r="6" spans="1:4">
      <c r="A6" t="s">
        <v>0</v>
      </c>
    </row>
    <row r="8" spans="1:4">
      <c r="A8" s="1" t="s">
        <v>8</v>
      </c>
    </row>
    <row r="9" spans="1:4">
      <c r="A9" t="s">
        <v>1</v>
      </c>
      <c r="B9">
        <v>10000</v>
      </c>
      <c r="C9" t="s">
        <v>5</v>
      </c>
    </row>
    <row r="10" spans="1:4">
      <c r="A10" t="s">
        <v>13</v>
      </c>
      <c r="B10">
        <v>10000</v>
      </c>
      <c r="C10" t="s">
        <v>5</v>
      </c>
    </row>
    <row r="11" spans="1:4">
      <c r="A11" t="s">
        <v>19</v>
      </c>
      <c r="B11">
        <v>100000</v>
      </c>
      <c r="C11" t="s">
        <v>5</v>
      </c>
    </row>
    <row r="12" spans="1:4">
      <c r="A12" t="s">
        <v>30</v>
      </c>
      <c r="B12">
        <v>0</v>
      </c>
      <c r="C12" t="s">
        <v>6</v>
      </c>
      <c r="D12" t="s">
        <v>31</v>
      </c>
    </row>
    <row r="13" spans="1:4">
      <c r="A13" t="s">
        <v>32</v>
      </c>
      <c r="B13">
        <v>3.3</v>
      </c>
      <c r="C13" t="s">
        <v>6</v>
      </c>
      <c r="D13" t="s">
        <v>33</v>
      </c>
    </row>
    <row r="15" spans="1:4">
      <c r="A15" t="s">
        <v>14</v>
      </c>
      <c r="B15">
        <v>2.5</v>
      </c>
      <c r="C15" t="s">
        <v>6</v>
      </c>
    </row>
    <row r="17" spans="1:4">
      <c r="A17" s="1" t="s">
        <v>7</v>
      </c>
    </row>
    <row r="18" spans="1:4">
      <c r="A18" t="s">
        <v>34</v>
      </c>
      <c r="B18">
        <f>B15-B10*(B12+B15)/(B10+B11)</f>
        <v>2.2727272727272729</v>
      </c>
      <c r="C18" t="s">
        <v>17</v>
      </c>
      <c r="D18" t="s">
        <v>10</v>
      </c>
    </row>
    <row r="19" spans="1:4">
      <c r="A19" t="s">
        <v>35</v>
      </c>
      <c r="B19">
        <f>B15+B10*(B13-B15)/(B10+B11)</f>
        <v>2.5727272727272728</v>
      </c>
      <c r="C19" t="s">
        <v>17</v>
      </c>
      <c r="D19" t="s">
        <v>11</v>
      </c>
    </row>
    <row r="20" spans="1:4">
      <c r="A20" t="s">
        <v>27</v>
      </c>
      <c r="B20">
        <f>B19-B18</f>
        <v>0.29999999999999982</v>
      </c>
      <c r="C20" t="s">
        <v>17</v>
      </c>
      <c r="D20" t="s">
        <v>28</v>
      </c>
    </row>
  </sheetData>
  <hyperlinks>
    <hyperlink ref="A3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Случай 1</vt:lpstr>
      <vt:lpstr>Случай 2</vt:lpstr>
      <vt:lpstr>Лист3</vt:lpstr>
    </vt:vector>
  </TitlesOfParts>
  <Company>ZAO Diakont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Tihonov</dc:creator>
  <cp:lastModifiedBy>Tikhonov Eugene</cp:lastModifiedBy>
  <cp:lastPrinted>2017-04-10T11:35:24Z</cp:lastPrinted>
  <dcterms:created xsi:type="dcterms:W3CDTF">2017-04-04T06:41:38Z</dcterms:created>
  <dcterms:modified xsi:type="dcterms:W3CDTF">2019-12-13T06:22:17Z</dcterms:modified>
</cp:coreProperties>
</file>