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6_MatvienkoVarvara_ISP321\данные\"/>
    </mc:Choice>
  </mc:AlternateContent>
  <bookViews>
    <workbookView xWindow="4935" yWindow="2280" windowWidth="27165" windowHeight="17055" activeTab="2"/>
  </bookViews>
  <sheets>
    <sheet name="пользователи" sheetId="1" r:id="rId1"/>
    <sheet name="заказ" sheetId="2" r:id="rId2"/>
    <sheet name="Лист5" sheetId="5" r:id="rId3"/>
    <sheet name="Товары_import" sheetId="3" r:id="rId4"/>
    <sheet name="Точки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" i="5"/>
  <c r="J3" i="5" l="1"/>
  <c r="J4" i="5"/>
  <c r="J5" i="5"/>
  <c r="J6" i="5"/>
  <c r="J7" i="5"/>
  <c r="J8" i="5"/>
  <c r="J9" i="5"/>
  <c r="J10" i="5"/>
  <c r="J11" i="5"/>
  <c r="J2" i="5"/>
  <c r="I11" i="2"/>
  <c r="I19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2" i="4"/>
  <c r="E13" i="3"/>
  <c r="E11" i="3"/>
  <c r="E30" i="3"/>
  <c r="E10" i="3"/>
  <c r="E26" i="3"/>
  <c r="E12" i="3"/>
  <c r="E6" i="3"/>
  <c r="E24" i="3"/>
  <c r="E7" i="3"/>
  <c r="E4" i="3"/>
  <c r="E17" i="3"/>
  <c r="E5" i="3"/>
  <c r="E16" i="3"/>
  <c r="E25" i="3"/>
  <c r="E27" i="3"/>
  <c r="E15" i="3"/>
  <c r="E23" i="3"/>
  <c r="E14" i="3"/>
  <c r="E18" i="3"/>
  <c r="E20" i="3"/>
  <c r="E28" i="3"/>
  <c r="E21" i="3"/>
  <c r="E9" i="3"/>
  <c r="E2" i="3"/>
  <c r="E19" i="3"/>
  <c r="E3" i="3"/>
  <c r="E8" i="3"/>
  <c r="E22" i="3"/>
  <c r="E29" i="3"/>
  <c r="E31" i="3"/>
  <c r="C13" i="3"/>
  <c r="C11" i="3"/>
  <c r="C30" i="3"/>
  <c r="C10" i="3"/>
  <c r="C26" i="3"/>
  <c r="C12" i="3"/>
  <c r="C6" i="3"/>
  <c r="C24" i="3"/>
  <c r="C7" i="3"/>
  <c r="C4" i="3"/>
  <c r="C17" i="3"/>
  <c r="C5" i="3"/>
  <c r="C16" i="3"/>
  <c r="C25" i="3"/>
  <c r="C27" i="3"/>
  <c r="C15" i="3"/>
  <c r="C23" i="3"/>
  <c r="C14" i="3"/>
  <c r="C18" i="3"/>
  <c r="C20" i="3"/>
  <c r="C28" i="3"/>
  <c r="C21" i="3"/>
  <c r="C9" i="3"/>
  <c r="C2" i="3"/>
  <c r="C19" i="3"/>
  <c r="C3" i="3"/>
  <c r="C8" i="3"/>
  <c r="C22" i="3"/>
  <c r="C29" i="3"/>
  <c r="C31" i="3"/>
  <c r="K13" i="3"/>
  <c r="K11" i="3"/>
  <c r="K30" i="3"/>
  <c r="K10" i="3"/>
  <c r="K26" i="3"/>
  <c r="K12" i="3"/>
  <c r="K6" i="3"/>
  <c r="K24" i="3"/>
  <c r="K7" i="3"/>
  <c r="K4" i="3"/>
  <c r="K17" i="3"/>
  <c r="K5" i="3"/>
  <c r="K16" i="3"/>
  <c r="K25" i="3"/>
  <c r="K27" i="3"/>
  <c r="K15" i="3"/>
  <c r="K23" i="3"/>
  <c r="K14" i="3"/>
  <c r="K18" i="3"/>
  <c r="K20" i="3"/>
  <c r="K28" i="3"/>
  <c r="K21" i="3"/>
  <c r="K9" i="3"/>
  <c r="K2" i="3"/>
  <c r="K19" i="3"/>
  <c r="K3" i="3"/>
  <c r="K8" i="3"/>
  <c r="K22" i="3"/>
  <c r="K29" i="3"/>
  <c r="K31" i="3"/>
  <c r="I13" i="3"/>
  <c r="I11" i="3"/>
  <c r="I30" i="3"/>
  <c r="I10" i="3"/>
  <c r="I26" i="3"/>
  <c r="I12" i="3"/>
  <c r="I6" i="3"/>
  <c r="I24" i="3"/>
  <c r="I7" i="3"/>
  <c r="I4" i="3"/>
  <c r="I17" i="3"/>
  <c r="I5" i="3"/>
  <c r="I16" i="3"/>
  <c r="I25" i="3"/>
  <c r="I27" i="3"/>
  <c r="I15" i="3"/>
  <c r="I23" i="3"/>
  <c r="I14" i="3"/>
  <c r="I18" i="3"/>
  <c r="I20" i="3"/>
  <c r="I28" i="3"/>
  <c r="I21" i="3"/>
  <c r="I9" i="3"/>
  <c r="I2" i="3"/>
  <c r="I19" i="3"/>
  <c r="I3" i="3"/>
  <c r="I8" i="3"/>
  <c r="I22" i="3"/>
  <c r="I29" i="3"/>
  <c r="I31" i="3"/>
  <c r="N13" i="3"/>
  <c r="N11" i="3"/>
  <c r="N30" i="3"/>
  <c r="N10" i="3"/>
  <c r="N26" i="3"/>
  <c r="N12" i="3"/>
  <c r="N6" i="3"/>
  <c r="N24" i="3"/>
  <c r="N7" i="3"/>
  <c r="N4" i="3"/>
  <c r="N17" i="3"/>
  <c r="N5" i="3"/>
  <c r="N16" i="3"/>
  <c r="N25" i="3"/>
  <c r="N27" i="3"/>
  <c r="N15" i="3"/>
  <c r="N23" i="3"/>
  <c r="N14" i="3"/>
  <c r="N18" i="3"/>
  <c r="N20" i="3"/>
  <c r="N28" i="3"/>
  <c r="N21" i="3"/>
  <c r="N9" i="3"/>
  <c r="N2" i="3"/>
  <c r="N19" i="3"/>
  <c r="N3" i="3"/>
  <c r="N8" i="3"/>
  <c r="N22" i="3"/>
  <c r="N29" i="3"/>
  <c r="N31" i="3"/>
  <c r="M4" i="2"/>
  <c r="M5" i="2"/>
  <c r="M7" i="2"/>
  <c r="M9" i="2"/>
  <c r="M11" i="2"/>
  <c r="M14" i="2"/>
  <c r="M16" i="2"/>
  <c r="M18" i="2"/>
  <c r="M19" i="2"/>
  <c r="M2" i="2"/>
  <c r="H3" i="1"/>
  <c r="H4" i="1"/>
  <c r="H5" i="1"/>
  <c r="H6" i="1"/>
  <c r="H7" i="1"/>
  <c r="H8" i="1"/>
  <c r="H9" i="1"/>
  <c r="H10" i="1"/>
  <c r="H11" i="1"/>
  <c r="H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<sst xmlns="http://schemas.openxmlformats.org/spreadsheetml/2006/main" count="693" uniqueCount="244">
  <si>
    <t>Роль сотрудника</t>
  </si>
  <si>
    <t>ФИО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</si>
  <si>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</si>
  <si>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</si>
  <si>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</si>
  <si>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</si>
  <si>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</si>
  <si>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</si>
  <si>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</si>
  <si>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</si>
  <si>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</si>
  <si>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</si>
  <si>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</si>
  <si>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</si>
  <si>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</si>
  <si>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</si>
  <si>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</si>
  <si>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</si>
  <si>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</si>
  <si>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</si>
  <si>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</si>
  <si>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</si>
  <si>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</si>
  <si>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</si>
  <si>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</si>
  <si>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</si>
  <si>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</si>
  <si>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</si>
  <si>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</si>
  <si>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</si>
  <si>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</si>
  <si>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</si>
  <si>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</si>
  <si>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</si>
  <si>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</si>
  <si>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</si>
  <si>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</si>
  <si>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</si>
  <si>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</si>
  <si>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</si>
  <si>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</si>
  <si>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</si>
  <si>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</si>
  <si>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</si>
  <si>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</si>
  <si>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</si>
  <si>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</si>
  <si>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</si>
  <si>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</si>
  <si>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</si>
  <si>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</si>
  <si>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</si>
  <si>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</si>
  <si>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</si>
  <si>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</si>
  <si>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</si>
  <si>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</si>
  <si>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</si>
  <si>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</si>
  <si>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</si>
  <si>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</si>
  <si>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Login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</si>
  <si>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</si>
  <si>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</si>
  <si>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</si>
  <si>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</si>
  <si>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</si>
  <si>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</si>
  <si>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</si>
  <si>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</si>
  <si>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А112Т4, 15, G453T5, 1</t>
  </si>
  <si>
    <t xml:space="preserve">Новый </t>
  </si>
  <si>
    <t>F432F4, 15, Y324F4, 15</t>
  </si>
  <si>
    <t>E532Q5, 10, T432F4, 10</t>
  </si>
  <si>
    <t>Завершен</t>
  </si>
  <si>
    <t>G345E4, 1, E345R4, 2</t>
  </si>
  <si>
    <t>R356F4, 1, E431R5, 10</t>
  </si>
  <si>
    <t>H436R4, 1, D643B5, 1</t>
  </si>
  <si>
    <t>H342F5, 2, Q245F5, 2</t>
  </si>
  <si>
    <t>K436T5, 1, V527T5, 1</t>
  </si>
  <si>
    <t>V527T5, 1, K452T5, 1</t>
  </si>
  <si>
    <t>M356R4, 1, W548O7, 1</t>
  </si>
  <si>
    <t>NULL</t>
  </si>
  <si>
    <t>IDStatus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</si>
  <si>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</si>
  <si>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</si>
  <si>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</si>
  <si>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</si>
  <si>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</si>
  <si>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</si>
  <si>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</si>
  <si>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</si>
  <si>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</si>
  <si>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</si>
  <si>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</si>
  <si>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</si>
  <si>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</si>
  <si>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</si>
  <si>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</si>
  <si>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</si>
  <si>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</si>
  <si>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</si>
  <si>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</si>
  <si>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</si>
  <si>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</si>
  <si>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</si>
  <si>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</si>
  <si>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</si>
  <si>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</si>
  <si>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</si>
  <si>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</si>
  <si>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</si>
  <si>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</si>
  <si>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</si>
  <si>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</si>
  <si>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</si>
  <si>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</si>
  <si>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</si>
  <si>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</si>
  <si>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</si>
  <si>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</si>
  <si>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</si>
  <si>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</si>
  <si>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</si>
  <si>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</si>
  <si>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</si>
  <si>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</si>
  <si>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</si>
  <si>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</si>
  <si>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</si>
  <si>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</si>
  <si>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</si>
  <si>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</si>
  <si>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</si>
  <si>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</si>
  <si>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</si>
  <si>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</si>
  <si>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</si>
  <si>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</si>
  <si>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</si>
  <si>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</si>
  <si>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</si>
  <si>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</si>
  <si>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</si>
  <si>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</si>
  <si>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</si>
  <si>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</si>
  <si>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</si>
  <si>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</si>
  <si>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</si>
  <si>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</si>
  <si>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</si>
  <si>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</si>
  <si>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</si>
  <si>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</si>
  <si>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</si>
  <si>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</si>
  <si>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</si>
  <si>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</si>
  <si>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</si>
  <si>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</si>
  <si>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</si>
  <si>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</si>
  <si>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</si>
  <si>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</si>
  <si>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</si>
  <si>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</si>
  <si>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</si>
  <si>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</si>
  <si>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</si>
  <si>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</si>
  <si>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</si>
  <si>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</si>
  <si>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</si>
  <si>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</si>
  <si>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</si>
  <si>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</si>
  <si>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</si>
  <si>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</si>
  <si>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</si>
  <si>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</si>
  <si>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</si>
  <si>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</si>
  <si>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</si>
  <si>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</si>
  <si>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</si>
  <si>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</si>
  <si>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</si>
  <si>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</si>
  <si>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</si>
  <si>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</si>
  <si>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</si>
  <si>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</si>
  <si>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IDCategory</t>
  </si>
  <si>
    <t>IDSupplier</t>
  </si>
  <si>
    <t>IdManufacturer</t>
  </si>
  <si>
    <t>Id</t>
  </si>
  <si>
    <t>IDIZmerenia</t>
  </si>
  <si>
    <t>IdName</t>
  </si>
  <si>
    <t>г.</t>
  </si>
  <si>
    <t>ул.</t>
  </si>
  <si>
    <t>Степная,</t>
  </si>
  <si>
    <t>г.Нефтеюганск,</t>
  </si>
  <si>
    <t>Новая,</t>
  </si>
  <si>
    <t>Октябрьская,</t>
  </si>
  <si>
    <t>Комсомольская,</t>
  </si>
  <si>
    <t>Фрунзе,</t>
  </si>
  <si>
    <t>Нефтеюганск</t>
  </si>
  <si>
    <t>8 Марта</t>
  </si>
  <si>
    <t>Чехова</t>
  </si>
  <si>
    <t>Степная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</si>
  <si>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</si>
  <si>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</si>
  <si>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</si>
  <si>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</si>
  <si>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</si>
  <si>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</si>
  <si>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</si>
  <si>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</si>
  <si>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</si>
  <si>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</si>
  <si>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</si>
  <si>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</si>
  <si>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</si>
  <si>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</si>
  <si>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</si>
  <si>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</si>
  <si>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</si>
  <si>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</si>
  <si>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</si>
  <si>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</si>
  <si>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</si>
  <si>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</si>
  <si>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</si>
  <si>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</si>
  <si>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Клубная</t>
  </si>
  <si>
    <t>Некрасова</t>
  </si>
  <si>
    <t>Мичурина</t>
  </si>
  <si>
    <t>IDCity</t>
  </si>
  <si>
    <t>Num</t>
  </si>
  <si>
    <t>IdClient</t>
  </si>
  <si>
    <t>CLIENT</t>
  </si>
  <si>
    <t>IMAGE</t>
  </si>
  <si>
    <t>STATYS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</si>
</sst>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2" sqref="A2:J11"/>
    </sheetView>
  </sheetViews>
  <sheetFormatPr defaultColWidth="11" defaultRowHeight="15.75"/>
  <cols>
    <col min="2" max="2" width="0" hidden="1" customWidth="1"/>
    <col min="3" max="3" width="33.125" hidden="1" customWidth="1"/>
    <col min="4" max="6" width="30.375" customWidth="1"/>
    <col min="7" max="7" width="35.875" hidden="1" customWidth="1"/>
    <col min="8" max="8" width="35.875" customWidth="1"/>
    <col min="9" max="9" width="56" customWidth="1"/>
    <col min="13" max="13" width="33.125" customWidth="1"/>
  </cols>
  <sheetData>
    <row r="1" spans="1:13">
      <c r="A1" t="s">
        <v>31</v>
      </c>
      <c r="C1" s="1" t="s">
        <v>0</v>
      </c>
      <c r="D1" s="1" t="s">
        <v>1</v>
      </c>
      <c r="E1" s="1"/>
      <c r="F1" s="1"/>
      <c r="G1" s="1" t="s">
        <v>2</v>
      </c>
      <c r="H1" s="1" t="s">
        <v>61</v>
      </c>
      <c r="I1" s="1" t="s">
        <v>3</v>
      </c>
      <c r="M1" s="1" t="s">
        <v>0</v>
      </c>
    </row>
    <row r="2" spans="1:13">
      <c r="A2" s="23">
        <v>1</v>
      </c>
      <c r="B2" s="23">
        <f>LOOKUP(C2,$M$2:$M$4,$L$2:$L$4)</f>
        <v>1</v>
      </c>
      <c r="C2" s="22" t="s">
        <v>4</v>
      </c>
      <c r="D2" s="22" t="s">
        <v>32</v>
      </c>
      <c r="E2" s="22" t="s">
        <v>33</v>
      </c>
      <c r="F2" s="22" t="s">
        <v>34</v>
      </c>
      <c r="G2" s="25" t="s">
        <v>5</v>
      </c>
      <c r="H2" s="25" t="str">
        <f>CLEAN(G2)</f>
        <v>pixil59@gmail.com</v>
      </c>
      <c r="I2" s="22" t="s">
        <v>6</v>
      </c>
      <c r="J2" s="23">
        <v>1</v>
      </c>
      <c r="L2">
        <v>1</v>
      </c>
      <c r="M2" s="22" t="s">
        <v>4</v>
      </c>
    </row>
    <row r="3" spans="1:13">
      <c r="A3" s="23">
        <v>2</v>
      </c>
      <c r="B3" s="23">
        <f>LOOKUP(C3,$M$2:$M$4,$L$2:$L$4)</f>
        <v>1</v>
      </c>
      <c r="C3" s="22" t="s">
        <v>4</v>
      </c>
      <c r="D3" s="22" t="s">
        <v>35</v>
      </c>
      <c r="E3" s="22" t="s">
        <v>36</v>
      </c>
      <c r="F3" s="22" t="s">
        <v>37</v>
      </c>
      <c r="G3" s="25" t="s">
        <v>7</v>
      </c>
      <c r="H3" s="25" t="str">
        <f>CLEAN(G3)</f>
        <v>deummecillummu-4992@mail.ru</v>
      </c>
      <c r="I3" s="22" t="s">
        <v>8</v>
      </c>
      <c r="J3" s="23">
        <v>1</v>
      </c>
      <c r="L3">
        <v>2</v>
      </c>
      <c r="M3" s="22" t="s">
        <v>18</v>
      </c>
    </row>
    <row r="4" spans="1:13">
      <c r="A4" s="23">
        <v>3</v>
      </c>
      <c r="B4" s="23">
        <f>LOOKUP(C4,$M$2:$M$4,$L$2:$L$4)</f>
        <v>1</v>
      </c>
      <c r="C4" s="22" t="s">
        <v>4</v>
      </c>
      <c r="D4" s="22" t="s">
        <v>38</v>
      </c>
      <c r="E4" s="22" t="s">
        <v>39</v>
      </c>
      <c r="F4" s="22" t="s">
        <v>40</v>
      </c>
      <c r="G4" s="25" t="s">
        <v>9</v>
      </c>
      <c r="H4" s="25" t="str">
        <f>CLEAN(G4)</f>
        <v>vilagajaunne-5170@yandex.ru</v>
      </c>
      <c r="I4" s="22" t="s">
        <v>10</v>
      </c>
      <c r="J4" s="23">
        <v>1</v>
      </c>
      <c r="L4">
        <v>3</v>
      </c>
      <c r="M4" s="22" t="s">
        <v>11</v>
      </c>
    </row>
    <row r="5" spans="1:13">
      <c r="A5" s="23">
        <v>4</v>
      </c>
      <c r="B5" s="23">
        <f>LOOKUP(C5,$M$2:$M$4,$L$2:$L$4)</f>
        <v>3</v>
      </c>
      <c r="C5" s="22" t="s">
        <v>11</v>
      </c>
      <c r="D5" s="22" t="s">
        <v>41</v>
      </c>
      <c r="E5" s="22" t="s">
        <v>42</v>
      </c>
      <c r="F5" s="22" t="s">
        <v>43</v>
      </c>
      <c r="G5" s="25" t="s">
        <v>12</v>
      </c>
      <c r="H5" s="25" t="str">
        <f>CLEAN(G5)</f>
        <v>frusubroppotou656@yandex.ru</v>
      </c>
      <c r="I5" s="22" t="s">
        <v>13</v>
      </c>
      <c r="J5" s="23">
        <v>3</v>
      </c>
    </row>
    <row r="6" spans="1:13">
      <c r="A6" s="23">
        <v>5</v>
      </c>
      <c r="B6" s="23">
        <f>LOOKUP(C6,$M$2:$M$4,$L$2:$L$4)</f>
        <v>3</v>
      </c>
      <c r="C6" s="22" t="s">
        <v>11</v>
      </c>
      <c r="D6" s="22" t="s">
        <v>44</v>
      </c>
      <c r="E6" s="22" t="s">
        <v>42</v>
      </c>
      <c r="F6" s="22" t="s">
        <v>45</v>
      </c>
      <c r="G6" s="25" t="s">
        <v>14</v>
      </c>
      <c r="H6" s="25" t="str">
        <f>CLEAN(G6)</f>
        <v>leuttevitrafo1998@mail.ru</v>
      </c>
      <c r="I6" s="22" t="s">
        <v>15</v>
      </c>
      <c r="J6" s="23">
        <v>3</v>
      </c>
    </row>
    <row r="7" spans="1:13">
      <c r="A7" s="23">
        <v>6</v>
      </c>
      <c r="B7" s="23">
        <f>LOOKUP(C7,$M$2:$M$4,$L$2:$L$4)</f>
        <v>3</v>
      </c>
      <c r="C7" s="22" t="s">
        <v>11</v>
      </c>
      <c r="D7" s="22" t="s">
        <v>46</v>
      </c>
      <c r="E7" s="22" t="s">
        <v>47</v>
      </c>
      <c r="F7" s="22" t="s">
        <v>48</v>
      </c>
      <c r="G7" s="25" t="s">
        <v>16</v>
      </c>
      <c r="H7" s="25" t="str">
        <f>CLEAN(G7)</f>
        <v>frapreubrulloba1141@yandex.ru</v>
      </c>
      <c r="I7" s="22" t="s">
        <v>17</v>
      </c>
      <c r="J7" s="23">
        <v>3</v>
      </c>
    </row>
    <row r="8" spans="1:13">
      <c r="A8" s="23">
        <v>7</v>
      </c>
      <c r="B8" s="23">
        <f>LOOKUP(C8,$M$2:$M$4,$L$2:$L$4)</f>
        <v>2</v>
      </c>
      <c r="C8" s="22" t="s">
        <v>18</v>
      </c>
      <c r="D8" s="22" t="s">
        <v>49</v>
      </c>
      <c r="E8" s="22" t="s">
        <v>50</v>
      </c>
      <c r="F8" s="22" t="s">
        <v>51</v>
      </c>
      <c r="G8" s="25" t="s">
        <v>20</v>
      </c>
      <c r="H8" s="25" t="str">
        <f>CLEAN(G8)</f>
        <v>loudittoimmolau1900@gmail.com</v>
      </c>
      <c r="I8" s="22" t="s">
        <v>21</v>
      </c>
      <c r="J8" s="23">
        <v>2</v>
      </c>
    </row>
    <row r="9" spans="1:13">
      <c r="A9" s="23">
        <v>8</v>
      </c>
      <c r="B9" s="23">
        <f>LOOKUP(C9,$M$2:$M$4,$L$2:$L$4)</f>
        <v>2</v>
      </c>
      <c r="C9" s="22" t="s">
        <v>18</v>
      </c>
      <c r="D9" s="22" t="s">
        <v>52</v>
      </c>
      <c r="E9" s="22" t="s">
        <v>53</v>
      </c>
      <c r="F9" s="22" t="s">
        <v>54</v>
      </c>
      <c r="G9" s="25" t="s">
        <v>23</v>
      </c>
      <c r="H9" s="25" t="str">
        <f>CLEAN(G9)</f>
        <v>hittuprofassa4984@mail.com</v>
      </c>
      <c r="I9" s="22" t="s">
        <v>24</v>
      </c>
      <c r="J9" s="23">
        <v>2</v>
      </c>
    </row>
    <row r="10" spans="1:13">
      <c r="A10" s="23">
        <v>9</v>
      </c>
      <c r="B10" s="23">
        <f>LOOKUP(C10,$M$2:$M$4,$L$2:$L$4)</f>
        <v>2</v>
      </c>
      <c r="C10" s="22" t="s">
        <v>18</v>
      </c>
      <c r="D10" s="22" t="s">
        <v>55</v>
      </c>
      <c r="E10" s="22" t="s">
        <v>56</v>
      </c>
      <c r="F10" s="22" t="s">
        <v>57</v>
      </c>
      <c r="G10" s="25" t="s">
        <v>26</v>
      </c>
      <c r="H10" s="25" t="str">
        <f>CLEAN(G10)</f>
        <v>freineiciweijau888@yandex.ru</v>
      </c>
      <c r="I10" s="22" t="s">
        <v>27</v>
      </c>
      <c r="J10" s="23">
        <v>2</v>
      </c>
    </row>
    <row r="11" spans="1:13">
      <c r="A11" s="23">
        <v>10</v>
      </c>
      <c r="B11" s="23">
        <f>LOOKUP(C11,$M$2:$M$4,$L$2:$L$4)</f>
        <v>2</v>
      </c>
      <c r="C11" s="22" t="s">
        <v>18</v>
      </c>
      <c r="D11" s="22" t="s">
        <v>58</v>
      </c>
      <c r="E11" s="22" t="s">
        <v>59</v>
      </c>
      <c r="F11" s="22" t="s">
        <v>60</v>
      </c>
      <c r="G11" s="25" t="s">
        <v>29</v>
      </c>
      <c r="H11" s="25" t="str">
        <f>CLEAN(G11)</f>
        <v>nokupekidda2001@gmail.com</v>
      </c>
      <c r="I11" s="22" t="s">
        <v>30</v>
      </c>
      <c r="J11" s="23">
        <v>2</v>
      </c>
    </row>
  </sheetData>
  <sortState ref="A3:J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activeCell="I5" sqref="I5"/>
    </sheetView>
  </sheetViews>
  <sheetFormatPr defaultRowHeight="15.75"/>
  <cols>
    <col min="3" max="3" width="21" bestFit="1" customWidth="1"/>
    <col min="4" max="5" width="21" customWidth="1"/>
    <col min="6" max="6" width="10.375" style="11" bestFit="1" customWidth="1"/>
    <col min="7" max="7" width="10.375" bestFit="1" customWidth="1"/>
    <col min="8" max="8" width="7.875" bestFit="1" customWidth="1"/>
    <col min="9" max="9" width="7.625" bestFit="1" customWidth="1"/>
    <col min="10" max="10" width="29.625" bestFit="1" customWidth="1"/>
    <col min="11" max="11" width="8.375" bestFit="1" customWidth="1"/>
    <col min="12" max="12" width="0" hidden="1" customWidth="1"/>
    <col min="17" max="17" width="21" bestFit="1" customWidth="1"/>
  </cols>
  <sheetData>
    <row r="1" spans="1:19" ht="47.25">
      <c r="A1" s="2" t="s">
        <v>62</v>
      </c>
      <c r="B1" s="2"/>
      <c r="C1" s="2"/>
      <c r="D1" s="2"/>
      <c r="E1" s="2"/>
      <c r="F1" s="9" t="s">
        <v>64</v>
      </c>
      <c r="G1" s="2" t="s">
        <v>65</v>
      </c>
      <c r="H1" s="2" t="s">
        <v>66</v>
      </c>
      <c r="I1" s="2" t="s">
        <v>240</v>
      </c>
      <c r="J1" s="2" t="s">
        <v>67</v>
      </c>
      <c r="K1" s="2" t="s">
        <v>68</v>
      </c>
      <c r="L1" s="2" t="s">
        <v>69</v>
      </c>
      <c r="M1" s="12" t="s">
        <v>83</v>
      </c>
      <c r="S1" s="2" t="s">
        <v>69</v>
      </c>
    </row>
    <row r="2" spans="1:19">
      <c r="A2" s="3">
        <v>1</v>
      </c>
      <c r="B2" s="3"/>
      <c r="C2" s="3"/>
      <c r="D2" s="3"/>
      <c r="E2" s="3"/>
      <c r="F2" s="10">
        <v>44687</v>
      </c>
      <c r="G2" s="10">
        <v>44693</v>
      </c>
      <c r="H2" s="3">
        <v>25</v>
      </c>
      <c r="I2" s="3" t="s">
        <v>82</v>
      </c>
      <c r="J2" s="4" t="s">
        <v>82</v>
      </c>
      <c r="K2" s="3">
        <v>601</v>
      </c>
      <c r="L2" s="5" t="s">
        <v>71</v>
      </c>
      <c r="M2">
        <f>LOOKUP(L2,$S$2:$S$4,$R$2:$R$4)</f>
        <v>2</v>
      </c>
      <c r="R2">
        <v>1</v>
      </c>
      <c r="S2" s="5" t="s">
        <v>74</v>
      </c>
    </row>
    <row r="3" spans="1:19">
      <c r="A3" s="3"/>
      <c r="B3" s="3"/>
      <c r="C3" s="3"/>
      <c r="D3" s="3"/>
      <c r="E3" s="3"/>
      <c r="F3" s="10"/>
      <c r="G3" s="10"/>
      <c r="H3" s="3"/>
      <c r="I3" s="3"/>
      <c r="J3" s="4"/>
      <c r="K3" s="3"/>
      <c r="L3" s="5"/>
      <c r="S3" s="5"/>
    </row>
    <row r="4" spans="1:19">
      <c r="A4" s="5">
        <v>2</v>
      </c>
      <c r="B4" s="5"/>
      <c r="C4" s="5"/>
      <c r="D4" s="5"/>
      <c r="E4" s="5"/>
      <c r="F4" s="10">
        <v>44687</v>
      </c>
      <c r="G4" s="10">
        <v>44693</v>
      </c>
      <c r="H4" s="5">
        <v>20</v>
      </c>
      <c r="I4" s="3" t="s">
        <v>82</v>
      </c>
      <c r="J4" s="4" t="s">
        <v>82</v>
      </c>
      <c r="K4" s="5">
        <v>602</v>
      </c>
      <c r="L4" s="5" t="s">
        <v>71</v>
      </c>
      <c r="M4">
        <f t="shared" ref="M4:M19" si="0">LOOKUP(L4,$S$2:$S$4,$R$2:$R$4)</f>
        <v>2</v>
      </c>
      <c r="R4">
        <v>2</v>
      </c>
      <c r="S4" s="5" t="s">
        <v>71</v>
      </c>
    </row>
    <row r="5" spans="1:19">
      <c r="A5" s="5">
        <v>3</v>
      </c>
      <c r="B5" s="5"/>
      <c r="C5" s="5"/>
      <c r="D5" s="5"/>
      <c r="E5" s="5"/>
      <c r="F5" s="10">
        <v>44689</v>
      </c>
      <c r="G5" s="10">
        <v>44695</v>
      </c>
      <c r="H5" s="3">
        <v>22</v>
      </c>
      <c r="I5" s="3"/>
      <c r="J5" s="7" t="s">
        <v>22</v>
      </c>
      <c r="K5" s="3">
        <v>603</v>
      </c>
      <c r="L5" s="5" t="s">
        <v>74</v>
      </c>
      <c r="M5">
        <f t="shared" si="0"/>
        <v>1</v>
      </c>
    </row>
    <row r="6" spans="1:19">
      <c r="A6" s="5">
        <v>3</v>
      </c>
      <c r="B6" s="5"/>
      <c r="C6" s="5"/>
      <c r="D6" s="5"/>
      <c r="E6" s="5"/>
      <c r="F6" s="10"/>
      <c r="G6" s="10"/>
      <c r="H6" s="3"/>
      <c r="I6" s="3"/>
      <c r="J6" s="7"/>
      <c r="K6" s="3"/>
      <c r="L6" s="5"/>
    </row>
    <row r="7" spans="1:19">
      <c r="A7" s="5">
        <v>4</v>
      </c>
      <c r="B7" s="5"/>
      <c r="C7" s="5"/>
      <c r="D7" s="5"/>
      <c r="E7" s="5"/>
      <c r="F7" s="10">
        <v>44689</v>
      </c>
      <c r="G7" s="10">
        <v>44695</v>
      </c>
      <c r="H7" s="5">
        <v>24</v>
      </c>
      <c r="I7" s="3" t="s">
        <v>82</v>
      </c>
      <c r="J7" s="4" t="s">
        <v>82</v>
      </c>
      <c r="K7" s="5">
        <v>604</v>
      </c>
      <c r="L7" s="5" t="s">
        <v>74</v>
      </c>
      <c r="M7">
        <f t="shared" si="0"/>
        <v>1</v>
      </c>
    </row>
    <row r="8" spans="1:19">
      <c r="A8" s="5">
        <v>4</v>
      </c>
      <c r="B8" s="5"/>
      <c r="C8" s="5"/>
      <c r="D8" s="5"/>
      <c r="E8" s="5"/>
      <c r="F8" s="10"/>
      <c r="G8" s="10"/>
      <c r="H8" s="5"/>
      <c r="I8" s="3"/>
      <c r="J8" s="4"/>
      <c r="K8" s="5"/>
      <c r="L8" s="5"/>
    </row>
    <row r="9" spans="1:19">
      <c r="A9" s="5">
        <v>5</v>
      </c>
      <c r="B9" s="5"/>
      <c r="C9" s="5"/>
      <c r="D9" s="5"/>
      <c r="E9" s="5"/>
      <c r="F9" s="10">
        <v>44691</v>
      </c>
      <c r="G9" s="10">
        <v>44697</v>
      </c>
      <c r="H9" s="3">
        <v>25</v>
      </c>
      <c r="I9" s="3" t="s">
        <v>82</v>
      </c>
      <c r="J9" s="4" t="s">
        <v>82</v>
      </c>
      <c r="K9" s="3">
        <v>605</v>
      </c>
      <c r="L9" s="5" t="s">
        <v>74</v>
      </c>
      <c r="M9">
        <f t="shared" si="0"/>
        <v>1</v>
      </c>
    </row>
    <row r="10" spans="1:19">
      <c r="A10" s="5">
        <v>5</v>
      </c>
      <c r="B10" s="5"/>
      <c r="C10" s="5"/>
      <c r="D10" s="5"/>
      <c r="E10" s="5"/>
      <c r="F10" s="10"/>
      <c r="G10" s="10"/>
      <c r="H10" s="3"/>
      <c r="I10" s="3"/>
      <c r="J10" s="4"/>
      <c r="K10" s="3"/>
      <c r="L10" s="5"/>
    </row>
    <row r="11" spans="1:19">
      <c r="A11" s="5">
        <v>6</v>
      </c>
      <c r="B11" s="5"/>
      <c r="C11" s="5"/>
      <c r="D11" s="5"/>
      <c r="E11" s="5"/>
      <c r="F11" s="10">
        <v>44692</v>
      </c>
      <c r="G11" s="10">
        <v>44698</v>
      </c>
      <c r="H11" s="5">
        <v>28</v>
      </c>
      <c r="I11" s="3">
        <f>LOOKUP(J11,пользователи!$D$2:$F$11,пользователи!$A$2:$A$11)</f>
        <v>7</v>
      </c>
      <c r="J11" s="7" t="s">
        <v>19</v>
      </c>
      <c r="K11" s="5">
        <v>606</v>
      </c>
      <c r="L11" s="5" t="s">
        <v>74</v>
      </c>
      <c r="M11">
        <f t="shared" si="0"/>
        <v>1</v>
      </c>
    </row>
    <row r="12" spans="1:19">
      <c r="A12" s="5">
        <v>6</v>
      </c>
      <c r="B12" s="5"/>
      <c r="C12" s="5"/>
      <c r="D12" s="5"/>
      <c r="E12" s="5"/>
      <c r="F12" s="10"/>
      <c r="G12" s="10"/>
      <c r="H12" s="5"/>
      <c r="I12" s="3"/>
      <c r="J12" s="7"/>
      <c r="K12" s="5"/>
      <c r="L12" s="5"/>
    </row>
    <row r="13" spans="1:19">
      <c r="A13" s="5">
        <v>7</v>
      </c>
      <c r="B13" s="5"/>
      <c r="C13" s="5"/>
      <c r="D13" s="5"/>
      <c r="E13" s="5"/>
      <c r="F13" s="10"/>
      <c r="G13" s="10"/>
      <c r="H13" s="5"/>
      <c r="I13" s="3"/>
      <c r="J13" s="7"/>
      <c r="K13" s="5"/>
      <c r="L13" s="5"/>
    </row>
    <row r="14" spans="1:19">
      <c r="A14" s="5">
        <v>7</v>
      </c>
      <c r="B14" s="5"/>
      <c r="C14" s="5"/>
      <c r="D14" s="5"/>
      <c r="E14" s="5"/>
      <c r="F14" s="10">
        <v>44693</v>
      </c>
      <c r="G14" s="10">
        <v>44699</v>
      </c>
      <c r="H14" s="3">
        <v>36</v>
      </c>
      <c r="I14" s="3" t="s">
        <v>82</v>
      </c>
      <c r="J14" s="4" t="s">
        <v>82</v>
      </c>
      <c r="K14" s="3">
        <v>607</v>
      </c>
      <c r="L14" s="5" t="s">
        <v>71</v>
      </c>
      <c r="M14">
        <f t="shared" si="0"/>
        <v>2</v>
      </c>
    </row>
    <row r="15" spans="1:19">
      <c r="A15" s="5">
        <v>8</v>
      </c>
      <c r="B15" s="5"/>
      <c r="C15" s="5"/>
      <c r="D15" s="5"/>
      <c r="E15" s="5"/>
      <c r="F15" s="10"/>
      <c r="G15" s="10"/>
      <c r="H15" s="3"/>
      <c r="I15" s="3"/>
      <c r="J15" s="4"/>
      <c r="K15" s="3"/>
      <c r="L15" s="5"/>
    </row>
    <row r="16" spans="1:19">
      <c r="A16" s="5">
        <v>8</v>
      </c>
      <c r="B16" s="5"/>
      <c r="C16" s="5"/>
      <c r="D16" s="5"/>
      <c r="E16" s="5"/>
      <c r="F16" s="10">
        <v>44694</v>
      </c>
      <c r="G16" s="10">
        <v>44700</v>
      </c>
      <c r="H16" s="5">
        <v>32</v>
      </c>
      <c r="I16" s="3" t="s">
        <v>82</v>
      </c>
      <c r="J16" s="4" t="s">
        <v>82</v>
      </c>
      <c r="K16" s="5">
        <v>608</v>
      </c>
      <c r="L16" s="5" t="s">
        <v>71</v>
      </c>
      <c r="M16">
        <f t="shared" si="0"/>
        <v>2</v>
      </c>
    </row>
    <row r="17" spans="1:20">
      <c r="A17" s="5">
        <v>9</v>
      </c>
      <c r="B17" s="5"/>
      <c r="C17" s="5"/>
      <c r="D17" s="5"/>
      <c r="E17" s="5"/>
      <c r="F17" s="10"/>
      <c r="G17" s="10"/>
      <c r="H17" s="5"/>
      <c r="I17" s="3"/>
      <c r="J17" s="4"/>
      <c r="K17" s="5"/>
      <c r="L17" s="5"/>
    </row>
    <row r="18" spans="1:20">
      <c r="A18" s="5">
        <v>9</v>
      </c>
      <c r="B18" s="5"/>
      <c r="C18" s="5"/>
      <c r="D18" s="5"/>
      <c r="E18" s="5"/>
      <c r="F18" s="10">
        <v>44696</v>
      </c>
      <c r="G18" s="10">
        <v>44702</v>
      </c>
      <c r="H18" s="3">
        <v>34</v>
      </c>
      <c r="I18" s="3" t="s">
        <v>82</v>
      </c>
      <c r="J18" s="7" t="s">
        <v>28</v>
      </c>
      <c r="K18" s="3">
        <v>609</v>
      </c>
      <c r="L18" s="5" t="s">
        <v>71</v>
      </c>
      <c r="M18">
        <f t="shared" si="0"/>
        <v>2</v>
      </c>
    </row>
    <row r="19" spans="1:20">
      <c r="A19" s="5">
        <v>10</v>
      </c>
      <c r="B19" s="5"/>
      <c r="C19" s="5"/>
      <c r="D19" s="5"/>
      <c r="E19" s="5"/>
      <c r="F19" s="10">
        <v>44696</v>
      </c>
      <c r="G19" s="10">
        <v>44702</v>
      </c>
      <c r="H19" s="5">
        <v>36</v>
      </c>
      <c r="I19" s="3">
        <f>LOOKUP(J19,пользователи!$D$2:$F$11,пользователи!$A$2:$A$11)</f>
        <v>7</v>
      </c>
      <c r="J19" s="7" t="s">
        <v>25</v>
      </c>
      <c r="K19" s="5">
        <v>610</v>
      </c>
      <c r="L19" s="5" t="s">
        <v>74</v>
      </c>
      <c r="M19">
        <f t="shared" si="0"/>
        <v>1</v>
      </c>
    </row>
    <row r="20" spans="1:20">
      <c r="A20" s="15">
        <v>10</v>
      </c>
      <c r="B20" s="16"/>
      <c r="N20">
        <v>1</v>
      </c>
      <c r="O20" s="3" t="s">
        <v>96</v>
      </c>
      <c r="Q20" s="3" t="s">
        <v>96</v>
      </c>
      <c r="R20">
        <v>15</v>
      </c>
      <c r="S20" t="s">
        <v>104</v>
      </c>
      <c r="T20">
        <v>1</v>
      </c>
    </row>
    <row r="21" spans="1:20">
      <c r="N21">
        <v>2</v>
      </c>
      <c r="O21" s="3" t="s">
        <v>104</v>
      </c>
      <c r="Q21" s="5" t="s">
        <v>111</v>
      </c>
      <c r="R21">
        <v>15</v>
      </c>
      <c r="S21" t="s">
        <v>116</v>
      </c>
      <c r="T21">
        <v>15</v>
      </c>
    </row>
    <row r="22" spans="1:20">
      <c r="N22">
        <v>3</v>
      </c>
      <c r="O22" s="3" t="s">
        <v>111</v>
      </c>
      <c r="Q22" s="5" t="s">
        <v>121</v>
      </c>
      <c r="R22">
        <v>10</v>
      </c>
      <c r="S22" t="s">
        <v>124</v>
      </c>
      <c r="T22">
        <v>10</v>
      </c>
    </row>
    <row r="23" spans="1:20">
      <c r="N23">
        <v>4</v>
      </c>
      <c r="O23" s="3" t="s">
        <v>116</v>
      </c>
      <c r="Q23" s="5" t="s">
        <v>128</v>
      </c>
      <c r="R23">
        <v>1</v>
      </c>
      <c r="S23" t="s">
        <v>133</v>
      </c>
      <c r="T23">
        <v>2</v>
      </c>
    </row>
    <row r="24" spans="1:20">
      <c r="N24">
        <v>5</v>
      </c>
      <c r="O24" s="3" t="s">
        <v>121</v>
      </c>
      <c r="Q24" s="5" t="s">
        <v>138</v>
      </c>
      <c r="R24">
        <v>1</v>
      </c>
      <c r="S24" t="s">
        <v>143</v>
      </c>
      <c r="T24">
        <v>10</v>
      </c>
    </row>
    <row r="25" spans="1:20">
      <c r="N25">
        <v>6</v>
      </c>
      <c r="O25" s="3" t="s">
        <v>124</v>
      </c>
      <c r="Q25" s="5" t="s">
        <v>149</v>
      </c>
      <c r="R25">
        <v>1</v>
      </c>
      <c r="S25" t="s">
        <v>151</v>
      </c>
      <c r="T25">
        <v>1</v>
      </c>
    </row>
    <row r="26" spans="1:20">
      <c r="N26">
        <v>7</v>
      </c>
      <c r="O26" s="3" t="s">
        <v>128</v>
      </c>
      <c r="Q26" s="5" t="s">
        <v>160</v>
      </c>
      <c r="R26">
        <v>2</v>
      </c>
      <c r="S26" t="s">
        <v>162</v>
      </c>
      <c r="T26">
        <v>2</v>
      </c>
    </row>
    <row r="27" spans="1:20">
      <c r="N27">
        <v>8</v>
      </c>
      <c r="O27" s="3" t="s">
        <v>133</v>
      </c>
      <c r="Q27" s="5" t="s">
        <v>168</v>
      </c>
      <c r="R27">
        <v>1</v>
      </c>
      <c r="S27" t="s">
        <v>170</v>
      </c>
      <c r="T27">
        <v>1</v>
      </c>
    </row>
    <row r="28" spans="1:20">
      <c r="N28">
        <v>9</v>
      </c>
      <c r="O28" s="3" t="s">
        <v>138</v>
      </c>
      <c r="Q28" s="5" t="s">
        <v>170</v>
      </c>
      <c r="R28">
        <v>1</v>
      </c>
      <c r="S28" t="s">
        <v>172</v>
      </c>
      <c r="T28">
        <v>1</v>
      </c>
    </row>
    <row r="29" spans="1:20">
      <c r="N29">
        <v>10</v>
      </c>
      <c r="O29" s="3" t="s">
        <v>143</v>
      </c>
      <c r="Q29" s="5" t="s">
        <v>188</v>
      </c>
      <c r="R29">
        <v>1</v>
      </c>
      <c r="S29" t="s">
        <v>190</v>
      </c>
      <c r="T29">
        <v>1</v>
      </c>
    </row>
    <row r="30" spans="1:20">
      <c r="N30">
        <v>11</v>
      </c>
      <c r="O30" s="3" t="s">
        <v>147</v>
      </c>
    </row>
    <row r="31" spans="1:20">
      <c r="N31">
        <v>12</v>
      </c>
      <c r="O31" s="3" t="s">
        <v>149</v>
      </c>
    </row>
    <row r="32" spans="1:20">
      <c r="N32">
        <v>13</v>
      </c>
      <c r="O32" s="3" t="s">
        <v>151</v>
      </c>
    </row>
    <row r="33" spans="14:15">
      <c r="N33">
        <v>14</v>
      </c>
      <c r="O33" s="3" t="s">
        <v>154</v>
      </c>
    </row>
    <row r="34" spans="14:15">
      <c r="N34">
        <v>15</v>
      </c>
      <c r="O34" s="3" t="s">
        <v>156</v>
      </c>
    </row>
    <row r="35" spans="14:15">
      <c r="N35">
        <v>16</v>
      </c>
      <c r="O35" s="3" t="s">
        <v>158</v>
      </c>
    </row>
    <row r="36" spans="14:15">
      <c r="N36">
        <v>17</v>
      </c>
      <c r="O36" s="3" t="s">
        <v>160</v>
      </c>
    </row>
    <row r="37" spans="14:15">
      <c r="N37">
        <v>18</v>
      </c>
      <c r="O37" s="3" t="s">
        <v>162</v>
      </c>
    </row>
    <row r="38" spans="14:15">
      <c r="N38">
        <v>19</v>
      </c>
      <c r="O38" s="3" t="s">
        <v>164</v>
      </c>
    </row>
    <row r="39" spans="14:15">
      <c r="N39">
        <v>20</v>
      </c>
      <c r="O39" s="3" t="s">
        <v>166</v>
      </c>
    </row>
    <row r="40" spans="14:15">
      <c r="N40">
        <v>21</v>
      </c>
      <c r="O40" s="3" t="s">
        <v>168</v>
      </c>
    </row>
    <row r="41" spans="14:15">
      <c r="N41">
        <v>22</v>
      </c>
      <c r="O41" s="3" t="s">
        <v>170</v>
      </c>
    </row>
    <row r="42" spans="14:15">
      <c r="N42">
        <v>23</v>
      </c>
      <c r="O42" s="3" t="s">
        <v>172</v>
      </c>
    </row>
    <row r="43" spans="14:15">
      <c r="N43">
        <v>24</v>
      </c>
      <c r="O43" s="3" t="s">
        <v>176</v>
      </c>
    </row>
    <row r="44" spans="14:15">
      <c r="N44">
        <v>25</v>
      </c>
      <c r="O44" s="3" t="s">
        <v>179</v>
      </c>
    </row>
    <row r="45" spans="14:15">
      <c r="N45">
        <v>26</v>
      </c>
      <c r="O45" s="3" t="s">
        <v>181</v>
      </c>
    </row>
    <row r="46" spans="14:15">
      <c r="N46">
        <v>27</v>
      </c>
      <c r="O46" s="3" t="s">
        <v>183</v>
      </c>
    </row>
    <row r="47" spans="14:15">
      <c r="N47">
        <v>28</v>
      </c>
      <c r="O47" s="3" t="s">
        <v>186</v>
      </c>
    </row>
    <row r="48" spans="14:15">
      <c r="N48">
        <v>29</v>
      </c>
      <c r="O48" s="3" t="s">
        <v>188</v>
      </c>
    </row>
    <row r="49" spans="14:15">
      <c r="N49">
        <v>30</v>
      </c>
      <c r="O49" s="3" t="s">
        <v>190</v>
      </c>
    </row>
  </sheetData>
  <sortState ref="S2:S11">
    <sortCondition ref="S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P2" sqref="P2:T21"/>
    </sheetView>
  </sheetViews>
  <sheetFormatPr defaultRowHeight="15.75"/>
  <cols>
    <col min="2" max="2" width="0" hidden="1" customWidth="1"/>
    <col min="3" max="4" width="10.375" bestFit="1" customWidth="1"/>
    <col min="5" max="5" width="7.875" bestFit="1" customWidth="1"/>
    <col min="6" max="6" width="29.625" hidden="1" customWidth="1"/>
    <col min="7" max="7" width="29.625" customWidth="1"/>
    <col min="9" max="9" width="0" hidden="1" customWidth="1"/>
    <col min="18" max="18" width="8.5" hidden="1" customWidth="1"/>
  </cols>
  <sheetData>
    <row r="1" spans="1:20" ht="47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241</v>
      </c>
      <c r="H1" s="2" t="s">
        <v>68</v>
      </c>
      <c r="I1" s="2" t="s">
        <v>69</v>
      </c>
      <c r="J1" s="20" t="s">
        <v>243</v>
      </c>
      <c r="O1" s="2" t="s">
        <v>69</v>
      </c>
      <c r="R1" s="19" t="s">
        <v>63</v>
      </c>
      <c r="S1" s="17"/>
    </row>
    <row r="2" spans="1:20" ht="63">
      <c r="A2" s="3">
        <v>1</v>
      </c>
      <c r="B2" s="3" t="s">
        <v>70</v>
      </c>
      <c r="C2" s="10">
        <v>44687</v>
      </c>
      <c r="D2" s="10">
        <v>44693</v>
      </c>
      <c r="E2" s="3">
        <v>25</v>
      </c>
      <c r="F2" s="4"/>
      <c r="G2" s="4" t="s">
        <v>82</v>
      </c>
      <c r="H2" s="3">
        <v>601</v>
      </c>
      <c r="I2" s="5" t="s">
        <v>71</v>
      </c>
      <c r="J2" s="6">
        <f>LOOKUP(I2,$O$2:$O$3,$N$2:$N$3)</f>
        <v>2</v>
      </c>
      <c r="N2">
        <v>1</v>
      </c>
      <c r="O2" s="18" t="s">
        <v>74</v>
      </c>
      <c r="P2" s="6">
        <v>1</v>
      </c>
      <c r="Q2" s="6">
        <v>1</v>
      </c>
      <c r="R2" s="3" t="s">
        <v>96</v>
      </c>
      <c r="S2" s="3">
        <f>LOOKUP(R2,Товары_import!$B$2:$B$31,Товары_import!$A$2:$A$31)</f>
        <v>30</v>
      </c>
      <c r="T2" s="6">
        <v>15</v>
      </c>
    </row>
    <row r="3" spans="1:20">
      <c r="A3" s="5">
        <v>2</v>
      </c>
      <c r="B3" s="5" t="s">
        <v>72</v>
      </c>
      <c r="C3" s="10">
        <v>44687</v>
      </c>
      <c r="D3" s="10">
        <v>44693</v>
      </c>
      <c r="E3" s="5">
        <v>20</v>
      </c>
      <c r="F3" s="6"/>
      <c r="G3" s="4" t="s">
        <v>82</v>
      </c>
      <c r="H3" s="5">
        <v>602</v>
      </c>
      <c r="I3" s="5" t="s">
        <v>71</v>
      </c>
      <c r="J3" s="6">
        <f t="shared" ref="J3:J11" si="0">LOOKUP(I3,$O$2:$O$3,$N$2:$N$3)</f>
        <v>2</v>
      </c>
      <c r="N3">
        <v>2</v>
      </c>
      <c r="O3" s="18" t="s">
        <v>71</v>
      </c>
      <c r="P3" s="6">
        <v>2</v>
      </c>
      <c r="Q3" s="6">
        <v>2</v>
      </c>
      <c r="R3" s="5" t="s">
        <v>111</v>
      </c>
      <c r="S3" s="3">
        <f>LOOKUP(R3,Товары_import!$B$2:$B$31,Товары_import!$A$2:$A$31)</f>
        <v>10</v>
      </c>
      <c r="T3" s="6">
        <v>15</v>
      </c>
    </row>
    <row r="4" spans="1:20">
      <c r="A4" s="5">
        <v>3</v>
      </c>
      <c r="B4" s="5" t="s">
        <v>73</v>
      </c>
      <c r="C4" s="10">
        <v>44689</v>
      </c>
      <c r="D4" s="10">
        <v>44695</v>
      </c>
      <c r="E4" s="3">
        <v>22</v>
      </c>
      <c r="F4" s="7" t="s">
        <v>22</v>
      </c>
      <c r="G4" s="4">
        <v>8</v>
      </c>
      <c r="H4" s="3">
        <v>603</v>
      </c>
      <c r="I4" s="5" t="s">
        <v>74</v>
      </c>
      <c r="J4" s="6">
        <f t="shared" si="0"/>
        <v>1</v>
      </c>
      <c r="P4" s="6">
        <v>3</v>
      </c>
      <c r="Q4" s="6">
        <v>3</v>
      </c>
      <c r="R4" s="5" t="s">
        <v>121</v>
      </c>
      <c r="S4" s="3">
        <f>LOOKUP(R4,Товары_import!$B$2:$B$31,Товары_import!$A$2:$A$31)</f>
        <v>9</v>
      </c>
      <c r="T4" s="6">
        <v>10</v>
      </c>
    </row>
    <row r="5" spans="1:20">
      <c r="A5" s="5">
        <v>4</v>
      </c>
      <c r="B5" s="5" t="s">
        <v>75</v>
      </c>
      <c r="C5" s="10">
        <v>44689</v>
      </c>
      <c r="D5" s="10">
        <v>44695</v>
      </c>
      <c r="E5" s="5">
        <v>24</v>
      </c>
      <c r="F5" s="8"/>
      <c r="G5" s="4" t="s">
        <v>82</v>
      </c>
      <c r="H5" s="5">
        <v>604</v>
      </c>
      <c r="I5" s="5" t="s">
        <v>74</v>
      </c>
      <c r="J5" s="6">
        <f t="shared" si="0"/>
        <v>1</v>
      </c>
      <c r="P5" s="6">
        <v>4</v>
      </c>
      <c r="Q5" s="6">
        <v>4</v>
      </c>
      <c r="R5" s="5" t="s">
        <v>128</v>
      </c>
      <c r="S5" s="3">
        <f>LOOKUP(R5,Товары_import!$B$2:$B$31,Товары_import!$A$2:$A$31)</f>
        <v>11</v>
      </c>
      <c r="T5" s="6">
        <v>1</v>
      </c>
    </row>
    <row r="6" spans="1:20">
      <c r="A6" s="5">
        <v>5</v>
      </c>
      <c r="B6" s="5" t="s">
        <v>76</v>
      </c>
      <c r="C6" s="10">
        <v>44691</v>
      </c>
      <c r="D6" s="10">
        <v>44697</v>
      </c>
      <c r="E6" s="3">
        <v>25</v>
      </c>
      <c r="F6" s="8"/>
      <c r="G6" s="4" t="s">
        <v>82</v>
      </c>
      <c r="H6" s="3">
        <v>605</v>
      </c>
      <c r="I6" s="5" t="s">
        <v>74</v>
      </c>
      <c r="J6" s="6">
        <f t="shared" si="0"/>
        <v>1</v>
      </c>
      <c r="P6" s="6">
        <v>5</v>
      </c>
      <c r="Q6" s="6">
        <v>5</v>
      </c>
      <c r="R6" s="5" t="s">
        <v>138</v>
      </c>
      <c r="S6" s="3">
        <f>LOOKUP(R6,Товары_import!$B$2:$B$31,Товары_import!$A$2:$A$31)</f>
        <v>23</v>
      </c>
      <c r="T6" s="6">
        <v>1</v>
      </c>
    </row>
    <row r="7" spans="1:20">
      <c r="A7" s="5">
        <v>6</v>
      </c>
      <c r="B7" s="5" t="s">
        <v>77</v>
      </c>
      <c r="C7" s="10">
        <v>44692</v>
      </c>
      <c r="D7" s="10">
        <v>44698</v>
      </c>
      <c r="E7" s="5">
        <v>28</v>
      </c>
      <c r="F7" s="7" t="s">
        <v>19</v>
      </c>
      <c r="G7" s="4">
        <v>7</v>
      </c>
      <c r="H7" s="5">
        <v>606</v>
      </c>
      <c r="I7" s="5" t="s">
        <v>74</v>
      </c>
      <c r="J7" s="6">
        <f t="shared" si="0"/>
        <v>1</v>
      </c>
      <c r="P7" s="6">
        <v>6</v>
      </c>
      <c r="Q7" s="6">
        <v>6</v>
      </c>
      <c r="R7" s="5" t="s">
        <v>149</v>
      </c>
      <c r="S7" s="3">
        <f>LOOKUP(R7,Товары_import!$B$2:$B$31,Товары_import!$A$2:$A$31)</f>
        <v>16</v>
      </c>
      <c r="T7" s="6">
        <v>1</v>
      </c>
    </row>
    <row r="8" spans="1:20">
      <c r="A8" s="5">
        <v>7</v>
      </c>
      <c r="B8" s="5" t="s">
        <v>78</v>
      </c>
      <c r="C8" s="10">
        <v>44693</v>
      </c>
      <c r="D8" s="10">
        <v>44699</v>
      </c>
      <c r="E8" s="3">
        <v>36</v>
      </c>
      <c r="F8" s="6"/>
      <c r="G8" s="4" t="s">
        <v>82</v>
      </c>
      <c r="H8" s="3">
        <v>607</v>
      </c>
      <c r="I8" s="5" t="s">
        <v>71</v>
      </c>
      <c r="J8" s="6">
        <f t="shared" si="0"/>
        <v>2</v>
      </c>
      <c r="P8" s="6">
        <v>7</v>
      </c>
      <c r="Q8" s="6">
        <v>7</v>
      </c>
      <c r="R8" s="5" t="s">
        <v>160</v>
      </c>
      <c r="S8" s="3">
        <f>LOOKUP(R8,Товары_import!$B$2:$B$31,Товары_import!$A$2:$A$31)</f>
        <v>14</v>
      </c>
      <c r="T8" s="6">
        <v>2</v>
      </c>
    </row>
    <row r="9" spans="1:20">
      <c r="A9" s="5">
        <v>8</v>
      </c>
      <c r="B9" s="5" t="s">
        <v>79</v>
      </c>
      <c r="C9" s="10">
        <v>44694</v>
      </c>
      <c r="D9" s="10">
        <v>44700</v>
      </c>
      <c r="E9" s="5">
        <v>32</v>
      </c>
      <c r="F9" s="6"/>
      <c r="G9" s="4" t="s">
        <v>82</v>
      </c>
      <c r="H9" s="5">
        <v>608</v>
      </c>
      <c r="I9" s="5" t="s">
        <v>71</v>
      </c>
      <c r="J9" s="6">
        <f t="shared" si="0"/>
        <v>2</v>
      </c>
      <c r="P9" s="6">
        <v>8</v>
      </c>
      <c r="Q9" s="6">
        <v>8</v>
      </c>
      <c r="R9" s="5" t="s">
        <v>168</v>
      </c>
      <c r="S9" s="3">
        <f>LOOKUP(R9,Товары_import!$B$2:$B$31,Товары_import!$A$2:$A$31)</f>
        <v>19</v>
      </c>
      <c r="T9" s="6">
        <v>1</v>
      </c>
    </row>
    <row r="10" spans="1:20">
      <c r="A10" s="5">
        <v>9</v>
      </c>
      <c r="B10" s="5" t="s">
        <v>80</v>
      </c>
      <c r="C10" s="10">
        <v>44696</v>
      </c>
      <c r="D10" s="10">
        <v>44702</v>
      </c>
      <c r="E10" s="3">
        <v>34</v>
      </c>
      <c r="F10" s="7" t="s">
        <v>28</v>
      </c>
      <c r="G10" s="4">
        <v>10</v>
      </c>
      <c r="H10" s="3">
        <v>609</v>
      </c>
      <c r="I10" s="5" t="s">
        <v>71</v>
      </c>
      <c r="J10" s="6">
        <f t="shared" si="0"/>
        <v>2</v>
      </c>
      <c r="P10" s="6">
        <v>9</v>
      </c>
      <c r="Q10" s="6">
        <v>9</v>
      </c>
      <c r="R10" s="5" t="s">
        <v>170</v>
      </c>
      <c r="S10" s="3">
        <f>LOOKUP(R10,Товары_import!$B$2:$B$31,Товары_import!$A$2:$A$31)</f>
        <v>27</v>
      </c>
      <c r="T10" s="6">
        <v>1</v>
      </c>
    </row>
    <row r="11" spans="1:20">
      <c r="A11" s="5">
        <v>10</v>
      </c>
      <c r="B11" s="5" t="s">
        <v>81</v>
      </c>
      <c r="C11" s="10">
        <v>44696</v>
      </c>
      <c r="D11" s="10">
        <v>44702</v>
      </c>
      <c r="E11" s="5">
        <v>36</v>
      </c>
      <c r="F11" s="7" t="s">
        <v>25</v>
      </c>
      <c r="G11" s="4">
        <v>9</v>
      </c>
      <c r="H11" s="5">
        <v>610</v>
      </c>
      <c r="I11" s="5" t="s">
        <v>74</v>
      </c>
      <c r="J11" s="6">
        <f t="shared" si="0"/>
        <v>1</v>
      </c>
      <c r="P11" s="6">
        <v>10</v>
      </c>
      <c r="Q11" s="6">
        <v>10</v>
      </c>
      <c r="R11" s="5" t="s">
        <v>188</v>
      </c>
      <c r="S11" s="3">
        <f>LOOKUP(R11,Товары_import!$B$2:$B$31,Товары_import!$A$2:$A$31)</f>
        <v>21</v>
      </c>
      <c r="T11" s="6">
        <v>1</v>
      </c>
    </row>
    <row r="12" spans="1:20">
      <c r="P12" s="6">
        <v>11</v>
      </c>
      <c r="Q12" s="6">
        <v>1</v>
      </c>
      <c r="R12" s="6" t="s">
        <v>104</v>
      </c>
      <c r="S12" s="3">
        <f>LOOKUP(R12,Товары_import!$B$2:$B$31,Товары_import!$A$2:$A$31)</f>
        <v>12</v>
      </c>
      <c r="T12" s="6">
        <v>1</v>
      </c>
    </row>
    <row r="13" spans="1:20">
      <c r="P13" s="6">
        <v>12</v>
      </c>
      <c r="Q13" s="6">
        <v>2</v>
      </c>
      <c r="R13" s="6" t="s">
        <v>116</v>
      </c>
      <c r="S13" s="3">
        <f>LOOKUP(R13,Товары_import!$B$2:$B$31,Товары_import!$A$2:$A$31)</f>
        <v>29</v>
      </c>
      <c r="T13" s="6">
        <v>15</v>
      </c>
    </row>
    <row r="14" spans="1:20">
      <c r="P14" s="6">
        <v>13</v>
      </c>
      <c r="Q14" s="6">
        <v>3</v>
      </c>
      <c r="R14" s="6" t="s">
        <v>124</v>
      </c>
      <c r="S14" s="3">
        <f>LOOKUP(R14,Товары_import!$B$2:$B$31,Товары_import!$A$2:$A$31)</f>
        <v>25</v>
      </c>
      <c r="T14" s="6">
        <v>10</v>
      </c>
    </row>
    <row r="15" spans="1:20">
      <c r="P15" s="6">
        <v>14</v>
      </c>
      <c r="Q15" s="6">
        <v>4</v>
      </c>
      <c r="R15" s="6" t="s">
        <v>133</v>
      </c>
      <c r="S15" s="3">
        <f>LOOKUP(R15,Товары_import!$B$2:$B$31,Товары_import!$A$2:$A$31)</f>
        <v>5</v>
      </c>
      <c r="T15" s="6">
        <v>2</v>
      </c>
    </row>
    <row r="16" spans="1:20">
      <c r="P16" s="6">
        <v>15</v>
      </c>
      <c r="Q16" s="6">
        <v>5</v>
      </c>
      <c r="R16" s="6" t="s">
        <v>143</v>
      </c>
      <c r="S16" s="3">
        <f>LOOKUP(R16,Товары_import!$B$2:$B$31,Товары_import!$A$2:$A$31)</f>
        <v>6</v>
      </c>
      <c r="T16" s="6">
        <v>10</v>
      </c>
    </row>
    <row r="17" spans="16:20">
      <c r="P17" s="6">
        <v>16</v>
      </c>
      <c r="Q17" s="6">
        <v>6</v>
      </c>
      <c r="R17" s="6" t="s">
        <v>151</v>
      </c>
      <c r="S17" s="3">
        <f>LOOKUP(R17,Товары_import!$B$2:$B$31,Товары_import!$A$2:$A$31)</f>
        <v>4</v>
      </c>
      <c r="T17" s="6">
        <v>1</v>
      </c>
    </row>
    <row r="18" spans="16:20">
      <c r="P18" s="6">
        <v>17</v>
      </c>
      <c r="Q18" s="6">
        <v>7</v>
      </c>
      <c r="R18" s="6" t="s">
        <v>162</v>
      </c>
      <c r="S18" s="3">
        <f>LOOKUP(R18,Товары_import!$B$2:$B$31,Товары_import!$A$2:$A$31)</f>
        <v>22</v>
      </c>
      <c r="T18" s="6">
        <v>2</v>
      </c>
    </row>
    <row r="19" spans="16:20">
      <c r="P19" s="6">
        <v>18</v>
      </c>
      <c r="Q19" s="6">
        <v>8</v>
      </c>
      <c r="R19" s="6" t="s">
        <v>170</v>
      </c>
      <c r="S19" s="3">
        <f>LOOKUP(R19,Товары_import!$B$2:$B$31,Товары_import!$A$2:$A$31)</f>
        <v>27</v>
      </c>
      <c r="T19" s="6">
        <v>1</v>
      </c>
    </row>
    <row r="20" spans="16:20">
      <c r="P20" s="6">
        <v>19</v>
      </c>
      <c r="Q20" s="6">
        <v>9</v>
      </c>
      <c r="R20" s="6" t="s">
        <v>172</v>
      </c>
      <c r="S20" s="3">
        <f>LOOKUP(R20,Товары_import!$B$2:$B$31,Товары_import!$A$2:$A$31)</f>
        <v>20</v>
      </c>
      <c r="T20" s="6">
        <v>1</v>
      </c>
    </row>
    <row r="21" spans="16:20">
      <c r="P21" s="6">
        <v>20</v>
      </c>
      <c r="Q21" s="6">
        <v>10</v>
      </c>
      <c r="R21" s="6" t="s">
        <v>190</v>
      </c>
      <c r="S21" s="3">
        <f>LOOKUP(R21,Товары_import!$B$2:$B$31,Товары_import!$A$2:$A$31)</f>
        <v>28</v>
      </c>
      <c r="T21" s="6">
        <v>1</v>
      </c>
    </row>
  </sheetData>
  <sortState ref="O2:O11">
    <sortCondition ref="O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opLeftCell="A7" zoomScale="70" zoomScaleNormal="70" workbookViewId="0">
      <selection activeCell="A2" sqref="A2:S31"/>
    </sheetView>
  </sheetViews>
  <sheetFormatPr defaultRowHeight="15.75"/>
  <cols>
    <col min="4" max="4" width="16.75" hidden="1" customWidth="1"/>
    <col min="5" max="5" width="16.75" customWidth="1"/>
    <col min="6" max="6" width="21.75" hidden="1" customWidth="1"/>
    <col min="7" max="7" width="11.25"/>
    <col min="8" max="9" width="21.25" customWidth="1"/>
    <col min="10" max="10" width="21.25" hidden="1" customWidth="1"/>
    <col min="11" max="11" width="21.25" customWidth="1"/>
    <col min="12" max="12" width="23.25" hidden="1" customWidth="1"/>
    <col min="13" max="13" width="22.25" hidden="1" customWidth="1"/>
    <col min="14" max="14" width="22.25" customWidth="1"/>
    <col min="15" max="16" width="11.25"/>
    <col min="17" max="17" width="35" customWidth="1"/>
    <col min="18" max="18" width="22" customWidth="1"/>
    <col min="24" max="24" width="22.25" customWidth="1"/>
    <col min="28" max="28" width="21.25" customWidth="1"/>
    <col min="34" max="34" width="23.25" customWidth="1"/>
    <col min="39" max="39" width="16.75" customWidth="1"/>
    <col min="44" max="44" width="21.75" customWidth="1"/>
  </cols>
  <sheetData>
    <row r="1" spans="1:44" ht="47.25">
      <c r="A1" t="s">
        <v>196</v>
      </c>
      <c r="B1" s="2" t="s">
        <v>84</v>
      </c>
      <c r="C1" s="2" t="s">
        <v>198</v>
      </c>
      <c r="D1" s="2" t="s">
        <v>85</v>
      </c>
      <c r="E1" s="2" t="s">
        <v>197</v>
      </c>
      <c r="F1" s="2" t="s">
        <v>86</v>
      </c>
      <c r="G1" s="2" t="s">
        <v>87</v>
      </c>
      <c r="H1" s="2" t="s">
        <v>88</v>
      </c>
      <c r="I1" s="2" t="s">
        <v>195</v>
      </c>
      <c r="J1" s="2" t="s">
        <v>89</v>
      </c>
      <c r="K1" s="2" t="s">
        <v>194</v>
      </c>
      <c r="L1" s="2" t="s">
        <v>90</v>
      </c>
      <c r="M1" s="2" t="s">
        <v>91</v>
      </c>
      <c r="N1" s="2" t="s">
        <v>193</v>
      </c>
      <c r="O1" s="2" t="s">
        <v>92</v>
      </c>
      <c r="P1" s="2" t="s">
        <v>93</v>
      </c>
      <c r="Q1" s="2" t="s">
        <v>94</v>
      </c>
      <c r="R1" s="2" t="s">
        <v>95</v>
      </c>
      <c r="S1" s="12" t="s">
        <v>242</v>
      </c>
      <c r="X1" s="2" t="s">
        <v>91</v>
      </c>
      <c r="AB1" s="2" t="s">
        <v>89</v>
      </c>
      <c r="AH1" s="2" t="s">
        <v>90</v>
      </c>
      <c r="AM1" s="2" t="s">
        <v>85</v>
      </c>
      <c r="AR1" s="2" t="s">
        <v>86</v>
      </c>
    </row>
    <row r="2" spans="1:44" ht="31.5">
      <c r="A2">
        <v>1</v>
      </c>
      <c r="B2" s="3" t="s">
        <v>179</v>
      </c>
      <c r="C2" s="3">
        <f>LOOKUP(D2,$AM$2:$AM$9,$AL$2:$AL$9)</f>
        <v>5</v>
      </c>
      <c r="D2" s="3" t="s">
        <v>139</v>
      </c>
      <c r="E2" s="3">
        <f>LOOKUP(F2,$AR$2,$AQ$2)</f>
        <v>1</v>
      </c>
      <c r="F2" s="3" t="s">
        <v>98</v>
      </c>
      <c r="G2" s="3">
        <v>400</v>
      </c>
      <c r="H2" s="3">
        <v>15</v>
      </c>
      <c r="I2" s="3">
        <f>LOOKUP(J2,$AB$2:$AB$14,$AA$2:$AA$14)</f>
        <v>10</v>
      </c>
      <c r="J2" s="3" t="s">
        <v>144</v>
      </c>
      <c r="K2" s="3">
        <f>LOOKUP(L2,$AH$2:$AH$3,$AG$2:$AG$3)</f>
        <v>2</v>
      </c>
      <c r="L2" s="3" t="s">
        <v>107</v>
      </c>
      <c r="M2" s="3" t="s">
        <v>108</v>
      </c>
      <c r="N2" s="3">
        <f>LOOKUP(M2,$X$2:$X$4,$W$2:$W$4)</f>
        <v>1</v>
      </c>
      <c r="O2" s="3">
        <v>4</v>
      </c>
      <c r="P2" s="3">
        <v>5</v>
      </c>
      <c r="Q2" s="3" t="s">
        <v>180</v>
      </c>
      <c r="R2" s="3" t="s">
        <v>82</v>
      </c>
      <c r="S2" s="3" t="s">
        <v>82</v>
      </c>
      <c r="W2" s="23">
        <v>1</v>
      </c>
      <c r="X2" s="24" t="s">
        <v>108</v>
      </c>
      <c r="AA2" s="23">
        <v>1</v>
      </c>
      <c r="AB2" s="24" t="s">
        <v>152</v>
      </c>
      <c r="AG2" s="23">
        <v>1</v>
      </c>
      <c r="AH2" s="24" t="s">
        <v>100</v>
      </c>
      <c r="AL2" s="23">
        <v>1</v>
      </c>
      <c r="AM2" s="24" t="s">
        <v>134</v>
      </c>
      <c r="AQ2">
        <v>1</v>
      </c>
      <c r="AR2" s="3" t="s">
        <v>98</v>
      </c>
    </row>
    <row r="3" spans="1:44" ht="31.5">
      <c r="A3">
        <v>2</v>
      </c>
      <c r="B3" s="3" t="s">
        <v>183</v>
      </c>
      <c r="C3" s="3">
        <f>LOOKUP(D3,$AM$2:$AM$9,$AL$2:$AL$9)</f>
        <v>6</v>
      </c>
      <c r="D3" s="3" t="s">
        <v>129</v>
      </c>
      <c r="E3" s="3">
        <f>LOOKUP(F3,$AR$2,$AQ$2)</f>
        <v>1</v>
      </c>
      <c r="F3" s="3" t="s">
        <v>98</v>
      </c>
      <c r="G3" s="3">
        <v>600</v>
      </c>
      <c r="H3" s="3">
        <v>15</v>
      </c>
      <c r="I3" s="3">
        <f>LOOKUP(J3,$AB$2:$AB$14,$AA$2:$AA$14)</f>
        <v>11</v>
      </c>
      <c r="J3" s="3" t="s">
        <v>184</v>
      </c>
      <c r="K3" s="3">
        <f>LOOKUP(L3,$AH$2:$AH$3,$AG$2:$AG$3)</f>
        <v>1</v>
      </c>
      <c r="L3" s="3" t="s">
        <v>100</v>
      </c>
      <c r="M3" s="3" t="s">
        <v>118</v>
      </c>
      <c r="N3" s="3">
        <f>LOOKUP(M3,$X$2:$X$4,$W$2:$W$4)</f>
        <v>3</v>
      </c>
      <c r="O3" s="3">
        <v>2</v>
      </c>
      <c r="P3" s="3">
        <v>16</v>
      </c>
      <c r="Q3" s="3" t="s">
        <v>185</v>
      </c>
      <c r="R3" s="3" t="s">
        <v>82</v>
      </c>
      <c r="S3" s="3" t="s">
        <v>82</v>
      </c>
      <c r="W3" s="23">
        <v>2</v>
      </c>
      <c r="X3" s="24" t="s">
        <v>101</v>
      </c>
      <c r="AA3" s="23">
        <v>2</v>
      </c>
      <c r="AB3" s="24" t="s">
        <v>125</v>
      </c>
      <c r="AG3" s="23">
        <v>2</v>
      </c>
      <c r="AH3" s="24" t="s">
        <v>107</v>
      </c>
      <c r="AL3" s="23">
        <v>2</v>
      </c>
      <c r="AM3" s="24" t="s">
        <v>177</v>
      </c>
      <c r="AR3" s="14"/>
    </row>
    <row r="4" spans="1:44" ht="31.5">
      <c r="A4">
        <v>3</v>
      </c>
      <c r="B4" s="3" t="s">
        <v>147</v>
      </c>
      <c r="C4" s="3">
        <f>LOOKUP(D4,$AM$2:$AM$9,$AL$2:$AL$9)</f>
        <v>1</v>
      </c>
      <c r="D4" s="3" t="s">
        <v>134</v>
      </c>
      <c r="E4" s="3">
        <f>LOOKUP(F4,$AR$2,$AQ$2)</f>
        <v>1</v>
      </c>
      <c r="F4" s="3" t="s">
        <v>98</v>
      </c>
      <c r="G4" s="3">
        <v>600</v>
      </c>
      <c r="H4" s="3">
        <v>10</v>
      </c>
      <c r="I4" s="3">
        <f>LOOKUP(J4,$AB$2:$AB$14,$AA$2:$AA$14)</f>
        <v>10</v>
      </c>
      <c r="J4" s="3" t="s">
        <v>144</v>
      </c>
      <c r="K4" s="3">
        <f>LOOKUP(L4,$AH$2:$AH$3,$AG$2:$AG$3)</f>
        <v>1</v>
      </c>
      <c r="L4" s="3" t="s">
        <v>100</v>
      </c>
      <c r="M4" s="3" t="s">
        <v>118</v>
      </c>
      <c r="N4" s="3">
        <f>LOOKUP(M4,$X$2:$X$4,$W$2:$W$4)</f>
        <v>3</v>
      </c>
      <c r="O4" s="3">
        <v>5</v>
      </c>
      <c r="P4" s="3">
        <v>5</v>
      </c>
      <c r="Q4" s="3" t="s">
        <v>148</v>
      </c>
      <c r="R4" s="3" t="s">
        <v>82</v>
      </c>
      <c r="S4" s="3" t="s">
        <v>82</v>
      </c>
      <c r="W4" s="23">
        <v>3</v>
      </c>
      <c r="X4" s="24" t="s">
        <v>118</v>
      </c>
      <c r="AA4" s="23">
        <v>3</v>
      </c>
      <c r="AB4" s="24" t="s">
        <v>191</v>
      </c>
      <c r="AH4" s="14"/>
      <c r="AL4" s="23">
        <v>3</v>
      </c>
      <c r="AM4" s="24" t="s">
        <v>97</v>
      </c>
    </row>
    <row r="5" spans="1:44" ht="47.25">
      <c r="A5">
        <v>4</v>
      </c>
      <c r="B5" s="3" t="s">
        <v>151</v>
      </c>
      <c r="C5" s="3">
        <f>LOOKUP(D5,$AM$2:$AM$9,$AL$2:$AL$9)</f>
        <v>7</v>
      </c>
      <c r="D5" s="3" t="s">
        <v>112</v>
      </c>
      <c r="E5" s="3">
        <f>LOOKUP(F5,$AR$2,$AQ$2)</f>
        <v>1</v>
      </c>
      <c r="F5" s="3" t="s">
        <v>98</v>
      </c>
      <c r="G5" s="3">
        <v>4100</v>
      </c>
      <c r="H5" s="3">
        <v>30</v>
      </c>
      <c r="I5" s="3">
        <f>LOOKUP(J5,$AB$2:$AB$14,$AA$2:$AA$14)</f>
        <v>1</v>
      </c>
      <c r="J5" s="3" t="s">
        <v>152</v>
      </c>
      <c r="K5" s="3">
        <f>LOOKUP(L5,$AH$2:$AH$3,$AG$2:$AG$3)</f>
        <v>1</v>
      </c>
      <c r="L5" s="3" t="s">
        <v>100</v>
      </c>
      <c r="M5" s="3" t="s">
        <v>101</v>
      </c>
      <c r="N5" s="3">
        <f>LOOKUP(M5,$X$2:$X$4,$W$2:$W$4)</f>
        <v>2</v>
      </c>
      <c r="O5" s="3">
        <v>4</v>
      </c>
      <c r="P5" s="3">
        <v>9</v>
      </c>
      <c r="Q5" s="3" t="s">
        <v>153</v>
      </c>
      <c r="R5" s="3" t="s">
        <v>82</v>
      </c>
      <c r="S5" s="3" t="s">
        <v>82</v>
      </c>
      <c r="X5" s="14"/>
      <c r="AA5" s="23">
        <v>4</v>
      </c>
      <c r="AB5" s="24" t="s">
        <v>99</v>
      </c>
      <c r="AL5" s="23">
        <v>4</v>
      </c>
      <c r="AM5" s="24" t="s">
        <v>173</v>
      </c>
    </row>
    <row r="6" spans="1:44" ht="31.5">
      <c r="A6">
        <v>5</v>
      </c>
      <c r="B6" s="3" t="s">
        <v>133</v>
      </c>
      <c r="C6" s="3">
        <f>LOOKUP(D6,$AM$2:$AM$9,$AL$2:$AL$9)</f>
        <v>1</v>
      </c>
      <c r="D6" s="3" t="s">
        <v>134</v>
      </c>
      <c r="E6" s="3">
        <f>LOOKUP(F6,$AR$2,$AQ$2)</f>
        <v>1</v>
      </c>
      <c r="F6" s="3" t="s">
        <v>98</v>
      </c>
      <c r="G6" s="3">
        <v>199</v>
      </c>
      <c r="H6" s="3">
        <v>5</v>
      </c>
      <c r="I6" s="3">
        <f>LOOKUP(J6,$AB$2:$AB$14,$AA$2:$AA$14)</f>
        <v>5</v>
      </c>
      <c r="J6" s="3" t="s">
        <v>135</v>
      </c>
      <c r="K6" s="3">
        <f>LOOKUP(L6,$AH$2:$AH$3,$AG$2:$AG$3)</f>
        <v>2</v>
      </c>
      <c r="L6" s="3" t="s">
        <v>107</v>
      </c>
      <c r="M6" s="3" t="s">
        <v>101</v>
      </c>
      <c r="N6" s="3">
        <f>LOOKUP(M6,$X$2:$X$4,$W$2:$W$4)</f>
        <v>2</v>
      </c>
      <c r="O6" s="3">
        <v>5</v>
      </c>
      <c r="P6" s="3">
        <v>7</v>
      </c>
      <c r="Q6" s="3" t="s">
        <v>136</v>
      </c>
      <c r="R6" s="3" t="s">
        <v>137</v>
      </c>
      <c r="S6" s="3" t="s">
        <v>82</v>
      </c>
      <c r="AA6" s="23">
        <v>5</v>
      </c>
      <c r="AB6" s="24" t="s">
        <v>135</v>
      </c>
      <c r="AL6" s="23">
        <v>5</v>
      </c>
      <c r="AM6" s="24" t="s">
        <v>139</v>
      </c>
    </row>
    <row r="7" spans="1:44" ht="31.5">
      <c r="A7">
        <v>6</v>
      </c>
      <c r="B7" s="3" t="s">
        <v>143</v>
      </c>
      <c r="C7" s="3">
        <f>LOOKUP(D7,$AM$2:$AM$9,$AL$2:$AL$9)</f>
        <v>3</v>
      </c>
      <c r="D7" s="3" t="s">
        <v>97</v>
      </c>
      <c r="E7" s="3">
        <f>LOOKUP(F7,$AR$2,$AQ$2)</f>
        <v>1</v>
      </c>
      <c r="F7" s="3" t="s">
        <v>98</v>
      </c>
      <c r="G7" s="3">
        <v>170</v>
      </c>
      <c r="H7" s="3">
        <v>5</v>
      </c>
      <c r="I7" s="3">
        <f>LOOKUP(J7,$AB$2:$AB$14,$AA$2:$AA$14)</f>
        <v>10</v>
      </c>
      <c r="J7" s="3" t="s">
        <v>144</v>
      </c>
      <c r="K7" s="3">
        <f>LOOKUP(L7,$AH$2:$AH$3,$AG$2:$AG$3)</f>
        <v>2</v>
      </c>
      <c r="L7" s="3" t="s">
        <v>107</v>
      </c>
      <c r="M7" s="3" t="s">
        <v>118</v>
      </c>
      <c r="N7" s="3">
        <f>LOOKUP(M7,$X$2:$X$4,$W$2:$W$4)</f>
        <v>3</v>
      </c>
      <c r="O7" s="3">
        <v>5</v>
      </c>
      <c r="P7" s="3">
        <v>5</v>
      </c>
      <c r="Q7" s="3" t="s">
        <v>145</v>
      </c>
      <c r="R7" s="3" t="s">
        <v>146</v>
      </c>
      <c r="S7" s="3" t="s">
        <v>82</v>
      </c>
      <c r="AA7" s="23">
        <v>6</v>
      </c>
      <c r="AB7" s="24" t="s">
        <v>130</v>
      </c>
      <c r="AL7" s="23">
        <v>6</v>
      </c>
      <c r="AM7" s="24" t="s">
        <v>129</v>
      </c>
    </row>
    <row r="8" spans="1:44" ht="31.5">
      <c r="A8">
        <v>7</v>
      </c>
      <c r="B8" s="3" t="s">
        <v>186</v>
      </c>
      <c r="C8" s="3">
        <f>LOOKUP(D8,$AM$2:$AM$9,$AL$2:$AL$9)</f>
        <v>3</v>
      </c>
      <c r="D8" s="3" t="s">
        <v>97</v>
      </c>
      <c r="E8" s="3">
        <f>LOOKUP(F8,$AR$2,$AQ$2)</f>
        <v>1</v>
      </c>
      <c r="F8" s="3" t="s">
        <v>98</v>
      </c>
      <c r="G8" s="3">
        <v>140</v>
      </c>
      <c r="H8" s="3">
        <v>20</v>
      </c>
      <c r="I8" s="3">
        <f>LOOKUP(J8,$AB$2:$AB$14,$AA$2:$AA$14)</f>
        <v>9</v>
      </c>
      <c r="J8" s="3" t="s">
        <v>117</v>
      </c>
      <c r="K8" s="3">
        <f>LOOKUP(L8,$AH$2:$AH$3,$AG$2:$AG$3)</f>
        <v>2</v>
      </c>
      <c r="L8" s="3" t="s">
        <v>107</v>
      </c>
      <c r="M8" s="3" t="s">
        <v>118</v>
      </c>
      <c r="N8" s="3">
        <f>LOOKUP(M8,$X$2:$X$4,$W$2:$W$4)</f>
        <v>3</v>
      </c>
      <c r="O8" s="3">
        <v>3</v>
      </c>
      <c r="P8" s="3">
        <v>19</v>
      </c>
      <c r="Q8" s="3" t="s">
        <v>187</v>
      </c>
      <c r="R8" s="3" t="s">
        <v>82</v>
      </c>
      <c r="S8" s="3" t="s">
        <v>82</v>
      </c>
      <c r="AA8" s="23">
        <v>7</v>
      </c>
      <c r="AB8" s="24" t="s">
        <v>140</v>
      </c>
      <c r="AL8" s="23">
        <v>7</v>
      </c>
      <c r="AM8" s="24" t="s">
        <v>112</v>
      </c>
    </row>
    <row r="9" spans="1:44" ht="31.5">
      <c r="A9">
        <v>8</v>
      </c>
      <c r="B9" s="3" t="s">
        <v>176</v>
      </c>
      <c r="C9" s="3">
        <f>LOOKUP(D9,$AM$2:$AM$9,$AL$2:$AL$9)</f>
        <v>2</v>
      </c>
      <c r="D9" s="3" t="s">
        <v>177</v>
      </c>
      <c r="E9" s="3">
        <f>LOOKUP(F9,$AR$2,$AQ$2)</f>
        <v>1</v>
      </c>
      <c r="F9" s="3" t="s">
        <v>98</v>
      </c>
      <c r="G9" s="3">
        <v>3500</v>
      </c>
      <c r="H9" s="3">
        <v>30</v>
      </c>
      <c r="I9" s="3">
        <f>LOOKUP(J9,$AB$2:$AB$14,$AA$2:$AA$14)</f>
        <v>10</v>
      </c>
      <c r="J9" s="3" t="s">
        <v>144</v>
      </c>
      <c r="K9" s="3">
        <f>LOOKUP(L9,$AH$2:$AH$3,$AG$2:$AG$3)</f>
        <v>2</v>
      </c>
      <c r="L9" s="3" t="s">
        <v>107</v>
      </c>
      <c r="M9" s="3" t="s">
        <v>118</v>
      </c>
      <c r="N9" s="3">
        <f>LOOKUP(M9,$X$2:$X$4,$W$2:$W$4)</f>
        <v>3</v>
      </c>
      <c r="O9" s="3">
        <v>5</v>
      </c>
      <c r="P9" s="3">
        <v>3</v>
      </c>
      <c r="Q9" s="3" t="s">
        <v>178</v>
      </c>
      <c r="R9" s="3" t="s">
        <v>82</v>
      </c>
      <c r="S9" s="3" t="s">
        <v>82</v>
      </c>
      <c r="AA9" s="23">
        <v>8</v>
      </c>
      <c r="AB9" s="24" t="s">
        <v>113</v>
      </c>
      <c r="AL9" s="23">
        <v>8</v>
      </c>
      <c r="AM9" s="24" t="s">
        <v>105</v>
      </c>
    </row>
    <row r="10" spans="1:44" ht="31.5">
      <c r="A10">
        <v>9</v>
      </c>
      <c r="B10" s="3" t="s">
        <v>121</v>
      </c>
      <c r="C10" s="3">
        <f>LOOKUP(D10,$AM$2:$AM$9,$AL$2:$AL$9)</f>
        <v>3</v>
      </c>
      <c r="D10" s="3" t="s">
        <v>97</v>
      </c>
      <c r="E10" s="3">
        <f>LOOKUP(F10,$AR$2,$AQ$2)</f>
        <v>1</v>
      </c>
      <c r="F10" s="3" t="s">
        <v>98</v>
      </c>
      <c r="G10" s="3">
        <v>166</v>
      </c>
      <c r="H10" s="3">
        <v>15</v>
      </c>
      <c r="I10" s="3">
        <f>LOOKUP(J10,$AB$2:$AB$14,$AA$2:$AA$14)</f>
        <v>9</v>
      </c>
      <c r="J10" s="3" t="s">
        <v>117</v>
      </c>
      <c r="K10" s="3">
        <f>LOOKUP(L10,$AH$2:$AH$3,$AG$2:$AG$3)</f>
        <v>1</v>
      </c>
      <c r="L10" s="3" t="s">
        <v>100</v>
      </c>
      <c r="M10" s="3" t="s">
        <v>118</v>
      </c>
      <c r="N10" s="3">
        <f>LOOKUP(M10,$X$2:$X$4,$W$2:$W$4)</f>
        <v>3</v>
      </c>
      <c r="O10" s="3">
        <v>5</v>
      </c>
      <c r="P10" s="3">
        <v>18</v>
      </c>
      <c r="Q10" s="3" t="s">
        <v>122</v>
      </c>
      <c r="R10" s="3" t="s">
        <v>123</v>
      </c>
      <c r="S10" s="3" t="s">
        <v>82</v>
      </c>
      <c r="AA10" s="23">
        <v>9</v>
      </c>
      <c r="AB10" s="24" t="s">
        <v>117</v>
      </c>
      <c r="AM10" s="14"/>
    </row>
    <row r="11" spans="1:44" ht="31.5">
      <c r="A11">
        <v>10</v>
      </c>
      <c r="B11" s="3" t="s">
        <v>111</v>
      </c>
      <c r="C11" s="3">
        <f>LOOKUP(D11,$AM$2:$AM$9,$AL$2:$AL$9)</f>
        <v>7</v>
      </c>
      <c r="D11" s="3" t="s">
        <v>112</v>
      </c>
      <c r="E11" s="3">
        <f>LOOKUP(F11,$AR$2,$AQ$2)</f>
        <v>1</v>
      </c>
      <c r="F11" s="3" t="s">
        <v>98</v>
      </c>
      <c r="G11" s="3">
        <v>1200</v>
      </c>
      <c r="H11" s="3">
        <v>10</v>
      </c>
      <c r="I11" s="3">
        <f>LOOKUP(J11,$AB$2:$AB$14,$AA$2:$AA$14)</f>
        <v>8</v>
      </c>
      <c r="J11" s="3" t="s">
        <v>113</v>
      </c>
      <c r="K11" s="3">
        <f>LOOKUP(L11,$AH$2:$AH$3,$AG$2:$AG$3)</f>
        <v>2</v>
      </c>
      <c r="L11" s="3" t="s">
        <v>107</v>
      </c>
      <c r="M11" s="3" t="s">
        <v>101</v>
      </c>
      <c r="N11" s="3">
        <f>LOOKUP(M11,$X$2:$X$4,$W$2:$W$4)</f>
        <v>2</v>
      </c>
      <c r="O11" s="3">
        <v>3</v>
      </c>
      <c r="P11" s="3">
        <v>15</v>
      </c>
      <c r="Q11" s="3" t="s">
        <v>114</v>
      </c>
      <c r="R11" s="3" t="s">
        <v>115</v>
      </c>
      <c r="S11" s="3" t="s">
        <v>82</v>
      </c>
      <c r="AA11" s="23">
        <v>10</v>
      </c>
      <c r="AB11" s="24" t="s">
        <v>144</v>
      </c>
    </row>
    <row r="12" spans="1:44" ht="31.5">
      <c r="A12">
        <v>11</v>
      </c>
      <c r="B12" s="3" t="s">
        <v>128</v>
      </c>
      <c r="C12" s="3">
        <f>LOOKUP(D12,$AM$2:$AM$9,$AL$2:$AL$9)</f>
        <v>6</v>
      </c>
      <c r="D12" s="3" t="s">
        <v>129</v>
      </c>
      <c r="E12" s="3">
        <f>LOOKUP(F12,$AR$2,$AQ$2)</f>
        <v>1</v>
      </c>
      <c r="F12" s="3" t="s">
        <v>98</v>
      </c>
      <c r="G12" s="3">
        <v>300</v>
      </c>
      <c r="H12" s="3">
        <v>5</v>
      </c>
      <c r="I12" s="3">
        <f>LOOKUP(J12,$AB$2:$AB$14,$AA$2:$AA$14)</f>
        <v>6</v>
      </c>
      <c r="J12" s="3" t="s">
        <v>130</v>
      </c>
      <c r="K12" s="3">
        <f>LOOKUP(L12,$AH$2:$AH$3,$AG$2:$AG$3)</f>
        <v>2</v>
      </c>
      <c r="L12" s="3" t="s">
        <v>107</v>
      </c>
      <c r="M12" s="3" t="s">
        <v>118</v>
      </c>
      <c r="N12" s="3">
        <f>LOOKUP(M12,$X$2:$X$4,$W$2:$W$4)</f>
        <v>3</v>
      </c>
      <c r="O12" s="3">
        <v>3</v>
      </c>
      <c r="P12" s="3">
        <v>19</v>
      </c>
      <c r="Q12" s="3" t="s">
        <v>131</v>
      </c>
      <c r="R12" s="3" t="s">
        <v>132</v>
      </c>
      <c r="S12" s="3" t="s">
        <v>82</v>
      </c>
      <c r="AA12" s="23">
        <v>11</v>
      </c>
      <c r="AB12" s="24" t="s">
        <v>184</v>
      </c>
    </row>
    <row r="13" spans="1:44" ht="31.5">
      <c r="A13">
        <v>12</v>
      </c>
      <c r="B13" s="3" t="s">
        <v>104</v>
      </c>
      <c r="C13" s="3">
        <f>LOOKUP(D13,$AM$2:$AM$9,$AL$2:$AL$9)</f>
        <v>8</v>
      </c>
      <c r="D13" s="3" t="s">
        <v>105</v>
      </c>
      <c r="E13" s="3">
        <f>LOOKUP(F13,$AR$2,$AQ$2)</f>
        <v>1</v>
      </c>
      <c r="F13" s="3" t="s">
        <v>98</v>
      </c>
      <c r="G13" s="3">
        <v>149</v>
      </c>
      <c r="H13" s="3">
        <v>15</v>
      </c>
      <c r="I13" s="3">
        <f>LOOKUP(J13,$AB$2:$AB$14,$AA$2:$AA$14)</f>
        <v>12</v>
      </c>
      <c r="J13" s="3" t="s">
        <v>106</v>
      </c>
      <c r="K13" s="3">
        <f>LOOKUP(L13,$AH$2:$AH$3,$AG$2:$AG$3)</f>
        <v>2</v>
      </c>
      <c r="L13" s="3" t="s">
        <v>107</v>
      </c>
      <c r="M13" s="3" t="s">
        <v>108</v>
      </c>
      <c r="N13" s="3">
        <f>LOOKUP(M13,$X$2:$X$4,$W$2:$W$4)</f>
        <v>1</v>
      </c>
      <c r="O13" s="3">
        <v>2</v>
      </c>
      <c r="P13" s="3">
        <v>7</v>
      </c>
      <c r="Q13" s="3" t="s">
        <v>109</v>
      </c>
      <c r="R13" s="3" t="s">
        <v>110</v>
      </c>
      <c r="S13" s="3" t="s">
        <v>82</v>
      </c>
      <c r="AA13" s="23">
        <v>12</v>
      </c>
      <c r="AB13" s="24" t="s">
        <v>106</v>
      </c>
    </row>
    <row r="14" spans="1:44" ht="47.25">
      <c r="A14">
        <v>13</v>
      </c>
      <c r="B14" s="3" t="s">
        <v>164</v>
      </c>
      <c r="C14" s="3">
        <f>LOOKUP(D14,$AM$2:$AM$9,$AL$2:$AL$9)</f>
        <v>7</v>
      </c>
      <c r="D14" s="3" t="s">
        <v>112</v>
      </c>
      <c r="E14" s="3">
        <f>LOOKUP(F14,$AR$2,$AQ$2)</f>
        <v>1</v>
      </c>
      <c r="F14" s="3" t="s">
        <v>98</v>
      </c>
      <c r="G14" s="3">
        <v>2190</v>
      </c>
      <c r="H14" s="3">
        <v>30</v>
      </c>
      <c r="I14" s="3">
        <f>LOOKUP(J14,$AB$2:$AB$14,$AA$2:$AA$14)</f>
        <v>8</v>
      </c>
      <c r="J14" s="3" t="s">
        <v>113</v>
      </c>
      <c r="K14" s="3">
        <f>LOOKUP(L14,$AH$2:$AH$3,$AG$2:$AG$3)</f>
        <v>1</v>
      </c>
      <c r="L14" s="3" t="s">
        <v>100</v>
      </c>
      <c r="M14" s="3" t="s">
        <v>118</v>
      </c>
      <c r="N14" s="3">
        <f>LOOKUP(M14,$X$2:$X$4,$W$2:$W$4)</f>
        <v>3</v>
      </c>
      <c r="O14" s="3">
        <v>4</v>
      </c>
      <c r="P14" s="3">
        <v>7</v>
      </c>
      <c r="Q14" s="3" t="s">
        <v>165</v>
      </c>
      <c r="R14" s="3" t="s">
        <v>82</v>
      </c>
      <c r="S14" s="3" t="s">
        <v>82</v>
      </c>
      <c r="AA14" s="23">
        <v>13</v>
      </c>
      <c r="AB14" s="24" t="s">
        <v>174</v>
      </c>
    </row>
    <row r="15" spans="1:44" ht="31.5">
      <c r="A15">
        <v>14</v>
      </c>
      <c r="B15" s="3" t="s">
        <v>160</v>
      </c>
      <c r="C15" s="3">
        <f>LOOKUP(D15,$AM$2:$AM$9,$AL$2:$AL$9)</f>
        <v>1</v>
      </c>
      <c r="D15" s="3" t="s">
        <v>134</v>
      </c>
      <c r="E15" s="3">
        <f>LOOKUP(F15,$AR$2,$AQ$2)</f>
        <v>1</v>
      </c>
      <c r="F15" s="3" t="s">
        <v>98</v>
      </c>
      <c r="G15" s="3">
        <v>510</v>
      </c>
      <c r="H15" s="3">
        <v>5</v>
      </c>
      <c r="I15" s="3">
        <f>LOOKUP(J15,$AB$2:$AB$14,$AA$2:$AA$14)</f>
        <v>10</v>
      </c>
      <c r="J15" s="3" t="s">
        <v>144</v>
      </c>
      <c r="K15" s="3">
        <f>LOOKUP(L15,$AH$2:$AH$3,$AG$2:$AG$3)</f>
        <v>2</v>
      </c>
      <c r="L15" s="3" t="s">
        <v>107</v>
      </c>
      <c r="M15" s="3" t="s">
        <v>118</v>
      </c>
      <c r="N15" s="3">
        <f>LOOKUP(M15,$X$2:$X$4,$W$2:$W$4)</f>
        <v>3</v>
      </c>
      <c r="O15" s="3">
        <v>2</v>
      </c>
      <c r="P15" s="3">
        <v>17</v>
      </c>
      <c r="Q15" s="3" t="s">
        <v>161</v>
      </c>
      <c r="R15" s="3" t="s">
        <v>82</v>
      </c>
      <c r="S15" s="3" t="s">
        <v>82</v>
      </c>
      <c r="AB15" s="14"/>
    </row>
    <row r="16" spans="1:44" ht="31.5">
      <c r="A16">
        <v>15</v>
      </c>
      <c r="B16" s="3" t="s">
        <v>154</v>
      </c>
      <c r="C16" s="3">
        <f>LOOKUP(D16,$AM$2:$AM$9,$AL$2:$AL$9)</f>
        <v>5</v>
      </c>
      <c r="D16" s="3" t="s">
        <v>139</v>
      </c>
      <c r="E16" s="3">
        <f>LOOKUP(F16,$AR$2,$AQ$2)</f>
        <v>1</v>
      </c>
      <c r="F16" s="3" t="s">
        <v>98</v>
      </c>
      <c r="G16" s="3">
        <v>385</v>
      </c>
      <c r="H16" s="3">
        <v>10</v>
      </c>
      <c r="I16" s="3">
        <f>LOOKUP(J16,$AB$2:$AB$14,$AA$2:$AA$14)</f>
        <v>10</v>
      </c>
      <c r="J16" s="3" t="s">
        <v>144</v>
      </c>
      <c r="K16" s="3">
        <f>LOOKUP(L16,$AH$2:$AH$3,$AG$2:$AG$3)</f>
        <v>2</v>
      </c>
      <c r="L16" s="3" t="s">
        <v>107</v>
      </c>
      <c r="M16" s="3" t="s">
        <v>108</v>
      </c>
      <c r="N16" s="3">
        <f>LOOKUP(M16,$X$2:$X$4,$W$2:$W$4)</f>
        <v>1</v>
      </c>
      <c r="O16" s="3">
        <v>2</v>
      </c>
      <c r="P16" s="3">
        <v>17</v>
      </c>
      <c r="Q16" s="3" t="s">
        <v>155</v>
      </c>
      <c r="R16" s="3" t="s">
        <v>82</v>
      </c>
      <c r="S16" s="3" t="s">
        <v>82</v>
      </c>
    </row>
    <row r="17" spans="1:19" ht="31.5">
      <c r="A17">
        <v>16</v>
      </c>
      <c r="B17" s="3" t="s">
        <v>149</v>
      </c>
      <c r="C17" s="3">
        <f>LOOKUP(D17,$AM$2:$AM$9,$AL$2:$AL$9)</f>
        <v>1</v>
      </c>
      <c r="D17" s="3" t="s">
        <v>134</v>
      </c>
      <c r="E17" s="3">
        <f>LOOKUP(F17,$AR$2,$AQ$2)</f>
        <v>1</v>
      </c>
      <c r="F17" s="3" t="s">
        <v>98</v>
      </c>
      <c r="G17" s="3">
        <v>300</v>
      </c>
      <c r="H17" s="3">
        <v>15</v>
      </c>
      <c r="I17" s="3">
        <f>LOOKUP(J17,$AB$2:$AB$14,$AA$2:$AA$14)</f>
        <v>10</v>
      </c>
      <c r="J17" s="3" t="s">
        <v>144</v>
      </c>
      <c r="K17" s="3">
        <f>LOOKUP(L17,$AH$2:$AH$3,$AG$2:$AG$3)</f>
        <v>1</v>
      </c>
      <c r="L17" s="3" t="s">
        <v>100</v>
      </c>
      <c r="M17" s="3" t="s">
        <v>118</v>
      </c>
      <c r="N17" s="3">
        <f>LOOKUP(M17,$X$2:$X$4,$W$2:$W$4)</f>
        <v>3</v>
      </c>
      <c r="O17" s="3">
        <v>2</v>
      </c>
      <c r="P17" s="3">
        <v>15</v>
      </c>
      <c r="Q17" s="3" t="s">
        <v>150</v>
      </c>
      <c r="R17" s="3" t="s">
        <v>82</v>
      </c>
      <c r="S17" s="3" t="s">
        <v>82</v>
      </c>
    </row>
    <row r="18" spans="1:19" ht="31.5">
      <c r="A18">
        <v>17</v>
      </c>
      <c r="B18" s="3" t="s">
        <v>166</v>
      </c>
      <c r="C18" s="3">
        <f>LOOKUP(D18,$AM$2:$AM$9,$AL$2:$AL$9)</f>
        <v>3</v>
      </c>
      <c r="D18" s="3" t="s">
        <v>97</v>
      </c>
      <c r="E18" s="3">
        <f>LOOKUP(F18,$AR$2,$AQ$2)</f>
        <v>1</v>
      </c>
      <c r="F18" s="3" t="s">
        <v>98</v>
      </c>
      <c r="G18" s="3">
        <v>177</v>
      </c>
      <c r="H18" s="3">
        <v>15</v>
      </c>
      <c r="I18" s="3">
        <f>LOOKUP(J18,$AB$2:$AB$14,$AA$2:$AA$14)</f>
        <v>10</v>
      </c>
      <c r="J18" s="3" t="s">
        <v>144</v>
      </c>
      <c r="K18" s="3">
        <f>LOOKUP(L18,$AH$2:$AH$3,$AG$2:$AG$3)</f>
        <v>2</v>
      </c>
      <c r="L18" s="3" t="s">
        <v>107</v>
      </c>
      <c r="M18" s="3" t="s">
        <v>118</v>
      </c>
      <c r="N18" s="3">
        <f>LOOKUP(M18,$X$2:$X$4,$W$2:$W$4)</f>
        <v>3</v>
      </c>
      <c r="O18" s="3">
        <v>3</v>
      </c>
      <c r="P18" s="3">
        <v>15</v>
      </c>
      <c r="Q18" s="3" t="s">
        <v>167</v>
      </c>
      <c r="R18" s="3" t="s">
        <v>82</v>
      </c>
      <c r="S18" s="3" t="s">
        <v>82</v>
      </c>
    </row>
    <row r="19" spans="1:19" ht="31.5">
      <c r="A19">
        <v>18</v>
      </c>
      <c r="B19" s="3" t="s">
        <v>181</v>
      </c>
      <c r="C19" s="3">
        <f>LOOKUP(D19,$AM$2:$AM$9,$AL$2:$AL$9)</f>
        <v>5</v>
      </c>
      <c r="D19" s="3" t="s">
        <v>139</v>
      </c>
      <c r="E19" s="3">
        <f>LOOKUP(F19,$AR$2,$AQ$2)</f>
        <v>1</v>
      </c>
      <c r="F19" s="3" t="s">
        <v>98</v>
      </c>
      <c r="G19" s="3">
        <v>292</v>
      </c>
      <c r="H19" s="3">
        <v>25</v>
      </c>
      <c r="I19" s="3">
        <f>LOOKUP(J19,$AB$2:$AB$14,$AA$2:$AA$14)</f>
        <v>10</v>
      </c>
      <c r="J19" s="3" t="s">
        <v>144</v>
      </c>
      <c r="K19" s="3">
        <f>LOOKUP(L19,$AH$2:$AH$3,$AG$2:$AG$3)</f>
        <v>1</v>
      </c>
      <c r="L19" s="3" t="s">
        <v>100</v>
      </c>
      <c r="M19" s="3" t="s">
        <v>108</v>
      </c>
      <c r="N19" s="3">
        <f>LOOKUP(M19,$X$2:$X$4,$W$2:$W$4)</f>
        <v>1</v>
      </c>
      <c r="O19" s="3">
        <v>3</v>
      </c>
      <c r="P19" s="3">
        <v>13</v>
      </c>
      <c r="Q19" s="3" t="s">
        <v>182</v>
      </c>
      <c r="R19" s="3" t="s">
        <v>82</v>
      </c>
      <c r="S19" s="3" t="s">
        <v>82</v>
      </c>
    </row>
    <row r="20" spans="1:19" ht="31.5">
      <c r="A20">
        <v>19</v>
      </c>
      <c r="B20" s="3" t="s">
        <v>168</v>
      </c>
      <c r="C20" s="3">
        <f>LOOKUP(D20,$AM$2:$AM$9,$AL$2:$AL$9)</f>
        <v>6</v>
      </c>
      <c r="D20" s="3" t="s">
        <v>129</v>
      </c>
      <c r="E20" s="3">
        <f>LOOKUP(F20,$AR$2,$AQ$2)</f>
        <v>1</v>
      </c>
      <c r="F20" s="3" t="s">
        <v>98</v>
      </c>
      <c r="G20" s="3">
        <v>100</v>
      </c>
      <c r="H20" s="3">
        <v>5</v>
      </c>
      <c r="I20" s="3">
        <f>LOOKUP(J20,$AB$2:$AB$14,$AA$2:$AA$14)</f>
        <v>10</v>
      </c>
      <c r="J20" s="3" t="s">
        <v>144</v>
      </c>
      <c r="K20" s="3">
        <f>LOOKUP(L20,$AH$2:$AH$3,$AG$2:$AG$3)</f>
        <v>2</v>
      </c>
      <c r="L20" s="3" t="s">
        <v>107</v>
      </c>
      <c r="M20" s="3" t="s">
        <v>118</v>
      </c>
      <c r="N20" s="3">
        <f>LOOKUP(M20,$X$2:$X$4,$W$2:$W$4)</f>
        <v>3</v>
      </c>
      <c r="O20" s="3">
        <v>4</v>
      </c>
      <c r="P20" s="3">
        <v>21</v>
      </c>
      <c r="Q20" s="3" t="s">
        <v>169</v>
      </c>
      <c r="R20" s="3" t="s">
        <v>82</v>
      </c>
      <c r="S20" s="3" t="s">
        <v>82</v>
      </c>
    </row>
    <row r="21" spans="1:19" ht="31.5">
      <c r="A21">
        <v>20</v>
      </c>
      <c r="B21" s="3" t="s">
        <v>172</v>
      </c>
      <c r="C21" s="3">
        <f>LOOKUP(D21,$AM$2:$AM$9,$AL$2:$AL$9)</f>
        <v>4</v>
      </c>
      <c r="D21" s="3" t="s">
        <v>173</v>
      </c>
      <c r="E21" s="3">
        <f>LOOKUP(F21,$AR$2,$AQ$2)</f>
        <v>1</v>
      </c>
      <c r="F21" s="3" t="s">
        <v>98</v>
      </c>
      <c r="G21" s="3">
        <v>800</v>
      </c>
      <c r="H21" s="3">
        <v>25</v>
      </c>
      <c r="I21" s="3">
        <f>LOOKUP(J21,$AB$2:$AB$14,$AA$2:$AA$14)</f>
        <v>13</v>
      </c>
      <c r="J21" s="3" t="s">
        <v>174</v>
      </c>
      <c r="K21" s="3">
        <f>LOOKUP(L21,$AH$2:$AH$3,$AG$2:$AG$3)</f>
        <v>2</v>
      </c>
      <c r="L21" s="3" t="s">
        <v>107</v>
      </c>
      <c r="M21" s="3" t="s">
        <v>118</v>
      </c>
      <c r="N21" s="3">
        <f>LOOKUP(M21,$X$2:$X$4,$W$2:$W$4)</f>
        <v>3</v>
      </c>
      <c r="O21" s="3">
        <v>2</v>
      </c>
      <c r="P21" s="3">
        <v>17</v>
      </c>
      <c r="Q21" s="3" t="s">
        <v>175</v>
      </c>
      <c r="R21" s="3" t="s">
        <v>82</v>
      </c>
      <c r="S21" s="3" t="s">
        <v>82</v>
      </c>
    </row>
    <row r="22" spans="1:19" ht="31.5">
      <c r="A22">
        <v>21</v>
      </c>
      <c r="B22" s="3" t="s">
        <v>188</v>
      </c>
      <c r="C22" s="3">
        <f>LOOKUP(D22,$AM$2:$AM$9,$AL$2:$AL$9)</f>
        <v>3</v>
      </c>
      <c r="D22" s="3" t="s">
        <v>97</v>
      </c>
      <c r="E22" s="3">
        <f>LOOKUP(F22,$AR$2,$AQ$2)</f>
        <v>1</v>
      </c>
      <c r="F22" s="3" t="s">
        <v>98</v>
      </c>
      <c r="G22" s="3">
        <v>50</v>
      </c>
      <c r="H22" s="3">
        <v>5</v>
      </c>
      <c r="I22" s="3">
        <f>LOOKUP(J22,$AB$2:$AB$14,$AA$2:$AA$14)</f>
        <v>9</v>
      </c>
      <c r="J22" s="3" t="s">
        <v>117</v>
      </c>
      <c r="K22" s="3">
        <f>LOOKUP(L22,$AH$2:$AH$3,$AG$2:$AG$3)</f>
        <v>2</v>
      </c>
      <c r="L22" s="3" t="s">
        <v>107</v>
      </c>
      <c r="M22" s="3" t="s">
        <v>118</v>
      </c>
      <c r="N22" s="3">
        <f>LOOKUP(M22,$X$2:$X$4,$W$2:$W$4)</f>
        <v>3</v>
      </c>
      <c r="O22" s="3">
        <v>4</v>
      </c>
      <c r="P22" s="3">
        <v>6</v>
      </c>
      <c r="Q22" s="3" t="s">
        <v>189</v>
      </c>
      <c r="R22" s="3" t="s">
        <v>82</v>
      </c>
      <c r="S22" s="3" t="s">
        <v>82</v>
      </c>
    </row>
    <row r="23" spans="1:19" ht="31.5">
      <c r="A23">
        <v>22</v>
      </c>
      <c r="B23" s="3" t="s">
        <v>162</v>
      </c>
      <c r="C23" s="3">
        <f>LOOKUP(D23,$AM$2:$AM$9,$AL$2:$AL$9)</f>
        <v>1</v>
      </c>
      <c r="D23" s="3" t="s">
        <v>134</v>
      </c>
      <c r="E23" s="3">
        <f>LOOKUP(F23,$AR$2,$AQ$2)</f>
        <v>1</v>
      </c>
      <c r="F23" s="3" t="s">
        <v>98</v>
      </c>
      <c r="G23" s="3">
        <v>510</v>
      </c>
      <c r="H23" s="3">
        <v>5</v>
      </c>
      <c r="I23" s="3">
        <f>LOOKUP(J23,$AB$2:$AB$14,$AA$2:$AA$14)</f>
        <v>10</v>
      </c>
      <c r="J23" s="3" t="s">
        <v>144</v>
      </c>
      <c r="K23" s="3">
        <f>LOOKUP(L23,$AH$2:$AH$3,$AG$2:$AG$3)</f>
        <v>2</v>
      </c>
      <c r="L23" s="3" t="s">
        <v>107</v>
      </c>
      <c r="M23" s="3" t="s">
        <v>118</v>
      </c>
      <c r="N23" s="3">
        <f>LOOKUP(M23,$X$2:$X$4,$W$2:$W$4)</f>
        <v>3</v>
      </c>
      <c r="O23" s="3">
        <v>2</v>
      </c>
      <c r="P23" s="3">
        <v>17</v>
      </c>
      <c r="Q23" s="3" t="s">
        <v>163</v>
      </c>
      <c r="R23" s="3" t="s">
        <v>82</v>
      </c>
      <c r="S23" s="3" t="s">
        <v>82</v>
      </c>
    </row>
    <row r="24" spans="1:19" ht="31.5">
      <c r="A24">
        <v>23</v>
      </c>
      <c r="B24" s="3" t="s">
        <v>138</v>
      </c>
      <c r="C24" s="3">
        <f>LOOKUP(D24,$AM$2:$AM$9,$AL$2:$AL$9)</f>
        <v>5</v>
      </c>
      <c r="D24" s="3" t="s">
        <v>139</v>
      </c>
      <c r="E24" s="3">
        <f>LOOKUP(F24,$AR$2,$AQ$2)</f>
        <v>1</v>
      </c>
      <c r="F24" s="3" t="s">
        <v>98</v>
      </c>
      <c r="G24" s="3">
        <v>234</v>
      </c>
      <c r="H24" s="3">
        <v>10</v>
      </c>
      <c r="I24" s="3">
        <f>LOOKUP(J24,$AB$2:$AB$14,$AA$2:$AA$14)</f>
        <v>7</v>
      </c>
      <c r="J24" s="3" t="s">
        <v>140</v>
      </c>
      <c r="K24" s="3">
        <f>LOOKUP(L24,$AH$2:$AH$3,$AG$2:$AG$3)</f>
        <v>1</v>
      </c>
      <c r="L24" s="3" t="s">
        <v>100</v>
      </c>
      <c r="M24" s="3" t="s">
        <v>118</v>
      </c>
      <c r="N24" s="3">
        <f>LOOKUP(M24,$X$2:$X$4,$W$2:$W$4)</f>
        <v>3</v>
      </c>
      <c r="O24" s="3">
        <v>3</v>
      </c>
      <c r="P24" s="3">
        <v>17</v>
      </c>
      <c r="Q24" s="3" t="s">
        <v>141</v>
      </c>
      <c r="R24" s="3" t="s">
        <v>142</v>
      </c>
      <c r="S24" s="3" t="s">
        <v>82</v>
      </c>
    </row>
    <row r="25" spans="1:19">
      <c r="A25">
        <v>24</v>
      </c>
      <c r="B25" s="3" t="s">
        <v>156</v>
      </c>
      <c r="C25" s="3">
        <f>LOOKUP(D25,$AM$2:$AM$9,$AL$2:$AL$9)</f>
        <v>7</v>
      </c>
      <c r="D25" s="3" t="s">
        <v>112</v>
      </c>
      <c r="E25" s="3">
        <f>LOOKUP(F25,$AR$2,$AQ$2)</f>
        <v>1</v>
      </c>
      <c r="F25" s="3" t="s">
        <v>98</v>
      </c>
      <c r="G25" s="3">
        <v>280</v>
      </c>
      <c r="H25" s="3">
        <v>15</v>
      </c>
      <c r="I25" s="3">
        <f>LOOKUP(J25,$AB$2:$AB$14,$AA$2:$AA$14)</f>
        <v>1</v>
      </c>
      <c r="J25" s="3" t="s">
        <v>152</v>
      </c>
      <c r="K25" s="3">
        <f>LOOKUP(L25,$AH$2:$AH$3,$AG$2:$AG$3)</f>
        <v>2</v>
      </c>
      <c r="L25" s="3" t="s">
        <v>107</v>
      </c>
      <c r="M25" s="3" t="s">
        <v>101</v>
      </c>
      <c r="N25" s="3">
        <f>LOOKUP(M25,$X$2:$X$4,$W$2:$W$4)</f>
        <v>2</v>
      </c>
      <c r="O25" s="3">
        <v>3</v>
      </c>
      <c r="P25" s="3">
        <v>8</v>
      </c>
      <c r="Q25" s="3" t="s">
        <v>157</v>
      </c>
      <c r="R25" s="3" t="s">
        <v>82</v>
      </c>
      <c r="S25" s="3" t="s">
        <v>82</v>
      </c>
    </row>
    <row r="26" spans="1:19" ht="31.5">
      <c r="A26">
        <v>25</v>
      </c>
      <c r="B26" s="3" t="s">
        <v>124</v>
      </c>
      <c r="C26" s="3">
        <f>LOOKUP(D26,$AM$2:$AM$9,$AL$2:$AL$9)</f>
        <v>7</v>
      </c>
      <c r="D26" s="3" t="s">
        <v>112</v>
      </c>
      <c r="E26" s="3">
        <f>LOOKUP(F26,$AR$2,$AQ$2)</f>
        <v>1</v>
      </c>
      <c r="F26" s="3" t="s">
        <v>98</v>
      </c>
      <c r="G26" s="3">
        <v>1700</v>
      </c>
      <c r="H26" s="3">
        <v>25</v>
      </c>
      <c r="I26" s="3">
        <f>LOOKUP(J26,$AB$2:$AB$14,$AA$2:$AA$14)</f>
        <v>2</v>
      </c>
      <c r="J26" s="3" t="s">
        <v>125</v>
      </c>
      <c r="K26" s="3">
        <f>LOOKUP(L26,$AH$2:$AH$3,$AG$2:$AG$3)</f>
        <v>2</v>
      </c>
      <c r="L26" s="3" t="s">
        <v>107</v>
      </c>
      <c r="M26" s="3" t="s">
        <v>118</v>
      </c>
      <c r="N26" s="3">
        <f>LOOKUP(M26,$X$2:$X$4,$W$2:$W$4)</f>
        <v>3</v>
      </c>
      <c r="O26" s="3">
        <v>2</v>
      </c>
      <c r="P26" s="3">
        <v>5</v>
      </c>
      <c r="Q26" s="3" t="s">
        <v>126</v>
      </c>
      <c r="R26" s="3" t="s">
        <v>127</v>
      </c>
      <c r="S26" s="3" t="s">
        <v>82</v>
      </c>
    </row>
    <row r="27" spans="1:19" ht="31.5">
      <c r="A27">
        <v>26</v>
      </c>
      <c r="B27" s="3" t="s">
        <v>158</v>
      </c>
      <c r="C27" s="3">
        <f>LOOKUP(D27,$AM$2:$AM$9,$AL$2:$AL$9)</f>
        <v>7</v>
      </c>
      <c r="D27" s="3" t="s">
        <v>112</v>
      </c>
      <c r="E27" s="3">
        <f>LOOKUP(F27,$AR$2,$AQ$2)</f>
        <v>1</v>
      </c>
      <c r="F27" s="3" t="s">
        <v>98</v>
      </c>
      <c r="G27" s="3">
        <v>1700</v>
      </c>
      <c r="H27" s="3">
        <v>25</v>
      </c>
      <c r="I27" s="3">
        <f>LOOKUP(J27,$AB$2:$AB$14,$AA$2:$AA$14)</f>
        <v>2</v>
      </c>
      <c r="J27" s="3" t="s">
        <v>125</v>
      </c>
      <c r="K27" s="3">
        <f>LOOKUP(L27,$AH$2:$AH$3,$AG$2:$AG$3)</f>
        <v>1</v>
      </c>
      <c r="L27" s="3" t="s">
        <v>100</v>
      </c>
      <c r="M27" s="3" t="s">
        <v>118</v>
      </c>
      <c r="N27" s="3">
        <f>LOOKUP(M27,$X$2:$X$4,$W$2:$W$4)</f>
        <v>3</v>
      </c>
      <c r="O27" s="3">
        <v>4</v>
      </c>
      <c r="P27" s="3">
        <v>9</v>
      </c>
      <c r="Q27" s="3" t="s">
        <v>159</v>
      </c>
      <c r="R27" s="3" t="s">
        <v>82</v>
      </c>
      <c r="S27" s="3" t="s">
        <v>82</v>
      </c>
    </row>
    <row r="28" spans="1:19" ht="31.5">
      <c r="A28">
        <v>27</v>
      </c>
      <c r="B28" s="3" t="s">
        <v>170</v>
      </c>
      <c r="C28" s="3">
        <f>LOOKUP(D28,$AM$2:$AM$9,$AL$2:$AL$9)</f>
        <v>1</v>
      </c>
      <c r="D28" s="3" t="s">
        <v>134</v>
      </c>
      <c r="E28" s="3">
        <f>LOOKUP(F28,$AR$2,$AQ$2)</f>
        <v>1</v>
      </c>
      <c r="F28" s="3" t="s">
        <v>98</v>
      </c>
      <c r="G28" s="3">
        <v>640</v>
      </c>
      <c r="H28" s="3">
        <v>5</v>
      </c>
      <c r="I28" s="3">
        <f>LOOKUP(J28,$AB$2:$AB$14,$AA$2:$AA$14)</f>
        <v>10</v>
      </c>
      <c r="J28" s="3" t="s">
        <v>144</v>
      </c>
      <c r="K28" s="3">
        <f>LOOKUP(L28,$AH$2:$AH$3,$AG$2:$AG$3)</f>
        <v>1</v>
      </c>
      <c r="L28" s="3" t="s">
        <v>100</v>
      </c>
      <c r="M28" s="3" t="s">
        <v>118</v>
      </c>
      <c r="N28" s="3">
        <f>LOOKUP(M28,$X$2:$X$4,$W$2:$W$4)</f>
        <v>3</v>
      </c>
      <c r="O28" s="3">
        <v>5</v>
      </c>
      <c r="P28" s="3">
        <v>4</v>
      </c>
      <c r="Q28" s="3" t="s">
        <v>171</v>
      </c>
      <c r="R28" s="3" t="s">
        <v>82</v>
      </c>
      <c r="S28" s="3" t="s">
        <v>82</v>
      </c>
    </row>
    <row r="29" spans="1:19" ht="31.5">
      <c r="A29">
        <v>28</v>
      </c>
      <c r="B29" s="3" t="s">
        <v>190</v>
      </c>
      <c r="C29" s="3">
        <f>LOOKUP(D29,$AM$2:$AM$9,$AL$2:$AL$9)</f>
        <v>7</v>
      </c>
      <c r="D29" s="3" t="s">
        <v>112</v>
      </c>
      <c r="E29" s="3">
        <f>LOOKUP(F29,$AR$2,$AQ$2)</f>
        <v>1</v>
      </c>
      <c r="F29" s="3" t="s">
        <v>98</v>
      </c>
      <c r="G29" s="3">
        <v>600</v>
      </c>
      <c r="H29" s="3">
        <v>15</v>
      </c>
      <c r="I29" s="3">
        <f>LOOKUP(J29,$AB$2:$AB$14,$AA$2:$AA$14)</f>
        <v>3</v>
      </c>
      <c r="J29" s="3" t="s">
        <v>191</v>
      </c>
      <c r="K29" s="3">
        <f>LOOKUP(L29,$AH$2:$AH$3,$AG$2:$AG$3)</f>
        <v>1</v>
      </c>
      <c r="L29" s="3" t="s">
        <v>100</v>
      </c>
      <c r="M29" s="3" t="s">
        <v>118</v>
      </c>
      <c r="N29" s="3">
        <f>LOOKUP(M29,$X$2:$X$4,$W$2:$W$4)</f>
        <v>3</v>
      </c>
      <c r="O29" s="3">
        <v>5</v>
      </c>
      <c r="P29" s="3">
        <v>15</v>
      </c>
      <c r="Q29" s="3" t="s">
        <v>192</v>
      </c>
      <c r="R29" s="3" t="s">
        <v>82</v>
      </c>
      <c r="S29" s="3" t="s">
        <v>82</v>
      </c>
    </row>
    <row r="30" spans="1:19" ht="31.5">
      <c r="A30">
        <v>29</v>
      </c>
      <c r="B30" s="3" t="s">
        <v>116</v>
      </c>
      <c r="C30" s="3">
        <f>LOOKUP(D30,$AM$2:$AM$9,$AL$2:$AL$9)</f>
        <v>3</v>
      </c>
      <c r="D30" s="3" t="s">
        <v>97</v>
      </c>
      <c r="E30" s="3">
        <f>LOOKUP(F30,$AR$2,$AQ$2)</f>
        <v>1</v>
      </c>
      <c r="F30" s="3" t="s">
        <v>98</v>
      </c>
      <c r="G30" s="3">
        <v>86</v>
      </c>
      <c r="H30" s="3">
        <v>5</v>
      </c>
      <c r="I30" s="3">
        <f>LOOKUP(J30,$AB$2:$AB$14,$AA$2:$AA$14)</f>
        <v>9</v>
      </c>
      <c r="J30" s="3" t="s">
        <v>117</v>
      </c>
      <c r="K30" s="3">
        <f>LOOKUP(L30,$AH$2:$AH$3,$AG$2:$AG$3)</f>
        <v>1</v>
      </c>
      <c r="L30" s="3" t="s">
        <v>100</v>
      </c>
      <c r="M30" s="3" t="s">
        <v>118</v>
      </c>
      <c r="N30" s="3">
        <f>LOOKUP(M30,$X$2:$X$4,$W$2:$W$4)</f>
        <v>3</v>
      </c>
      <c r="O30" s="3">
        <v>4</v>
      </c>
      <c r="P30" s="3">
        <v>17</v>
      </c>
      <c r="Q30" s="3" t="s">
        <v>119</v>
      </c>
      <c r="R30" s="3" t="s">
        <v>120</v>
      </c>
      <c r="S30" s="3" t="s">
        <v>82</v>
      </c>
    </row>
    <row r="31" spans="1:19" ht="31.5">
      <c r="A31">
        <v>30</v>
      </c>
      <c r="B31" s="3" t="s">
        <v>96</v>
      </c>
      <c r="C31" s="3">
        <f>LOOKUP(D31,$AM$2:$AM$9,$AL$2:$AL$9)</f>
        <v>3</v>
      </c>
      <c r="D31" s="3" t="s">
        <v>97</v>
      </c>
      <c r="E31" s="3">
        <f>LOOKUP(F31,$AR$2,$AQ$2)</f>
        <v>1</v>
      </c>
      <c r="F31" s="3" t="s">
        <v>98</v>
      </c>
      <c r="G31" s="3">
        <v>123</v>
      </c>
      <c r="H31" s="3">
        <v>30</v>
      </c>
      <c r="I31" s="3">
        <f>LOOKUP(J31,$AB$2:$AB$14,$AA$2:$AA$14)</f>
        <v>4</v>
      </c>
      <c r="J31" s="3" t="s">
        <v>99</v>
      </c>
      <c r="K31" s="3">
        <f>LOOKUP(L31,$AH$2:$AH$3,$AG$2:$AG$3)</f>
        <v>1</v>
      </c>
      <c r="L31" s="3" t="s">
        <v>100</v>
      </c>
      <c r="M31" s="3" t="s">
        <v>101</v>
      </c>
      <c r="N31" s="3">
        <f>LOOKUP(M31,$X$2:$X$4,$W$2:$W$4)</f>
        <v>2</v>
      </c>
      <c r="O31" s="3">
        <v>3</v>
      </c>
      <c r="P31" s="3">
        <v>6</v>
      </c>
      <c r="Q31" s="3" t="s">
        <v>102</v>
      </c>
      <c r="R31" s="3" t="s">
        <v>103</v>
      </c>
      <c r="S31" s="3" t="s">
        <v>82</v>
      </c>
    </row>
    <row r="32" spans="1:19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2:18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2:18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2:18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2:18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2:18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2:18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2:18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2:18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2:18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2:18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2:18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2:18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2:18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2:18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2:18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2:18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2:18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2:18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</sheetData>
  <sortState ref="A2:R54">
    <sortCondition ref="B2:B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8" workbookViewId="0">
      <selection activeCell="A2" sqref="A2:H37"/>
    </sheetView>
  </sheetViews>
  <sheetFormatPr defaultRowHeight="15.75"/>
  <cols>
    <col min="3" max="3" width="14.625" hidden="1" customWidth="1"/>
    <col min="4" max="4" width="14.625" customWidth="1"/>
    <col min="5" max="5" width="12.75" hidden="1" customWidth="1"/>
    <col min="6" max="6" width="15" hidden="1" customWidth="1"/>
    <col min="7" max="7" width="18.125" bestFit="1" customWidth="1"/>
    <col min="8" max="8" width="6.25" bestFit="1" customWidth="1"/>
    <col min="12" max="12" width="12.75" bestFit="1" customWidth="1"/>
  </cols>
  <sheetData>
    <row r="1" spans="1:12">
      <c r="A1" s="6" t="s">
        <v>196</v>
      </c>
      <c r="B1" s="6" t="s">
        <v>239</v>
      </c>
      <c r="C1" s="6"/>
      <c r="D1" s="6" t="s">
        <v>238</v>
      </c>
      <c r="E1" s="6"/>
      <c r="F1" s="6"/>
      <c r="G1" s="6"/>
      <c r="H1" s="6"/>
      <c r="I1" s="6"/>
    </row>
    <row r="2" spans="1:12">
      <c r="A2" s="6">
        <v>1</v>
      </c>
      <c r="B2" s="21">
        <v>344288</v>
      </c>
      <c r="C2" s="6" t="s">
        <v>199</v>
      </c>
      <c r="D2" s="6">
        <f>LOOKUP(E2,$L$2,$K$2)</f>
        <v>1</v>
      </c>
      <c r="E2" s="6" t="s">
        <v>207</v>
      </c>
      <c r="F2" s="6" t="s">
        <v>200</v>
      </c>
      <c r="G2" s="6" t="s">
        <v>209</v>
      </c>
      <c r="H2" s="6">
        <v>1</v>
      </c>
      <c r="I2" s="6"/>
      <c r="K2" s="6">
        <v>1</v>
      </c>
      <c r="L2" s="6" t="s">
        <v>207</v>
      </c>
    </row>
    <row r="3" spans="1:12">
      <c r="A3" s="6">
        <v>2</v>
      </c>
      <c r="B3" s="21">
        <v>614164</v>
      </c>
      <c r="C3" s="6" t="s">
        <v>202</v>
      </c>
      <c r="D3" s="6">
        <f t="shared" ref="D3:D37" si="0">LOOKUP(E3,$L$2,$K$2)</f>
        <v>1</v>
      </c>
      <c r="E3" s="6" t="s">
        <v>207</v>
      </c>
      <c r="F3" s="6" t="s">
        <v>201</v>
      </c>
      <c r="G3" s="6" t="s">
        <v>210</v>
      </c>
      <c r="H3" s="6">
        <v>30</v>
      </c>
      <c r="I3" s="6"/>
    </row>
    <row r="4" spans="1:12">
      <c r="A4" s="6">
        <v>3</v>
      </c>
      <c r="B4" s="21">
        <v>394242</v>
      </c>
      <c r="C4" s="6" t="s">
        <v>199</v>
      </c>
      <c r="D4" s="6">
        <f t="shared" si="0"/>
        <v>1</v>
      </c>
      <c r="E4" s="6" t="s">
        <v>207</v>
      </c>
      <c r="F4" s="6" t="s">
        <v>200</v>
      </c>
      <c r="G4" s="6" t="s">
        <v>211</v>
      </c>
      <c r="H4" s="6">
        <v>43</v>
      </c>
      <c r="I4" s="6"/>
    </row>
    <row r="5" spans="1:12">
      <c r="A5" s="6">
        <v>4</v>
      </c>
      <c r="B5" s="21">
        <v>660540</v>
      </c>
      <c r="C5" s="6" t="s">
        <v>199</v>
      </c>
      <c r="D5" s="6">
        <f t="shared" si="0"/>
        <v>1</v>
      </c>
      <c r="E5" s="6" t="s">
        <v>207</v>
      </c>
      <c r="F5" s="6" t="s">
        <v>200</v>
      </c>
      <c r="G5" s="6" t="s">
        <v>212</v>
      </c>
      <c r="H5" s="6">
        <v>25</v>
      </c>
      <c r="I5" s="6"/>
    </row>
    <row r="6" spans="1:12">
      <c r="A6" s="6">
        <v>5</v>
      </c>
      <c r="B6" s="21">
        <v>125837</v>
      </c>
      <c r="C6" s="6" t="s">
        <v>199</v>
      </c>
      <c r="D6" s="6">
        <f t="shared" si="0"/>
        <v>1</v>
      </c>
      <c r="E6" s="6" t="s">
        <v>207</v>
      </c>
      <c r="F6" s="6" t="s">
        <v>200</v>
      </c>
      <c r="G6" s="6" t="s">
        <v>213</v>
      </c>
      <c r="H6" s="6">
        <v>40</v>
      </c>
      <c r="I6" s="6"/>
    </row>
    <row r="7" spans="1:12">
      <c r="A7" s="6">
        <v>6</v>
      </c>
      <c r="B7" s="21">
        <v>125703</v>
      </c>
      <c r="C7" s="6" t="s">
        <v>199</v>
      </c>
      <c r="D7" s="6">
        <f t="shared" si="0"/>
        <v>1</v>
      </c>
      <c r="E7" s="6" t="s">
        <v>207</v>
      </c>
      <c r="F7" s="6" t="s">
        <v>200</v>
      </c>
      <c r="G7" s="6" t="s">
        <v>214</v>
      </c>
      <c r="H7" s="6">
        <v>49</v>
      </c>
      <c r="I7" s="6"/>
    </row>
    <row r="8" spans="1:12">
      <c r="A8" s="6">
        <v>7</v>
      </c>
      <c r="B8" s="21">
        <v>625283</v>
      </c>
      <c r="C8" s="6" t="s">
        <v>199</v>
      </c>
      <c r="D8" s="6">
        <f t="shared" si="0"/>
        <v>1</v>
      </c>
      <c r="E8" s="6" t="s">
        <v>207</v>
      </c>
      <c r="F8" s="6" t="s">
        <v>200</v>
      </c>
      <c r="G8" s="6" t="s">
        <v>215</v>
      </c>
      <c r="H8" s="6">
        <v>46</v>
      </c>
      <c r="I8" s="6"/>
    </row>
    <row r="9" spans="1:12">
      <c r="A9" s="6">
        <v>8</v>
      </c>
      <c r="B9" s="21">
        <v>614611</v>
      </c>
      <c r="C9" s="6" t="s">
        <v>199</v>
      </c>
      <c r="D9" s="6">
        <f t="shared" si="0"/>
        <v>1</v>
      </c>
      <c r="E9" s="6" t="s">
        <v>207</v>
      </c>
      <c r="F9" s="6" t="s">
        <v>200</v>
      </c>
      <c r="G9" s="6" t="s">
        <v>216</v>
      </c>
      <c r="H9" s="6">
        <v>50</v>
      </c>
      <c r="I9" s="6"/>
    </row>
    <row r="10" spans="1:12">
      <c r="A10" s="6">
        <v>9</v>
      </c>
      <c r="B10" s="21">
        <v>454311</v>
      </c>
      <c r="C10" s="6" t="s">
        <v>202</v>
      </c>
      <c r="D10" s="6">
        <f t="shared" si="0"/>
        <v>1</v>
      </c>
      <c r="E10" s="6" t="s">
        <v>207</v>
      </c>
      <c r="F10" s="6" t="s">
        <v>203</v>
      </c>
      <c r="G10" s="6" t="s">
        <v>217</v>
      </c>
      <c r="H10" s="6">
        <v>19</v>
      </c>
      <c r="I10" s="6"/>
    </row>
    <row r="11" spans="1:12">
      <c r="A11" s="6">
        <v>10</v>
      </c>
      <c r="B11" s="21">
        <v>660007</v>
      </c>
      <c r="C11" s="6" t="s">
        <v>202</v>
      </c>
      <c r="D11" s="6">
        <f t="shared" si="0"/>
        <v>1</v>
      </c>
      <c r="E11" s="6" t="s">
        <v>207</v>
      </c>
      <c r="F11" s="6" t="s">
        <v>204</v>
      </c>
      <c r="G11" s="6" t="s">
        <v>218</v>
      </c>
      <c r="H11" s="6">
        <v>19</v>
      </c>
      <c r="I11" s="6"/>
    </row>
    <row r="12" spans="1:12">
      <c r="A12" s="6">
        <v>11</v>
      </c>
      <c r="B12" s="21">
        <v>603036</v>
      </c>
      <c r="C12" s="6" t="s">
        <v>199</v>
      </c>
      <c r="D12" s="6">
        <f t="shared" si="0"/>
        <v>1</v>
      </c>
      <c r="E12" s="6" t="s">
        <v>207</v>
      </c>
      <c r="F12" s="6" t="s">
        <v>200</v>
      </c>
      <c r="G12" s="6" t="s">
        <v>219</v>
      </c>
      <c r="H12" s="6">
        <v>4</v>
      </c>
      <c r="I12" s="6"/>
    </row>
    <row r="13" spans="1:12">
      <c r="A13" s="6">
        <v>12</v>
      </c>
      <c r="B13" s="21">
        <v>450983</v>
      </c>
      <c r="C13" s="6" t="s">
        <v>202</v>
      </c>
      <c r="D13" s="6">
        <f t="shared" si="0"/>
        <v>1</v>
      </c>
      <c r="E13" s="6" t="s">
        <v>207</v>
      </c>
      <c r="F13" s="6" t="s">
        <v>205</v>
      </c>
      <c r="G13" s="6" t="s">
        <v>220</v>
      </c>
      <c r="H13" s="6">
        <v>26</v>
      </c>
      <c r="I13" s="6"/>
    </row>
    <row r="14" spans="1:12">
      <c r="A14" s="6">
        <v>13</v>
      </c>
      <c r="B14" s="21">
        <v>394782</v>
      </c>
      <c r="C14" s="6" t="s">
        <v>199</v>
      </c>
      <c r="D14" s="6">
        <f t="shared" si="0"/>
        <v>1</v>
      </c>
      <c r="E14" s="6" t="s">
        <v>207</v>
      </c>
      <c r="F14" s="6" t="s">
        <v>200</v>
      </c>
      <c r="G14" s="6" t="s">
        <v>209</v>
      </c>
      <c r="H14" s="6">
        <v>3</v>
      </c>
      <c r="I14" s="6"/>
    </row>
    <row r="15" spans="1:12">
      <c r="A15" s="6">
        <v>14</v>
      </c>
      <c r="B15" s="21">
        <v>603002</v>
      </c>
      <c r="C15" s="6" t="s">
        <v>199</v>
      </c>
      <c r="D15" s="6">
        <f t="shared" si="0"/>
        <v>1</v>
      </c>
      <c r="E15" s="6" t="s">
        <v>207</v>
      </c>
      <c r="F15" s="6" t="s">
        <v>200</v>
      </c>
      <c r="G15" s="6" t="s">
        <v>221</v>
      </c>
      <c r="H15" s="6">
        <v>28</v>
      </c>
      <c r="I15" s="6"/>
    </row>
    <row r="16" spans="1:12">
      <c r="A16" s="6">
        <v>15</v>
      </c>
      <c r="B16" s="21">
        <v>450558</v>
      </c>
      <c r="C16" s="6" t="s">
        <v>199</v>
      </c>
      <c r="D16" s="6">
        <f t="shared" si="0"/>
        <v>1</v>
      </c>
      <c r="E16" s="6" t="s">
        <v>207</v>
      </c>
      <c r="F16" s="6" t="s">
        <v>200</v>
      </c>
      <c r="G16" s="6" t="s">
        <v>222</v>
      </c>
      <c r="H16" s="6">
        <v>30</v>
      </c>
      <c r="I16" s="6"/>
    </row>
    <row r="17" spans="1:9">
      <c r="A17" s="6">
        <v>16</v>
      </c>
      <c r="B17" s="21">
        <v>394060</v>
      </c>
      <c r="C17" s="6" t="s">
        <v>202</v>
      </c>
      <c r="D17" s="6">
        <f t="shared" si="0"/>
        <v>1</v>
      </c>
      <c r="E17" s="6" t="s">
        <v>207</v>
      </c>
      <c r="F17" s="6" t="s">
        <v>206</v>
      </c>
      <c r="G17" s="6" t="s">
        <v>223</v>
      </c>
      <c r="H17" s="6">
        <v>43</v>
      </c>
      <c r="I17" s="6"/>
    </row>
    <row r="18" spans="1:9">
      <c r="A18" s="6">
        <v>17</v>
      </c>
      <c r="B18" s="21">
        <v>410661</v>
      </c>
      <c r="C18" s="6" t="s">
        <v>199</v>
      </c>
      <c r="D18" s="6">
        <f t="shared" si="0"/>
        <v>1</v>
      </c>
      <c r="E18" s="6" t="s">
        <v>207</v>
      </c>
      <c r="F18" s="6" t="s">
        <v>200</v>
      </c>
      <c r="G18" s="6" t="s">
        <v>224</v>
      </c>
      <c r="H18" s="6">
        <v>50</v>
      </c>
      <c r="I18" s="6"/>
    </row>
    <row r="19" spans="1:9">
      <c r="A19" s="6">
        <v>18</v>
      </c>
      <c r="B19" s="21">
        <v>625590</v>
      </c>
      <c r="C19" s="6" t="s">
        <v>199</v>
      </c>
      <c r="D19" s="6">
        <f t="shared" si="0"/>
        <v>1</v>
      </c>
      <c r="E19" s="6" t="s">
        <v>207</v>
      </c>
      <c r="F19" s="6" t="s">
        <v>200</v>
      </c>
      <c r="G19" s="6" t="s">
        <v>211</v>
      </c>
      <c r="H19" s="6">
        <v>20</v>
      </c>
      <c r="I19" s="6"/>
    </row>
    <row r="20" spans="1:9">
      <c r="A20" s="6">
        <v>19</v>
      </c>
      <c r="B20" s="21">
        <v>625683</v>
      </c>
      <c r="C20" s="6" t="s">
        <v>199</v>
      </c>
      <c r="D20" s="6">
        <f t="shared" si="0"/>
        <v>1</v>
      </c>
      <c r="E20" s="6" t="s">
        <v>207</v>
      </c>
      <c r="F20" s="6" t="s">
        <v>200</v>
      </c>
      <c r="G20" s="6" t="s">
        <v>208</v>
      </c>
      <c r="H20" s="6" t="s">
        <v>82</v>
      </c>
      <c r="I20" s="6"/>
    </row>
    <row r="21" spans="1:9">
      <c r="A21" s="6">
        <v>20</v>
      </c>
      <c r="B21" s="21">
        <v>400562</v>
      </c>
      <c r="C21" s="6" t="s">
        <v>199</v>
      </c>
      <c r="D21" s="6">
        <f t="shared" si="0"/>
        <v>1</v>
      </c>
      <c r="E21" s="6" t="s">
        <v>207</v>
      </c>
      <c r="F21" s="6" t="s">
        <v>200</v>
      </c>
      <c r="G21" s="6" t="s">
        <v>225</v>
      </c>
      <c r="H21" s="6">
        <v>32</v>
      </c>
      <c r="I21" s="6"/>
    </row>
    <row r="22" spans="1:9">
      <c r="A22" s="6">
        <v>21</v>
      </c>
      <c r="B22" s="21">
        <v>614510</v>
      </c>
      <c r="C22" s="6" t="s">
        <v>199</v>
      </c>
      <c r="D22" s="6">
        <f t="shared" si="0"/>
        <v>1</v>
      </c>
      <c r="E22" s="6" t="s">
        <v>207</v>
      </c>
      <c r="F22" s="6" t="s">
        <v>200</v>
      </c>
      <c r="G22" s="6" t="s">
        <v>226</v>
      </c>
      <c r="H22" s="6">
        <v>47</v>
      </c>
      <c r="I22" s="6"/>
    </row>
    <row r="23" spans="1:9">
      <c r="A23" s="6">
        <v>22</v>
      </c>
      <c r="B23" s="21">
        <v>410542</v>
      </c>
      <c r="C23" s="6" t="s">
        <v>199</v>
      </c>
      <c r="D23" s="6">
        <f t="shared" si="0"/>
        <v>1</v>
      </c>
      <c r="E23" s="6" t="s">
        <v>207</v>
      </c>
      <c r="F23" s="6" t="s">
        <v>200</v>
      </c>
      <c r="G23" s="6" t="s">
        <v>227</v>
      </c>
      <c r="H23" s="6">
        <v>46</v>
      </c>
      <c r="I23" s="6"/>
    </row>
    <row r="24" spans="1:9">
      <c r="A24" s="6">
        <v>23</v>
      </c>
      <c r="B24" s="21">
        <v>620839</v>
      </c>
      <c r="C24" s="6" t="s">
        <v>199</v>
      </c>
      <c r="D24" s="6">
        <f t="shared" si="0"/>
        <v>1</v>
      </c>
      <c r="E24" s="6" t="s">
        <v>207</v>
      </c>
      <c r="F24" s="6" t="s">
        <v>200</v>
      </c>
      <c r="G24" s="6" t="s">
        <v>228</v>
      </c>
      <c r="H24" s="6">
        <v>8</v>
      </c>
      <c r="I24" s="6"/>
    </row>
    <row r="25" spans="1:9">
      <c r="A25" s="6">
        <v>24</v>
      </c>
      <c r="B25" s="21">
        <v>443890</v>
      </c>
      <c r="C25" s="6" t="s">
        <v>199</v>
      </c>
      <c r="D25" s="6">
        <f t="shared" si="0"/>
        <v>1</v>
      </c>
      <c r="E25" s="6" t="s">
        <v>207</v>
      </c>
      <c r="F25" s="6" t="s">
        <v>200</v>
      </c>
      <c r="G25" s="6" t="s">
        <v>211</v>
      </c>
      <c r="H25" s="6">
        <v>1</v>
      </c>
      <c r="I25" s="6"/>
    </row>
    <row r="26" spans="1:9">
      <c r="A26" s="6">
        <v>25</v>
      </c>
      <c r="B26" s="21">
        <v>603379</v>
      </c>
      <c r="C26" s="6" t="s">
        <v>199</v>
      </c>
      <c r="D26" s="6">
        <f t="shared" si="0"/>
        <v>1</v>
      </c>
      <c r="E26" s="6" t="s">
        <v>207</v>
      </c>
      <c r="F26" s="6" t="s">
        <v>200</v>
      </c>
      <c r="G26" s="6" t="s">
        <v>229</v>
      </c>
      <c r="H26" s="6">
        <v>46</v>
      </c>
      <c r="I26" s="6"/>
    </row>
    <row r="27" spans="1:9">
      <c r="A27" s="6">
        <v>26</v>
      </c>
      <c r="B27" s="21">
        <v>603721</v>
      </c>
      <c r="C27" s="6" t="s">
        <v>199</v>
      </c>
      <c r="D27" s="6">
        <f t="shared" si="0"/>
        <v>1</v>
      </c>
      <c r="E27" s="6" t="s">
        <v>207</v>
      </c>
      <c r="F27" s="6" t="s">
        <v>200</v>
      </c>
      <c r="G27" s="6" t="s">
        <v>230</v>
      </c>
      <c r="H27" s="6">
        <v>41</v>
      </c>
      <c r="I27" s="6"/>
    </row>
    <row r="28" spans="1:9">
      <c r="A28" s="6">
        <v>27</v>
      </c>
      <c r="B28" s="21">
        <v>410172</v>
      </c>
      <c r="C28" s="6" t="s">
        <v>199</v>
      </c>
      <c r="D28" s="6">
        <f t="shared" si="0"/>
        <v>1</v>
      </c>
      <c r="E28" s="6" t="s">
        <v>207</v>
      </c>
      <c r="F28" s="6" t="s">
        <v>200</v>
      </c>
      <c r="G28" s="6" t="s">
        <v>231</v>
      </c>
      <c r="H28" s="6">
        <v>13</v>
      </c>
      <c r="I28" s="6"/>
    </row>
    <row r="29" spans="1:9">
      <c r="A29" s="6">
        <v>28</v>
      </c>
      <c r="B29" s="21">
        <v>420151</v>
      </c>
      <c r="C29" s="6" t="s">
        <v>199</v>
      </c>
      <c r="D29" s="6">
        <f t="shared" si="0"/>
        <v>1</v>
      </c>
      <c r="E29" s="6" t="s">
        <v>207</v>
      </c>
      <c r="F29" s="6" t="s">
        <v>200</v>
      </c>
      <c r="G29" s="6" t="s">
        <v>232</v>
      </c>
      <c r="H29" s="6">
        <v>32</v>
      </c>
      <c r="I29" s="6"/>
    </row>
    <row r="30" spans="1:9">
      <c r="A30" s="6">
        <v>29</v>
      </c>
      <c r="B30" s="21">
        <v>125061</v>
      </c>
      <c r="C30" s="6" t="s">
        <v>199</v>
      </c>
      <c r="D30" s="6">
        <f t="shared" si="0"/>
        <v>1</v>
      </c>
      <c r="E30" s="6" t="s">
        <v>207</v>
      </c>
      <c r="F30" s="6" t="s">
        <v>200</v>
      </c>
      <c r="G30" s="6" t="s">
        <v>233</v>
      </c>
      <c r="H30" s="6">
        <v>8</v>
      </c>
      <c r="I30" s="6"/>
    </row>
    <row r="31" spans="1:9">
      <c r="A31" s="6">
        <v>30</v>
      </c>
      <c r="B31" s="21">
        <v>630370</v>
      </c>
      <c r="C31" s="6" t="s">
        <v>199</v>
      </c>
      <c r="D31" s="6">
        <f t="shared" si="0"/>
        <v>1</v>
      </c>
      <c r="E31" s="6" t="s">
        <v>207</v>
      </c>
      <c r="F31" s="6" t="s">
        <v>200</v>
      </c>
      <c r="G31" s="6" t="s">
        <v>213</v>
      </c>
      <c r="H31" s="6">
        <v>24</v>
      </c>
      <c r="I31" s="6"/>
    </row>
    <row r="32" spans="1:9">
      <c r="A32" s="6">
        <v>31</v>
      </c>
      <c r="B32" s="21">
        <v>614753</v>
      </c>
      <c r="C32" s="6" t="s">
        <v>199</v>
      </c>
      <c r="D32" s="6">
        <f t="shared" si="0"/>
        <v>1</v>
      </c>
      <c r="E32" s="6" t="s">
        <v>207</v>
      </c>
      <c r="F32" s="6" t="s">
        <v>200</v>
      </c>
      <c r="G32" s="6" t="s">
        <v>234</v>
      </c>
      <c r="H32" s="6">
        <v>35</v>
      </c>
      <c r="I32" s="6"/>
    </row>
    <row r="33" spans="1:9">
      <c r="A33" s="6">
        <v>32</v>
      </c>
      <c r="B33" s="21">
        <v>426030</v>
      </c>
      <c r="C33" s="6" t="s">
        <v>199</v>
      </c>
      <c r="D33" s="6">
        <f t="shared" si="0"/>
        <v>1</v>
      </c>
      <c r="E33" s="6" t="s">
        <v>207</v>
      </c>
      <c r="F33" s="6" t="s">
        <v>200</v>
      </c>
      <c r="G33" s="6" t="s">
        <v>226</v>
      </c>
      <c r="H33" s="6">
        <v>44</v>
      </c>
      <c r="I33" s="6"/>
    </row>
    <row r="34" spans="1:9">
      <c r="A34" s="6">
        <v>33</v>
      </c>
      <c r="B34" s="21">
        <v>450375</v>
      </c>
      <c r="C34" s="6" t="s">
        <v>199</v>
      </c>
      <c r="D34" s="6">
        <f t="shared" si="0"/>
        <v>1</v>
      </c>
      <c r="E34" s="6" t="s">
        <v>207</v>
      </c>
      <c r="F34" s="6" t="s">
        <v>200</v>
      </c>
      <c r="G34" s="6" t="s">
        <v>235</v>
      </c>
      <c r="H34" s="6">
        <v>44</v>
      </c>
      <c r="I34" s="6"/>
    </row>
    <row r="35" spans="1:9">
      <c r="A35" s="6">
        <v>34</v>
      </c>
      <c r="B35" s="21">
        <v>625560</v>
      </c>
      <c r="C35" s="6" t="s">
        <v>199</v>
      </c>
      <c r="D35" s="6">
        <f t="shared" si="0"/>
        <v>1</v>
      </c>
      <c r="E35" s="6" t="s">
        <v>207</v>
      </c>
      <c r="F35" s="6" t="s">
        <v>200</v>
      </c>
      <c r="G35" s="6" t="s">
        <v>236</v>
      </c>
      <c r="H35" s="6">
        <v>12</v>
      </c>
      <c r="I35" s="6"/>
    </row>
    <row r="36" spans="1:9">
      <c r="A36" s="6">
        <v>35</v>
      </c>
      <c r="B36" s="21">
        <v>630201</v>
      </c>
      <c r="C36" s="6" t="s">
        <v>199</v>
      </c>
      <c r="D36" s="6">
        <f t="shared" si="0"/>
        <v>1</v>
      </c>
      <c r="E36" s="6" t="s">
        <v>207</v>
      </c>
      <c r="F36" s="6" t="s">
        <v>200</v>
      </c>
      <c r="G36" s="6" t="s">
        <v>220</v>
      </c>
      <c r="H36" s="6">
        <v>17</v>
      </c>
      <c r="I36" s="6"/>
    </row>
    <row r="37" spans="1:9">
      <c r="A37" s="6">
        <v>36</v>
      </c>
      <c r="B37" s="21">
        <v>190949</v>
      </c>
      <c r="C37" s="6" t="s">
        <v>199</v>
      </c>
      <c r="D37" s="6">
        <f t="shared" si="0"/>
        <v>1</v>
      </c>
      <c r="E37" s="6" t="s">
        <v>207</v>
      </c>
      <c r="F37" s="6" t="s">
        <v>200</v>
      </c>
      <c r="G37" s="6" t="s">
        <v>237</v>
      </c>
      <c r="H37" s="6">
        <v>26</v>
      </c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пользователи</vt:lpstr>
      <vt:lpstr>заказ</vt:lpstr>
      <vt:lpstr>Лист5</vt:lpstr>
      <vt:lpstr>Товары_import</vt:lpstr>
      <vt:lpstr>Точки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2024-10-23T10:34:14Z</dcterms:modified>
</cp:coreProperties>
</file>