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genericSankey/data/"/>
    </mc:Choice>
  </mc:AlternateContent>
  <xr:revisionPtr revIDLastSave="0" documentId="13_ncr:1_{A8287D85-F460-F140-8596-7C0980D87AFD}" xr6:coauthVersionLast="47" xr6:coauthVersionMax="47" xr10:uidLastSave="{00000000-0000-0000-0000-000000000000}"/>
  <bookViews>
    <workbookView xWindow="2220" yWindow="10720" windowWidth="41120" windowHeight="24640" activeTab="2" xr2:uid="{CF2ACC50-58CF-804A-BD82-4620AD931218}"/>
  </bookViews>
  <sheets>
    <sheet name="nodes" sheetId="1" r:id="rId1"/>
    <sheet name="links" sheetId="2" r:id="rId2"/>
    <sheet name="settings" sheetId="4" r:id="rId3"/>
    <sheet name="legend" sheetId="3" r:id="rId4"/>
    <sheet name="2021" sheetId="9" r:id="rId5"/>
    <sheet name="2020" sheetId="8" r:id="rId6"/>
    <sheet name="2019" sheetId="10" r:id="rId7"/>
    <sheet name="2018" sheetId="11" r:id="rId8"/>
    <sheet name="2017" sheetId="12" r:id="rId9"/>
    <sheet name="2016" sheetId="13" r:id="rId10"/>
    <sheet name="2015" sheetId="14" r:id="rId11"/>
    <sheet name="2014" sheetId="15" r:id="rId12"/>
    <sheet name="2013" sheetId="16" r:id="rId13"/>
    <sheet name="2012" sheetId="17" r:id="rId14"/>
    <sheet name="2011" sheetId="18" r:id="rId15"/>
    <sheet name="2010" sheetId="19" r:id="rId16"/>
    <sheet name="2009" sheetId="20" r:id="rId17"/>
    <sheet name="2008" sheetId="21" r:id="rId18"/>
    <sheet name="2007" sheetId="22" r:id="rId19"/>
    <sheet name="2006" sheetId="23" r:id="rId20"/>
    <sheet name="2005" sheetId="24" r:id="rId21"/>
    <sheet name="2004" sheetId="25" r:id="rId22"/>
    <sheet name="2003" sheetId="26" r:id="rId23"/>
    <sheet name="2002" sheetId="27" r:id="rId24"/>
    <sheet name="2001" sheetId="28" r:id="rId25"/>
    <sheet name="2000" sheetId="29" r:id="rId26"/>
    <sheet name="1999" sheetId="32" r:id="rId27"/>
    <sheet name="1998" sheetId="33" r:id="rId28"/>
    <sheet name="1997" sheetId="34" r:id="rId29"/>
    <sheet name="1996" sheetId="35" r:id="rId30"/>
    <sheet name="1995" sheetId="36" r:id="rId31"/>
    <sheet name="1994" sheetId="37" r:id="rId32"/>
    <sheet name="1993" sheetId="38" r:id="rId33"/>
    <sheet name="1992" sheetId="39" r:id="rId34"/>
    <sheet name="1991" sheetId="40" r:id="rId35"/>
    <sheet name="1990" sheetId="41" r:id="rId36"/>
  </sheets>
  <definedNames>
    <definedName name="_xlnm._FilterDatabase" localSheetId="0" hidden="1">nodes!$A$1:$G$40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44" i="1"/>
  <c r="G35" i="2"/>
  <c r="G68" i="2"/>
  <c r="T60" i="2" l="1"/>
  <c r="T56" i="2" s="1"/>
  <c r="P2" i="4" l="1"/>
  <c r="AK235" i="2"/>
  <c r="G466" i="2"/>
  <c r="G465" i="2"/>
  <c r="G464" i="2"/>
  <c r="G463" i="2"/>
  <c r="G462" i="2"/>
  <c r="G461" i="2"/>
  <c r="G460" i="2"/>
  <c r="G458" i="2"/>
  <c r="G457" i="2"/>
  <c r="G456" i="2"/>
  <c r="G455" i="2"/>
  <c r="G454" i="2"/>
  <c r="G453" i="2"/>
  <c r="G452" i="2"/>
  <c r="G449" i="2"/>
  <c r="G448" i="2"/>
  <c r="G447" i="2"/>
  <c r="G446" i="2"/>
  <c r="G445" i="2"/>
  <c r="G444" i="2"/>
  <c r="G443" i="2"/>
  <c r="G441" i="2"/>
  <c r="G440" i="2"/>
  <c r="G439" i="2"/>
  <c r="G438" i="2"/>
  <c r="G437" i="2"/>
  <c r="G436" i="2"/>
  <c r="G435" i="2"/>
  <c r="G433" i="2"/>
  <c r="G432" i="2"/>
  <c r="G431" i="2"/>
  <c r="G430" i="2"/>
  <c r="G429" i="2"/>
  <c r="G428" i="2"/>
  <c r="G427" i="2"/>
  <c r="G425" i="2"/>
  <c r="G424" i="2"/>
  <c r="G423" i="2"/>
  <c r="G422" i="2"/>
  <c r="G421" i="2"/>
  <c r="G420" i="2"/>
  <c r="G419" i="2"/>
  <c r="G416" i="2"/>
  <c r="G415" i="2"/>
  <c r="G414" i="2"/>
  <c r="G413" i="2"/>
  <c r="G412" i="2"/>
  <c r="G411" i="2"/>
  <c r="G410" i="2"/>
  <c r="G408" i="2"/>
  <c r="G407" i="2"/>
  <c r="G406" i="2"/>
  <c r="G405" i="2"/>
  <c r="G404" i="2"/>
  <c r="G403" i="2"/>
  <c r="G402" i="2"/>
  <c r="G400" i="2"/>
  <c r="G399" i="2"/>
  <c r="G398" i="2"/>
  <c r="G397" i="2"/>
  <c r="G396" i="2"/>
  <c r="G395" i="2"/>
  <c r="G394" i="2"/>
  <c r="G392" i="2"/>
  <c r="G391" i="2"/>
  <c r="G390" i="2"/>
  <c r="G389" i="2"/>
  <c r="G388" i="2"/>
  <c r="G387" i="2"/>
  <c r="G386" i="2"/>
  <c r="G384" i="2"/>
  <c r="G383" i="2"/>
  <c r="G382" i="2"/>
  <c r="G381" i="2"/>
  <c r="G380" i="2"/>
  <c r="G379" i="2"/>
  <c r="G378" i="2"/>
  <c r="G376" i="2"/>
  <c r="G375" i="2"/>
  <c r="G374" i="2"/>
  <c r="G373" i="2"/>
  <c r="G372" i="2"/>
  <c r="G371" i="2"/>
  <c r="G370" i="2"/>
  <c r="G367" i="2"/>
  <c r="G366" i="2"/>
  <c r="G365" i="2"/>
  <c r="G364" i="2"/>
  <c r="G363" i="2"/>
  <c r="G362" i="2"/>
  <c r="G361" i="2"/>
  <c r="G359" i="2"/>
  <c r="G358" i="2"/>
  <c r="G357" i="2"/>
  <c r="G356" i="2"/>
  <c r="G355" i="2"/>
  <c r="G354" i="2"/>
  <c r="G353" i="2"/>
  <c r="G351" i="2"/>
  <c r="G350" i="2"/>
  <c r="G349" i="2"/>
  <c r="G348" i="2"/>
  <c r="G347" i="2"/>
  <c r="G346" i="2"/>
  <c r="G345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7" i="2"/>
  <c r="G326" i="2"/>
  <c r="G325" i="2"/>
  <c r="G324" i="2"/>
  <c r="G323" i="2"/>
  <c r="G322" i="2"/>
  <c r="G321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3" i="2"/>
  <c r="G302" i="2"/>
  <c r="G301" i="2"/>
  <c r="G300" i="2"/>
  <c r="G299" i="2"/>
  <c r="G298" i="2"/>
  <c r="G297" i="2"/>
  <c r="G295" i="2"/>
  <c r="G294" i="2"/>
  <c r="G293" i="2"/>
  <c r="G292" i="2"/>
  <c r="G291" i="2"/>
  <c r="G290" i="2"/>
  <c r="G289" i="2"/>
  <c r="G287" i="2"/>
  <c r="G286" i="2"/>
  <c r="G285" i="2"/>
  <c r="G284" i="2"/>
  <c r="G283" i="2"/>
  <c r="G282" i="2"/>
  <c r="G281" i="2"/>
  <c r="G279" i="2"/>
  <c r="G278" i="2"/>
  <c r="G277" i="2"/>
  <c r="G276" i="2"/>
  <c r="G275" i="2"/>
  <c r="G274" i="2"/>
  <c r="G273" i="2"/>
  <c r="G271" i="2"/>
  <c r="G270" i="2"/>
  <c r="G269" i="2"/>
  <c r="G268" i="2"/>
  <c r="G267" i="2"/>
  <c r="G266" i="2"/>
  <c r="G265" i="2"/>
  <c r="G263" i="2"/>
  <c r="G262" i="2"/>
  <c r="G261" i="2"/>
  <c r="G260" i="2"/>
  <c r="G259" i="2"/>
  <c r="G258" i="2"/>
  <c r="G257" i="2"/>
  <c r="G255" i="2"/>
  <c r="G254" i="2"/>
  <c r="G253" i="2"/>
  <c r="G252" i="2"/>
  <c r="G251" i="2"/>
  <c r="G250" i="2"/>
  <c r="G249" i="2"/>
  <c r="G247" i="2"/>
  <c r="G246" i="2"/>
  <c r="G245" i="2"/>
  <c r="G244" i="2"/>
  <c r="G243" i="2"/>
  <c r="G242" i="2"/>
  <c r="G241" i="2"/>
  <c r="G239" i="2"/>
  <c r="G238" i="2"/>
  <c r="G237" i="2"/>
  <c r="G236" i="2"/>
  <c r="G235" i="2"/>
  <c r="G234" i="2"/>
  <c r="G233" i="2"/>
  <c r="G230" i="2"/>
  <c r="G229" i="2"/>
  <c r="G228" i="2"/>
  <c r="G227" i="2"/>
  <c r="G226" i="2"/>
  <c r="G225" i="2"/>
  <c r="G224" i="2"/>
  <c r="G222" i="2"/>
  <c r="G221" i="2"/>
  <c r="G220" i="2"/>
  <c r="G219" i="2"/>
  <c r="G218" i="2"/>
  <c r="G217" i="2"/>
  <c r="G216" i="2"/>
  <c r="G206" i="2"/>
  <c r="G205" i="2"/>
  <c r="G204" i="2"/>
  <c r="G191" i="2"/>
  <c r="G190" i="2"/>
  <c r="G189" i="2"/>
  <c r="G188" i="2"/>
  <c r="G187" i="2"/>
  <c r="G186" i="2"/>
  <c r="G185" i="2"/>
  <c r="G184" i="2"/>
  <c r="G183" i="2"/>
  <c r="G182" i="2"/>
  <c r="G180" i="2"/>
  <c r="G179" i="2"/>
  <c r="G178" i="2"/>
  <c r="G177" i="2"/>
  <c r="G176" i="2"/>
  <c r="G175" i="2"/>
  <c r="G174" i="2"/>
  <c r="G173" i="2"/>
  <c r="G195" i="2" s="1"/>
  <c r="G172" i="2"/>
  <c r="G171" i="2"/>
  <c r="G159" i="2"/>
  <c r="G158" i="2"/>
  <c r="G157" i="2"/>
  <c r="G156" i="2"/>
  <c r="G155" i="2"/>
  <c r="G154" i="2"/>
  <c r="G153" i="2"/>
  <c r="G150" i="2"/>
  <c r="G149" i="2"/>
  <c r="G148" i="2"/>
  <c r="G147" i="2"/>
  <c r="G146" i="2"/>
  <c r="G145" i="2"/>
  <c r="G144" i="2"/>
  <c r="G141" i="2"/>
  <c r="G140" i="2"/>
  <c r="G139" i="2"/>
  <c r="G138" i="2"/>
  <c r="G137" i="2"/>
  <c r="G136" i="2"/>
  <c r="G135" i="2"/>
  <c r="G132" i="2"/>
  <c r="G131" i="2"/>
  <c r="G130" i="2"/>
  <c r="G129" i="2"/>
  <c r="G128" i="2"/>
  <c r="G127" i="2"/>
  <c r="G126" i="2"/>
  <c r="G123" i="2"/>
  <c r="G122" i="2"/>
  <c r="G121" i="2"/>
  <c r="G120" i="2"/>
  <c r="G119" i="2"/>
  <c r="G118" i="2"/>
  <c r="G117" i="2"/>
  <c r="G114" i="2"/>
  <c r="G113" i="2"/>
  <c r="G112" i="2"/>
  <c r="G111" i="2"/>
  <c r="G110" i="2"/>
  <c r="G109" i="2"/>
  <c r="G108" i="2"/>
  <c r="G106" i="2"/>
  <c r="G105" i="2"/>
  <c r="G104" i="2"/>
  <c r="G103" i="2"/>
  <c r="G102" i="2"/>
  <c r="G101" i="2"/>
  <c r="G100" i="2"/>
  <c r="G97" i="2"/>
  <c r="G96" i="2"/>
  <c r="G95" i="2"/>
  <c r="G94" i="2"/>
  <c r="G93" i="2"/>
  <c r="G92" i="2"/>
  <c r="G90" i="2"/>
  <c r="G89" i="2"/>
  <c r="G88" i="2"/>
  <c r="G87" i="2"/>
  <c r="G85" i="2"/>
  <c r="G84" i="2"/>
  <c r="G83" i="2"/>
  <c r="G82" i="2"/>
  <c r="G81" i="2"/>
  <c r="G80" i="2"/>
  <c r="G79" i="2"/>
  <c r="G78" i="2"/>
  <c r="G77" i="2"/>
  <c r="G194" i="2" s="1"/>
  <c r="G76" i="2"/>
  <c r="G74" i="2"/>
  <c r="G73" i="2"/>
  <c r="G72" i="2"/>
  <c r="G70" i="2"/>
  <c r="G69" i="2"/>
  <c r="G67" i="2"/>
  <c r="G66" i="2"/>
  <c r="G64" i="2"/>
  <c r="G63" i="2"/>
  <c r="G62" i="2"/>
  <c r="G61" i="2"/>
  <c r="G60" i="2"/>
  <c r="G56" i="2" s="1"/>
  <c r="G59" i="2"/>
  <c r="G58" i="2"/>
  <c r="G57" i="2"/>
  <c r="G53" i="2"/>
  <c r="G52" i="2"/>
  <c r="G51" i="2"/>
  <c r="G50" i="2"/>
  <c r="G49" i="2"/>
  <c r="G47" i="2"/>
  <c r="G46" i="2"/>
  <c r="G45" i="2"/>
  <c r="G43" i="2"/>
  <c r="G42" i="2"/>
  <c r="G41" i="2"/>
  <c r="G40" i="2"/>
  <c r="G39" i="2"/>
  <c r="G38" i="2"/>
  <c r="G36" i="2"/>
  <c r="G32" i="2"/>
  <c r="G31" i="2"/>
  <c r="G30" i="2"/>
  <c r="G29" i="2"/>
  <c r="G28" i="2"/>
  <c r="G27" i="2"/>
  <c r="G26" i="2"/>
  <c r="G25" i="2"/>
  <c r="G23" i="2"/>
  <c r="G22" i="2"/>
  <c r="G21" i="2"/>
  <c r="G18" i="2"/>
  <c r="G15" i="2"/>
  <c r="G13" i="2"/>
  <c r="G12" i="2"/>
  <c r="G11" i="2"/>
  <c r="G8" i="2"/>
  <c r="G7" i="2"/>
  <c r="G6" i="2"/>
  <c r="G4" i="2"/>
  <c r="G3" i="2"/>
  <c r="H466" i="2"/>
  <c r="H465" i="2"/>
  <c r="H464" i="2"/>
  <c r="H463" i="2"/>
  <c r="H462" i="2"/>
  <c r="H461" i="2"/>
  <c r="H460" i="2"/>
  <c r="H458" i="2"/>
  <c r="H457" i="2"/>
  <c r="H456" i="2"/>
  <c r="H455" i="2"/>
  <c r="H454" i="2"/>
  <c r="H453" i="2"/>
  <c r="H452" i="2"/>
  <c r="H449" i="2"/>
  <c r="H448" i="2"/>
  <c r="H447" i="2"/>
  <c r="H446" i="2"/>
  <c r="H445" i="2"/>
  <c r="H444" i="2"/>
  <c r="H443" i="2"/>
  <c r="H441" i="2"/>
  <c r="H440" i="2"/>
  <c r="H439" i="2"/>
  <c r="H438" i="2"/>
  <c r="H437" i="2"/>
  <c r="H436" i="2"/>
  <c r="H435" i="2"/>
  <c r="H433" i="2"/>
  <c r="H432" i="2"/>
  <c r="H431" i="2"/>
  <c r="H430" i="2"/>
  <c r="H429" i="2"/>
  <c r="H428" i="2"/>
  <c r="H427" i="2"/>
  <c r="H425" i="2"/>
  <c r="H424" i="2"/>
  <c r="H423" i="2"/>
  <c r="H422" i="2"/>
  <c r="H421" i="2"/>
  <c r="H420" i="2"/>
  <c r="H419" i="2"/>
  <c r="H416" i="2"/>
  <c r="H415" i="2"/>
  <c r="H414" i="2"/>
  <c r="H413" i="2"/>
  <c r="H412" i="2"/>
  <c r="H411" i="2"/>
  <c r="H410" i="2"/>
  <c r="H408" i="2"/>
  <c r="H407" i="2"/>
  <c r="H406" i="2"/>
  <c r="H405" i="2"/>
  <c r="H404" i="2"/>
  <c r="H403" i="2"/>
  <c r="H402" i="2"/>
  <c r="H400" i="2"/>
  <c r="H399" i="2"/>
  <c r="H398" i="2"/>
  <c r="H397" i="2"/>
  <c r="H396" i="2"/>
  <c r="H395" i="2"/>
  <c r="H394" i="2"/>
  <c r="H392" i="2"/>
  <c r="H391" i="2"/>
  <c r="H390" i="2"/>
  <c r="H389" i="2"/>
  <c r="H388" i="2"/>
  <c r="H387" i="2"/>
  <c r="H386" i="2"/>
  <c r="H384" i="2"/>
  <c r="H383" i="2"/>
  <c r="H382" i="2"/>
  <c r="H381" i="2"/>
  <c r="H380" i="2"/>
  <c r="H379" i="2"/>
  <c r="H378" i="2"/>
  <c r="H376" i="2"/>
  <c r="H375" i="2"/>
  <c r="H374" i="2"/>
  <c r="H373" i="2"/>
  <c r="H372" i="2"/>
  <c r="H371" i="2"/>
  <c r="H370" i="2"/>
  <c r="H367" i="2"/>
  <c r="H366" i="2"/>
  <c r="H365" i="2"/>
  <c r="H364" i="2"/>
  <c r="H363" i="2"/>
  <c r="H362" i="2"/>
  <c r="H361" i="2"/>
  <c r="H359" i="2"/>
  <c r="H358" i="2"/>
  <c r="H357" i="2"/>
  <c r="H356" i="2"/>
  <c r="H355" i="2"/>
  <c r="H354" i="2"/>
  <c r="H353" i="2"/>
  <c r="H351" i="2"/>
  <c r="H350" i="2"/>
  <c r="H349" i="2"/>
  <c r="H348" i="2"/>
  <c r="H347" i="2"/>
  <c r="H346" i="2"/>
  <c r="H345" i="2"/>
  <c r="H343" i="2"/>
  <c r="H342" i="2"/>
  <c r="H341" i="2"/>
  <c r="H340" i="2"/>
  <c r="H339" i="2"/>
  <c r="H338" i="2"/>
  <c r="H337" i="2"/>
  <c r="H335" i="2"/>
  <c r="H334" i="2"/>
  <c r="H333" i="2"/>
  <c r="H332" i="2"/>
  <c r="H331" i="2"/>
  <c r="H330" i="2"/>
  <c r="H329" i="2"/>
  <c r="H327" i="2"/>
  <c r="H326" i="2"/>
  <c r="H325" i="2"/>
  <c r="H324" i="2"/>
  <c r="H323" i="2"/>
  <c r="H322" i="2"/>
  <c r="H321" i="2"/>
  <c r="H319" i="2"/>
  <c r="H318" i="2"/>
  <c r="H317" i="2"/>
  <c r="H316" i="2"/>
  <c r="H315" i="2"/>
  <c r="H314" i="2"/>
  <c r="H313" i="2"/>
  <c r="H311" i="2"/>
  <c r="H310" i="2"/>
  <c r="H309" i="2"/>
  <c r="H308" i="2"/>
  <c r="H307" i="2"/>
  <c r="H306" i="2"/>
  <c r="H305" i="2"/>
  <c r="H303" i="2"/>
  <c r="H302" i="2"/>
  <c r="H301" i="2"/>
  <c r="H300" i="2"/>
  <c r="H299" i="2"/>
  <c r="H298" i="2"/>
  <c r="H297" i="2"/>
  <c r="H295" i="2"/>
  <c r="H294" i="2"/>
  <c r="H293" i="2"/>
  <c r="H292" i="2"/>
  <c r="H291" i="2"/>
  <c r="H290" i="2"/>
  <c r="H289" i="2"/>
  <c r="H287" i="2"/>
  <c r="H286" i="2"/>
  <c r="H285" i="2"/>
  <c r="H284" i="2"/>
  <c r="H283" i="2"/>
  <c r="H282" i="2"/>
  <c r="H281" i="2"/>
  <c r="H279" i="2"/>
  <c r="H278" i="2"/>
  <c r="H277" i="2"/>
  <c r="H276" i="2"/>
  <c r="H275" i="2"/>
  <c r="H274" i="2"/>
  <c r="H273" i="2"/>
  <c r="H271" i="2"/>
  <c r="H270" i="2"/>
  <c r="H269" i="2"/>
  <c r="H268" i="2"/>
  <c r="H267" i="2"/>
  <c r="H266" i="2"/>
  <c r="H265" i="2"/>
  <c r="H263" i="2"/>
  <c r="H262" i="2"/>
  <c r="H261" i="2"/>
  <c r="H260" i="2"/>
  <c r="H259" i="2"/>
  <c r="H258" i="2"/>
  <c r="H257" i="2"/>
  <c r="H255" i="2"/>
  <c r="H254" i="2"/>
  <c r="H253" i="2"/>
  <c r="H252" i="2"/>
  <c r="H251" i="2"/>
  <c r="H250" i="2"/>
  <c r="H249" i="2"/>
  <c r="H247" i="2"/>
  <c r="H246" i="2"/>
  <c r="H245" i="2"/>
  <c r="H244" i="2"/>
  <c r="H243" i="2"/>
  <c r="H242" i="2"/>
  <c r="H241" i="2"/>
  <c r="H239" i="2"/>
  <c r="H238" i="2"/>
  <c r="H237" i="2"/>
  <c r="H236" i="2"/>
  <c r="H235" i="2"/>
  <c r="H234" i="2"/>
  <c r="H233" i="2"/>
  <c r="H230" i="2"/>
  <c r="H229" i="2"/>
  <c r="H228" i="2"/>
  <c r="H227" i="2"/>
  <c r="H226" i="2"/>
  <c r="H225" i="2"/>
  <c r="H224" i="2"/>
  <c r="H222" i="2"/>
  <c r="H221" i="2"/>
  <c r="H220" i="2"/>
  <c r="H219" i="2"/>
  <c r="H218" i="2"/>
  <c r="H217" i="2"/>
  <c r="H216" i="2"/>
  <c r="H206" i="2"/>
  <c r="H205" i="2"/>
  <c r="H204" i="2"/>
  <c r="H191" i="2"/>
  <c r="H190" i="2"/>
  <c r="H189" i="2"/>
  <c r="H188" i="2"/>
  <c r="H187" i="2"/>
  <c r="H186" i="2"/>
  <c r="H185" i="2"/>
  <c r="H184" i="2"/>
  <c r="H183" i="2"/>
  <c r="H182" i="2"/>
  <c r="H180" i="2"/>
  <c r="H179" i="2"/>
  <c r="H178" i="2"/>
  <c r="H177" i="2"/>
  <c r="H176" i="2"/>
  <c r="H175" i="2"/>
  <c r="H174" i="2"/>
  <c r="H173" i="2"/>
  <c r="H172" i="2"/>
  <c r="H171" i="2"/>
  <c r="H159" i="2"/>
  <c r="H158" i="2"/>
  <c r="H157" i="2"/>
  <c r="H156" i="2"/>
  <c r="H155" i="2"/>
  <c r="H154" i="2"/>
  <c r="H153" i="2"/>
  <c r="H150" i="2"/>
  <c r="H149" i="2"/>
  <c r="H148" i="2"/>
  <c r="H147" i="2"/>
  <c r="H146" i="2"/>
  <c r="H145" i="2"/>
  <c r="H144" i="2"/>
  <c r="H141" i="2"/>
  <c r="H140" i="2"/>
  <c r="H139" i="2"/>
  <c r="H138" i="2"/>
  <c r="H137" i="2"/>
  <c r="H136" i="2"/>
  <c r="H135" i="2"/>
  <c r="H132" i="2"/>
  <c r="H131" i="2"/>
  <c r="H130" i="2"/>
  <c r="H129" i="2"/>
  <c r="H128" i="2"/>
  <c r="H127" i="2"/>
  <c r="H126" i="2"/>
  <c r="H123" i="2"/>
  <c r="H122" i="2"/>
  <c r="H121" i="2"/>
  <c r="H120" i="2"/>
  <c r="H119" i="2"/>
  <c r="H118" i="2"/>
  <c r="H117" i="2"/>
  <c r="H114" i="2"/>
  <c r="H113" i="2"/>
  <c r="H112" i="2"/>
  <c r="H111" i="2"/>
  <c r="H110" i="2"/>
  <c r="H109" i="2"/>
  <c r="H108" i="2"/>
  <c r="H106" i="2"/>
  <c r="H105" i="2"/>
  <c r="H104" i="2"/>
  <c r="H103" i="2"/>
  <c r="H102" i="2"/>
  <c r="H101" i="2"/>
  <c r="H100" i="2"/>
  <c r="H97" i="2"/>
  <c r="H96" i="2"/>
  <c r="H95" i="2"/>
  <c r="H94" i="2"/>
  <c r="H93" i="2"/>
  <c r="H92" i="2"/>
  <c r="H90" i="2"/>
  <c r="H89" i="2"/>
  <c r="H88" i="2"/>
  <c r="H87" i="2"/>
  <c r="H85" i="2"/>
  <c r="H84" i="2"/>
  <c r="H83" i="2"/>
  <c r="H82" i="2"/>
  <c r="H81" i="2"/>
  <c r="H80" i="2"/>
  <c r="H79" i="2"/>
  <c r="H78" i="2"/>
  <c r="H77" i="2"/>
  <c r="H76" i="2"/>
  <c r="H74" i="2"/>
  <c r="H73" i="2"/>
  <c r="H72" i="2"/>
  <c r="H70" i="2"/>
  <c r="H69" i="2"/>
  <c r="H68" i="2"/>
  <c r="H67" i="2"/>
  <c r="H66" i="2"/>
  <c r="H64" i="2"/>
  <c r="H63" i="2"/>
  <c r="H62" i="2"/>
  <c r="H61" i="2"/>
  <c r="H60" i="2"/>
  <c r="H56" i="2" s="1"/>
  <c r="H59" i="2"/>
  <c r="H58" i="2"/>
  <c r="H57" i="2"/>
  <c r="H53" i="2"/>
  <c r="H52" i="2"/>
  <c r="H51" i="2"/>
  <c r="H50" i="2"/>
  <c r="H49" i="2"/>
  <c r="H47" i="2"/>
  <c r="H46" i="2"/>
  <c r="H45" i="2"/>
  <c r="H43" i="2"/>
  <c r="H42" i="2"/>
  <c r="H41" i="2"/>
  <c r="H40" i="2"/>
  <c r="H39" i="2"/>
  <c r="H38" i="2"/>
  <c r="H36" i="2"/>
  <c r="H35" i="2"/>
  <c r="H32" i="2"/>
  <c r="H31" i="2"/>
  <c r="H30" i="2"/>
  <c r="H29" i="2"/>
  <c r="H28" i="2"/>
  <c r="H27" i="2"/>
  <c r="H26" i="2"/>
  <c r="H25" i="2"/>
  <c r="H23" i="2"/>
  <c r="H22" i="2"/>
  <c r="H21" i="2"/>
  <c r="H18" i="2"/>
  <c r="H15" i="2"/>
  <c r="H13" i="2"/>
  <c r="H12" i="2"/>
  <c r="H11" i="2"/>
  <c r="H8" i="2"/>
  <c r="H7" i="2"/>
  <c r="H6" i="2"/>
  <c r="H4" i="2"/>
  <c r="H3" i="2"/>
  <c r="I466" i="2"/>
  <c r="I465" i="2"/>
  <c r="I464" i="2"/>
  <c r="I463" i="2"/>
  <c r="I462" i="2"/>
  <c r="I461" i="2"/>
  <c r="I460" i="2"/>
  <c r="I458" i="2"/>
  <c r="I457" i="2"/>
  <c r="I456" i="2"/>
  <c r="I455" i="2"/>
  <c r="I454" i="2"/>
  <c r="I453" i="2"/>
  <c r="I452" i="2"/>
  <c r="I449" i="2"/>
  <c r="I448" i="2"/>
  <c r="I447" i="2"/>
  <c r="I446" i="2"/>
  <c r="I445" i="2"/>
  <c r="I444" i="2"/>
  <c r="I443" i="2"/>
  <c r="I441" i="2"/>
  <c r="I440" i="2"/>
  <c r="I439" i="2"/>
  <c r="I438" i="2"/>
  <c r="I437" i="2"/>
  <c r="I436" i="2"/>
  <c r="I435" i="2"/>
  <c r="I433" i="2"/>
  <c r="I432" i="2"/>
  <c r="I431" i="2"/>
  <c r="I430" i="2"/>
  <c r="I429" i="2"/>
  <c r="I428" i="2"/>
  <c r="I427" i="2"/>
  <c r="I425" i="2"/>
  <c r="I424" i="2"/>
  <c r="I423" i="2"/>
  <c r="I422" i="2"/>
  <c r="I421" i="2"/>
  <c r="I420" i="2"/>
  <c r="I419" i="2"/>
  <c r="I416" i="2"/>
  <c r="I415" i="2"/>
  <c r="I414" i="2"/>
  <c r="I413" i="2"/>
  <c r="I412" i="2"/>
  <c r="I411" i="2"/>
  <c r="I410" i="2"/>
  <c r="I408" i="2"/>
  <c r="I407" i="2"/>
  <c r="I406" i="2"/>
  <c r="I405" i="2"/>
  <c r="I404" i="2"/>
  <c r="I403" i="2"/>
  <c r="I402" i="2"/>
  <c r="I400" i="2"/>
  <c r="I399" i="2"/>
  <c r="I398" i="2"/>
  <c r="I397" i="2"/>
  <c r="I396" i="2"/>
  <c r="I395" i="2"/>
  <c r="I394" i="2"/>
  <c r="I392" i="2"/>
  <c r="I391" i="2"/>
  <c r="I390" i="2"/>
  <c r="I389" i="2"/>
  <c r="I388" i="2"/>
  <c r="I387" i="2"/>
  <c r="I386" i="2"/>
  <c r="I384" i="2"/>
  <c r="I383" i="2"/>
  <c r="I382" i="2"/>
  <c r="I381" i="2"/>
  <c r="I380" i="2"/>
  <c r="I379" i="2"/>
  <c r="I378" i="2"/>
  <c r="I376" i="2"/>
  <c r="I375" i="2"/>
  <c r="I374" i="2"/>
  <c r="I373" i="2"/>
  <c r="I372" i="2"/>
  <c r="I371" i="2"/>
  <c r="I370" i="2"/>
  <c r="I367" i="2"/>
  <c r="I366" i="2"/>
  <c r="I365" i="2"/>
  <c r="I364" i="2"/>
  <c r="I363" i="2"/>
  <c r="I362" i="2"/>
  <c r="I361" i="2"/>
  <c r="I359" i="2"/>
  <c r="I358" i="2"/>
  <c r="I357" i="2"/>
  <c r="I356" i="2"/>
  <c r="I355" i="2"/>
  <c r="I354" i="2"/>
  <c r="I353" i="2"/>
  <c r="I351" i="2"/>
  <c r="I350" i="2"/>
  <c r="I349" i="2"/>
  <c r="I348" i="2"/>
  <c r="I347" i="2"/>
  <c r="I346" i="2"/>
  <c r="I345" i="2"/>
  <c r="I343" i="2"/>
  <c r="I342" i="2"/>
  <c r="I341" i="2"/>
  <c r="I340" i="2"/>
  <c r="I339" i="2"/>
  <c r="I338" i="2"/>
  <c r="I337" i="2"/>
  <c r="I335" i="2"/>
  <c r="I334" i="2"/>
  <c r="I333" i="2"/>
  <c r="I332" i="2"/>
  <c r="I331" i="2"/>
  <c r="I330" i="2"/>
  <c r="I329" i="2"/>
  <c r="I327" i="2"/>
  <c r="I326" i="2"/>
  <c r="I325" i="2"/>
  <c r="I324" i="2"/>
  <c r="I323" i="2"/>
  <c r="I322" i="2"/>
  <c r="I321" i="2"/>
  <c r="I319" i="2"/>
  <c r="I318" i="2"/>
  <c r="I317" i="2"/>
  <c r="I316" i="2"/>
  <c r="I315" i="2"/>
  <c r="I314" i="2"/>
  <c r="I313" i="2"/>
  <c r="I311" i="2"/>
  <c r="I310" i="2"/>
  <c r="I309" i="2"/>
  <c r="I308" i="2"/>
  <c r="I307" i="2"/>
  <c r="I306" i="2"/>
  <c r="I305" i="2"/>
  <c r="I303" i="2"/>
  <c r="I302" i="2"/>
  <c r="I301" i="2"/>
  <c r="I300" i="2"/>
  <c r="I299" i="2"/>
  <c r="I298" i="2"/>
  <c r="I297" i="2"/>
  <c r="I295" i="2"/>
  <c r="I294" i="2"/>
  <c r="I293" i="2"/>
  <c r="I292" i="2"/>
  <c r="I291" i="2"/>
  <c r="I290" i="2"/>
  <c r="I289" i="2"/>
  <c r="I287" i="2"/>
  <c r="I286" i="2"/>
  <c r="I285" i="2"/>
  <c r="I284" i="2"/>
  <c r="I283" i="2"/>
  <c r="I282" i="2"/>
  <c r="I281" i="2"/>
  <c r="I279" i="2"/>
  <c r="I278" i="2"/>
  <c r="I277" i="2"/>
  <c r="I276" i="2"/>
  <c r="I275" i="2"/>
  <c r="I274" i="2"/>
  <c r="I273" i="2"/>
  <c r="I271" i="2"/>
  <c r="I270" i="2"/>
  <c r="I269" i="2"/>
  <c r="I268" i="2"/>
  <c r="I267" i="2"/>
  <c r="I266" i="2"/>
  <c r="I265" i="2"/>
  <c r="I263" i="2"/>
  <c r="I262" i="2"/>
  <c r="I261" i="2"/>
  <c r="I260" i="2"/>
  <c r="I259" i="2"/>
  <c r="I258" i="2"/>
  <c r="I257" i="2"/>
  <c r="I255" i="2"/>
  <c r="I254" i="2"/>
  <c r="I253" i="2"/>
  <c r="I252" i="2"/>
  <c r="I251" i="2"/>
  <c r="I250" i="2"/>
  <c r="I249" i="2"/>
  <c r="I247" i="2"/>
  <c r="I246" i="2"/>
  <c r="I245" i="2"/>
  <c r="I244" i="2"/>
  <c r="I243" i="2"/>
  <c r="I242" i="2"/>
  <c r="I241" i="2"/>
  <c r="I239" i="2"/>
  <c r="I238" i="2"/>
  <c r="I237" i="2"/>
  <c r="I236" i="2"/>
  <c r="I235" i="2"/>
  <c r="I234" i="2"/>
  <c r="I233" i="2"/>
  <c r="I230" i="2"/>
  <c r="I229" i="2"/>
  <c r="I228" i="2"/>
  <c r="I227" i="2"/>
  <c r="I226" i="2"/>
  <c r="I225" i="2"/>
  <c r="I224" i="2"/>
  <c r="I222" i="2"/>
  <c r="I221" i="2"/>
  <c r="I220" i="2"/>
  <c r="I219" i="2"/>
  <c r="I218" i="2"/>
  <c r="I217" i="2"/>
  <c r="I216" i="2"/>
  <c r="I206" i="2"/>
  <c r="I205" i="2"/>
  <c r="I204" i="2"/>
  <c r="I191" i="2"/>
  <c r="I190" i="2"/>
  <c r="I189" i="2"/>
  <c r="I188" i="2"/>
  <c r="I187" i="2"/>
  <c r="I186" i="2"/>
  <c r="I185" i="2"/>
  <c r="I184" i="2"/>
  <c r="I183" i="2"/>
  <c r="I182" i="2"/>
  <c r="I180" i="2"/>
  <c r="I179" i="2"/>
  <c r="I178" i="2"/>
  <c r="I177" i="2"/>
  <c r="I176" i="2"/>
  <c r="I175" i="2"/>
  <c r="I174" i="2"/>
  <c r="I173" i="2"/>
  <c r="I172" i="2"/>
  <c r="I171" i="2"/>
  <c r="I159" i="2"/>
  <c r="I158" i="2"/>
  <c r="I157" i="2"/>
  <c r="I156" i="2"/>
  <c r="I155" i="2"/>
  <c r="I154" i="2"/>
  <c r="I153" i="2"/>
  <c r="I150" i="2"/>
  <c r="I149" i="2"/>
  <c r="I148" i="2"/>
  <c r="I147" i="2"/>
  <c r="I146" i="2"/>
  <c r="I145" i="2"/>
  <c r="I144" i="2"/>
  <c r="I141" i="2"/>
  <c r="I140" i="2"/>
  <c r="I139" i="2"/>
  <c r="I138" i="2"/>
  <c r="I137" i="2"/>
  <c r="I136" i="2"/>
  <c r="I135" i="2"/>
  <c r="I132" i="2"/>
  <c r="I131" i="2"/>
  <c r="I130" i="2"/>
  <c r="I129" i="2"/>
  <c r="I128" i="2"/>
  <c r="I127" i="2"/>
  <c r="I126" i="2"/>
  <c r="I123" i="2"/>
  <c r="I122" i="2"/>
  <c r="I121" i="2"/>
  <c r="I120" i="2"/>
  <c r="I119" i="2"/>
  <c r="I118" i="2"/>
  <c r="I117" i="2"/>
  <c r="I114" i="2"/>
  <c r="I113" i="2"/>
  <c r="I112" i="2"/>
  <c r="I111" i="2"/>
  <c r="I110" i="2"/>
  <c r="I109" i="2"/>
  <c r="I108" i="2"/>
  <c r="I106" i="2"/>
  <c r="I105" i="2"/>
  <c r="I104" i="2"/>
  <c r="I103" i="2"/>
  <c r="I102" i="2"/>
  <c r="I101" i="2"/>
  <c r="I100" i="2"/>
  <c r="I97" i="2"/>
  <c r="I96" i="2"/>
  <c r="I95" i="2"/>
  <c r="I94" i="2"/>
  <c r="I93" i="2"/>
  <c r="I92" i="2"/>
  <c r="I90" i="2"/>
  <c r="I89" i="2"/>
  <c r="I88" i="2"/>
  <c r="I87" i="2"/>
  <c r="I85" i="2"/>
  <c r="I84" i="2"/>
  <c r="I83" i="2"/>
  <c r="I82" i="2"/>
  <c r="I81" i="2"/>
  <c r="I80" i="2"/>
  <c r="I79" i="2"/>
  <c r="I78" i="2"/>
  <c r="I77" i="2"/>
  <c r="I76" i="2"/>
  <c r="I74" i="2"/>
  <c r="I73" i="2"/>
  <c r="I72" i="2"/>
  <c r="I70" i="2"/>
  <c r="I69" i="2"/>
  <c r="I68" i="2"/>
  <c r="I67" i="2"/>
  <c r="I66" i="2"/>
  <c r="I64" i="2"/>
  <c r="I63" i="2"/>
  <c r="I62" i="2"/>
  <c r="I61" i="2"/>
  <c r="I60" i="2"/>
  <c r="I56" i="2" s="1"/>
  <c r="I59" i="2"/>
  <c r="I58" i="2"/>
  <c r="I57" i="2"/>
  <c r="I53" i="2"/>
  <c r="I52" i="2"/>
  <c r="I51" i="2"/>
  <c r="I50" i="2"/>
  <c r="I49" i="2"/>
  <c r="I47" i="2"/>
  <c r="I46" i="2"/>
  <c r="I45" i="2"/>
  <c r="I43" i="2"/>
  <c r="I42" i="2"/>
  <c r="I41" i="2"/>
  <c r="I40" i="2"/>
  <c r="I39" i="2"/>
  <c r="I38" i="2"/>
  <c r="I36" i="2"/>
  <c r="I35" i="2"/>
  <c r="I32" i="2"/>
  <c r="I31" i="2"/>
  <c r="I30" i="2"/>
  <c r="I29" i="2"/>
  <c r="I28" i="2"/>
  <c r="I27" i="2"/>
  <c r="I26" i="2"/>
  <c r="I25" i="2"/>
  <c r="I23" i="2"/>
  <c r="I22" i="2"/>
  <c r="I21" i="2"/>
  <c r="I18" i="2"/>
  <c r="I15" i="2"/>
  <c r="I13" i="2"/>
  <c r="I12" i="2"/>
  <c r="I11" i="2"/>
  <c r="I8" i="2"/>
  <c r="I7" i="2"/>
  <c r="I6" i="2"/>
  <c r="I4" i="2"/>
  <c r="I3" i="2"/>
  <c r="J466" i="2"/>
  <c r="J465" i="2"/>
  <c r="J464" i="2"/>
  <c r="J463" i="2"/>
  <c r="J462" i="2"/>
  <c r="J461" i="2"/>
  <c r="J460" i="2"/>
  <c r="J458" i="2"/>
  <c r="J457" i="2"/>
  <c r="J456" i="2"/>
  <c r="J455" i="2"/>
  <c r="J454" i="2"/>
  <c r="J453" i="2"/>
  <c r="J452" i="2"/>
  <c r="J449" i="2"/>
  <c r="J448" i="2"/>
  <c r="J447" i="2"/>
  <c r="J446" i="2"/>
  <c r="J445" i="2"/>
  <c r="J444" i="2"/>
  <c r="J443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6" i="2"/>
  <c r="J415" i="2"/>
  <c r="J414" i="2"/>
  <c r="J413" i="2"/>
  <c r="J412" i="2"/>
  <c r="J411" i="2"/>
  <c r="J410" i="2"/>
  <c r="J408" i="2"/>
  <c r="J407" i="2"/>
  <c r="J406" i="2"/>
  <c r="J405" i="2"/>
  <c r="J404" i="2"/>
  <c r="J403" i="2"/>
  <c r="J402" i="2"/>
  <c r="J400" i="2"/>
  <c r="J399" i="2"/>
  <c r="J398" i="2"/>
  <c r="J397" i="2"/>
  <c r="J396" i="2"/>
  <c r="J395" i="2"/>
  <c r="J394" i="2"/>
  <c r="J392" i="2"/>
  <c r="J391" i="2"/>
  <c r="J390" i="2"/>
  <c r="J389" i="2"/>
  <c r="J388" i="2"/>
  <c r="J387" i="2"/>
  <c r="J386" i="2"/>
  <c r="J384" i="2"/>
  <c r="J383" i="2"/>
  <c r="J382" i="2"/>
  <c r="J381" i="2"/>
  <c r="J380" i="2"/>
  <c r="J379" i="2"/>
  <c r="J378" i="2"/>
  <c r="J376" i="2"/>
  <c r="J375" i="2"/>
  <c r="J374" i="2"/>
  <c r="J373" i="2"/>
  <c r="J372" i="2"/>
  <c r="J371" i="2"/>
  <c r="J370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1" i="2"/>
  <c r="J350" i="2"/>
  <c r="J349" i="2"/>
  <c r="J348" i="2"/>
  <c r="J347" i="2"/>
  <c r="J346" i="2"/>
  <c r="J345" i="2"/>
  <c r="J343" i="2"/>
  <c r="J342" i="2"/>
  <c r="J341" i="2"/>
  <c r="J340" i="2"/>
  <c r="J339" i="2"/>
  <c r="J338" i="2"/>
  <c r="J337" i="2"/>
  <c r="J335" i="2"/>
  <c r="J334" i="2"/>
  <c r="J333" i="2"/>
  <c r="J332" i="2"/>
  <c r="J331" i="2"/>
  <c r="J330" i="2"/>
  <c r="J329" i="2"/>
  <c r="J327" i="2"/>
  <c r="J326" i="2"/>
  <c r="J325" i="2"/>
  <c r="J324" i="2"/>
  <c r="J323" i="2"/>
  <c r="J322" i="2"/>
  <c r="J321" i="2"/>
  <c r="J319" i="2"/>
  <c r="J318" i="2"/>
  <c r="J317" i="2"/>
  <c r="J316" i="2"/>
  <c r="J315" i="2"/>
  <c r="J314" i="2"/>
  <c r="J313" i="2"/>
  <c r="J311" i="2"/>
  <c r="J310" i="2"/>
  <c r="J309" i="2"/>
  <c r="J308" i="2"/>
  <c r="J307" i="2"/>
  <c r="J306" i="2"/>
  <c r="J305" i="2"/>
  <c r="J303" i="2"/>
  <c r="J302" i="2"/>
  <c r="J301" i="2"/>
  <c r="J300" i="2"/>
  <c r="J299" i="2"/>
  <c r="J298" i="2"/>
  <c r="J297" i="2"/>
  <c r="J295" i="2"/>
  <c r="J294" i="2"/>
  <c r="J293" i="2"/>
  <c r="J292" i="2"/>
  <c r="J291" i="2"/>
  <c r="J290" i="2"/>
  <c r="J289" i="2"/>
  <c r="J287" i="2"/>
  <c r="J286" i="2"/>
  <c r="J285" i="2"/>
  <c r="J284" i="2"/>
  <c r="J283" i="2"/>
  <c r="J282" i="2"/>
  <c r="J281" i="2"/>
  <c r="J279" i="2"/>
  <c r="J278" i="2"/>
  <c r="J277" i="2"/>
  <c r="J276" i="2"/>
  <c r="J275" i="2"/>
  <c r="J274" i="2"/>
  <c r="J273" i="2"/>
  <c r="J271" i="2"/>
  <c r="J270" i="2"/>
  <c r="J269" i="2"/>
  <c r="J268" i="2"/>
  <c r="J267" i="2"/>
  <c r="J266" i="2"/>
  <c r="J265" i="2"/>
  <c r="J263" i="2"/>
  <c r="J262" i="2"/>
  <c r="J261" i="2"/>
  <c r="J260" i="2"/>
  <c r="J259" i="2"/>
  <c r="J258" i="2"/>
  <c r="J257" i="2"/>
  <c r="J255" i="2"/>
  <c r="J254" i="2"/>
  <c r="J253" i="2"/>
  <c r="J252" i="2"/>
  <c r="J251" i="2"/>
  <c r="J250" i="2"/>
  <c r="J249" i="2"/>
  <c r="J247" i="2"/>
  <c r="J246" i="2"/>
  <c r="J245" i="2"/>
  <c r="J244" i="2"/>
  <c r="J243" i="2"/>
  <c r="J242" i="2"/>
  <c r="J241" i="2"/>
  <c r="J239" i="2"/>
  <c r="J238" i="2"/>
  <c r="J237" i="2"/>
  <c r="J236" i="2"/>
  <c r="J235" i="2"/>
  <c r="J234" i="2"/>
  <c r="J233" i="2"/>
  <c r="J230" i="2"/>
  <c r="J229" i="2"/>
  <c r="J228" i="2"/>
  <c r="J227" i="2"/>
  <c r="J226" i="2"/>
  <c r="J225" i="2"/>
  <c r="J224" i="2"/>
  <c r="J222" i="2"/>
  <c r="J221" i="2"/>
  <c r="J220" i="2"/>
  <c r="J219" i="2"/>
  <c r="J218" i="2"/>
  <c r="J217" i="2"/>
  <c r="J216" i="2"/>
  <c r="J206" i="2"/>
  <c r="J205" i="2"/>
  <c r="J204" i="2"/>
  <c r="J191" i="2"/>
  <c r="J190" i="2"/>
  <c r="J189" i="2"/>
  <c r="J188" i="2"/>
  <c r="J187" i="2"/>
  <c r="J186" i="2"/>
  <c r="J185" i="2"/>
  <c r="J184" i="2"/>
  <c r="J183" i="2"/>
  <c r="J182" i="2"/>
  <c r="J180" i="2"/>
  <c r="J179" i="2"/>
  <c r="J178" i="2"/>
  <c r="J177" i="2"/>
  <c r="J176" i="2"/>
  <c r="J175" i="2"/>
  <c r="J174" i="2"/>
  <c r="J173" i="2"/>
  <c r="J172" i="2"/>
  <c r="J171" i="2"/>
  <c r="J159" i="2"/>
  <c r="J158" i="2"/>
  <c r="J157" i="2"/>
  <c r="J156" i="2"/>
  <c r="J155" i="2"/>
  <c r="J154" i="2"/>
  <c r="J153" i="2"/>
  <c r="J150" i="2"/>
  <c r="J149" i="2"/>
  <c r="J148" i="2"/>
  <c r="J147" i="2"/>
  <c r="J146" i="2"/>
  <c r="J145" i="2"/>
  <c r="J144" i="2"/>
  <c r="J141" i="2"/>
  <c r="J140" i="2"/>
  <c r="J139" i="2"/>
  <c r="J138" i="2"/>
  <c r="J137" i="2"/>
  <c r="J136" i="2"/>
  <c r="J135" i="2"/>
  <c r="J132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17" i="2"/>
  <c r="J114" i="2"/>
  <c r="J113" i="2"/>
  <c r="J112" i="2"/>
  <c r="J111" i="2"/>
  <c r="J110" i="2"/>
  <c r="J109" i="2"/>
  <c r="J108" i="2"/>
  <c r="J106" i="2"/>
  <c r="J105" i="2"/>
  <c r="J104" i="2"/>
  <c r="J103" i="2"/>
  <c r="J102" i="2"/>
  <c r="J101" i="2"/>
  <c r="J100" i="2"/>
  <c r="J97" i="2"/>
  <c r="J96" i="2"/>
  <c r="J95" i="2"/>
  <c r="J94" i="2"/>
  <c r="J93" i="2"/>
  <c r="J92" i="2"/>
  <c r="J90" i="2"/>
  <c r="J89" i="2"/>
  <c r="J88" i="2"/>
  <c r="J87" i="2"/>
  <c r="J85" i="2"/>
  <c r="J84" i="2"/>
  <c r="J83" i="2"/>
  <c r="J82" i="2"/>
  <c r="J81" i="2"/>
  <c r="J198" i="2" s="1"/>
  <c r="J80" i="2"/>
  <c r="J79" i="2"/>
  <c r="J78" i="2"/>
  <c r="J77" i="2"/>
  <c r="J194" i="2" s="1"/>
  <c r="J76" i="2"/>
  <c r="J74" i="2"/>
  <c r="J73" i="2"/>
  <c r="J72" i="2"/>
  <c r="J70" i="2"/>
  <c r="J69" i="2"/>
  <c r="J68" i="2"/>
  <c r="J67" i="2"/>
  <c r="J66" i="2"/>
  <c r="J64" i="2"/>
  <c r="J63" i="2"/>
  <c r="J62" i="2"/>
  <c r="J61" i="2"/>
  <c r="J60" i="2"/>
  <c r="J56" i="2" s="1"/>
  <c r="J59" i="2"/>
  <c r="J58" i="2"/>
  <c r="J57" i="2"/>
  <c r="J53" i="2"/>
  <c r="J52" i="2"/>
  <c r="J51" i="2"/>
  <c r="J50" i="2"/>
  <c r="J49" i="2"/>
  <c r="J47" i="2"/>
  <c r="J46" i="2"/>
  <c r="J45" i="2"/>
  <c r="J43" i="2"/>
  <c r="J42" i="2"/>
  <c r="J41" i="2"/>
  <c r="J40" i="2"/>
  <c r="J39" i="2"/>
  <c r="J38" i="2"/>
  <c r="J36" i="2"/>
  <c r="J35" i="2"/>
  <c r="J32" i="2"/>
  <c r="J31" i="2"/>
  <c r="J30" i="2"/>
  <c r="J29" i="2"/>
  <c r="J28" i="2"/>
  <c r="J27" i="2"/>
  <c r="J26" i="2"/>
  <c r="J25" i="2"/>
  <c r="J23" i="2"/>
  <c r="J22" i="2"/>
  <c r="J21" i="2"/>
  <c r="J18" i="2"/>
  <c r="J15" i="2"/>
  <c r="J13" i="2"/>
  <c r="J12" i="2"/>
  <c r="J11" i="2"/>
  <c r="J8" i="2"/>
  <c r="J7" i="2"/>
  <c r="J6" i="2"/>
  <c r="J4" i="2"/>
  <c r="J3" i="2"/>
  <c r="K466" i="2"/>
  <c r="K465" i="2"/>
  <c r="K464" i="2"/>
  <c r="K463" i="2"/>
  <c r="K462" i="2"/>
  <c r="K461" i="2"/>
  <c r="K460" i="2"/>
  <c r="K458" i="2"/>
  <c r="K457" i="2"/>
  <c r="K456" i="2"/>
  <c r="K455" i="2"/>
  <c r="K454" i="2"/>
  <c r="K453" i="2"/>
  <c r="K452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3" i="2"/>
  <c r="K432" i="2"/>
  <c r="K431" i="2"/>
  <c r="K430" i="2"/>
  <c r="K429" i="2"/>
  <c r="K428" i="2"/>
  <c r="K427" i="2"/>
  <c r="K425" i="2"/>
  <c r="K424" i="2"/>
  <c r="K423" i="2"/>
  <c r="K422" i="2"/>
  <c r="K421" i="2"/>
  <c r="K420" i="2"/>
  <c r="K419" i="2"/>
  <c r="K416" i="2"/>
  <c r="K415" i="2"/>
  <c r="K414" i="2"/>
  <c r="K413" i="2"/>
  <c r="K412" i="2"/>
  <c r="K411" i="2"/>
  <c r="K410" i="2"/>
  <c r="K408" i="2"/>
  <c r="K407" i="2"/>
  <c r="K406" i="2"/>
  <c r="K405" i="2"/>
  <c r="K404" i="2"/>
  <c r="K403" i="2"/>
  <c r="K402" i="2"/>
  <c r="K400" i="2"/>
  <c r="K399" i="2"/>
  <c r="K398" i="2"/>
  <c r="K397" i="2"/>
  <c r="K396" i="2"/>
  <c r="K395" i="2"/>
  <c r="K394" i="2"/>
  <c r="K392" i="2"/>
  <c r="K391" i="2"/>
  <c r="K390" i="2"/>
  <c r="K389" i="2"/>
  <c r="K388" i="2"/>
  <c r="K387" i="2"/>
  <c r="K386" i="2"/>
  <c r="K384" i="2"/>
  <c r="K383" i="2"/>
  <c r="K382" i="2"/>
  <c r="K381" i="2"/>
  <c r="K380" i="2"/>
  <c r="K379" i="2"/>
  <c r="K378" i="2"/>
  <c r="K376" i="2"/>
  <c r="K375" i="2"/>
  <c r="K374" i="2"/>
  <c r="K373" i="2"/>
  <c r="K372" i="2"/>
  <c r="K371" i="2"/>
  <c r="K370" i="2"/>
  <c r="K367" i="2"/>
  <c r="K366" i="2"/>
  <c r="K365" i="2"/>
  <c r="K364" i="2"/>
  <c r="K363" i="2"/>
  <c r="K362" i="2"/>
  <c r="K361" i="2"/>
  <c r="K359" i="2"/>
  <c r="K358" i="2"/>
  <c r="K357" i="2"/>
  <c r="K356" i="2"/>
  <c r="K355" i="2"/>
  <c r="K354" i="2"/>
  <c r="K353" i="2"/>
  <c r="K351" i="2"/>
  <c r="K350" i="2"/>
  <c r="K349" i="2"/>
  <c r="K348" i="2"/>
  <c r="K347" i="2"/>
  <c r="K346" i="2"/>
  <c r="K345" i="2"/>
  <c r="K343" i="2"/>
  <c r="K342" i="2"/>
  <c r="K341" i="2"/>
  <c r="K340" i="2"/>
  <c r="K339" i="2"/>
  <c r="K338" i="2"/>
  <c r="K337" i="2"/>
  <c r="K335" i="2"/>
  <c r="K334" i="2"/>
  <c r="K333" i="2"/>
  <c r="K332" i="2"/>
  <c r="K331" i="2"/>
  <c r="K330" i="2"/>
  <c r="K329" i="2"/>
  <c r="K327" i="2"/>
  <c r="K326" i="2"/>
  <c r="K325" i="2"/>
  <c r="K324" i="2"/>
  <c r="K323" i="2"/>
  <c r="K322" i="2"/>
  <c r="K321" i="2"/>
  <c r="K319" i="2"/>
  <c r="K318" i="2"/>
  <c r="K317" i="2"/>
  <c r="K316" i="2"/>
  <c r="K315" i="2"/>
  <c r="K314" i="2"/>
  <c r="K313" i="2"/>
  <c r="K311" i="2"/>
  <c r="K310" i="2"/>
  <c r="K309" i="2"/>
  <c r="K308" i="2"/>
  <c r="K307" i="2"/>
  <c r="K306" i="2"/>
  <c r="K305" i="2"/>
  <c r="K303" i="2"/>
  <c r="K302" i="2"/>
  <c r="K301" i="2"/>
  <c r="K300" i="2"/>
  <c r="K299" i="2"/>
  <c r="K298" i="2"/>
  <c r="K297" i="2"/>
  <c r="K295" i="2"/>
  <c r="K294" i="2"/>
  <c r="K293" i="2"/>
  <c r="K292" i="2"/>
  <c r="K291" i="2"/>
  <c r="K290" i="2"/>
  <c r="K289" i="2"/>
  <c r="K287" i="2"/>
  <c r="K286" i="2"/>
  <c r="K285" i="2"/>
  <c r="K284" i="2"/>
  <c r="K283" i="2"/>
  <c r="K282" i="2"/>
  <c r="K281" i="2"/>
  <c r="K279" i="2"/>
  <c r="K278" i="2"/>
  <c r="K277" i="2"/>
  <c r="K276" i="2"/>
  <c r="K275" i="2"/>
  <c r="K274" i="2"/>
  <c r="K273" i="2"/>
  <c r="K271" i="2"/>
  <c r="K270" i="2"/>
  <c r="K269" i="2"/>
  <c r="K268" i="2"/>
  <c r="K267" i="2"/>
  <c r="K266" i="2"/>
  <c r="K265" i="2"/>
  <c r="K263" i="2"/>
  <c r="K262" i="2"/>
  <c r="K261" i="2"/>
  <c r="K260" i="2"/>
  <c r="K259" i="2"/>
  <c r="K258" i="2"/>
  <c r="K257" i="2"/>
  <c r="K255" i="2"/>
  <c r="K254" i="2"/>
  <c r="K253" i="2"/>
  <c r="K252" i="2"/>
  <c r="K251" i="2"/>
  <c r="K250" i="2"/>
  <c r="K249" i="2"/>
  <c r="K247" i="2"/>
  <c r="K246" i="2"/>
  <c r="K245" i="2"/>
  <c r="K244" i="2"/>
  <c r="K243" i="2"/>
  <c r="K242" i="2"/>
  <c r="K241" i="2"/>
  <c r="K239" i="2"/>
  <c r="K238" i="2"/>
  <c r="K237" i="2"/>
  <c r="K236" i="2"/>
  <c r="K235" i="2"/>
  <c r="K234" i="2"/>
  <c r="K233" i="2"/>
  <c r="K230" i="2"/>
  <c r="K229" i="2"/>
  <c r="K228" i="2"/>
  <c r="K227" i="2"/>
  <c r="K226" i="2"/>
  <c r="K225" i="2"/>
  <c r="K224" i="2"/>
  <c r="K222" i="2"/>
  <c r="K221" i="2"/>
  <c r="K220" i="2"/>
  <c r="K219" i="2"/>
  <c r="K218" i="2"/>
  <c r="K217" i="2"/>
  <c r="K216" i="2"/>
  <c r="K206" i="2"/>
  <c r="K205" i="2"/>
  <c r="K204" i="2"/>
  <c r="K191" i="2"/>
  <c r="K190" i="2"/>
  <c r="K189" i="2"/>
  <c r="K188" i="2"/>
  <c r="K187" i="2"/>
  <c r="K186" i="2"/>
  <c r="K185" i="2"/>
  <c r="K184" i="2"/>
  <c r="K183" i="2"/>
  <c r="K182" i="2"/>
  <c r="K180" i="2"/>
  <c r="K179" i="2"/>
  <c r="K178" i="2"/>
  <c r="K177" i="2"/>
  <c r="K176" i="2"/>
  <c r="K175" i="2"/>
  <c r="K174" i="2"/>
  <c r="K173" i="2"/>
  <c r="K172" i="2"/>
  <c r="K171" i="2"/>
  <c r="K159" i="2"/>
  <c r="K158" i="2"/>
  <c r="K157" i="2"/>
  <c r="K156" i="2"/>
  <c r="K155" i="2"/>
  <c r="K154" i="2"/>
  <c r="K153" i="2"/>
  <c r="K150" i="2"/>
  <c r="K149" i="2"/>
  <c r="K148" i="2"/>
  <c r="K147" i="2"/>
  <c r="K146" i="2"/>
  <c r="K145" i="2"/>
  <c r="K144" i="2"/>
  <c r="K141" i="2"/>
  <c r="K140" i="2"/>
  <c r="K139" i="2"/>
  <c r="K138" i="2"/>
  <c r="K137" i="2"/>
  <c r="K136" i="2"/>
  <c r="K135" i="2"/>
  <c r="K132" i="2"/>
  <c r="K131" i="2"/>
  <c r="K130" i="2"/>
  <c r="K129" i="2"/>
  <c r="K128" i="2"/>
  <c r="K127" i="2"/>
  <c r="K126" i="2"/>
  <c r="K123" i="2"/>
  <c r="K122" i="2"/>
  <c r="K121" i="2"/>
  <c r="K120" i="2"/>
  <c r="K119" i="2"/>
  <c r="K118" i="2"/>
  <c r="K117" i="2"/>
  <c r="K114" i="2"/>
  <c r="K113" i="2"/>
  <c r="K112" i="2"/>
  <c r="K111" i="2"/>
  <c r="K110" i="2"/>
  <c r="K109" i="2"/>
  <c r="K108" i="2"/>
  <c r="K106" i="2"/>
  <c r="K105" i="2"/>
  <c r="K104" i="2"/>
  <c r="K103" i="2"/>
  <c r="K102" i="2"/>
  <c r="K101" i="2"/>
  <c r="K100" i="2"/>
  <c r="K97" i="2"/>
  <c r="K96" i="2"/>
  <c r="K95" i="2"/>
  <c r="K94" i="2"/>
  <c r="K93" i="2"/>
  <c r="K92" i="2"/>
  <c r="K90" i="2"/>
  <c r="K89" i="2"/>
  <c r="K88" i="2"/>
  <c r="K87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0" i="2"/>
  <c r="K69" i="2"/>
  <c r="K68" i="2"/>
  <c r="K67" i="2"/>
  <c r="K66" i="2"/>
  <c r="K64" i="2"/>
  <c r="K63" i="2"/>
  <c r="K62" i="2"/>
  <c r="K61" i="2"/>
  <c r="K60" i="2"/>
  <c r="K56" i="2" s="1"/>
  <c r="K59" i="2"/>
  <c r="K58" i="2"/>
  <c r="K57" i="2"/>
  <c r="K53" i="2"/>
  <c r="K52" i="2"/>
  <c r="K51" i="2"/>
  <c r="K50" i="2"/>
  <c r="K49" i="2"/>
  <c r="K47" i="2"/>
  <c r="K46" i="2"/>
  <c r="K45" i="2"/>
  <c r="K43" i="2"/>
  <c r="K42" i="2"/>
  <c r="K41" i="2"/>
  <c r="K40" i="2"/>
  <c r="K39" i="2"/>
  <c r="K38" i="2"/>
  <c r="K36" i="2"/>
  <c r="K35" i="2"/>
  <c r="K32" i="2"/>
  <c r="K31" i="2"/>
  <c r="K30" i="2"/>
  <c r="K29" i="2"/>
  <c r="K28" i="2"/>
  <c r="K27" i="2"/>
  <c r="K26" i="2"/>
  <c r="K25" i="2"/>
  <c r="K23" i="2"/>
  <c r="K22" i="2"/>
  <c r="K21" i="2"/>
  <c r="K18" i="2"/>
  <c r="K15" i="2"/>
  <c r="K13" i="2"/>
  <c r="K12" i="2"/>
  <c r="K11" i="2"/>
  <c r="K8" i="2"/>
  <c r="K7" i="2"/>
  <c r="K6" i="2"/>
  <c r="K4" i="2"/>
  <c r="K3" i="2"/>
  <c r="L466" i="2"/>
  <c r="L465" i="2"/>
  <c r="L464" i="2"/>
  <c r="L463" i="2"/>
  <c r="L462" i="2"/>
  <c r="L461" i="2"/>
  <c r="L460" i="2"/>
  <c r="L458" i="2"/>
  <c r="L457" i="2"/>
  <c r="L456" i="2"/>
  <c r="L455" i="2"/>
  <c r="L454" i="2"/>
  <c r="L453" i="2"/>
  <c r="L452" i="2"/>
  <c r="L449" i="2"/>
  <c r="L448" i="2"/>
  <c r="L447" i="2"/>
  <c r="L446" i="2"/>
  <c r="L445" i="2"/>
  <c r="L444" i="2"/>
  <c r="L443" i="2"/>
  <c r="L441" i="2"/>
  <c r="L440" i="2"/>
  <c r="L439" i="2"/>
  <c r="L438" i="2"/>
  <c r="L437" i="2"/>
  <c r="L436" i="2"/>
  <c r="L435" i="2"/>
  <c r="L433" i="2"/>
  <c r="L432" i="2"/>
  <c r="L431" i="2"/>
  <c r="L430" i="2"/>
  <c r="L429" i="2"/>
  <c r="L428" i="2"/>
  <c r="L427" i="2"/>
  <c r="L425" i="2"/>
  <c r="L424" i="2"/>
  <c r="L423" i="2"/>
  <c r="L422" i="2"/>
  <c r="L421" i="2"/>
  <c r="L420" i="2"/>
  <c r="L419" i="2"/>
  <c r="L416" i="2"/>
  <c r="L415" i="2"/>
  <c r="L414" i="2"/>
  <c r="L413" i="2"/>
  <c r="L412" i="2"/>
  <c r="L411" i="2"/>
  <c r="L410" i="2"/>
  <c r="L408" i="2"/>
  <c r="L407" i="2"/>
  <c r="L406" i="2"/>
  <c r="L405" i="2"/>
  <c r="L404" i="2"/>
  <c r="L403" i="2"/>
  <c r="L402" i="2"/>
  <c r="L400" i="2"/>
  <c r="L399" i="2"/>
  <c r="L398" i="2"/>
  <c r="L397" i="2"/>
  <c r="L396" i="2"/>
  <c r="L395" i="2"/>
  <c r="L394" i="2"/>
  <c r="L392" i="2"/>
  <c r="L391" i="2"/>
  <c r="L390" i="2"/>
  <c r="L389" i="2"/>
  <c r="L388" i="2"/>
  <c r="L387" i="2"/>
  <c r="L386" i="2"/>
  <c r="L384" i="2"/>
  <c r="L383" i="2"/>
  <c r="L382" i="2"/>
  <c r="L381" i="2"/>
  <c r="L380" i="2"/>
  <c r="L379" i="2"/>
  <c r="L378" i="2"/>
  <c r="L376" i="2"/>
  <c r="L375" i="2"/>
  <c r="L374" i="2"/>
  <c r="L373" i="2"/>
  <c r="L372" i="2"/>
  <c r="L371" i="2"/>
  <c r="L370" i="2"/>
  <c r="L367" i="2"/>
  <c r="L366" i="2"/>
  <c r="L365" i="2"/>
  <c r="L364" i="2"/>
  <c r="L363" i="2"/>
  <c r="L362" i="2"/>
  <c r="L361" i="2"/>
  <c r="L359" i="2"/>
  <c r="L358" i="2"/>
  <c r="L357" i="2"/>
  <c r="L356" i="2"/>
  <c r="L355" i="2"/>
  <c r="L354" i="2"/>
  <c r="L353" i="2"/>
  <c r="L351" i="2"/>
  <c r="L350" i="2"/>
  <c r="L349" i="2"/>
  <c r="L348" i="2"/>
  <c r="L347" i="2"/>
  <c r="L346" i="2"/>
  <c r="L345" i="2"/>
  <c r="L343" i="2"/>
  <c r="L342" i="2"/>
  <c r="L341" i="2"/>
  <c r="L340" i="2"/>
  <c r="L339" i="2"/>
  <c r="L338" i="2"/>
  <c r="L337" i="2"/>
  <c r="L335" i="2"/>
  <c r="L334" i="2"/>
  <c r="L333" i="2"/>
  <c r="L332" i="2"/>
  <c r="L331" i="2"/>
  <c r="L330" i="2"/>
  <c r="L329" i="2"/>
  <c r="L327" i="2"/>
  <c r="L326" i="2"/>
  <c r="L325" i="2"/>
  <c r="L324" i="2"/>
  <c r="L323" i="2"/>
  <c r="L322" i="2"/>
  <c r="L321" i="2"/>
  <c r="L319" i="2"/>
  <c r="L318" i="2"/>
  <c r="L317" i="2"/>
  <c r="L316" i="2"/>
  <c r="L315" i="2"/>
  <c r="L314" i="2"/>
  <c r="L313" i="2"/>
  <c r="L311" i="2"/>
  <c r="L310" i="2"/>
  <c r="L309" i="2"/>
  <c r="L308" i="2"/>
  <c r="L307" i="2"/>
  <c r="L306" i="2"/>
  <c r="L305" i="2"/>
  <c r="L303" i="2"/>
  <c r="L302" i="2"/>
  <c r="L301" i="2"/>
  <c r="L300" i="2"/>
  <c r="L299" i="2"/>
  <c r="L298" i="2"/>
  <c r="L297" i="2"/>
  <c r="L295" i="2"/>
  <c r="L294" i="2"/>
  <c r="L293" i="2"/>
  <c r="L292" i="2"/>
  <c r="L291" i="2"/>
  <c r="L290" i="2"/>
  <c r="L289" i="2"/>
  <c r="L287" i="2"/>
  <c r="L286" i="2"/>
  <c r="L285" i="2"/>
  <c r="L284" i="2"/>
  <c r="L283" i="2"/>
  <c r="L282" i="2"/>
  <c r="L281" i="2"/>
  <c r="L279" i="2"/>
  <c r="L278" i="2"/>
  <c r="L277" i="2"/>
  <c r="L276" i="2"/>
  <c r="L275" i="2"/>
  <c r="L274" i="2"/>
  <c r="L273" i="2"/>
  <c r="L271" i="2"/>
  <c r="L270" i="2"/>
  <c r="L269" i="2"/>
  <c r="L268" i="2"/>
  <c r="L267" i="2"/>
  <c r="L266" i="2"/>
  <c r="L265" i="2"/>
  <c r="L263" i="2"/>
  <c r="L262" i="2"/>
  <c r="L261" i="2"/>
  <c r="L260" i="2"/>
  <c r="L259" i="2"/>
  <c r="L258" i="2"/>
  <c r="L257" i="2"/>
  <c r="L255" i="2"/>
  <c r="L254" i="2"/>
  <c r="L253" i="2"/>
  <c r="L252" i="2"/>
  <c r="L251" i="2"/>
  <c r="L250" i="2"/>
  <c r="L249" i="2"/>
  <c r="L247" i="2"/>
  <c r="L246" i="2"/>
  <c r="L245" i="2"/>
  <c r="L244" i="2"/>
  <c r="L243" i="2"/>
  <c r="L242" i="2"/>
  <c r="L241" i="2"/>
  <c r="L239" i="2"/>
  <c r="L238" i="2"/>
  <c r="L237" i="2"/>
  <c r="L236" i="2"/>
  <c r="L235" i="2"/>
  <c r="L234" i="2"/>
  <c r="L233" i="2"/>
  <c r="L230" i="2"/>
  <c r="L229" i="2"/>
  <c r="L228" i="2"/>
  <c r="L227" i="2"/>
  <c r="L226" i="2"/>
  <c r="L225" i="2"/>
  <c r="L224" i="2"/>
  <c r="L222" i="2"/>
  <c r="L221" i="2"/>
  <c r="L220" i="2"/>
  <c r="L219" i="2"/>
  <c r="L218" i="2"/>
  <c r="L217" i="2"/>
  <c r="L216" i="2"/>
  <c r="L206" i="2"/>
  <c r="L205" i="2"/>
  <c r="L204" i="2"/>
  <c r="L191" i="2"/>
  <c r="L190" i="2"/>
  <c r="L189" i="2"/>
  <c r="L188" i="2"/>
  <c r="L187" i="2"/>
  <c r="L186" i="2"/>
  <c r="L185" i="2"/>
  <c r="L184" i="2"/>
  <c r="L183" i="2"/>
  <c r="L182" i="2"/>
  <c r="L180" i="2"/>
  <c r="L179" i="2"/>
  <c r="L178" i="2"/>
  <c r="L177" i="2"/>
  <c r="L176" i="2"/>
  <c r="L175" i="2"/>
  <c r="L174" i="2"/>
  <c r="L173" i="2"/>
  <c r="L172" i="2"/>
  <c r="L171" i="2"/>
  <c r="L159" i="2"/>
  <c r="L158" i="2"/>
  <c r="L157" i="2"/>
  <c r="L156" i="2"/>
  <c r="L155" i="2"/>
  <c r="L154" i="2"/>
  <c r="L153" i="2"/>
  <c r="L150" i="2"/>
  <c r="L149" i="2"/>
  <c r="L148" i="2"/>
  <c r="L147" i="2"/>
  <c r="L146" i="2"/>
  <c r="L145" i="2"/>
  <c r="L144" i="2"/>
  <c r="L141" i="2"/>
  <c r="L140" i="2"/>
  <c r="L139" i="2"/>
  <c r="L138" i="2"/>
  <c r="L137" i="2"/>
  <c r="L136" i="2"/>
  <c r="L135" i="2"/>
  <c r="L132" i="2"/>
  <c r="L131" i="2"/>
  <c r="L130" i="2"/>
  <c r="L129" i="2"/>
  <c r="L128" i="2"/>
  <c r="L127" i="2"/>
  <c r="L126" i="2"/>
  <c r="L123" i="2"/>
  <c r="L122" i="2"/>
  <c r="L121" i="2"/>
  <c r="L120" i="2"/>
  <c r="L119" i="2"/>
  <c r="L118" i="2"/>
  <c r="L117" i="2"/>
  <c r="L114" i="2"/>
  <c r="L113" i="2"/>
  <c r="L112" i="2"/>
  <c r="L111" i="2"/>
  <c r="L110" i="2"/>
  <c r="L109" i="2"/>
  <c r="L108" i="2"/>
  <c r="L106" i="2"/>
  <c r="L105" i="2"/>
  <c r="L104" i="2"/>
  <c r="L103" i="2"/>
  <c r="L102" i="2"/>
  <c r="L101" i="2"/>
  <c r="L100" i="2"/>
  <c r="L97" i="2"/>
  <c r="L96" i="2"/>
  <c r="L95" i="2"/>
  <c r="L94" i="2"/>
  <c r="L93" i="2"/>
  <c r="L92" i="2"/>
  <c r="L90" i="2"/>
  <c r="L89" i="2"/>
  <c r="L88" i="2"/>
  <c r="L87" i="2"/>
  <c r="L85" i="2"/>
  <c r="L84" i="2"/>
  <c r="L83" i="2"/>
  <c r="L82" i="2"/>
  <c r="L81" i="2"/>
  <c r="L80" i="2"/>
  <c r="L79" i="2"/>
  <c r="L78" i="2"/>
  <c r="L77" i="2"/>
  <c r="L76" i="2"/>
  <c r="L74" i="2"/>
  <c r="L73" i="2"/>
  <c r="L72" i="2"/>
  <c r="L70" i="2"/>
  <c r="L69" i="2"/>
  <c r="L68" i="2"/>
  <c r="L67" i="2"/>
  <c r="L66" i="2"/>
  <c r="L64" i="2"/>
  <c r="L63" i="2"/>
  <c r="L62" i="2"/>
  <c r="L61" i="2"/>
  <c r="L60" i="2"/>
  <c r="L56" i="2" s="1"/>
  <c r="L59" i="2"/>
  <c r="L58" i="2"/>
  <c r="L57" i="2"/>
  <c r="L53" i="2"/>
  <c r="L52" i="2"/>
  <c r="L51" i="2"/>
  <c r="L50" i="2"/>
  <c r="L49" i="2"/>
  <c r="L47" i="2"/>
  <c r="L46" i="2"/>
  <c r="L45" i="2"/>
  <c r="L43" i="2"/>
  <c r="L42" i="2"/>
  <c r="L41" i="2"/>
  <c r="L40" i="2"/>
  <c r="L39" i="2"/>
  <c r="L38" i="2"/>
  <c r="L36" i="2"/>
  <c r="L35" i="2"/>
  <c r="L32" i="2"/>
  <c r="L31" i="2"/>
  <c r="L30" i="2"/>
  <c r="L29" i="2"/>
  <c r="L28" i="2"/>
  <c r="L27" i="2"/>
  <c r="L26" i="2"/>
  <c r="L25" i="2"/>
  <c r="L23" i="2"/>
  <c r="L22" i="2"/>
  <c r="L21" i="2"/>
  <c r="L18" i="2"/>
  <c r="L15" i="2"/>
  <c r="L13" i="2"/>
  <c r="L12" i="2"/>
  <c r="L11" i="2"/>
  <c r="L8" i="2"/>
  <c r="L7" i="2"/>
  <c r="L6" i="2"/>
  <c r="L4" i="2"/>
  <c r="L3" i="2"/>
  <c r="M466" i="2"/>
  <c r="M465" i="2"/>
  <c r="M464" i="2"/>
  <c r="M463" i="2"/>
  <c r="M462" i="2"/>
  <c r="M461" i="2"/>
  <c r="M460" i="2"/>
  <c r="M458" i="2"/>
  <c r="M457" i="2"/>
  <c r="M456" i="2"/>
  <c r="M455" i="2"/>
  <c r="M454" i="2"/>
  <c r="M453" i="2"/>
  <c r="M452" i="2"/>
  <c r="M449" i="2"/>
  <c r="M448" i="2"/>
  <c r="M447" i="2"/>
  <c r="M446" i="2"/>
  <c r="M445" i="2"/>
  <c r="M444" i="2"/>
  <c r="M443" i="2"/>
  <c r="M441" i="2"/>
  <c r="M440" i="2"/>
  <c r="M439" i="2"/>
  <c r="M438" i="2"/>
  <c r="M437" i="2"/>
  <c r="M436" i="2"/>
  <c r="M435" i="2"/>
  <c r="M433" i="2"/>
  <c r="M432" i="2"/>
  <c r="M431" i="2"/>
  <c r="M430" i="2"/>
  <c r="M429" i="2"/>
  <c r="M428" i="2"/>
  <c r="M427" i="2"/>
  <c r="M425" i="2"/>
  <c r="M424" i="2"/>
  <c r="M423" i="2"/>
  <c r="M422" i="2"/>
  <c r="M421" i="2"/>
  <c r="M420" i="2"/>
  <c r="M419" i="2"/>
  <c r="M416" i="2"/>
  <c r="M415" i="2"/>
  <c r="M414" i="2"/>
  <c r="M413" i="2"/>
  <c r="M412" i="2"/>
  <c r="M411" i="2"/>
  <c r="M410" i="2"/>
  <c r="M408" i="2"/>
  <c r="M407" i="2"/>
  <c r="M406" i="2"/>
  <c r="M405" i="2"/>
  <c r="M404" i="2"/>
  <c r="M403" i="2"/>
  <c r="M402" i="2"/>
  <c r="M400" i="2"/>
  <c r="M399" i="2"/>
  <c r="M398" i="2"/>
  <c r="M397" i="2"/>
  <c r="M396" i="2"/>
  <c r="M395" i="2"/>
  <c r="M394" i="2"/>
  <c r="M392" i="2"/>
  <c r="M391" i="2"/>
  <c r="M390" i="2"/>
  <c r="M389" i="2"/>
  <c r="M388" i="2"/>
  <c r="M387" i="2"/>
  <c r="M386" i="2"/>
  <c r="M384" i="2"/>
  <c r="M383" i="2"/>
  <c r="M382" i="2"/>
  <c r="M381" i="2"/>
  <c r="M380" i="2"/>
  <c r="M379" i="2"/>
  <c r="M378" i="2"/>
  <c r="M376" i="2"/>
  <c r="M375" i="2"/>
  <c r="M374" i="2"/>
  <c r="M373" i="2"/>
  <c r="M372" i="2"/>
  <c r="M371" i="2"/>
  <c r="M370" i="2"/>
  <c r="M367" i="2"/>
  <c r="M366" i="2"/>
  <c r="M365" i="2"/>
  <c r="M364" i="2"/>
  <c r="M363" i="2"/>
  <c r="M362" i="2"/>
  <c r="M361" i="2"/>
  <c r="M359" i="2"/>
  <c r="M358" i="2"/>
  <c r="M357" i="2"/>
  <c r="M356" i="2"/>
  <c r="M355" i="2"/>
  <c r="M354" i="2"/>
  <c r="M353" i="2"/>
  <c r="M351" i="2"/>
  <c r="M350" i="2"/>
  <c r="M349" i="2"/>
  <c r="M348" i="2"/>
  <c r="M347" i="2"/>
  <c r="M346" i="2"/>
  <c r="M345" i="2"/>
  <c r="M343" i="2"/>
  <c r="M342" i="2"/>
  <c r="M341" i="2"/>
  <c r="M340" i="2"/>
  <c r="M339" i="2"/>
  <c r="M338" i="2"/>
  <c r="M337" i="2"/>
  <c r="M335" i="2"/>
  <c r="M334" i="2"/>
  <c r="M333" i="2"/>
  <c r="M332" i="2"/>
  <c r="M331" i="2"/>
  <c r="M330" i="2"/>
  <c r="M329" i="2"/>
  <c r="M327" i="2"/>
  <c r="M326" i="2"/>
  <c r="M325" i="2"/>
  <c r="M324" i="2"/>
  <c r="M323" i="2"/>
  <c r="M322" i="2"/>
  <c r="M321" i="2"/>
  <c r="M319" i="2"/>
  <c r="M318" i="2"/>
  <c r="M317" i="2"/>
  <c r="M316" i="2"/>
  <c r="M315" i="2"/>
  <c r="M314" i="2"/>
  <c r="M313" i="2"/>
  <c r="M311" i="2"/>
  <c r="M310" i="2"/>
  <c r="M309" i="2"/>
  <c r="M308" i="2"/>
  <c r="M307" i="2"/>
  <c r="M306" i="2"/>
  <c r="M305" i="2"/>
  <c r="M303" i="2"/>
  <c r="M302" i="2"/>
  <c r="M301" i="2"/>
  <c r="M300" i="2"/>
  <c r="M299" i="2"/>
  <c r="M298" i="2"/>
  <c r="M297" i="2"/>
  <c r="M295" i="2"/>
  <c r="M294" i="2"/>
  <c r="M293" i="2"/>
  <c r="M292" i="2"/>
  <c r="M291" i="2"/>
  <c r="M290" i="2"/>
  <c r="M289" i="2"/>
  <c r="M287" i="2"/>
  <c r="M286" i="2"/>
  <c r="M285" i="2"/>
  <c r="M284" i="2"/>
  <c r="M283" i="2"/>
  <c r="M282" i="2"/>
  <c r="M281" i="2"/>
  <c r="M279" i="2"/>
  <c r="M278" i="2"/>
  <c r="M277" i="2"/>
  <c r="M276" i="2"/>
  <c r="M275" i="2"/>
  <c r="M274" i="2"/>
  <c r="M273" i="2"/>
  <c r="M271" i="2"/>
  <c r="M270" i="2"/>
  <c r="M269" i="2"/>
  <c r="M268" i="2"/>
  <c r="M267" i="2"/>
  <c r="M266" i="2"/>
  <c r="M265" i="2"/>
  <c r="M263" i="2"/>
  <c r="M262" i="2"/>
  <c r="M261" i="2"/>
  <c r="M260" i="2"/>
  <c r="M259" i="2"/>
  <c r="M258" i="2"/>
  <c r="M257" i="2"/>
  <c r="M255" i="2"/>
  <c r="M254" i="2"/>
  <c r="M253" i="2"/>
  <c r="M252" i="2"/>
  <c r="M251" i="2"/>
  <c r="M250" i="2"/>
  <c r="M249" i="2"/>
  <c r="M247" i="2"/>
  <c r="M246" i="2"/>
  <c r="M245" i="2"/>
  <c r="M244" i="2"/>
  <c r="M243" i="2"/>
  <c r="M242" i="2"/>
  <c r="M241" i="2"/>
  <c r="M239" i="2"/>
  <c r="M238" i="2"/>
  <c r="M237" i="2"/>
  <c r="M236" i="2"/>
  <c r="M235" i="2"/>
  <c r="M234" i="2"/>
  <c r="M233" i="2"/>
  <c r="M230" i="2"/>
  <c r="M229" i="2"/>
  <c r="M228" i="2"/>
  <c r="M227" i="2"/>
  <c r="M226" i="2"/>
  <c r="M225" i="2"/>
  <c r="M224" i="2"/>
  <c r="M222" i="2"/>
  <c r="M221" i="2"/>
  <c r="M220" i="2"/>
  <c r="M219" i="2"/>
  <c r="M218" i="2"/>
  <c r="M217" i="2"/>
  <c r="M216" i="2"/>
  <c r="M206" i="2"/>
  <c r="M205" i="2"/>
  <c r="M204" i="2"/>
  <c r="M191" i="2"/>
  <c r="M190" i="2"/>
  <c r="M189" i="2"/>
  <c r="M188" i="2"/>
  <c r="M187" i="2"/>
  <c r="M186" i="2"/>
  <c r="M185" i="2"/>
  <c r="M184" i="2"/>
  <c r="M183" i="2"/>
  <c r="M182" i="2"/>
  <c r="M180" i="2"/>
  <c r="M179" i="2"/>
  <c r="M178" i="2"/>
  <c r="M177" i="2"/>
  <c r="M176" i="2"/>
  <c r="M175" i="2"/>
  <c r="M174" i="2"/>
  <c r="M173" i="2"/>
  <c r="M172" i="2"/>
  <c r="M171" i="2"/>
  <c r="M159" i="2"/>
  <c r="M158" i="2"/>
  <c r="M157" i="2"/>
  <c r="M156" i="2"/>
  <c r="M155" i="2"/>
  <c r="M154" i="2"/>
  <c r="M153" i="2"/>
  <c r="M150" i="2"/>
  <c r="M149" i="2"/>
  <c r="M148" i="2"/>
  <c r="M147" i="2"/>
  <c r="M146" i="2"/>
  <c r="M145" i="2"/>
  <c r="M144" i="2"/>
  <c r="M141" i="2"/>
  <c r="M140" i="2"/>
  <c r="M139" i="2"/>
  <c r="M138" i="2"/>
  <c r="M137" i="2"/>
  <c r="M136" i="2"/>
  <c r="M135" i="2"/>
  <c r="M132" i="2"/>
  <c r="M131" i="2"/>
  <c r="M130" i="2"/>
  <c r="M129" i="2"/>
  <c r="M128" i="2"/>
  <c r="M127" i="2"/>
  <c r="M126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6" i="2"/>
  <c r="M105" i="2"/>
  <c r="M104" i="2"/>
  <c r="M103" i="2"/>
  <c r="M102" i="2"/>
  <c r="M101" i="2"/>
  <c r="M100" i="2"/>
  <c r="M97" i="2"/>
  <c r="M96" i="2"/>
  <c r="M95" i="2"/>
  <c r="M94" i="2"/>
  <c r="M93" i="2"/>
  <c r="M92" i="2"/>
  <c r="M90" i="2"/>
  <c r="M89" i="2"/>
  <c r="M88" i="2"/>
  <c r="M87" i="2"/>
  <c r="M85" i="2"/>
  <c r="M84" i="2"/>
  <c r="M83" i="2"/>
  <c r="M82" i="2"/>
  <c r="M81" i="2"/>
  <c r="M80" i="2"/>
  <c r="M79" i="2"/>
  <c r="M78" i="2"/>
  <c r="M77" i="2"/>
  <c r="M76" i="2"/>
  <c r="M74" i="2"/>
  <c r="M73" i="2"/>
  <c r="M72" i="2"/>
  <c r="M70" i="2"/>
  <c r="M69" i="2"/>
  <c r="M68" i="2"/>
  <c r="M67" i="2"/>
  <c r="M66" i="2"/>
  <c r="M64" i="2"/>
  <c r="M63" i="2"/>
  <c r="M62" i="2"/>
  <c r="M61" i="2"/>
  <c r="M60" i="2"/>
  <c r="M56" i="2" s="1"/>
  <c r="M59" i="2"/>
  <c r="M58" i="2"/>
  <c r="M57" i="2"/>
  <c r="M53" i="2"/>
  <c r="M52" i="2"/>
  <c r="M51" i="2"/>
  <c r="M50" i="2"/>
  <c r="M49" i="2"/>
  <c r="M47" i="2"/>
  <c r="M46" i="2"/>
  <c r="M45" i="2"/>
  <c r="M43" i="2"/>
  <c r="M42" i="2"/>
  <c r="M41" i="2"/>
  <c r="M40" i="2"/>
  <c r="M39" i="2"/>
  <c r="M38" i="2"/>
  <c r="M36" i="2"/>
  <c r="M35" i="2"/>
  <c r="M32" i="2"/>
  <c r="M31" i="2"/>
  <c r="M30" i="2"/>
  <c r="M29" i="2"/>
  <c r="M28" i="2"/>
  <c r="M27" i="2"/>
  <c r="M26" i="2"/>
  <c r="M25" i="2"/>
  <c r="M23" i="2"/>
  <c r="M22" i="2"/>
  <c r="M21" i="2"/>
  <c r="M18" i="2"/>
  <c r="M15" i="2"/>
  <c r="M13" i="2"/>
  <c r="M12" i="2"/>
  <c r="M11" i="2"/>
  <c r="M8" i="2"/>
  <c r="M7" i="2"/>
  <c r="M6" i="2"/>
  <c r="M4" i="2"/>
  <c r="M3" i="2"/>
  <c r="N466" i="2"/>
  <c r="N465" i="2"/>
  <c r="N464" i="2"/>
  <c r="N463" i="2"/>
  <c r="N462" i="2"/>
  <c r="N461" i="2"/>
  <c r="N460" i="2"/>
  <c r="N458" i="2"/>
  <c r="N457" i="2"/>
  <c r="N456" i="2"/>
  <c r="N455" i="2"/>
  <c r="N454" i="2"/>
  <c r="N453" i="2"/>
  <c r="N452" i="2"/>
  <c r="N449" i="2"/>
  <c r="N448" i="2"/>
  <c r="N447" i="2"/>
  <c r="N446" i="2"/>
  <c r="N445" i="2"/>
  <c r="N444" i="2"/>
  <c r="N443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5" i="2"/>
  <c r="N424" i="2"/>
  <c r="N423" i="2"/>
  <c r="N422" i="2"/>
  <c r="N421" i="2"/>
  <c r="N420" i="2"/>
  <c r="N419" i="2"/>
  <c r="N416" i="2"/>
  <c r="N415" i="2"/>
  <c r="N414" i="2"/>
  <c r="N413" i="2"/>
  <c r="N412" i="2"/>
  <c r="N411" i="2"/>
  <c r="N410" i="2"/>
  <c r="N408" i="2"/>
  <c r="N407" i="2"/>
  <c r="N406" i="2"/>
  <c r="N405" i="2"/>
  <c r="N404" i="2"/>
  <c r="N403" i="2"/>
  <c r="N402" i="2"/>
  <c r="N400" i="2"/>
  <c r="N399" i="2"/>
  <c r="N398" i="2"/>
  <c r="N397" i="2"/>
  <c r="N396" i="2"/>
  <c r="N395" i="2"/>
  <c r="N394" i="2"/>
  <c r="N392" i="2"/>
  <c r="N391" i="2"/>
  <c r="N390" i="2"/>
  <c r="N389" i="2"/>
  <c r="N388" i="2"/>
  <c r="N387" i="2"/>
  <c r="N386" i="2"/>
  <c r="N384" i="2"/>
  <c r="N383" i="2"/>
  <c r="N382" i="2"/>
  <c r="N381" i="2"/>
  <c r="N380" i="2"/>
  <c r="N379" i="2"/>
  <c r="N378" i="2"/>
  <c r="N376" i="2"/>
  <c r="N375" i="2"/>
  <c r="N374" i="2"/>
  <c r="N373" i="2"/>
  <c r="N372" i="2"/>
  <c r="N371" i="2"/>
  <c r="N370" i="2"/>
  <c r="N367" i="2"/>
  <c r="N366" i="2"/>
  <c r="N365" i="2"/>
  <c r="N364" i="2"/>
  <c r="N363" i="2"/>
  <c r="N362" i="2"/>
  <c r="N361" i="2"/>
  <c r="N359" i="2"/>
  <c r="N358" i="2"/>
  <c r="N357" i="2"/>
  <c r="N356" i="2"/>
  <c r="N355" i="2"/>
  <c r="N354" i="2"/>
  <c r="N353" i="2"/>
  <c r="N351" i="2"/>
  <c r="N350" i="2"/>
  <c r="N349" i="2"/>
  <c r="N348" i="2"/>
  <c r="N347" i="2"/>
  <c r="N346" i="2"/>
  <c r="N345" i="2"/>
  <c r="N343" i="2"/>
  <c r="N342" i="2"/>
  <c r="N341" i="2"/>
  <c r="N340" i="2"/>
  <c r="N339" i="2"/>
  <c r="N338" i="2"/>
  <c r="N337" i="2"/>
  <c r="N335" i="2"/>
  <c r="N334" i="2"/>
  <c r="N333" i="2"/>
  <c r="N332" i="2"/>
  <c r="N331" i="2"/>
  <c r="N330" i="2"/>
  <c r="N329" i="2"/>
  <c r="N327" i="2"/>
  <c r="N326" i="2"/>
  <c r="N325" i="2"/>
  <c r="N324" i="2"/>
  <c r="N323" i="2"/>
  <c r="N322" i="2"/>
  <c r="N321" i="2"/>
  <c r="N319" i="2"/>
  <c r="N318" i="2"/>
  <c r="N317" i="2"/>
  <c r="N316" i="2"/>
  <c r="N315" i="2"/>
  <c r="N314" i="2"/>
  <c r="N313" i="2"/>
  <c r="N311" i="2"/>
  <c r="N310" i="2"/>
  <c r="N309" i="2"/>
  <c r="N308" i="2"/>
  <c r="N307" i="2"/>
  <c r="N306" i="2"/>
  <c r="N305" i="2"/>
  <c r="N303" i="2"/>
  <c r="N302" i="2"/>
  <c r="N301" i="2"/>
  <c r="N300" i="2"/>
  <c r="N299" i="2"/>
  <c r="N298" i="2"/>
  <c r="N297" i="2"/>
  <c r="N295" i="2"/>
  <c r="N294" i="2"/>
  <c r="N293" i="2"/>
  <c r="N292" i="2"/>
  <c r="N291" i="2"/>
  <c r="N290" i="2"/>
  <c r="N289" i="2"/>
  <c r="N287" i="2"/>
  <c r="N286" i="2"/>
  <c r="N285" i="2"/>
  <c r="N284" i="2"/>
  <c r="N283" i="2"/>
  <c r="N282" i="2"/>
  <c r="N281" i="2"/>
  <c r="N279" i="2"/>
  <c r="N278" i="2"/>
  <c r="N277" i="2"/>
  <c r="N276" i="2"/>
  <c r="N275" i="2"/>
  <c r="N274" i="2"/>
  <c r="N273" i="2"/>
  <c r="N271" i="2"/>
  <c r="N270" i="2"/>
  <c r="N269" i="2"/>
  <c r="N268" i="2"/>
  <c r="N267" i="2"/>
  <c r="N266" i="2"/>
  <c r="N265" i="2"/>
  <c r="N263" i="2"/>
  <c r="N262" i="2"/>
  <c r="N261" i="2"/>
  <c r="N260" i="2"/>
  <c r="N259" i="2"/>
  <c r="N258" i="2"/>
  <c r="N257" i="2"/>
  <c r="N255" i="2"/>
  <c r="N254" i="2"/>
  <c r="N253" i="2"/>
  <c r="N252" i="2"/>
  <c r="N251" i="2"/>
  <c r="N250" i="2"/>
  <c r="N249" i="2"/>
  <c r="N247" i="2"/>
  <c r="N246" i="2"/>
  <c r="N245" i="2"/>
  <c r="N244" i="2"/>
  <c r="N243" i="2"/>
  <c r="N242" i="2"/>
  <c r="N241" i="2"/>
  <c r="N239" i="2"/>
  <c r="N238" i="2"/>
  <c r="N237" i="2"/>
  <c r="N236" i="2"/>
  <c r="N235" i="2"/>
  <c r="N234" i="2"/>
  <c r="N233" i="2"/>
  <c r="N230" i="2"/>
  <c r="N229" i="2"/>
  <c r="N228" i="2"/>
  <c r="N227" i="2"/>
  <c r="N226" i="2"/>
  <c r="N225" i="2"/>
  <c r="N224" i="2"/>
  <c r="N222" i="2"/>
  <c r="N221" i="2"/>
  <c r="N220" i="2"/>
  <c r="N219" i="2"/>
  <c r="N218" i="2"/>
  <c r="N217" i="2"/>
  <c r="N216" i="2"/>
  <c r="N206" i="2"/>
  <c r="N205" i="2"/>
  <c r="N204" i="2"/>
  <c r="N191" i="2"/>
  <c r="N190" i="2"/>
  <c r="N189" i="2"/>
  <c r="N188" i="2"/>
  <c r="N187" i="2"/>
  <c r="N186" i="2"/>
  <c r="N185" i="2"/>
  <c r="N184" i="2"/>
  <c r="N183" i="2"/>
  <c r="N182" i="2"/>
  <c r="N180" i="2"/>
  <c r="N179" i="2"/>
  <c r="N178" i="2"/>
  <c r="N177" i="2"/>
  <c r="N176" i="2"/>
  <c r="N175" i="2"/>
  <c r="N174" i="2"/>
  <c r="N173" i="2"/>
  <c r="N172" i="2"/>
  <c r="N171" i="2"/>
  <c r="N159" i="2"/>
  <c r="N158" i="2"/>
  <c r="N157" i="2"/>
  <c r="N156" i="2"/>
  <c r="N155" i="2"/>
  <c r="N154" i="2"/>
  <c r="N153" i="2"/>
  <c r="N150" i="2"/>
  <c r="N149" i="2"/>
  <c r="N148" i="2"/>
  <c r="N147" i="2"/>
  <c r="N146" i="2"/>
  <c r="N145" i="2"/>
  <c r="N144" i="2"/>
  <c r="N141" i="2"/>
  <c r="N140" i="2"/>
  <c r="N139" i="2"/>
  <c r="N138" i="2"/>
  <c r="N137" i="2"/>
  <c r="N136" i="2"/>
  <c r="N135" i="2"/>
  <c r="N132" i="2"/>
  <c r="N131" i="2"/>
  <c r="N130" i="2"/>
  <c r="N129" i="2"/>
  <c r="N128" i="2"/>
  <c r="N127" i="2"/>
  <c r="N126" i="2"/>
  <c r="N123" i="2"/>
  <c r="N122" i="2"/>
  <c r="N121" i="2"/>
  <c r="N120" i="2"/>
  <c r="N119" i="2"/>
  <c r="N118" i="2"/>
  <c r="N117" i="2"/>
  <c r="N114" i="2"/>
  <c r="N113" i="2"/>
  <c r="N112" i="2"/>
  <c r="N111" i="2"/>
  <c r="N110" i="2"/>
  <c r="N109" i="2"/>
  <c r="N108" i="2"/>
  <c r="N106" i="2"/>
  <c r="N105" i="2"/>
  <c r="N104" i="2"/>
  <c r="N103" i="2"/>
  <c r="N102" i="2"/>
  <c r="N101" i="2"/>
  <c r="N100" i="2"/>
  <c r="N97" i="2"/>
  <c r="N96" i="2"/>
  <c r="N95" i="2"/>
  <c r="N94" i="2"/>
  <c r="N93" i="2"/>
  <c r="N92" i="2"/>
  <c r="N90" i="2"/>
  <c r="N89" i="2"/>
  <c r="N88" i="2"/>
  <c r="N87" i="2"/>
  <c r="N85" i="2"/>
  <c r="N84" i="2"/>
  <c r="N83" i="2"/>
  <c r="N82" i="2"/>
  <c r="N81" i="2"/>
  <c r="N80" i="2"/>
  <c r="N79" i="2"/>
  <c r="N78" i="2"/>
  <c r="N77" i="2"/>
  <c r="N76" i="2"/>
  <c r="N74" i="2"/>
  <c r="N73" i="2"/>
  <c r="N72" i="2"/>
  <c r="N70" i="2"/>
  <c r="N69" i="2"/>
  <c r="N68" i="2"/>
  <c r="N67" i="2"/>
  <c r="N66" i="2"/>
  <c r="N64" i="2"/>
  <c r="N63" i="2"/>
  <c r="N62" i="2"/>
  <c r="N61" i="2"/>
  <c r="N60" i="2"/>
  <c r="N56" i="2" s="1"/>
  <c r="N59" i="2"/>
  <c r="N58" i="2"/>
  <c r="N57" i="2"/>
  <c r="N53" i="2"/>
  <c r="N52" i="2"/>
  <c r="N51" i="2"/>
  <c r="N50" i="2"/>
  <c r="N49" i="2"/>
  <c r="N47" i="2"/>
  <c r="N46" i="2"/>
  <c r="N45" i="2"/>
  <c r="N43" i="2"/>
  <c r="N42" i="2"/>
  <c r="N41" i="2"/>
  <c r="N40" i="2"/>
  <c r="N39" i="2"/>
  <c r="N38" i="2"/>
  <c r="N36" i="2"/>
  <c r="N35" i="2"/>
  <c r="N32" i="2"/>
  <c r="N31" i="2"/>
  <c r="N30" i="2"/>
  <c r="N29" i="2"/>
  <c r="N28" i="2"/>
  <c r="N27" i="2"/>
  <c r="N26" i="2"/>
  <c r="N25" i="2"/>
  <c r="N23" i="2"/>
  <c r="N22" i="2"/>
  <c r="N21" i="2"/>
  <c r="N18" i="2"/>
  <c r="N15" i="2"/>
  <c r="N13" i="2"/>
  <c r="N12" i="2"/>
  <c r="N11" i="2"/>
  <c r="N8" i="2"/>
  <c r="N7" i="2"/>
  <c r="N6" i="2"/>
  <c r="N4" i="2"/>
  <c r="N3" i="2"/>
  <c r="O466" i="2"/>
  <c r="O465" i="2"/>
  <c r="O464" i="2"/>
  <c r="O463" i="2"/>
  <c r="O462" i="2"/>
  <c r="O461" i="2"/>
  <c r="O460" i="2"/>
  <c r="O458" i="2"/>
  <c r="O457" i="2"/>
  <c r="O456" i="2"/>
  <c r="O455" i="2"/>
  <c r="O454" i="2"/>
  <c r="O453" i="2"/>
  <c r="O452" i="2"/>
  <c r="O449" i="2"/>
  <c r="O448" i="2"/>
  <c r="O447" i="2"/>
  <c r="O446" i="2"/>
  <c r="O445" i="2"/>
  <c r="O444" i="2"/>
  <c r="O443" i="2"/>
  <c r="O441" i="2"/>
  <c r="O440" i="2"/>
  <c r="O439" i="2"/>
  <c r="O438" i="2"/>
  <c r="O437" i="2"/>
  <c r="O436" i="2"/>
  <c r="O435" i="2"/>
  <c r="O433" i="2"/>
  <c r="O432" i="2"/>
  <c r="O431" i="2"/>
  <c r="O430" i="2"/>
  <c r="O429" i="2"/>
  <c r="O428" i="2"/>
  <c r="O427" i="2"/>
  <c r="O425" i="2"/>
  <c r="O424" i="2"/>
  <c r="O423" i="2"/>
  <c r="O422" i="2"/>
  <c r="O421" i="2"/>
  <c r="O420" i="2"/>
  <c r="O419" i="2"/>
  <c r="O416" i="2"/>
  <c r="O415" i="2"/>
  <c r="O414" i="2"/>
  <c r="O413" i="2"/>
  <c r="O412" i="2"/>
  <c r="O411" i="2"/>
  <c r="O410" i="2"/>
  <c r="O408" i="2"/>
  <c r="O407" i="2"/>
  <c r="O406" i="2"/>
  <c r="O405" i="2"/>
  <c r="O404" i="2"/>
  <c r="O403" i="2"/>
  <c r="O402" i="2"/>
  <c r="O400" i="2"/>
  <c r="O399" i="2"/>
  <c r="O398" i="2"/>
  <c r="O397" i="2"/>
  <c r="O396" i="2"/>
  <c r="O395" i="2"/>
  <c r="O394" i="2"/>
  <c r="O392" i="2"/>
  <c r="O391" i="2"/>
  <c r="O390" i="2"/>
  <c r="O389" i="2"/>
  <c r="O388" i="2"/>
  <c r="O387" i="2"/>
  <c r="O386" i="2"/>
  <c r="O384" i="2"/>
  <c r="O383" i="2"/>
  <c r="O382" i="2"/>
  <c r="O381" i="2"/>
  <c r="O380" i="2"/>
  <c r="O379" i="2"/>
  <c r="O378" i="2"/>
  <c r="O376" i="2"/>
  <c r="O375" i="2"/>
  <c r="O374" i="2"/>
  <c r="O373" i="2"/>
  <c r="O372" i="2"/>
  <c r="O371" i="2"/>
  <c r="O370" i="2"/>
  <c r="O367" i="2"/>
  <c r="O366" i="2"/>
  <c r="O365" i="2"/>
  <c r="O364" i="2"/>
  <c r="O363" i="2"/>
  <c r="O362" i="2"/>
  <c r="O361" i="2"/>
  <c r="O359" i="2"/>
  <c r="O358" i="2"/>
  <c r="O357" i="2"/>
  <c r="O356" i="2"/>
  <c r="O355" i="2"/>
  <c r="O354" i="2"/>
  <c r="O353" i="2"/>
  <c r="O351" i="2"/>
  <c r="O350" i="2"/>
  <c r="O349" i="2"/>
  <c r="O348" i="2"/>
  <c r="O347" i="2"/>
  <c r="O346" i="2"/>
  <c r="O345" i="2"/>
  <c r="O343" i="2"/>
  <c r="O342" i="2"/>
  <c r="O341" i="2"/>
  <c r="O340" i="2"/>
  <c r="O339" i="2"/>
  <c r="O338" i="2"/>
  <c r="O337" i="2"/>
  <c r="O335" i="2"/>
  <c r="O334" i="2"/>
  <c r="O333" i="2"/>
  <c r="O332" i="2"/>
  <c r="O331" i="2"/>
  <c r="O330" i="2"/>
  <c r="O329" i="2"/>
  <c r="O327" i="2"/>
  <c r="O326" i="2"/>
  <c r="O325" i="2"/>
  <c r="O324" i="2"/>
  <c r="O323" i="2"/>
  <c r="O322" i="2"/>
  <c r="O321" i="2"/>
  <c r="O319" i="2"/>
  <c r="O318" i="2"/>
  <c r="O317" i="2"/>
  <c r="O316" i="2"/>
  <c r="O315" i="2"/>
  <c r="O314" i="2"/>
  <c r="O313" i="2"/>
  <c r="O311" i="2"/>
  <c r="O310" i="2"/>
  <c r="O309" i="2"/>
  <c r="O308" i="2"/>
  <c r="O307" i="2"/>
  <c r="O306" i="2"/>
  <c r="O305" i="2"/>
  <c r="O303" i="2"/>
  <c r="O302" i="2"/>
  <c r="O301" i="2"/>
  <c r="O300" i="2"/>
  <c r="O299" i="2"/>
  <c r="O298" i="2"/>
  <c r="O297" i="2"/>
  <c r="O295" i="2"/>
  <c r="O294" i="2"/>
  <c r="O293" i="2"/>
  <c r="O292" i="2"/>
  <c r="O291" i="2"/>
  <c r="O290" i="2"/>
  <c r="O289" i="2"/>
  <c r="O287" i="2"/>
  <c r="O286" i="2"/>
  <c r="O285" i="2"/>
  <c r="O284" i="2"/>
  <c r="O283" i="2"/>
  <c r="O282" i="2"/>
  <c r="O281" i="2"/>
  <c r="O279" i="2"/>
  <c r="O278" i="2"/>
  <c r="O277" i="2"/>
  <c r="O276" i="2"/>
  <c r="O275" i="2"/>
  <c r="O274" i="2"/>
  <c r="O273" i="2"/>
  <c r="O271" i="2"/>
  <c r="O270" i="2"/>
  <c r="O269" i="2"/>
  <c r="O268" i="2"/>
  <c r="O267" i="2"/>
  <c r="O266" i="2"/>
  <c r="O265" i="2"/>
  <c r="O263" i="2"/>
  <c r="O262" i="2"/>
  <c r="O261" i="2"/>
  <c r="O260" i="2"/>
  <c r="O259" i="2"/>
  <c r="O258" i="2"/>
  <c r="O257" i="2"/>
  <c r="O255" i="2"/>
  <c r="O254" i="2"/>
  <c r="O253" i="2"/>
  <c r="O252" i="2"/>
  <c r="O251" i="2"/>
  <c r="O250" i="2"/>
  <c r="O249" i="2"/>
  <c r="O247" i="2"/>
  <c r="O246" i="2"/>
  <c r="O245" i="2"/>
  <c r="O244" i="2"/>
  <c r="O243" i="2"/>
  <c r="O242" i="2"/>
  <c r="O241" i="2"/>
  <c r="O239" i="2"/>
  <c r="O238" i="2"/>
  <c r="O237" i="2"/>
  <c r="O236" i="2"/>
  <c r="O235" i="2"/>
  <c r="O234" i="2"/>
  <c r="O233" i="2"/>
  <c r="O230" i="2"/>
  <c r="O229" i="2"/>
  <c r="O228" i="2"/>
  <c r="O227" i="2"/>
  <c r="O226" i="2"/>
  <c r="O225" i="2"/>
  <c r="O224" i="2"/>
  <c r="O222" i="2"/>
  <c r="O221" i="2"/>
  <c r="O220" i="2"/>
  <c r="O219" i="2"/>
  <c r="O218" i="2"/>
  <c r="O217" i="2"/>
  <c r="O216" i="2"/>
  <c r="O206" i="2"/>
  <c r="O205" i="2"/>
  <c r="O204" i="2"/>
  <c r="O191" i="2"/>
  <c r="O190" i="2"/>
  <c r="O189" i="2"/>
  <c r="O188" i="2"/>
  <c r="O187" i="2"/>
  <c r="O186" i="2"/>
  <c r="O185" i="2"/>
  <c r="O184" i="2"/>
  <c r="O183" i="2"/>
  <c r="O182" i="2"/>
  <c r="O180" i="2"/>
  <c r="O179" i="2"/>
  <c r="O178" i="2"/>
  <c r="O177" i="2"/>
  <c r="O176" i="2"/>
  <c r="O175" i="2"/>
  <c r="O174" i="2"/>
  <c r="O173" i="2"/>
  <c r="O172" i="2"/>
  <c r="O171" i="2"/>
  <c r="O159" i="2"/>
  <c r="O158" i="2"/>
  <c r="O157" i="2"/>
  <c r="O156" i="2"/>
  <c r="O155" i="2"/>
  <c r="O154" i="2"/>
  <c r="O153" i="2"/>
  <c r="O150" i="2"/>
  <c r="O149" i="2"/>
  <c r="O148" i="2"/>
  <c r="O147" i="2"/>
  <c r="O146" i="2"/>
  <c r="O145" i="2"/>
  <c r="O144" i="2"/>
  <c r="O141" i="2"/>
  <c r="O140" i="2"/>
  <c r="O139" i="2"/>
  <c r="O138" i="2"/>
  <c r="O137" i="2"/>
  <c r="O136" i="2"/>
  <c r="O135" i="2"/>
  <c r="O132" i="2"/>
  <c r="O131" i="2"/>
  <c r="O130" i="2"/>
  <c r="O129" i="2"/>
  <c r="O128" i="2"/>
  <c r="O127" i="2"/>
  <c r="O126" i="2"/>
  <c r="O123" i="2"/>
  <c r="O122" i="2"/>
  <c r="O121" i="2"/>
  <c r="O120" i="2"/>
  <c r="O119" i="2"/>
  <c r="O118" i="2"/>
  <c r="O117" i="2"/>
  <c r="O114" i="2"/>
  <c r="O113" i="2"/>
  <c r="O112" i="2"/>
  <c r="O111" i="2"/>
  <c r="O110" i="2"/>
  <c r="O109" i="2"/>
  <c r="O108" i="2"/>
  <c r="O106" i="2"/>
  <c r="O105" i="2"/>
  <c r="O104" i="2"/>
  <c r="O103" i="2"/>
  <c r="O102" i="2"/>
  <c r="O101" i="2"/>
  <c r="O100" i="2"/>
  <c r="O97" i="2"/>
  <c r="O96" i="2"/>
  <c r="O95" i="2"/>
  <c r="O94" i="2"/>
  <c r="O93" i="2"/>
  <c r="O92" i="2"/>
  <c r="O90" i="2"/>
  <c r="O89" i="2"/>
  <c r="O88" i="2"/>
  <c r="O87" i="2"/>
  <c r="O85" i="2"/>
  <c r="O84" i="2"/>
  <c r="O83" i="2"/>
  <c r="O82" i="2"/>
  <c r="O81" i="2"/>
  <c r="O80" i="2"/>
  <c r="O79" i="2"/>
  <c r="O78" i="2"/>
  <c r="O77" i="2"/>
  <c r="O76" i="2"/>
  <c r="O74" i="2"/>
  <c r="O73" i="2"/>
  <c r="O72" i="2"/>
  <c r="O70" i="2"/>
  <c r="O69" i="2"/>
  <c r="O68" i="2"/>
  <c r="O67" i="2"/>
  <c r="O66" i="2"/>
  <c r="O64" i="2"/>
  <c r="O63" i="2"/>
  <c r="O62" i="2"/>
  <c r="O61" i="2"/>
  <c r="O60" i="2"/>
  <c r="O56" i="2" s="1"/>
  <c r="O59" i="2"/>
  <c r="O58" i="2"/>
  <c r="O57" i="2"/>
  <c r="O53" i="2"/>
  <c r="O52" i="2"/>
  <c r="O51" i="2"/>
  <c r="O50" i="2"/>
  <c r="O49" i="2"/>
  <c r="O47" i="2"/>
  <c r="O46" i="2"/>
  <c r="O45" i="2"/>
  <c r="O43" i="2"/>
  <c r="O42" i="2"/>
  <c r="O41" i="2"/>
  <c r="O40" i="2"/>
  <c r="O39" i="2"/>
  <c r="O38" i="2"/>
  <c r="O36" i="2"/>
  <c r="O35" i="2"/>
  <c r="O32" i="2"/>
  <c r="O31" i="2"/>
  <c r="O30" i="2"/>
  <c r="O29" i="2"/>
  <c r="O28" i="2"/>
  <c r="O27" i="2"/>
  <c r="O26" i="2"/>
  <c r="O25" i="2"/>
  <c r="O23" i="2"/>
  <c r="O22" i="2"/>
  <c r="O21" i="2"/>
  <c r="O18" i="2"/>
  <c r="O15" i="2"/>
  <c r="O13" i="2"/>
  <c r="O12" i="2"/>
  <c r="O11" i="2"/>
  <c r="O8" i="2"/>
  <c r="O7" i="2"/>
  <c r="O6" i="2"/>
  <c r="O4" i="2"/>
  <c r="O3" i="2"/>
  <c r="P466" i="2"/>
  <c r="P465" i="2"/>
  <c r="P464" i="2"/>
  <c r="P463" i="2"/>
  <c r="P462" i="2"/>
  <c r="P461" i="2"/>
  <c r="P460" i="2"/>
  <c r="P458" i="2"/>
  <c r="P457" i="2"/>
  <c r="P456" i="2"/>
  <c r="P455" i="2"/>
  <c r="P454" i="2"/>
  <c r="P453" i="2"/>
  <c r="P452" i="2"/>
  <c r="P449" i="2"/>
  <c r="P448" i="2"/>
  <c r="P447" i="2"/>
  <c r="P446" i="2"/>
  <c r="P445" i="2"/>
  <c r="P444" i="2"/>
  <c r="P443" i="2"/>
  <c r="P441" i="2"/>
  <c r="P440" i="2"/>
  <c r="P439" i="2"/>
  <c r="P438" i="2"/>
  <c r="P437" i="2"/>
  <c r="P436" i="2"/>
  <c r="P435" i="2"/>
  <c r="P433" i="2"/>
  <c r="P432" i="2"/>
  <c r="P431" i="2"/>
  <c r="P430" i="2"/>
  <c r="P429" i="2"/>
  <c r="P428" i="2"/>
  <c r="P427" i="2"/>
  <c r="P425" i="2"/>
  <c r="P424" i="2"/>
  <c r="P423" i="2"/>
  <c r="P422" i="2"/>
  <c r="P421" i="2"/>
  <c r="P420" i="2"/>
  <c r="P419" i="2"/>
  <c r="P416" i="2"/>
  <c r="P415" i="2"/>
  <c r="P414" i="2"/>
  <c r="P413" i="2"/>
  <c r="P412" i="2"/>
  <c r="P411" i="2"/>
  <c r="P410" i="2"/>
  <c r="P408" i="2"/>
  <c r="P407" i="2"/>
  <c r="P406" i="2"/>
  <c r="P405" i="2"/>
  <c r="P404" i="2"/>
  <c r="P403" i="2"/>
  <c r="P402" i="2"/>
  <c r="P400" i="2"/>
  <c r="P399" i="2"/>
  <c r="P398" i="2"/>
  <c r="P397" i="2"/>
  <c r="P396" i="2"/>
  <c r="P395" i="2"/>
  <c r="P394" i="2"/>
  <c r="P392" i="2"/>
  <c r="P391" i="2"/>
  <c r="P390" i="2"/>
  <c r="P389" i="2"/>
  <c r="P388" i="2"/>
  <c r="P387" i="2"/>
  <c r="P386" i="2"/>
  <c r="P384" i="2"/>
  <c r="P383" i="2"/>
  <c r="P382" i="2"/>
  <c r="P381" i="2"/>
  <c r="P380" i="2"/>
  <c r="P379" i="2"/>
  <c r="P378" i="2"/>
  <c r="P376" i="2"/>
  <c r="P375" i="2"/>
  <c r="P374" i="2"/>
  <c r="P373" i="2"/>
  <c r="P372" i="2"/>
  <c r="P371" i="2"/>
  <c r="P370" i="2"/>
  <c r="P367" i="2"/>
  <c r="P366" i="2"/>
  <c r="P365" i="2"/>
  <c r="P364" i="2"/>
  <c r="P363" i="2"/>
  <c r="P362" i="2"/>
  <c r="P361" i="2"/>
  <c r="P359" i="2"/>
  <c r="P358" i="2"/>
  <c r="P357" i="2"/>
  <c r="P356" i="2"/>
  <c r="P355" i="2"/>
  <c r="P354" i="2"/>
  <c r="P353" i="2"/>
  <c r="P351" i="2"/>
  <c r="P350" i="2"/>
  <c r="P349" i="2"/>
  <c r="P348" i="2"/>
  <c r="P347" i="2"/>
  <c r="P346" i="2"/>
  <c r="P345" i="2"/>
  <c r="P343" i="2"/>
  <c r="P342" i="2"/>
  <c r="P341" i="2"/>
  <c r="P340" i="2"/>
  <c r="P339" i="2"/>
  <c r="P338" i="2"/>
  <c r="P337" i="2"/>
  <c r="P335" i="2"/>
  <c r="P334" i="2"/>
  <c r="P333" i="2"/>
  <c r="P332" i="2"/>
  <c r="P331" i="2"/>
  <c r="P330" i="2"/>
  <c r="P329" i="2"/>
  <c r="P327" i="2"/>
  <c r="P326" i="2"/>
  <c r="P325" i="2"/>
  <c r="P324" i="2"/>
  <c r="P323" i="2"/>
  <c r="P322" i="2"/>
  <c r="P321" i="2"/>
  <c r="P319" i="2"/>
  <c r="P318" i="2"/>
  <c r="P317" i="2"/>
  <c r="P316" i="2"/>
  <c r="P315" i="2"/>
  <c r="P314" i="2"/>
  <c r="P313" i="2"/>
  <c r="P311" i="2"/>
  <c r="P310" i="2"/>
  <c r="P309" i="2"/>
  <c r="P308" i="2"/>
  <c r="P307" i="2"/>
  <c r="P306" i="2"/>
  <c r="P305" i="2"/>
  <c r="P303" i="2"/>
  <c r="P302" i="2"/>
  <c r="P301" i="2"/>
  <c r="P300" i="2"/>
  <c r="P299" i="2"/>
  <c r="P298" i="2"/>
  <c r="P297" i="2"/>
  <c r="P295" i="2"/>
  <c r="P294" i="2"/>
  <c r="P293" i="2"/>
  <c r="P292" i="2"/>
  <c r="P291" i="2"/>
  <c r="P290" i="2"/>
  <c r="P289" i="2"/>
  <c r="P287" i="2"/>
  <c r="P286" i="2"/>
  <c r="P285" i="2"/>
  <c r="P284" i="2"/>
  <c r="P283" i="2"/>
  <c r="P282" i="2"/>
  <c r="P281" i="2"/>
  <c r="P279" i="2"/>
  <c r="P278" i="2"/>
  <c r="P277" i="2"/>
  <c r="P276" i="2"/>
  <c r="P275" i="2"/>
  <c r="P274" i="2"/>
  <c r="P273" i="2"/>
  <c r="P271" i="2"/>
  <c r="P270" i="2"/>
  <c r="P269" i="2"/>
  <c r="P268" i="2"/>
  <c r="P267" i="2"/>
  <c r="P266" i="2"/>
  <c r="P265" i="2"/>
  <c r="P263" i="2"/>
  <c r="P262" i="2"/>
  <c r="P261" i="2"/>
  <c r="P260" i="2"/>
  <c r="P259" i="2"/>
  <c r="P258" i="2"/>
  <c r="P257" i="2"/>
  <c r="P255" i="2"/>
  <c r="P254" i="2"/>
  <c r="P253" i="2"/>
  <c r="P252" i="2"/>
  <c r="P251" i="2"/>
  <c r="P250" i="2"/>
  <c r="P249" i="2"/>
  <c r="P247" i="2"/>
  <c r="P246" i="2"/>
  <c r="P245" i="2"/>
  <c r="P244" i="2"/>
  <c r="P243" i="2"/>
  <c r="P242" i="2"/>
  <c r="P241" i="2"/>
  <c r="P239" i="2"/>
  <c r="P238" i="2"/>
  <c r="P237" i="2"/>
  <c r="P236" i="2"/>
  <c r="P235" i="2"/>
  <c r="P234" i="2"/>
  <c r="P233" i="2"/>
  <c r="P230" i="2"/>
  <c r="P229" i="2"/>
  <c r="P228" i="2"/>
  <c r="P227" i="2"/>
  <c r="P226" i="2"/>
  <c r="P225" i="2"/>
  <c r="P224" i="2"/>
  <c r="P222" i="2"/>
  <c r="P221" i="2"/>
  <c r="P220" i="2"/>
  <c r="P219" i="2"/>
  <c r="P218" i="2"/>
  <c r="P217" i="2"/>
  <c r="P216" i="2"/>
  <c r="P206" i="2"/>
  <c r="P205" i="2"/>
  <c r="P204" i="2"/>
  <c r="P191" i="2"/>
  <c r="P190" i="2"/>
  <c r="P189" i="2"/>
  <c r="P188" i="2"/>
  <c r="P187" i="2"/>
  <c r="P186" i="2"/>
  <c r="P185" i="2"/>
  <c r="P184" i="2"/>
  <c r="P183" i="2"/>
  <c r="P182" i="2"/>
  <c r="P180" i="2"/>
  <c r="P179" i="2"/>
  <c r="P178" i="2"/>
  <c r="P177" i="2"/>
  <c r="P176" i="2"/>
  <c r="P175" i="2"/>
  <c r="P174" i="2"/>
  <c r="P173" i="2"/>
  <c r="P172" i="2"/>
  <c r="P171" i="2"/>
  <c r="P159" i="2"/>
  <c r="P158" i="2"/>
  <c r="P157" i="2"/>
  <c r="P156" i="2"/>
  <c r="P155" i="2"/>
  <c r="P154" i="2"/>
  <c r="P153" i="2"/>
  <c r="P150" i="2"/>
  <c r="P149" i="2"/>
  <c r="P148" i="2"/>
  <c r="P147" i="2"/>
  <c r="P146" i="2"/>
  <c r="P145" i="2"/>
  <c r="P144" i="2"/>
  <c r="P141" i="2"/>
  <c r="P140" i="2"/>
  <c r="P139" i="2"/>
  <c r="P138" i="2"/>
  <c r="P137" i="2"/>
  <c r="P136" i="2"/>
  <c r="P135" i="2"/>
  <c r="P132" i="2"/>
  <c r="P131" i="2"/>
  <c r="P130" i="2"/>
  <c r="P129" i="2"/>
  <c r="P128" i="2"/>
  <c r="P127" i="2"/>
  <c r="P126" i="2"/>
  <c r="P123" i="2"/>
  <c r="P122" i="2"/>
  <c r="P121" i="2"/>
  <c r="P120" i="2"/>
  <c r="P119" i="2"/>
  <c r="P118" i="2"/>
  <c r="P117" i="2"/>
  <c r="P114" i="2"/>
  <c r="P113" i="2"/>
  <c r="P112" i="2"/>
  <c r="P111" i="2"/>
  <c r="P110" i="2"/>
  <c r="P109" i="2"/>
  <c r="P108" i="2"/>
  <c r="P106" i="2"/>
  <c r="P105" i="2"/>
  <c r="P104" i="2"/>
  <c r="P103" i="2"/>
  <c r="P102" i="2"/>
  <c r="P101" i="2"/>
  <c r="P100" i="2"/>
  <c r="P97" i="2"/>
  <c r="P96" i="2"/>
  <c r="P95" i="2"/>
  <c r="P94" i="2"/>
  <c r="P93" i="2"/>
  <c r="P92" i="2"/>
  <c r="P90" i="2"/>
  <c r="P89" i="2"/>
  <c r="P88" i="2"/>
  <c r="P87" i="2"/>
  <c r="P85" i="2"/>
  <c r="P84" i="2"/>
  <c r="P83" i="2"/>
  <c r="P82" i="2"/>
  <c r="P81" i="2"/>
  <c r="P80" i="2"/>
  <c r="P79" i="2"/>
  <c r="P78" i="2"/>
  <c r="P77" i="2"/>
  <c r="P76" i="2"/>
  <c r="P74" i="2"/>
  <c r="P73" i="2"/>
  <c r="P72" i="2"/>
  <c r="P70" i="2"/>
  <c r="P69" i="2"/>
  <c r="P68" i="2"/>
  <c r="P67" i="2"/>
  <c r="P66" i="2"/>
  <c r="P64" i="2"/>
  <c r="P63" i="2"/>
  <c r="P62" i="2"/>
  <c r="P61" i="2"/>
  <c r="P60" i="2"/>
  <c r="P56" i="2" s="1"/>
  <c r="P59" i="2"/>
  <c r="P58" i="2"/>
  <c r="P57" i="2"/>
  <c r="P53" i="2"/>
  <c r="P52" i="2"/>
  <c r="P51" i="2"/>
  <c r="P50" i="2"/>
  <c r="P49" i="2"/>
  <c r="P47" i="2"/>
  <c r="P46" i="2"/>
  <c r="P45" i="2"/>
  <c r="P43" i="2"/>
  <c r="P42" i="2"/>
  <c r="P41" i="2"/>
  <c r="P40" i="2"/>
  <c r="P39" i="2"/>
  <c r="P38" i="2"/>
  <c r="P36" i="2"/>
  <c r="P35" i="2"/>
  <c r="P32" i="2"/>
  <c r="P31" i="2"/>
  <c r="P30" i="2"/>
  <c r="P29" i="2"/>
  <c r="P28" i="2"/>
  <c r="P27" i="2"/>
  <c r="P26" i="2"/>
  <c r="P25" i="2"/>
  <c r="P23" i="2"/>
  <c r="P22" i="2"/>
  <c r="P21" i="2"/>
  <c r="P18" i="2"/>
  <c r="P15" i="2"/>
  <c r="P13" i="2"/>
  <c r="P12" i="2"/>
  <c r="P11" i="2"/>
  <c r="P8" i="2"/>
  <c r="P7" i="2"/>
  <c r="P6" i="2"/>
  <c r="P4" i="2"/>
  <c r="P3" i="2"/>
  <c r="Q466" i="2"/>
  <c r="Q465" i="2"/>
  <c r="Q464" i="2"/>
  <c r="Q463" i="2"/>
  <c r="Q462" i="2"/>
  <c r="Q461" i="2"/>
  <c r="Q460" i="2"/>
  <c r="Q458" i="2"/>
  <c r="Q457" i="2"/>
  <c r="Q456" i="2"/>
  <c r="Q455" i="2"/>
  <c r="Q454" i="2"/>
  <c r="Q453" i="2"/>
  <c r="Q452" i="2"/>
  <c r="Q449" i="2"/>
  <c r="Q448" i="2"/>
  <c r="Q447" i="2"/>
  <c r="Q446" i="2"/>
  <c r="Q445" i="2"/>
  <c r="Q444" i="2"/>
  <c r="Q443" i="2"/>
  <c r="Q441" i="2"/>
  <c r="Q440" i="2"/>
  <c r="Q439" i="2"/>
  <c r="Q438" i="2"/>
  <c r="Q437" i="2"/>
  <c r="Q436" i="2"/>
  <c r="Q435" i="2"/>
  <c r="Q433" i="2"/>
  <c r="Q432" i="2"/>
  <c r="Q431" i="2"/>
  <c r="Q430" i="2"/>
  <c r="Q429" i="2"/>
  <c r="Q428" i="2"/>
  <c r="Q427" i="2"/>
  <c r="Q425" i="2"/>
  <c r="Q424" i="2"/>
  <c r="Q423" i="2"/>
  <c r="Q422" i="2"/>
  <c r="Q421" i="2"/>
  <c r="Q420" i="2"/>
  <c r="Q419" i="2"/>
  <c r="Q416" i="2"/>
  <c r="Q415" i="2"/>
  <c r="Q414" i="2"/>
  <c r="Q413" i="2"/>
  <c r="Q412" i="2"/>
  <c r="Q411" i="2"/>
  <c r="Q410" i="2"/>
  <c r="Q408" i="2"/>
  <c r="Q407" i="2"/>
  <c r="Q406" i="2"/>
  <c r="Q405" i="2"/>
  <c r="Q404" i="2"/>
  <c r="Q403" i="2"/>
  <c r="Q402" i="2"/>
  <c r="Q400" i="2"/>
  <c r="Q399" i="2"/>
  <c r="Q398" i="2"/>
  <c r="Q397" i="2"/>
  <c r="Q396" i="2"/>
  <c r="Q395" i="2"/>
  <c r="Q394" i="2"/>
  <c r="Q392" i="2"/>
  <c r="Q391" i="2"/>
  <c r="Q390" i="2"/>
  <c r="Q389" i="2"/>
  <c r="Q388" i="2"/>
  <c r="Q387" i="2"/>
  <c r="Q386" i="2"/>
  <c r="Q384" i="2"/>
  <c r="Q383" i="2"/>
  <c r="Q382" i="2"/>
  <c r="Q381" i="2"/>
  <c r="Q380" i="2"/>
  <c r="Q379" i="2"/>
  <c r="Q378" i="2"/>
  <c r="Q376" i="2"/>
  <c r="Q375" i="2"/>
  <c r="Q374" i="2"/>
  <c r="Q373" i="2"/>
  <c r="Q372" i="2"/>
  <c r="Q371" i="2"/>
  <c r="Q370" i="2"/>
  <c r="Q367" i="2"/>
  <c r="Q366" i="2"/>
  <c r="Q365" i="2"/>
  <c r="Q364" i="2"/>
  <c r="Q363" i="2"/>
  <c r="Q362" i="2"/>
  <c r="Q361" i="2"/>
  <c r="Q359" i="2"/>
  <c r="Q358" i="2"/>
  <c r="Q357" i="2"/>
  <c r="Q356" i="2"/>
  <c r="Q355" i="2"/>
  <c r="Q354" i="2"/>
  <c r="Q353" i="2"/>
  <c r="Q351" i="2"/>
  <c r="Q350" i="2"/>
  <c r="Q349" i="2"/>
  <c r="Q348" i="2"/>
  <c r="Q347" i="2"/>
  <c r="Q346" i="2"/>
  <c r="Q345" i="2"/>
  <c r="Q343" i="2"/>
  <c r="Q342" i="2"/>
  <c r="Q341" i="2"/>
  <c r="Q340" i="2"/>
  <c r="Q339" i="2"/>
  <c r="Q338" i="2"/>
  <c r="Q337" i="2"/>
  <c r="Q335" i="2"/>
  <c r="Q334" i="2"/>
  <c r="Q333" i="2"/>
  <c r="Q332" i="2"/>
  <c r="Q331" i="2"/>
  <c r="Q330" i="2"/>
  <c r="Q329" i="2"/>
  <c r="Q327" i="2"/>
  <c r="Q326" i="2"/>
  <c r="Q325" i="2"/>
  <c r="Q324" i="2"/>
  <c r="Q323" i="2"/>
  <c r="Q322" i="2"/>
  <c r="Q321" i="2"/>
  <c r="Q319" i="2"/>
  <c r="Q318" i="2"/>
  <c r="Q317" i="2"/>
  <c r="Q316" i="2"/>
  <c r="Q315" i="2"/>
  <c r="Q314" i="2"/>
  <c r="Q313" i="2"/>
  <c r="Q311" i="2"/>
  <c r="Q310" i="2"/>
  <c r="Q309" i="2"/>
  <c r="Q308" i="2"/>
  <c r="Q307" i="2"/>
  <c r="Q306" i="2"/>
  <c r="Q305" i="2"/>
  <c r="Q303" i="2"/>
  <c r="Q302" i="2"/>
  <c r="Q301" i="2"/>
  <c r="Q300" i="2"/>
  <c r="Q299" i="2"/>
  <c r="Q298" i="2"/>
  <c r="Q297" i="2"/>
  <c r="Q295" i="2"/>
  <c r="Q294" i="2"/>
  <c r="Q293" i="2"/>
  <c r="Q292" i="2"/>
  <c r="Q291" i="2"/>
  <c r="Q290" i="2"/>
  <c r="Q289" i="2"/>
  <c r="Q287" i="2"/>
  <c r="Q286" i="2"/>
  <c r="Q285" i="2"/>
  <c r="Q284" i="2"/>
  <c r="Q283" i="2"/>
  <c r="Q282" i="2"/>
  <c r="Q281" i="2"/>
  <c r="Q279" i="2"/>
  <c r="Q278" i="2"/>
  <c r="Q277" i="2"/>
  <c r="Q276" i="2"/>
  <c r="Q275" i="2"/>
  <c r="Q274" i="2"/>
  <c r="Q273" i="2"/>
  <c r="Q271" i="2"/>
  <c r="Q270" i="2"/>
  <c r="Q269" i="2"/>
  <c r="Q268" i="2"/>
  <c r="Q267" i="2"/>
  <c r="Q266" i="2"/>
  <c r="Q265" i="2"/>
  <c r="Q263" i="2"/>
  <c r="Q262" i="2"/>
  <c r="Q261" i="2"/>
  <c r="Q260" i="2"/>
  <c r="Q259" i="2"/>
  <c r="Q258" i="2"/>
  <c r="Q257" i="2"/>
  <c r="Q255" i="2"/>
  <c r="Q254" i="2"/>
  <c r="Q253" i="2"/>
  <c r="Q252" i="2"/>
  <c r="Q251" i="2"/>
  <c r="Q250" i="2"/>
  <c r="Q249" i="2"/>
  <c r="Q247" i="2"/>
  <c r="Q246" i="2"/>
  <c r="Q245" i="2"/>
  <c r="Q244" i="2"/>
  <c r="Q243" i="2"/>
  <c r="Q242" i="2"/>
  <c r="Q241" i="2"/>
  <c r="Q239" i="2"/>
  <c r="Q238" i="2"/>
  <c r="Q237" i="2"/>
  <c r="Q236" i="2"/>
  <c r="Q235" i="2"/>
  <c r="Q234" i="2"/>
  <c r="Q233" i="2"/>
  <c r="Q230" i="2"/>
  <c r="Q229" i="2"/>
  <c r="Q228" i="2"/>
  <c r="Q227" i="2"/>
  <c r="Q226" i="2"/>
  <c r="Q225" i="2"/>
  <c r="Q224" i="2"/>
  <c r="Q222" i="2"/>
  <c r="Q221" i="2"/>
  <c r="Q220" i="2"/>
  <c r="Q219" i="2"/>
  <c r="Q218" i="2"/>
  <c r="Q217" i="2"/>
  <c r="Q216" i="2"/>
  <c r="Q206" i="2"/>
  <c r="Q205" i="2"/>
  <c r="Q204" i="2"/>
  <c r="Q191" i="2"/>
  <c r="Q190" i="2"/>
  <c r="Q189" i="2"/>
  <c r="Q188" i="2"/>
  <c r="Q187" i="2"/>
  <c r="Q186" i="2"/>
  <c r="Q185" i="2"/>
  <c r="Q184" i="2"/>
  <c r="Q183" i="2"/>
  <c r="Q182" i="2"/>
  <c r="Q180" i="2"/>
  <c r="Q179" i="2"/>
  <c r="Q178" i="2"/>
  <c r="Q177" i="2"/>
  <c r="Q176" i="2"/>
  <c r="Q175" i="2"/>
  <c r="Q174" i="2"/>
  <c r="Q173" i="2"/>
  <c r="Q172" i="2"/>
  <c r="Q171" i="2"/>
  <c r="Q159" i="2"/>
  <c r="Q158" i="2"/>
  <c r="Q157" i="2"/>
  <c r="Q156" i="2"/>
  <c r="Q155" i="2"/>
  <c r="Q154" i="2"/>
  <c r="Q153" i="2"/>
  <c r="Q150" i="2"/>
  <c r="Q149" i="2"/>
  <c r="Q148" i="2"/>
  <c r="Q147" i="2"/>
  <c r="Q146" i="2"/>
  <c r="Q145" i="2"/>
  <c r="Q144" i="2"/>
  <c r="Q141" i="2"/>
  <c r="Q140" i="2"/>
  <c r="Q139" i="2"/>
  <c r="Q138" i="2"/>
  <c r="Q137" i="2"/>
  <c r="Q136" i="2"/>
  <c r="Q135" i="2"/>
  <c r="Q132" i="2"/>
  <c r="Q131" i="2"/>
  <c r="Q130" i="2"/>
  <c r="Q129" i="2"/>
  <c r="Q128" i="2"/>
  <c r="Q127" i="2"/>
  <c r="Q126" i="2"/>
  <c r="Q123" i="2"/>
  <c r="Q122" i="2"/>
  <c r="Q121" i="2"/>
  <c r="Q120" i="2"/>
  <c r="Q119" i="2"/>
  <c r="Q118" i="2"/>
  <c r="Q117" i="2"/>
  <c r="Q114" i="2"/>
  <c r="Q113" i="2"/>
  <c r="Q112" i="2"/>
  <c r="Q111" i="2"/>
  <c r="Q110" i="2"/>
  <c r="Q109" i="2"/>
  <c r="Q108" i="2"/>
  <c r="Q106" i="2"/>
  <c r="Q105" i="2"/>
  <c r="Q104" i="2"/>
  <c r="Q103" i="2"/>
  <c r="Q102" i="2"/>
  <c r="Q101" i="2"/>
  <c r="Q100" i="2"/>
  <c r="Q97" i="2"/>
  <c r="Q96" i="2"/>
  <c r="Q95" i="2"/>
  <c r="Q94" i="2"/>
  <c r="Q93" i="2"/>
  <c r="Q92" i="2"/>
  <c r="Q90" i="2"/>
  <c r="Q89" i="2"/>
  <c r="Q88" i="2"/>
  <c r="Q87" i="2"/>
  <c r="Q85" i="2"/>
  <c r="Q84" i="2"/>
  <c r="Q83" i="2"/>
  <c r="Q82" i="2"/>
  <c r="Q81" i="2"/>
  <c r="Q80" i="2"/>
  <c r="Q79" i="2"/>
  <c r="Q78" i="2"/>
  <c r="Q77" i="2"/>
  <c r="Q76" i="2"/>
  <c r="Q74" i="2"/>
  <c r="Q73" i="2"/>
  <c r="Q72" i="2"/>
  <c r="Q70" i="2"/>
  <c r="Q69" i="2"/>
  <c r="Q68" i="2"/>
  <c r="Q67" i="2"/>
  <c r="Q66" i="2"/>
  <c r="Q64" i="2"/>
  <c r="Q63" i="2"/>
  <c r="Q62" i="2"/>
  <c r="Q61" i="2"/>
  <c r="Q60" i="2"/>
  <c r="Q56" i="2" s="1"/>
  <c r="Q59" i="2"/>
  <c r="Q58" i="2"/>
  <c r="Q57" i="2"/>
  <c r="Q53" i="2"/>
  <c r="Q52" i="2"/>
  <c r="Q51" i="2"/>
  <c r="Q50" i="2"/>
  <c r="Q49" i="2"/>
  <c r="Q47" i="2"/>
  <c r="Q46" i="2"/>
  <c r="Q45" i="2"/>
  <c r="Q43" i="2"/>
  <c r="Q42" i="2"/>
  <c r="Q41" i="2"/>
  <c r="Q40" i="2"/>
  <c r="Q39" i="2"/>
  <c r="Q38" i="2"/>
  <c r="Q36" i="2"/>
  <c r="Q35" i="2"/>
  <c r="Q32" i="2"/>
  <c r="Q31" i="2"/>
  <c r="Q30" i="2"/>
  <c r="Q29" i="2"/>
  <c r="Q28" i="2"/>
  <c r="Q27" i="2"/>
  <c r="Q26" i="2"/>
  <c r="Q25" i="2"/>
  <c r="Q23" i="2"/>
  <c r="Q22" i="2"/>
  <c r="Q21" i="2"/>
  <c r="Q18" i="2"/>
  <c r="Q15" i="2"/>
  <c r="Q13" i="2"/>
  <c r="Q12" i="2"/>
  <c r="Q11" i="2"/>
  <c r="Q8" i="2"/>
  <c r="Q7" i="2"/>
  <c r="Q6" i="2"/>
  <c r="Q4" i="2"/>
  <c r="Q3" i="2"/>
  <c r="R466" i="2"/>
  <c r="R465" i="2"/>
  <c r="R464" i="2"/>
  <c r="R463" i="2"/>
  <c r="R462" i="2"/>
  <c r="R461" i="2"/>
  <c r="R460" i="2"/>
  <c r="R458" i="2"/>
  <c r="R457" i="2"/>
  <c r="R456" i="2"/>
  <c r="R455" i="2"/>
  <c r="R454" i="2"/>
  <c r="R453" i="2"/>
  <c r="R452" i="2"/>
  <c r="R449" i="2"/>
  <c r="R448" i="2"/>
  <c r="R447" i="2"/>
  <c r="R446" i="2"/>
  <c r="R445" i="2"/>
  <c r="R444" i="2"/>
  <c r="R443" i="2"/>
  <c r="R441" i="2"/>
  <c r="R440" i="2"/>
  <c r="R439" i="2"/>
  <c r="R438" i="2"/>
  <c r="R437" i="2"/>
  <c r="R436" i="2"/>
  <c r="R435" i="2"/>
  <c r="R433" i="2"/>
  <c r="R432" i="2"/>
  <c r="R431" i="2"/>
  <c r="R430" i="2"/>
  <c r="R429" i="2"/>
  <c r="R428" i="2"/>
  <c r="R427" i="2"/>
  <c r="R425" i="2"/>
  <c r="R424" i="2"/>
  <c r="R423" i="2"/>
  <c r="R422" i="2"/>
  <c r="R421" i="2"/>
  <c r="R420" i="2"/>
  <c r="R419" i="2"/>
  <c r="R416" i="2"/>
  <c r="R415" i="2"/>
  <c r="R414" i="2"/>
  <c r="R413" i="2"/>
  <c r="R412" i="2"/>
  <c r="R411" i="2"/>
  <c r="R410" i="2"/>
  <c r="R408" i="2"/>
  <c r="R407" i="2"/>
  <c r="R406" i="2"/>
  <c r="R405" i="2"/>
  <c r="R404" i="2"/>
  <c r="R403" i="2"/>
  <c r="R402" i="2"/>
  <c r="R400" i="2"/>
  <c r="R399" i="2"/>
  <c r="R398" i="2"/>
  <c r="R397" i="2"/>
  <c r="R396" i="2"/>
  <c r="R395" i="2"/>
  <c r="R394" i="2"/>
  <c r="R392" i="2"/>
  <c r="R391" i="2"/>
  <c r="R390" i="2"/>
  <c r="R389" i="2"/>
  <c r="R388" i="2"/>
  <c r="R387" i="2"/>
  <c r="R386" i="2"/>
  <c r="R384" i="2"/>
  <c r="R383" i="2"/>
  <c r="R382" i="2"/>
  <c r="R381" i="2"/>
  <c r="R380" i="2"/>
  <c r="R379" i="2"/>
  <c r="R378" i="2"/>
  <c r="R376" i="2"/>
  <c r="R375" i="2"/>
  <c r="R374" i="2"/>
  <c r="R373" i="2"/>
  <c r="R372" i="2"/>
  <c r="R371" i="2"/>
  <c r="R370" i="2"/>
  <c r="R367" i="2"/>
  <c r="R366" i="2"/>
  <c r="R365" i="2"/>
  <c r="R364" i="2"/>
  <c r="R363" i="2"/>
  <c r="R362" i="2"/>
  <c r="R361" i="2"/>
  <c r="R359" i="2"/>
  <c r="R358" i="2"/>
  <c r="R357" i="2"/>
  <c r="R356" i="2"/>
  <c r="R355" i="2"/>
  <c r="R354" i="2"/>
  <c r="R353" i="2"/>
  <c r="R351" i="2"/>
  <c r="R350" i="2"/>
  <c r="R349" i="2"/>
  <c r="R348" i="2"/>
  <c r="R347" i="2"/>
  <c r="R346" i="2"/>
  <c r="R345" i="2"/>
  <c r="R343" i="2"/>
  <c r="R342" i="2"/>
  <c r="R341" i="2"/>
  <c r="R340" i="2"/>
  <c r="R339" i="2"/>
  <c r="R338" i="2"/>
  <c r="R337" i="2"/>
  <c r="R335" i="2"/>
  <c r="R334" i="2"/>
  <c r="R333" i="2"/>
  <c r="R332" i="2"/>
  <c r="R331" i="2"/>
  <c r="R330" i="2"/>
  <c r="R329" i="2"/>
  <c r="R327" i="2"/>
  <c r="R326" i="2"/>
  <c r="R325" i="2"/>
  <c r="R324" i="2"/>
  <c r="R323" i="2"/>
  <c r="R322" i="2"/>
  <c r="R321" i="2"/>
  <c r="R319" i="2"/>
  <c r="R318" i="2"/>
  <c r="R317" i="2"/>
  <c r="R316" i="2"/>
  <c r="R315" i="2"/>
  <c r="R314" i="2"/>
  <c r="R313" i="2"/>
  <c r="R311" i="2"/>
  <c r="R310" i="2"/>
  <c r="R309" i="2"/>
  <c r="R308" i="2"/>
  <c r="R307" i="2"/>
  <c r="R306" i="2"/>
  <c r="R305" i="2"/>
  <c r="R303" i="2"/>
  <c r="R302" i="2"/>
  <c r="R301" i="2"/>
  <c r="R300" i="2"/>
  <c r="R299" i="2"/>
  <c r="R298" i="2"/>
  <c r="R297" i="2"/>
  <c r="R295" i="2"/>
  <c r="R294" i="2"/>
  <c r="R293" i="2"/>
  <c r="R292" i="2"/>
  <c r="R291" i="2"/>
  <c r="R290" i="2"/>
  <c r="R289" i="2"/>
  <c r="R287" i="2"/>
  <c r="R286" i="2"/>
  <c r="R285" i="2"/>
  <c r="R284" i="2"/>
  <c r="R283" i="2"/>
  <c r="R282" i="2"/>
  <c r="R281" i="2"/>
  <c r="R279" i="2"/>
  <c r="R278" i="2"/>
  <c r="R277" i="2"/>
  <c r="R276" i="2"/>
  <c r="R275" i="2"/>
  <c r="R274" i="2"/>
  <c r="R273" i="2"/>
  <c r="R271" i="2"/>
  <c r="R270" i="2"/>
  <c r="R269" i="2"/>
  <c r="R268" i="2"/>
  <c r="R267" i="2"/>
  <c r="R266" i="2"/>
  <c r="R265" i="2"/>
  <c r="R263" i="2"/>
  <c r="R262" i="2"/>
  <c r="R261" i="2"/>
  <c r="R260" i="2"/>
  <c r="R259" i="2"/>
  <c r="R258" i="2"/>
  <c r="R257" i="2"/>
  <c r="R255" i="2"/>
  <c r="R254" i="2"/>
  <c r="R253" i="2"/>
  <c r="R252" i="2"/>
  <c r="R251" i="2"/>
  <c r="R250" i="2"/>
  <c r="R249" i="2"/>
  <c r="R247" i="2"/>
  <c r="R246" i="2"/>
  <c r="R245" i="2"/>
  <c r="R244" i="2"/>
  <c r="R243" i="2"/>
  <c r="R242" i="2"/>
  <c r="R241" i="2"/>
  <c r="R239" i="2"/>
  <c r="R238" i="2"/>
  <c r="R237" i="2"/>
  <c r="R236" i="2"/>
  <c r="R235" i="2"/>
  <c r="R234" i="2"/>
  <c r="R233" i="2"/>
  <c r="R230" i="2"/>
  <c r="R229" i="2"/>
  <c r="R228" i="2"/>
  <c r="R227" i="2"/>
  <c r="R226" i="2"/>
  <c r="R225" i="2"/>
  <c r="R224" i="2"/>
  <c r="R222" i="2"/>
  <c r="R221" i="2"/>
  <c r="R220" i="2"/>
  <c r="R219" i="2"/>
  <c r="R218" i="2"/>
  <c r="R217" i="2"/>
  <c r="R216" i="2"/>
  <c r="R206" i="2"/>
  <c r="R205" i="2"/>
  <c r="R204" i="2"/>
  <c r="R191" i="2"/>
  <c r="R190" i="2"/>
  <c r="R189" i="2"/>
  <c r="R188" i="2"/>
  <c r="R187" i="2"/>
  <c r="R186" i="2"/>
  <c r="R185" i="2"/>
  <c r="R184" i="2"/>
  <c r="R183" i="2"/>
  <c r="R182" i="2"/>
  <c r="R180" i="2"/>
  <c r="R179" i="2"/>
  <c r="R178" i="2"/>
  <c r="R177" i="2"/>
  <c r="R176" i="2"/>
  <c r="R175" i="2"/>
  <c r="R174" i="2"/>
  <c r="R173" i="2"/>
  <c r="R172" i="2"/>
  <c r="R171" i="2"/>
  <c r="R159" i="2"/>
  <c r="R158" i="2"/>
  <c r="R157" i="2"/>
  <c r="R156" i="2"/>
  <c r="R155" i="2"/>
  <c r="R154" i="2"/>
  <c r="R153" i="2"/>
  <c r="R150" i="2"/>
  <c r="R149" i="2"/>
  <c r="R148" i="2"/>
  <c r="R147" i="2"/>
  <c r="R146" i="2"/>
  <c r="R145" i="2"/>
  <c r="R144" i="2"/>
  <c r="R141" i="2"/>
  <c r="R140" i="2"/>
  <c r="R139" i="2"/>
  <c r="R138" i="2"/>
  <c r="R137" i="2"/>
  <c r="R136" i="2"/>
  <c r="R135" i="2"/>
  <c r="R132" i="2"/>
  <c r="R131" i="2"/>
  <c r="R130" i="2"/>
  <c r="R129" i="2"/>
  <c r="R128" i="2"/>
  <c r="R127" i="2"/>
  <c r="R126" i="2"/>
  <c r="R123" i="2"/>
  <c r="R122" i="2"/>
  <c r="R121" i="2"/>
  <c r="R120" i="2"/>
  <c r="R119" i="2"/>
  <c r="R118" i="2"/>
  <c r="R117" i="2"/>
  <c r="R114" i="2"/>
  <c r="R113" i="2"/>
  <c r="R112" i="2"/>
  <c r="R111" i="2"/>
  <c r="R110" i="2"/>
  <c r="R109" i="2"/>
  <c r="R108" i="2"/>
  <c r="R106" i="2"/>
  <c r="R105" i="2"/>
  <c r="R104" i="2"/>
  <c r="R103" i="2"/>
  <c r="R102" i="2"/>
  <c r="R101" i="2"/>
  <c r="R100" i="2"/>
  <c r="R97" i="2"/>
  <c r="R96" i="2"/>
  <c r="R95" i="2"/>
  <c r="R94" i="2"/>
  <c r="R93" i="2"/>
  <c r="R92" i="2"/>
  <c r="R90" i="2"/>
  <c r="R89" i="2"/>
  <c r="R88" i="2"/>
  <c r="R87" i="2"/>
  <c r="R85" i="2"/>
  <c r="R84" i="2"/>
  <c r="R83" i="2"/>
  <c r="R82" i="2"/>
  <c r="R81" i="2"/>
  <c r="R80" i="2"/>
  <c r="R79" i="2"/>
  <c r="R78" i="2"/>
  <c r="R77" i="2"/>
  <c r="R76" i="2"/>
  <c r="R74" i="2"/>
  <c r="R73" i="2"/>
  <c r="R72" i="2"/>
  <c r="R70" i="2"/>
  <c r="R69" i="2"/>
  <c r="R68" i="2"/>
  <c r="R67" i="2"/>
  <c r="R66" i="2"/>
  <c r="R64" i="2"/>
  <c r="R63" i="2"/>
  <c r="R62" i="2"/>
  <c r="R61" i="2"/>
  <c r="R60" i="2"/>
  <c r="R56" i="2" s="1"/>
  <c r="R59" i="2"/>
  <c r="R58" i="2"/>
  <c r="R57" i="2"/>
  <c r="R53" i="2"/>
  <c r="R52" i="2"/>
  <c r="R51" i="2"/>
  <c r="R50" i="2"/>
  <c r="R49" i="2"/>
  <c r="R47" i="2"/>
  <c r="R46" i="2"/>
  <c r="R45" i="2"/>
  <c r="R43" i="2"/>
  <c r="R42" i="2"/>
  <c r="R41" i="2"/>
  <c r="R40" i="2"/>
  <c r="R39" i="2"/>
  <c r="R38" i="2"/>
  <c r="R36" i="2"/>
  <c r="R35" i="2"/>
  <c r="R32" i="2"/>
  <c r="R31" i="2"/>
  <c r="R30" i="2"/>
  <c r="R29" i="2"/>
  <c r="R28" i="2"/>
  <c r="R27" i="2"/>
  <c r="R26" i="2"/>
  <c r="R25" i="2"/>
  <c r="R23" i="2"/>
  <c r="R22" i="2"/>
  <c r="R21" i="2"/>
  <c r="R18" i="2"/>
  <c r="R15" i="2"/>
  <c r="R13" i="2"/>
  <c r="R12" i="2"/>
  <c r="R11" i="2"/>
  <c r="R8" i="2"/>
  <c r="R7" i="2"/>
  <c r="R6" i="2"/>
  <c r="R4" i="2"/>
  <c r="R3" i="2"/>
  <c r="S466" i="2"/>
  <c r="S465" i="2"/>
  <c r="S464" i="2"/>
  <c r="S463" i="2"/>
  <c r="S462" i="2"/>
  <c r="S461" i="2"/>
  <c r="S460" i="2"/>
  <c r="S458" i="2"/>
  <c r="S457" i="2"/>
  <c r="S456" i="2"/>
  <c r="S455" i="2"/>
  <c r="S454" i="2"/>
  <c r="S453" i="2"/>
  <c r="S452" i="2"/>
  <c r="S449" i="2"/>
  <c r="S448" i="2"/>
  <c r="S447" i="2"/>
  <c r="S446" i="2"/>
  <c r="S445" i="2"/>
  <c r="S444" i="2"/>
  <c r="S443" i="2"/>
  <c r="S441" i="2"/>
  <c r="S440" i="2"/>
  <c r="S439" i="2"/>
  <c r="S438" i="2"/>
  <c r="S437" i="2"/>
  <c r="S436" i="2"/>
  <c r="S435" i="2"/>
  <c r="S433" i="2"/>
  <c r="S432" i="2"/>
  <c r="S431" i="2"/>
  <c r="S430" i="2"/>
  <c r="S429" i="2"/>
  <c r="S428" i="2"/>
  <c r="S427" i="2"/>
  <c r="S425" i="2"/>
  <c r="S424" i="2"/>
  <c r="S423" i="2"/>
  <c r="S422" i="2"/>
  <c r="S421" i="2"/>
  <c r="S420" i="2"/>
  <c r="S419" i="2"/>
  <c r="S416" i="2"/>
  <c r="S415" i="2"/>
  <c r="S414" i="2"/>
  <c r="S413" i="2"/>
  <c r="S412" i="2"/>
  <c r="S411" i="2"/>
  <c r="S410" i="2"/>
  <c r="S408" i="2"/>
  <c r="S407" i="2"/>
  <c r="S406" i="2"/>
  <c r="S405" i="2"/>
  <c r="S404" i="2"/>
  <c r="S403" i="2"/>
  <c r="S402" i="2"/>
  <c r="S400" i="2"/>
  <c r="S399" i="2"/>
  <c r="S398" i="2"/>
  <c r="S397" i="2"/>
  <c r="S396" i="2"/>
  <c r="S395" i="2"/>
  <c r="S394" i="2"/>
  <c r="S392" i="2"/>
  <c r="S391" i="2"/>
  <c r="S390" i="2"/>
  <c r="S389" i="2"/>
  <c r="S388" i="2"/>
  <c r="S387" i="2"/>
  <c r="S386" i="2"/>
  <c r="S384" i="2"/>
  <c r="S383" i="2"/>
  <c r="S382" i="2"/>
  <c r="S381" i="2"/>
  <c r="S380" i="2"/>
  <c r="S379" i="2"/>
  <c r="S378" i="2"/>
  <c r="S376" i="2"/>
  <c r="S375" i="2"/>
  <c r="S374" i="2"/>
  <c r="S373" i="2"/>
  <c r="S372" i="2"/>
  <c r="S371" i="2"/>
  <c r="S370" i="2"/>
  <c r="S367" i="2"/>
  <c r="S366" i="2"/>
  <c r="S365" i="2"/>
  <c r="S364" i="2"/>
  <c r="S363" i="2"/>
  <c r="S362" i="2"/>
  <c r="S361" i="2"/>
  <c r="S359" i="2"/>
  <c r="S358" i="2"/>
  <c r="S357" i="2"/>
  <c r="S356" i="2"/>
  <c r="S355" i="2"/>
  <c r="S354" i="2"/>
  <c r="S353" i="2"/>
  <c r="S351" i="2"/>
  <c r="S350" i="2"/>
  <c r="S349" i="2"/>
  <c r="S348" i="2"/>
  <c r="S347" i="2"/>
  <c r="S346" i="2"/>
  <c r="S345" i="2"/>
  <c r="S343" i="2"/>
  <c r="S342" i="2"/>
  <c r="S341" i="2"/>
  <c r="S340" i="2"/>
  <c r="S339" i="2"/>
  <c r="S338" i="2"/>
  <c r="S337" i="2"/>
  <c r="S335" i="2"/>
  <c r="S334" i="2"/>
  <c r="S333" i="2"/>
  <c r="S332" i="2"/>
  <c r="S331" i="2"/>
  <c r="S330" i="2"/>
  <c r="S329" i="2"/>
  <c r="S327" i="2"/>
  <c r="S326" i="2"/>
  <c r="S325" i="2"/>
  <c r="S324" i="2"/>
  <c r="S323" i="2"/>
  <c r="S322" i="2"/>
  <c r="S321" i="2"/>
  <c r="S319" i="2"/>
  <c r="S318" i="2"/>
  <c r="S317" i="2"/>
  <c r="S316" i="2"/>
  <c r="S315" i="2"/>
  <c r="S314" i="2"/>
  <c r="S313" i="2"/>
  <c r="S311" i="2"/>
  <c r="S310" i="2"/>
  <c r="S309" i="2"/>
  <c r="S308" i="2"/>
  <c r="S307" i="2"/>
  <c r="S306" i="2"/>
  <c r="S305" i="2"/>
  <c r="S303" i="2"/>
  <c r="S302" i="2"/>
  <c r="S301" i="2"/>
  <c r="S300" i="2"/>
  <c r="S299" i="2"/>
  <c r="S298" i="2"/>
  <c r="S297" i="2"/>
  <c r="S295" i="2"/>
  <c r="S294" i="2"/>
  <c r="S293" i="2"/>
  <c r="S292" i="2"/>
  <c r="S291" i="2"/>
  <c r="S290" i="2"/>
  <c r="S289" i="2"/>
  <c r="S287" i="2"/>
  <c r="S286" i="2"/>
  <c r="S285" i="2"/>
  <c r="S284" i="2"/>
  <c r="S283" i="2"/>
  <c r="S282" i="2"/>
  <c r="S281" i="2"/>
  <c r="S279" i="2"/>
  <c r="S278" i="2"/>
  <c r="S277" i="2"/>
  <c r="S276" i="2"/>
  <c r="S275" i="2"/>
  <c r="S274" i="2"/>
  <c r="S273" i="2"/>
  <c r="S271" i="2"/>
  <c r="S270" i="2"/>
  <c r="S269" i="2"/>
  <c r="S268" i="2"/>
  <c r="S267" i="2"/>
  <c r="S266" i="2"/>
  <c r="S265" i="2"/>
  <c r="S263" i="2"/>
  <c r="S262" i="2"/>
  <c r="S261" i="2"/>
  <c r="S260" i="2"/>
  <c r="S259" i="2"/>
  <c r="S258" i="2"/>
  <c r="S257" i="2"/>
  <c r="S255" i="2"/>
  <c r="S254" i="2"/>
  <c r="S253" i="2"/>
  <c r="S252" i="2"/>
  <c r="S251" i="2"/>
  <c r="S250" i="2"/>
  <c r="S249" i="2"/>
  <c r="S247" i="2"/>
  <c r="S246" i="2"/>
  <c r="S245" i="2"/>
  <c r="S244" i="2"/>
  <c r="S243" i="2"/>
  <c r="S242" i="2"/>
  <c r="S241" i="2"/>
  <c r="S239" i="2"/>
  <c r="S238" i="2"/>
  <c r="S237" i="2"/>
  <c r="S236" i="2"/>
  <c r="S235" i="2"/>
  <c r="S234" i="2"/>
  <c r="S233" i="2"/>
  <c r="S230" i="2"/>
  <c r="S229" i="2"/>
  <c r="S228" i="2"/>
  <c r="S227" i="2"/>
  <c r="S226" i="2"/>
  <c r="S225" i="2"/>
  <c r="S224" i="2"/>
  <c r="S222" i="2"/>
  <c r="S221" i="2"/>
  <c r="S220" i="2"/>
  <c r="S219" i="2"/>
  <c r="S218" i="2"/>
  <c r="S217" i="2"/>
  <c r="S216" i="2"/>
  <c r="S206" i="2"/>
  <c r="S205" i="2"/>
  <c r="S204" i="2"/>
  <c r="S191" i="2"/>
  <c r="S190" i="2"/>
  <c r="S189" i="2"/>
  <c r="S188" i="2"/>
  <c r="S187" i="2"/>
  <c r="S186" i="2"/>
  <c r="S185" i="2"/>
  <c r="S184" i="2"/>
  <c r="S183" i="2"/>
  <c r="S182" i="2"/>
  <c r="S180" i="2"/>
  <c r="S179" i="2"/>
  <c r="S178" i="2"/>
  <c r="S177" i="2"/>
  <c r="S176" i="2"/>
  <c r="S175" i="2"/>
  <c r="S174" i="2"/>
  <c r="S173" i="2"/>
  <c r="S172" i="2"/>
  <c r="S171" i="2"/>
  <c r="S159" i="2"/>
  <c r="S158" i="2"/>
  <c r="S157" i="2"/>
  <c r="S156" i="2"/>
  <c r="S155" i="2"/>
  <c r="S154" i="2"/>
  <c r="S153" i="2"/>
  <c r="S150" i="2"/>
  <c r="S149" i="2"/>
  <c r="S148" i="2"/>
  <c r="S147" i="2"/>
  <c r="S146" i="2"/>
  <c r="S145" i="2"/>
  <c r="S144" i="2"/>
  <c r="S141" i="2"/>
  <c r="S140" i="2"/>
  <c r="S139" i="2"/>
  <c r="S138" i="2"/>
  <c r="S137" i="2"/>
  <c r="S136" i="2"/>
  <c r="S135" i="2"/>
  <c r="S132" i="2"/>
  <c r="S131" i="2"/>
  <c r="S130" i="2"/>
  <c r="S129" i="2"/>
  <c r="S128" i="2"/>
  <c r="S127" i="2"/>
  <c r="S126" i="2"/>
  <c r="S123" i="2"/>
  <c r="S122" i="2"/>
  <c r="S121" i="2"/>
  <c r="S120" i="2"/>
  <c r="S119" i="2"/>
  <c r="S118" i="2"/>
  <c r="S117" i="2"/>
  <c r="S114" i="2"/>
  <c r="S113" i="2"/>
  <c r="S112" i="2"/>
  <c r="S111" i="2"/>
  <c r="S110" i="2"/>
  <c r="S109" i="2"/>
  <c r="S108" i="2"/>
  <c r="S106" i="2"/>
  <c r="S105" i="2"/>
  <c r="S104" i="2"/>
  <c r="S103" i="2"/>
  <c r="S102" i="2"/>
  <c r="S101" i="2"/>
  <c r="S100" i="2"/>
  <c r="S97" i="2"/>
  <c r="S96" i="2"/>
  <c r="S95" i="2"/>
  <c r="S94" i="2"/>
  <c r="S93" i="2"/>
  <c r="S92" i="2"/>
  <c r="S90" i="2"/>
  <c r="S89" i="2"/>
  <c r="S88" i="2"/>
  <c r="S87" i="2"/>
  <c r="S85" i="2"/>
  <c r="S84" i="2"/>
  <c r="S83" i="2"/>
  <c r="S82" i="2"/>
  <c r="S81" i="2"/>
  <c r="S80" i="2"/>
  <c r="S79" i="2"/>
  <c r="S78" i="2"/>
  <c r="S77" i="2"/>
  <c r="S76" i="2"/>
  <c r="S74" i="2"/>
  <c r="S73" i="2"/>
  <c r="S72" i="2"/>
  <c r="S70" i="2"/>
  <c r="S69" i="2"/>
  <c r="S68" i="2"/>
  <c r="S67" i="2"/>
  <c r="S66" i="2"/>
  <c r="S64" i="2"/>
  <c r="S63" i="2"/>
  <c r="S62" i="2"/>
  <c r="S61" i="2"/>
  <c r="S60" i="2"/>
  <c r="S56" i="2" s="1"/>
  <c r="S59" i="2"/>
  <c r="S58" i="2"/>
  <c r="S57" i="2"/>
  <c r="S53" i="2"/>
  <c r="S52" i="2"/>
  <c r="S51" i="2"/>
  <c r="S50" i="2"/>
  <c r="S49" i="2"/>
  <c r="S47" i="2"/>
  <c r="S46" i="2"/>
  <c r="S45" i="2"/>
  <c r="S43" i="2"/>
  <c r="S42" i="2"/>
  <c r="S41" i="2"/>
  <c r="S40" i="2"/>
  <c r="S39" i="2"/>
  <c r="S38" i="2"/>
  <c r="S36" i="2"/>
  <c r="S35" i="2"/>
  <c r="S32" i="2"/>
  <c r="S31" i="2"/>
  <c r="S30" i="2"/>
  <c r="S29" i="2"/>
  <c r="S28" i="2"/>
  <c r="S27" i="2"/>
  <c r="S26" i="2"/>
  <c r="S25" i="2"/>
  <c r="S23" i="2"/>
  <c r="S22" i="2"/>
  <c r="S21" i="2"/>
  <c r="S18" i="2"/>
  <c r="S15" i="2"/>
  <c r="S13" i="2"/>
  <c r="S12" i="2"/>
  <c r="S11" i="2"/>
  <c r="S8" i="2"/>
  <c r="S7" i="2"/>
  <c r="S6" i="2"/>
  <c r="S4" i="2"/>
  <c r="S3" i="2"/>
  <c r="T466" i="2"/>
  <c r="T465" i="2"/>
  <c r="T464" i="2"/>
  <c r="T463" i="2"/>
  <c r="T462" i="2"/>
  <c r="T461" i="2"/>
  <c r="T460" i="2"/>
  <c r="T458" i="2"/>
  <c r="T457" i="2"/>
  <c r="T456" i="2"/>
  <c r="T455" i="2"/>
  <c r="T454" i="2"/>
  <c r="T453" i="2"/>
  <c r="T452" i="2"/>
  <c r="T449" i="2"/>
  <c r="T448" i="2"/>
  <c r="T447" i="2"/>
  <c r="T446" i="2"/>
  <c r="T445" i="2"/>
  <c r="T444" i="2"/>
  <c r="T443" i="2"/>
  <c r="T441" i="2"/>
  <c r="T440" i="2"/>
  <c r="T439" i="2"/>
  <c r="T438" i="2"/>
  <c r="T437" i="2"/>
  <c r="T436" i="2"/>
  <c r="T435" i="2"/>
  <c r="T433" i="2"/>
  <c r="T432" i="2"/>
  <c r="T431" i="2"/>
  <c r="T430" i="2"/>
  <c r="T429" i="2"/>
  <c r="T428" i="2"/>
  <c r="T427" i="2"/>
  <c r="T425" i="2"/>
  <c r="T424" i="2"/>
  <c r="T423" i="2"/>
  <c r="T422" i="2"/>
  <c r="T421" i="2"/>
  <c r="T420" i="2"/>
  <c r="T419" i="2"/>
  <c r="T416" i="2"/>
  <c r="T415" i="2"/>
  <c r="T414" i="2"/>
  <c r="T413" i="2"/>
  <c r="T412" i="2"/>
  <c r="T411" i="2"/>
  <c r="T410" i="2"/>
  <c r="T408" i="2"/>
  <c r="T407" i="2"/>
  <c r="T406" i="2"/>
  <c r="T405" i="2"/>
  <c r="T404" i="2"/>
  <c r="T403" i="2"/>
  <c r="T402" i="2"/>
  <c r="T400" i="2"/>
  <c r="T399" i="2"/>
  <c r="T398" i="2"/>
  <c r="T397" i="2"/>
  <c r="T396" i="2"/>
  <c r="T395" i="2"/>
  <c r="T394" i="2"/>
  <c r="T392" i="2"/>
  <c r="T391" i="2"/>
  <c r="T390" i="2"/>
  <c r="T389" i="2"/>
  <c r="T388" i="2"/>
  <c r="T387" i="2"/>
  <c r="T386" i="2"/>
  <c r="T384" i="2"/>
  <c r="T383" i="2"/>
  <c r="T382" i="2"/>
  <c r="T381" i="2"/>
  <c r="T380" i="2"/>
  <c r="T379" i="2"/>
  <c r="T378" i="2"/>
  <c r="T376" i="2"/>
  <c r="T375" i="2"/>
  <c r="T374" i="2"/>
  <c r="T373" i="2"/>
  <c r="T372" i="2"/>
  <c r="T371" i="2"/>
  <c r="T370" i="2"/>
  <c r="T367" i="2"/>
  <c r="T366" i="2"/>
  <c r="T365" i="2"/>
  <c r="T364" i="2"/>
  <c r="T363" i="2"/>
  <c r="T362" i="2"/>
  <c r="T361" i="2"/>
  <c r="T359" i="2"/>
  <c r="T358" i="2"/>
  <c r="T357" i="2"/>
  <c r="T356" i="2"/>
  <c r="T355" i="2"/>
  <c r="T354" i="2"/>
  <c r="T353" i="2"/>
  <c r="T351" i="2"/>
  <c r="T350" i="2"/>
  <c r="T349" i="2"/>
  <c r="T348" i="2"/>
  <c r="T347" i="2"/>
  <c r="T346" i="2"/>
  <c r="T345" i="2"/>
  <c r="T343" i="2"/>
  <c r="T342" i="2"/>
  <c r="T341" i="2"/>
  <c r="T340" i="2"/>
  <c r="T339" i="2"/>
  <c r="T338" i="2"/>
  <c r="T337" i="2"/>
  <c r="T335" i="2"/>
  <c r="T334" i="2"/>
  <c r="T333" i="2"/>
  <c r="T332" i="2"/>
  <c r="T331" i="2"/>
  <c r="T330" i="2"/>
  <c r="T329" i="2"/>
  <c r="T327" i="2"/>
  <c r="T326" i="2"/>
  <c r="T325" i="2"/>
  <c r="T324" i="2"/>
  <c r="T323" i="2"/>
  <c r="T322" i="2"/>
  <c r="T321" i="2"/>
  <c r="T319" i="2"/>
  <c r="T318" i="2"/>
  <c r="T317" i="2"/>
  <c r="T316" i="2"/>
  <c r="T315" i="2"/>
  <c r="T314" i="2"/>
  <c r="T313" i="2"/>
  <c r="T311" i="2"/>
  <c r="T310" i="2"/>
  <c r="T309" i="2"/>
  <c r="T308" i="2"/>
  <c r="T307" i="2"/>
  <c r="T306" i="2"/>
  <c r="T305" i="2"/>
  <c r="T303" i="2"/>
  <c r="T302" i="2"/>
  <c r="T301" i="2"/>
  <c r="T300" i="2"/>
  <c r="T299" i="2"/>
  <c r="T298" i="2"/>
  <c r="T297" i="2"/>
  <c r="T295" i="2"/>
  <c r="T294" i="2"/>
  <c r="T293" i="2"/>
  <c r="T292" i="2"/>
  <c r="T291" i="2"/>
  <c r="T290" i="2"/>
  <c r="T289" i="2"/>
  <c r="T287" i="2"/>
  <c r="T286" i="2"/>
  <c r="T285" i="2"/>
  <c r="T284" i="2"/>
  <c r="T283" i="2"/>
  <c r="T282" i="2"/>
  <c r="T281" i="2"/>
  <c r="T279" i="2"/>
  <c r="T278" i="2"/>
  <c r="T277" i="2"/>
  <c r="T276" i="2"/>
  <c r="T275" i="2"/>
  <c r="T274" i="2"/>
  <c r="T273" i="2"/>
  <c r="T271" i="2"/>
  <c r="T270" i="2"/>
  <c r="T269" i="2"/>
  <c r="T268" i="2"/>
  <c r="T267" i="2"/>
  <c r="T266" i="2"/>
  <c r="T265" i="2"/>
  <c r="T263" i="2"/>
  <c r="T262" i="2"/>
  <c r="T261" i="2"/>
  <c r="T260" i="2"/>
  <c r="T259" i="2"/>
  <c r="T258" i="2"/>
  <c r="T257" i="2"/>
  <c r="T255" i="2"/>
  <c r="T254" i="2"/>
  <c r="T253" i="2"/>
  <c r="T252" i="2"/>
  <c r="T251" i="2"/>
  <c r="T250" i="2"/>
  <c r="T249" i="2"/>
  <c r="T247" i="2"/>
  <c r="T246" i="2"/>
  <c r="T245" i="2"/>
  <c r="T244" i="2"/>
  <c r="T243" i="2"/>
  <c r="T242" i="2"/>
  <c r="T241" i="2"/>
  <c r="T239" i="2"/>
  <c r="T238" i="2"/>
  <c r="T237" i="2"/>
  <c r="T236" i="2"/>
  <c r="T235" i="2"/>
  <c r="T234" i="2"/>
  <c r="T233" i="2"/>
  <c r="T230" i="2"/>
  <c r="T229" i="2"/>
  <c r="T228" i="2"/>
  <c r="T227" i="2"/>
  <c r="T226" i="2"/>
  <c r="T225" i="2"/>
  <c r="T224" i="2"/>
  <c r="T222" i="2"/>
  <c r="T221" i="2"/>
  <c r="T220" i="2"/>
  <c r="T219" i="2"/>
  <c r="T218" i="2"/>
  <c r="T217" i="2"/>
  <c r="T216" i="2"/>
  <c r="T206" i="2"/>
  <c r="T205" i="2"/>
  <c r="T204" i="2"/>
  <c r="T191" i="2"/>
  <c r="T190" i="2"/>
  <c r="T189" i="2"/>
  <c r="T188" i="2"/>
  <c r="T187" i="2"/>
  <c r="T186" i="2"/>
  <c r="T185" i="2"/>
  <c r="T184" i="2"/>
  <c r="T183" i="2"/>
  <c r="T182" i="2"/>
  <c r="T180" i="2"/>
  <c r="T179" i="2"/>
  <c r="T178" i="2"/>
  <c r="T177" i="2"/>
  <c r="T176" i="2"/>
  <c r="T175" i="2"/>
  <c r="T174" i="2"/>
  <c r="T173" i="2"/>
  <c r="T172" i="2"/>
  <c r="T171" i="2"/>
  <c r="T159" i="2"/>
  <c r="T158" i="2"/>
  <c r="T157" i="2"/>
  <c r="T156" i="2"/>
  <c r="T155" i="2"/>
  <c r="T154" i="2"/>
  <c r="T153" i="2"/>
  <c r="T150" i="2"/>
  <c r="T149" i="2"/>
  <c r="T148" i="2"/>
  <c r="T147" i="2"/>
  <c r="T146" i="2"/>
  <c r="T145" i="2"/>
  <c r="T144" i="2"/>
  <c r="T141" i="2"/>
  <c r="T140" i="2"/>
  <c r="T139" i="2"/>
  <c r="T138" i="2"/>
  <c r="T137" i="2"/>
  <c r="T136" i="2"/>
  <c r="T135" i="2"/>
  <c r="T132" i="2"/>
  <c r="T131" i="2"/>
  <c r="T130" i="2"/>
  <c r="T129" i="2"/>
  <c r="T128" i="2"/>
  <c r="T127" i="2"/>
  <c r="T126" i="2"/>
  <c r="T123" i="2"/>
  <c r="T122" i="2"/>
  <c r="T121" i="2"/>
  <c r="T120" i="2"/>
  <c r="T119" i="2"/>
  <c r="T118" i="2"/>
  <c r="T117" i="2"/>
  <c r="T114" i="2"/>
  <c r="T113" i="2"/>
  <c r="T112" i="2"/>
  <c r="T111" i="2"/>
  <c r="T110" i="2"/>
  <c r="T109" i="2"/>
  <c r="T108" i="2"/>
  <c r="T106" i="2"/>
  <c r="T105" i="2"/>
  <c r="T104" i="2"/>
  <c r="T103" i="2"/>
  <c r="T102" i="2"/>
  <c r="T101" i="2"/>
  <c r="T100" i="2"/>
  <c r="T97" i="2"/>
  <c r="T96" i="2"/>
  <c r="T95" i="2"/>
  <c r="T94" i="2"/>
  <c r="T93" i="2"/>
  <c r="T92" i="2"/>
  <c r="T90" i="2"/>
  <c r="T89" i="2"/>
  <c r="T88" i="2"/>
  <c r="T87" i="2"/>
  <c r="T85" i="2"/>
  <c r="T84" i="2"/>
  <c r="T83" i="2"/>
  <c r="T82" i="2"/>
  <c r="T81" i="2"/>
  <c r="T80" i="2"/>
  <c r="T79" i="2"/>
  <c r="T78" i="2"/>
  <c r="T77" i="2"/>
  <c r="T76" i="2"/>
  <c r="T74" i="2"/>
  <c r="T73" i="2"/>
  <c r="T72" i="2"/>
  <c r="T70" i="2"/>
  <c r="T69" i="2"/>
  <c r="T68" i="2"/>
  <c r="T67" i="2"/>
  <c r="T66" i="2"/>
  <c r="T64" i="2"/>
  <c r="T63" i="2"/>
  <c r="T62" i="2"/>
  <c r="T61" i="2"/>
  <c r="T59" i="2"/>
  <c r="T58" i="2"/>
  <c r="T57" i="2"/>
  <c r="T53" i="2"/>
  <c r="T52" i="2"/>
  <c r="T51" i="2"/>
  <c r="T50" i="2"/>
  <c r="T49" i="2"/>
  <c r="T47" i="2"/>
  <c r="T46" i="2"/>
  <c r="T45" i="2"/>
  <c r="T43" i="2"/>
  <c r="T42" i="2"/>
  <c r="T41" i="2"/>
  <c r="T40" i="2"/>
  <c r="T39" i="2"/>
  <c r="T38" i="2"/>
  <c r="T36" i="2"/>
  <c r="T35" i="2"/>
  <c r="T32" i="2"/>
  <c r="T31" i="2"/>
  <c r="T30" i="2"/>
  <c r="T29" i="2"/>
  <c r="T28" i="2"/>
  <c r="T27" i="2"/>
  <c r="T26" i="2"/>
  <c r="T25" i="2"/>
  <c r="T23" i="2"/>
  <c r="T22" i="2"/>
  <c r="T21" i="2"/>
  <c r="T18" i="2"/>
  <c r="T15" i="2"/>
  <c r="T13" i="2"/>
  <c r="T12" i="2"/>
  <c r="T11" i="2"/>
  <c r="T8" i="2"/>
  <c r="T7" i="2"/>
  <c r="T6" i="2"/>
  <c r="T4" i="2"/>
  <c r="T3" i="2"/>
  <c r="U466" i="2"/>
  <c r="U465" i="2"/>
  <c r="U464" i="2"/>
  <c r="U463" i="2"/>
  <c r="U462" i="2"/>
  <c r="U461" i="2"/>
  <c r="U460" i="2"/>
  <c r="U458" i="2"/>
  <c r="U457" i="2"/>
  <c r="U456" i="2"/>
  <c r="U455" i="2"/>
  <c r="U454" i="2"/>
  <c r="U453" i="2"/>
  <c r="U452" i="2"/>
  <c r="U449" i="2"/>
  <c r="U448" i="2"/>
  <c r="U447" i="2"/>
  <c r="U446" i="2"/>
  <c r="U445" i="2"/>
  <c r="U444" i="2"/>
  <c r="U443" i="2"/>
  <c r="U441" i="2"/>
  <c r="U440" i="2"/>
  <c r="U439" i="2"/>
  <c r="U438" i="2"/>
  <c r="U437" i="2"/>
  <c r="U436" i="2"/>
  <c r="U435" i="2"/>
  <c r="U433" i="2"/>
  <c r="U432" i="2"/>
  <c r="U431" i="2"/>
  <c r="U430" i="2"/>
  <c r="U429" i="2"/>
  <c r="U428" i="2"/>
  <c r="U427" i="2"/>
  <c r="U425" i="2"/>
  <c r="U424" i="2"/>
  <c r="U423" i="2"/>
  <c r="U422" i="2"/>
  <c r="U421" i="2"/>
  <c r="U420" i="2"/>
  <c r="U419" i="2"/>
  <c r="U416" i="2"/>
  <c r="U415" i="2"/>
  <c r="U414" i="2"/>
  <c r="U413" i="2"/>
  <c r="U412" i="2"/>
  <c r="U411" i="2"/>
  <c r="U410" i="2"/>
  <c r="U408" i="2"/>
  <c r="U407" i="2"/>
  <c r="U406" i="2"/>
  <c r="U405" i="2"/>
  <c r="U404" i="2"/>
  <c r="U403" i="2"/>
  <c r="U402" i="2"/>
  <c r="U400" i="2"/>
  <c r="U399" i="2"/>
  <c r="U398" i="2"/>
  <c r="U397" i="2"/>
  <c r="U396" i="2"/>
  <c r="U395" i="2"/>
  <c r="U394" i="2"/>
  <c r="U392" i="2"/>
  <c r="U391" i="2"/>
  <c r="U390" i="2"/>
  <c r="U389" i="2"/>
  <c r="U388" i="2"/>
  <c r="U387" i="2"/>
  <c r="U386" i="2"/>
  <c r="U384" i="2"/>
  <c r="U383" i="2"/>
  <c r="U382" i="2"/>
  <c r="U381" i="2"/>
  <c r="U380" i="2"/>
  <c r="U379" i="2"/>
  <c r="U378" i="2"/>
  <c r="U376" i="2"/>
  <c r="U375" i="2"/>
  <c r="U374" i="2"/>
  <c r="U373" i="2"/>
  <c r="U372" i="2"/>
  <c r="U371" i="2"/>
  <c r="U370" i="2"/>
  <c r="U367" i="2"/>
  <c r="U366" i="2"/>
  <c r="U365" i="2"/>
  <c r="U364" i="2"/>
  <c r="U363" i="2"/>
  <c r="U362" i="2"/>
  <c r="U361" i="2"/>
  <c r="U359" i="2"/>
  <c r="U358" i="2"/>
  <c r="U357" i="2"/>
  <c r="U356" i="2"/>
  <c r="U355" i="2"/>
  <c r="U354" i="2"/>
  <c r="U353" i="2"/>
  <c r="U351" i="2"/>
  <c r="U350" i="2"/>
  <c r="U349" i="2"/>
  <c r="U348" i="2"/>
  <c r="U347" i="2"/>
  <c r="U346" i="2"/>
  <c r="U345" i="2"/>
  <c r="U343" i="2"/>
  <c r="U342" i="2"/>
  <c r="U341" i="2"/>
  <c r="U340" i="2"/>
  <c r="U339" i="2"/>
  <c r="U338" i="2"/>
  <c r="U337" i="2"/>
  <c r="U335" i="2"/>
  <c r="U334" i="2"/>
  <c r="U333" i="2"/>
  <c r="U332" i="2"/>
  <c r="U331" i="2"/>
  <c r="U330" i="2"/>
  <c r="U329" i="2"/>
  <c r="U327" i="2"/>
  <c r="U326" i="2"/>
  <c r="U325" i="2"/>
  <c r="U324" i="2"/>
  <c r="U323" i="2"/>
  <c r="U322" i="2"/>
  <c r="U321" i="2"/>
  <c r="U319" i="2"/>
  <c r="U318" i="2"/>
  <c r="U317" i="2"/>
  <c r="U316" i="2"/>
  <c r="U315" i="2"/>
  <c r="U314" i="2"/>
  <c r="U313" i="2"/>
  <c r="U311" i="2"/>
  <c r="U310" i="2"/>
  <c r="U309" i="2"/>
  <c r="U308" i="2"/>
  <c r="U307" i="2"/>
  <c r="U306" i="2"/>
  <c r="U305" i="2"/>
  <c r="U303" i="2"/>
  <c r="U302" i="2"/>
  <c r="U301" i="2"/>
  <c r="U300" i="2"/>
  <c r="U299" i="2"/>
  <c r="U298" i="2"/>
  <c r="U297" i="2"/>
  <c r="U295" i="2"/>
  <c r="U294" i="2"/>
  <c r="U293" i="2"/>
  <c r="U292" i="2"/>
  <c r="U291" i="2"/>
  <c r="U290" i="2"/>
  <c r="U289" i="2"/>
  <c r="U287" i="2"/>
  <c r="U286" i="2"/>
  <c r="U285" i="2"/>
  <c r="U284" i="2"/>
  <c r="U283" i="2"/>
  <c r="U282" i="2"/>
  <c r="U281" i="2"/>
  <c r="U279" i="2"/>
  <c r="U278" i="2"/>
  <c r="U277" i="2"/>
  <c r="U276" i="2"/>
  <c r="U275" i="2"/>
  <c r="U274" i="2"/>
  <c r="U273" i="2"/>
  <c r="U271" i="2"/>
  <c r="U270" i="2"/>
  <c r="U269" i="2"/>
  <c r="U268" i="2"/>
  <c r="U267" i="2"/>
  <c r="U266" i="2"/>
  <c r="U265" i="2"/>
  <c r="U263" i="2"/>
  <c r="U262" i="2"/>
  <c r="U261" i="2"/>
  <c r="U260" i="2"/>
  <c r="U259" i="2"/>
  <c r="U258" i="2"/>
  <c r="U257" i="2"/>
  <c r="U255" i="2"/>
  <c r="U254" i="2"/>
  <c r="U253" i="2"/>
  <c r="U252" i="2"/>
  <c r="U251" i="2"/>
  <c r="U250" i="2"/>
  <c r="U249" i="2"/>
  <c r="U247" i="2"/>
  <c r="U246" i="2"/>
  <c r="U245" i="2"/>
  <c r="U244" i="2"/>
  <c r="U243" i="2"/>
  <c r="U242" i="2"/>
  <c r="U241" i="2"/>
  <c r="U239" i="2"/>
  <c r="U238" i="2"/>
  <c r="U237" i="2"/>
  <c r="U236" i="2"/>
  <c r="U235" i="2"/>
  <c r="U234" i="2"/>
  <c r="U233" i="2"/>
  <c r="U230" i="2"/>
  <c r="U229" i="2"/>
  <c r="U228" i="2"/>
  <c r="U227" i="2"/>
  <c r="U226" i="2"/>
  <c r="U225" i="2"/>
  <c r="U224" i="2"/>
  <c r="U222" i="2"/>
  <c r="U221" i="2"/>
  <c r="U220" i="2"/>
  <c r="U219" i="2"/>
  <c r="U218" i="2"/>
  <c r="U217" i="2"/>
  <c r="U216" i="2"/>
  <c r="U206" i="2"/>
  <c r="U205" i="2"/>
  <c r="U204" i="2"/>
  <c r="U191" i="2"/>
  <c r="U190" i="2"/>
  <c r="U189" i="2"/>
  <c r="U188" i="2"/>
  <c r="U187" i="2"/>
  <c r="U186" i="2"/>
  <c r="U185" i="2"/>
  <c r="U184" i="2"/>
  <c r="U183" i="2"/>
  <c r="U182" i="2"/>
  <c r="U180" i="2"/>
  <c r="U179" i="2"/>
  <c r="U178" i="2"/>
  <c r="U177" i="2"/>
  <c r="U176" i="2"/>
  <c r="U175" i="2"/>
  <c r="U174" i="2"/>
  <c r="U173" i="2"/>
  <c r="U172" i="2"/>
  <c r="U171" i="2"/>
  <c r="U159" i="2"/>
  <c r="U158" i="2"/>
  <c r="U157" i="2"/>
  <c r="U156" i="2"/>
  <c r="U155" i="2"/>
  <c r="U154" i="2"/>
  <c r="U153" i="2"/>
  <c r="U150" i="2"/>
  <c r="U149" i="2"/>
  <c r="U148" i="2"/>
  <c r="U147" i="2"/>
  <c r="U146" i="2"/>
  <c r="U145" i="2"/>
  <c r="U144" i="2"/>
  <c r="U141" i="2"/>
  <c r="U140" i="2"/>
  <c r="U139" i="2"/>
  <c r="U138" i="2"/>
  <c r="U137" i="2"/>
  <c r="U136" i="2"/>
  <c r="U135" i="2"/>
  <c r="U132" i="2"/>
  <c r="U131" i="2"/>
  <c r="U130" i="2"/>
  <c r="U129" i="2"/>
  <c r="U128" i="2"/>
  <c r="U127" i="2"/>
  <c r="U126" i="2"/>
  <c r="U123" i="2"/>
  <c r="U122" i="2"/>
  <c r="U121" i="2"/>
  <c r="U120" i="2"/>
  <c r="U119" i="2"/>
  <c r="U118" i="2"/>
  <c r="U117" i="2"/>
  <c r="U114" i="2"/>
  <c r="U113" i="2"/>
  <c r="U112" i="2"/>
  <c r="U111" i="2"/>
  <c r="U110" i="2"/>
  <c r="U109" i="2"/>
  <c r="U108" i="2"/>
  <c r="U106" i="2"/>
  <c r="U105" i="2"/>
  <c r="U104" i="2"/>
  <c r="U103" i="2"/>
  <c r="U102" i="2"/>
  <c r="U101" i="2"/>
  <c r="U100" i="2"/>
  <c r="U97" i="2"/>
  <c r="U96" i="2"/>
  <c r="U95" i="2"/>
  <c r="U94" i="2"/>
  <c r="U93" i="2"/>
  <c r="U92" i="2"/>
  <c r="U90" i="2"/>
  <c r="U89" i="2"/>
  <c r="U88" i="2"/>
  <c r="U87" i="2"/>
  <c r="U85" i="2"/>
  <c r="U84" i="2"/>
  <c r="U83" i="2"/>
  <c r="U82" i="2"/>
  <c r="U81" i="2"/>
  <c r="U80" i="2"/>
  <c r="U79" i="2"/>
  <c r="U78" i="2"/>
  <c r="U77" i="2"/>
  <c r="U76" i="2"/>
  <c r="U74" i="2"/>
  <c r="U73" i="2"/>
  <c r="U72" i="2"/>
  <c r="U70" i="2"/>
  <c r="U69" i="2"/>
  <c r="U68" i="2"/>
  <c r="U67" i="2"/>
  <c r="U66" i="2"/>
  <c r="U64" i="2"/>
  <c r="U63" i="2"/>
  <c r="U62" i="2"/>
  <c r="U61" i="2"/>
  <c r="U60" i="2"/>
  <c r="U56" i="2" s="1"/>
  <c r="U59" i="2"/>
  <c r="U58" i="2"/>
  <c r="U57" i="2"/>
  <c r="U53" i="2"/>
  <c r="U52" i="2"/>
  <c r="U51" i="2"/>
  <c r="U50" i="2"/>
  <c r="U49" i="2"/>
  <c r="U47" i="2"/>
  <c r="U46" i="2"/>
  <c r="U45" i="2"/>
  <c r="U43" i="2"/>
  <c r="U42" i="2"/>
  <c r="U41" i="2"/>
  <c r="U40" i="2"/>
  <c r="U39" i="2"/>
  <c r="U38" i="2"/>
  <c r="U36" i="2"/>
  <c r="U35" i="2"/>
  <c r="U32" i="2"/>
  <c r="U31" i="2"/>
  <c r="U30" i="2"/>
  <c r="U29" i="2"/>
  <c r="U28" i="2"/>
  <c r="U27" i="2"/>
  <c r="U26" i="2"/>
  <c r="U25" i="2"/>
  <c r="U23" i="2"/>
  <c r="U22" i="2"/>
  <c r="U21" i="2"/>
  <c r="U18" i="2"/>
  <c r="U15" i="2"/>
  <c r="U13" i="2"/>
  <c r="U12" i="2"/>
  <c r="U11" i="2"/>
  <c r="U8" i="2"/>
  <c r="U7" i="2"/>
  <c r="U6" i="2"/>
  <c r="U4" i="2"/>
  <c r="U3" i="2"/>
  <c r="V466" i="2"/>
  <c r="V465" i="2"/>
  <c r="V464" i="2"/>
  <c r="V463" i="2"/>
  <c r="V462" i="2"/>
  <c r="V461" i="2"/>
  <c r="V460" i="2"/>
  <c r="V458" i="2"/>
  <c r="V457" i="2"/>
  <c r="V456" i="2"/>
  <c r="V455" i="2"/>
  <c r="V454" i="2"/>
  <c r="V453" i="2"/>
  <c r="V452" i="2"/>
  <c r="V449" i="2"/>
  <c r="V448" i="2"/>
  <c r="V447" i="2"/>
  <c r="V446" i="2"/>
  <c r="V445" i="2"/>
  <c r="V444" i="2"/>
  <c r="V443" i="2"/>
  <c r="V441" i="2"/>
  <c r="V440" i="2"/>
  <c r="V439" i="2"/>
  <c r="V438" i="2"/>
  <c r="V437" i="2"/>
  <c r="V436" i="2"/>
  <c r="V435" i="2"/>
  <c r="V433" i="2"/>
  <c r="V432" i="2"/>
  <c r="V431" i="2"/>
  <c r="V430" i="2"/>
  <c r="V429" i="2"/>
  <c r="V428" i="2"/>
  <c r="V427" i="2"/>
  <c r="V425" i="2"/>
  <c r="V424" i="2"/>
  <c r="V423" i="2"/>
  <c r="V422" i="2"/>
  <c r="V421" i="2"/>
  <c r="V420" i="2"/>
  <c r="V419" i="2"/>
  <c r="V416" i="2"/>
  <c r="V415" i="2"/>
  <c r="V414" i="2"/>
  <c r="V413" i="2"/>
  <c r="V412" i="2"/>
  <c r="V411" i="2"/>
  <c r="V410" i="2"/>
  <c r="V408" i="2"/>
  <c r="V407" i="2"/>
  <c r="V406" i="2"/>
  <c r="V405" i="2"/>
  <c r="V404" i="2"/>
  <c r="V403" i="2"/>
  <c r="V402" i="2"/>
  <c r="V400" i="2"/>
  <c r="V399" i="2"/>
  <c r="V398" i="2"/>
  <c r="V397" i="2"/>
  <c r="V396" i="2"/>
  <c r="V395" i="2"/>
  <c r="V394" i="2"/>
  <c r="V392" i="2"/>
  <c r="V391" i="2"/>
  <c r="V390" i="2"/>
  <c r="V389" i="2"/>
  <c r="V388" i="2"/>
  <c r="V387" i="2"/>
  <c r="V386" i="2"/>
  <c r="V384" i="2"/>
  <c r="V383" i="2"/>
  <c r="V382" i="2"/>
  <c r="V381" i="2"/>
  <c r="V380" i="2"/>
  <c r="V379" i="2"/>
  <c r="V378" i="2"/>
  <c r="V376" i="2"/>
  <c r="V375" i="2"/>
  <c r="V374" i="2"/>
  <c r="V373" i="2"/>
  <c r="V372" i="2"/>
  <c r="V371" i="2"/>
  <c r="V370" i="2"/>
  <c r="V367" i="2"/>
  <c r="V366" i="2"/>
  <c r="V365" i="2"/>
  <c r="V364" i="2"/>
  <c r="V363" i="2"/>
  <c r="V362" i="2"/>
  <c r="V361" i="2"/>
  <c r="V359" i="2"/>
  <c r="V358" i="2"/>
  <c r="V357" i="2"/>
  <c r="V356" i="2"/>
  <c r="V355" i="2"/>
  <c r="V354" i="2"/>
  <c r="V353" i="2"/>
  <c r="V351" i="2"/>
  <c r="V350" i="2"/>
  <c r="V349" i="2"/>
  <c r="V348" i="2"/>
  <c r="V347" i="2"/>
  <c r="V346" i="2"/>
  <c r="V345" i="2"/>
  <c r="V343" i="2"/>
  <c r="V342" i="2"/>
  <c r="V341" i="2"/>
  <c r="V340" i="2"/>
  <c r="V339" i="2"/>
  <c r="V338" i="2"/>
  <c r="V337" i="2"/>
  <c r="V335" i="2"/>
  <c r="V334" i="2"/>
  <c r="V333" i="2"/>
  <c r="V332" i="2"/>
  <c r="V331" i="2"/>
  <c r="V330" i="2"/>
  <c r="V329" i="2"/>
  <c r="V327" i="2"/>
  <c r="V326" i="2"/>
  <c r="V325" i="2"/>
  <c r="V324" i="2"/>
  <c r="V323" i="2"/>
  <c r="V322" i="2"/>
  <c r="V321" i="2"/>
  <c r="V319" i="2"/>
  <c r="V318" i="2"/>
  <c r="V317" i="2"/>
  <c r="V316" i="2"/>
  <c r="V315" i="2"/>
  <c r="V314" i="2"/>
  <c r="V313" i="2"/>
  <c r="V311" i="2"/>
  <c r="V310" i="2"/>
  <c r="V309" i="2"/>
  <c r="V308" i="2"/>
  <c r="V307" i="2"/>
  <c r="V306" i="2"/>
  <c r="V305" i="2"/>
  <c r="V303" i="2"/>
  <c r="V302" i="2"/>
  <c r="V301" i="2"/>
  <c r="V300" i="2"/>
  <c r="V299" i="2"/>
  <c r="V298" i="2"/>
  <c r="V297" i="2"/>
  <c r="V295" i="2"/>
  <c r="V294" i="2"/>
  <c r="V293" i="2"/>
  <c r="V292" i="2"/>
  <c r="V291" i="2"/>
  <c r="V290" i="2"/>
  <c r="V289" i="2"/>
  <c r="V287" i="2"/>
  <c r="V286" i="2"/>
  <c r="V285" i="2"/>
  <c r="V284" i="2"/>
  <c r="V283" i="2"/>
  <c r="V282" i="2"/>
  <c r="V281" i="2"/>
  <c r="V279" i="2"/>
  <c r="V278" i="2"/>
  <c r="V277" i="2"/>
  <c r="V276" i="2"/>
  <c r="V275" i="2"/>
  <c r="V274" i="2"/>
  <c r="V273" i="2"/>
  <c r="V271" i="2"/>
  <c r="V270" i="2"/>
  <c r="V269" i="2"/>
  <c r="V268" i="2"/>
  <c r="V267" i="2"/>
  <c r="V266" i="2"/>
  <c r="V265" i="2"/>
  <c r="V263" i="2"/>
  <c r="V262" i="2"/>
  <c r="V261" i="2"/>
  <c r="V260" i="2"/>
  <c r="V259" i="2"/>
  <c r="V258" i="2"/>
  <c r="V257" i="2"/>
  <c r="V255" i="2"/>
  <c r="V254" i="2"/>
  <c r="V253" i="2"/>
  <c r="V252" i="2"/>
  <c r="V251" i="2"/>
  <c r="V250" i="2"/>
  <c r="V249" i="2"/>
  <c r="V247" i="2"/>
  <c r="V246" i="2"/>
  <c r="V245" i="2"/>
  <c r="V244" i="2"/>
  <c r="V243" i="2"/>
  <c r="V242" i="2"/>
  <c r="V241" i="2"/>
  <c r="V239" i="2"/>
  <c r="V238" i="2"/>
  <c r="V237" i="2"/>
  <c r="V236" i="2"/>
  <c r="V235" i="2"/>
  <c r="V234" i="2"/>
  <c r="V233" i="2"/>
  <c r="V230" i="2"/>
  <c r="V229" i="2"/>
  <c r="V228" i="2"/>
  <c r="V227" i="2"/>
  <c r="V226" i="2"/>
  <c r="V225" i="2"/>
  <c r="V224" i="2"/>
  <c r="V222" i="2"/>
  <c r="V221" i="2"/>
  <c r="V220" i="2"/>
  <c r="V219" i="2"/>
  <c r="V218" i="2"/>
  <c r="V217" i="2"/>
  <c r="V216" i="2"/>
  <c r="V206" i="2"/>
  <c r="V205" i="2"/>
  <c r="V204" i="2"/>
  <c r="V191" i="2"/>
  <c r="V190" i="2"/>
  <c r="V189" i="2"/>
  <c r="V188" i="2"/>
  <c r="V187" i="2"/>
  <c r="V186" i="2"/>
  <c r="V185" i="2"/>
  <c r="V184" i="2"/>
  <c r="V183" i="2"/>
  <c r="V182" i="2"/>
  <c r="V180" i="2"/>
  <c r="V179" i="2"/>
  <c r="V178" i="2"/>
  <c r="V177" i="2"/>
  <c r="V176" i="2"/>
  <c r="V175" i="2"/>
  <c r="V174" i="2"/>
  <c r="V173" i="2"/>
  <c r="V172" i="2"/>
  <c r="V171" i="2"/>
  <c r="V159" i="2"/>
  <c r="V158" i="2"/>
  <c r="V157" i="2"/>
  <c r="V156" i="2"/>
  <c r="V155" i="2"/>
  <c r="V154" i="2"/>
  <c r="V153" i="2"/>
  <c r="V150" i="2"/>
  <c r="V149" i="2"/>
  <c r="V148" i="2"/>
  <c r="V147" i="2"/>
  <c r="V146" i="2"/>
  <c r="V145" i="2"/>
  <c r="V144" i="2"/>
  <c r="V141" i="2"/>
  <c r="V140" i="2"/>
  <c r="V139" i="2"/>
  <c r="V138" i="2"/>
  <c r="V137" i="2"/>
  <c r="V136" i="2"/>
  <c r="V135" i="2"/>
  <c r="V132" i="2"/>
  <c r="V131" i="2"/>
  <c r="V130" i="2"/>
  <c r="V129" i="2"/>
  <c r="V128" i="2"/>
  <c r="V127" i="2"/>
  <c r="V126" i="2"/>
  <c r="V123" i="2"/>
  <c r="V122" i="2"/>
  <c r="V121" i="2"/>
  <c r="V120" i="2"/>
  <c r="V119" i="2"/>
  <c r="V118" i="2"/>
  <c r="V117" i="2"/>
  <c r="V114" i="2"/>
  <c r="V113" i="2"/>
  <c r="V112" i="2"/>
  <c r="V111" i="2"/>
  <c r="V110" i="2"/>
  <c r="V109" i="2"/>
  <c r="V108" i="2"/>
  <c r="V106" i="2"/>
  <c r="V105" i="2"/>
  <c r="V104" i="2"/>
  <c r="V103" i="2"/>
  <c r="V102" i="2"/>
  <c r="V101" i="2"/>
  <c r="V100" i="2"/>
  <c r="V97" i="2"/>
  <c r="V96" i="2"/>
  <c r="V95" i="2"/>
  <c r="V94" i="2"/>
  <c r="V93" i="2"/>
  <c r="V92" i="2"/>
  <c r="V90" i="2"/>
  <c r="V89" i="2"/>
  <c r="V88" i="2"/>
  <c r="V87" i="2"/>
  <c r="V85" i="2"/>
  <c r="V84" i="2"/>
  <c r="V83" i="2"/>
  <c r="V82" i="2"/>
  <c r="V81" i="2"/>
  <c r="V80" i="2"/>
  <c r="V79" i="2"/>
  <c r="V78" i="2"/>
  <c r="V77" i="2"/>
  <c r="V76" i="2"/>
  <c r="V74" i="2"/>
  <c r="V73" i="2"/>
  <c r="V72" i="2"/>
  <c r="V70" i="2"/>
  <c r="V69" i="2"/>
  <c r="V68" i="2"/>
  <c r="V67" i="2"/>
  <c r="V66" i="2"/>
  <c r="V64" i="2"/>
  <c r="V63" i="2"/>
  <c r="V62" i="2"/>
  <c r="V61" i="2"/>
  <c r="V60" i="2"/>
  <c r="V56" i="2" s="1"/>
  <c r="V59" i="2"/>
  <c r="V58" i="2"/>
  <c r="V57" i="2"/>
  <c r="V53" i="2"/>
  <c r="V52" i="2"/>
  <c r="V51" i="2"/>
  <c r="V50" i="2"/>
  <c r="V49" i="2"/>
  <c r="V47" i="2"/>
  <c r="V46" i="2"/>
  <c r="V45" i="2"/>
  <c r="V43" i="2"/>
  <c r="V42" i="2"/>
  <c r="V41" i="2"/>
  <c r="V40" i="2"/>
  <c r="V39" i="2"/>
  <c r="V38" i="2"/>
  <c r="V36" i="2"/>
  <c r="V35" i="2"/>
  <c r="V32" i="2"/>
  <c r="V31" i="2"/>
  <c r="V30" i="2"/>
  <c r="V29" i="2"/>
  <c r="V28" i="2"/>
  <c r="V27" i="2"/>
  <c r="V26" i="2"/>
  <c r="V25" i="2"/>
  <c r="V23" i="2"/>
  <c r="V22" i="2"/>
  <c r="V21" i="2"/>
  <c r="V18" i="2"/>
  <c r="V15" i="2"/>
  <c r="V13" i="2"/>
  <c r="V12" i="2"/>
  <c r="V11" i="2"/>
  <c r="V8" i="2"/>
  <c r="V7" i="2"/>
  <c r="V6" i="2"/>
  <c r="V4" i="2"/>
  <c r="V3" i="2"/>
  <c r="W466" i="2"/>
  <c r="W465" i="2"/>
  <c r="W464" i="2"/>
  <c r="W463" i="2"/>
  <c r="W462" i="2"/>
  <c r="W461" i="2"/>
  <c r="W460" i="2"/>
  <c r="W458" i="2"/>
  <c r="W457" i="2"/>
  <c r="W456" i="2"/>
  <c r="W455" i="2"/>
  <c r="W454" i="2"/>
  <c r="W453" i="2"/>
  <c r="W452" i="2"/>
  <c r="W449" i="2"/>
  <c r="W448" i="2"/>
  <c r="W447" i="2"/>
  <c r="W446" i="2"/>
  <c r="W445" i="2"/>
  <c r="W444" i="2"/>
  <c r="W443" i="2"/>
  <c r="W441" i="2"/>
  <c r="W440" i="2"/>
  <c r="W439" i="2"/>
  <c r="W438" i="2"/>
  <c r="W437" i="2"/>
  <c r="W436" i="2"/>
  <c r="W435" i="2"/>
  <c r="W433" i="2"/>
  <c r="W432" i="2"/>
  <c r="W431" i="2"/>
  <c r="W430" i="2"/>
  <c r="W429" i="2"/>
  <c r="W428" i="2"/>
  <c r="W427" i="2"/>
  <c r="W425" i="2"/>
  <c r="W424" i="2"/>
  <c r="W423" i="2"/>
  <c r="W422" i="2"/>
  <c r="W421" i="2"/>
  <c r="W420" i="2"/>
  <c r="W419" i="2"/>
  <c r="W416" i="2"/>
  <c r="W415" i="2"/>
  <c r="W414" i="2"/>
  <c r="W413" i="2"/>
  <c r="W412" i="2"/>
  <c r="W411" i="2"/>
  <c r="W410" i="2"/>
  <c r="W408" i="2"/>
  <c r="W407" i="2"/>
  <c r="W406" i="2"/>
  <c r="W405" i="2"/>
  <c r="W404" i="2"/>
  <c r="W403" i="2"/>
  <c r="W402" i="2"/>
  <c r="W400" i="2"/>
  <c r="W399" i="2"/>
  <c r="W398" i="2"/>
  <c r="W397" i="2"/>
  <c r="W396" i="2"/>
  <c r="W395" i="2"/>
  <c r="W394" i="2"/>
  <c r="W392" i="2"/>
  <c r="W391" i="2"/>
  <c r="W390" i="2"/>
  <c r="W389" i="2"/>
  <c r="W388" i="2"/>
  <c r="W387" i="2"/>
  <c r="W386" i="2"/>
  <c r="W384" i="2"/>
  <c r="W383" i="2"/>
  <c r="W382" i="2"/>
  <c r="W381" i="2"/>
  <c r="W380" i="2"/>
  <c r="W379" i="2"/>
  <c r="W378" i="2"/>
  <c r="W376" i="2"/>
  <c r="W375" i="2"/>
  <c r="W374" i="2"/>
  <c r="W373" i="2"/>
  <c r="W372" i="2"/>
  <c r="W371" i="2"/>
  <c r="W370" i="2"/>
  <c r="W367" i="2"/>
  <c r="W366" i="2"/>
  <c r="W365" i="2"/>
  <c r="W364" i="2"/>
  <c r="W363" i="2"/>
  <c r="W362" i="2"/>
  <c r="W361" i="2"/>
  <c r="W359" i="2"/>
  <c r="W358" i="2"/>
  <c r="W357" i="2"/>
  <c r="W356" i="2"/>
  <c r="W355" i="2"/>
  <c r="W354" i="2"/>
  <c r="W353" i="2"/>
  <c r="W351" i="2"/>
  <c r="W350" i="2"/>
  <c r="W349" i="2"/>
  <c r="W348" i="2"/>
  <c r="W347" i="2"/>
  <c r="W346" i="2"/>
  <c r="W345" i="2"/>
  <c r="W343" i="2"/>
  <c r="W342" i="2"/>
  <c r="W341" i="2"/>
  <c r="W340" i="2"/>
  <c r="W339" i="2"/>
  <c r="W338" i="2"/>
  <c r="W337" i="2"/>
  <c r="W335" i="2"/>
  <c r="W334" i="2"/>
  <c r="W333" i="2"/>
  <c r="W332" i="2"/>
  <c r="W331" i="2"/>
  <c r="W330" i="2"/>
  <c r="W329" i="2"/>
  <c r="W327" i="2"/>
  <c r="W326" i="2"/>
  <c r="W325" i="2"/>
  <c r="W324" i="2"/>
  <c r="W323" i="2"/>
  <c r="W322" i="2"/>
  <c r="W321" i="2"/>
  <c r="W319" i="2"/>
  <c r="W318" i="2"/>
  <c r="W317" i="2"/>
  <c r="W316" i="2"/>
  <c r="W315" i="2"/>
  <c r="W314" i="2"/>
  <c r="W313" i="2"/>
  <c r="W311" i="2"/>
  <c r="W310" i="2"/>
  <c r="W309" i="2"/>
  <c r="W308" i="2"/>
  <c r="W307" i="2"/>
  <c r="W306" i="2"/>
  <c r="W305" i="2"/>
  <c r="W303" i="2"/>
  <c r="W302" i="2"/>
  <c r="W301" i="2"/>
  <c r="W300" i="2"/>
  <c r="W299" i="2"/>
  <c r="W298" i="2"/>
  <c r="W297" i="2"/>
  <c r="W295" i="2"/>
  <c r="W294" i="2"/>
  <c r="W293" i="2"/>
  <c r="W292" i="2"/>
  <c r="W291" i="2"/>
  <c r="W290" i="2"/>
  <c r="W289" i="2"/>
  <c r="W287" i="2"/>
  <c r="W286" i="2"/>
  <c r="W285" i="2"/>
  <c r="W284" i="2"/>
  <c r="W283" i="2"/>
  <c r="W282" i="2"/>
  <c r="W281" i="2"/>
  <c r="W279" i="2"/>
  <c r="W278" i="2"/>
  <c r="W277" i="2"/>
  <c r="W276" i="2"/>
  <c r="W275" i="2"/>
  <c r="W274" i="2"/>
  <c r="W273" i="2"/>
  <c r="W271" i="2"/>
  <c r="W270" i="2"/>
  <c r="W269" i="2"/>
  <c r="W268" i="2"/>
  <c r="W267" i="2"/>
  <c r="W266" i="2"/>
  <c r="W265" i="2"/>
  <c r="W263" i="2"/>
  <c r="W262" i="2"/>
  <c r="W261" i="2"/>
  <c r="W260" i="2"/>
  <c r="W259" i="2"/>
  <c r="W258" i="2"/>
  <c r="W257" i="2"/>
  <c r="W255" i="2"/>
  <c r="W254" i="2"/>
  <c r="W253" i="2"/>
  <c r="W252" i="2"/>
  <c r="W251" i="2"/>
  <c r="W250" i="2"/>
  <c r="W249" i="2"/>
  <c r="W247" i="2"/>
  <c r="W246" i="2"/>
  <c r="W245" i="2"/>
  <c r="W244" i="2"/>
  <c r="W243" i="2"/>
  <c r="W242" i="2"/>
  <c r="W241" i="2"/>
  <c r="W239" i="2"/>
  <c r="W238" i="2"/>
  <c r="W237" i="2"/>
  <c r="W236" i="2"/>
  <c r="W235" i="2"/>
  <c r="W234" i="2"/>
  <c r="W233" i="2"/>
  <c r="W230" i="2"/>
  <c r="W229" i="2"/>
  <c r="W228" i="2"/>
  <c r="W227" i="2"/>
  <c r="W226" i="2"/>
  <c r="W225" i="2"/>
  <c r="W224" i="2"/>
  <c r="W222" i="2"/>
  <c r="W221" i="2"/>
  <c r="W220" i="2"/>
  <c r="W219" i="2"/>
  <c r="W218" i="2"/>
  <c r="W217" i="2"/>
  <c r="W216" i="2"/>
  <c r="W206" i="2"/>
  <c r="W205" i="2"/>
  <c r="W204" i="2"/>
  <c r="W191" i="2"/>
  <c r="W190" i="2"/>
  <c r="W189" i="2"/>
  <c r="W188" i="2"/>
  <c r="W187" i="2"/>
  <c r="W186" i="2"/>
  <c r="W185" i="2"/>
  <c r="W184" i="2"/>
  <c r="W183" i="2"/>
  <c r="W182" i="2"/>
  <c r="W180" i="2"/>
  <c r="W179" i="2"/>
  <c r="W178" i="2"/>
  <c r="W177" i="2"/>
  <c r="W176" i="2"/>
  <c r="W175" i="2"/>
  <c r="W174" i="2"/>
  <c r="W173" i="2"/>
  <c r="W172" i="2"/>
  <c r="W171" i="2"/>
  <c r="W159" i="2"/>
  <c r="W158" i="2"/>
  <c r="W157" i="2"/>
  <c r="W156" i="2"/>
  <c r="W155" i="2"/>
  <c r="W154" i="2"/>
  <c r="W153" i="2"/>
  <c r="W150" i="2"/>
  <c r="W149" i="2"/>
  <c r="W148" i="2"/>
  <c r="W147" i="2"/>
  <c r="W146" i="2"/>
  <c r="W145" i="2"/>
  <c r="W144" i="2"/>
  <c r="W141" i="2"/>
  <c r="W140" i="2"/>
  <c r="W139" i="2"/>
  <c r="W138" i="2"/>
  <c r="W137" i="2"/>
  <c r="W136" i="2"/>
  <c r="W135" i="2"/>
  <c r="W132" i="2"/>
  <c r="W131" i="2"/>
  <c r="W130" i="2"/>
  <c r="W129" i="2"/>
  <c r="W128" i="2"/>
  <c r="W127" i="2"/>
  <c r="W126" i="2"/>
  <c r="W123" i="2"/>
  <c r="W122" i="2"/>
  <c r="W121" i="2"/>
  <c r="W120" i="2"/>
  <c r="W119" i="2"/>
  <c r="W118" i="2"/>
  <c r="W117" i="2"/>
  <c r="W114" i="2"/>
  <c r="W113" i="2"/>
  <c r="W112" i="2"/>
  <c r="W111" i="2"/>
  <c r="W110" i="2"/>
  <c r="W109" i="2"/>
  <c r="W108" i="2"/>
  <c r="W106" i="2"/>
  <c r="W105" i="2"/>
  <c r="W104" i="2"/>
  <c r="W103" i="2"/>
  <c r="W102" i="2"/>
  <c r="W101" i="2"/>
  <c r="W100" i="2"/>
  <c r="W97" i="2"/>
  <c r="W96" i="2"/>
  <c r="W95" i="2"/>
  <c r="W94" i="2"/>
  <c r="W93" i="2"/>
  <c r="W92" i="2"/>
  <c r="W90" i="2"/>
  <c r="W89" i="2"/>
  <c r="W88" i="2"/>
  <c r="W87" i="2"/>
  <c r="W85" i="2"/>
  <c r="W84" i="2"/>
  <c r="W83" i="2"/>
  <c r="W82" i="2"/>
  <c r="W199" i="2" s="1"/>
  <c r="W81" i="2"/>
  <c r="W80" i="2"/>
  <c r="W79" i="2"/>
  <c r="W78" i="2"/>
  <c r="W77" i="2"/>
  <c r="W76" i="2"/>
  <c r="W74" i="2"/>
  <c r="W73" i="2"/>
  <c r="W72" i="2"/>
  <c r="W70" i="2"/>
  <c r="W69" i="2"/>
  <c r="W68" i="2"/>
  <c r="W67" i="2"/>
  <c r="W66" i="2"/>
  <c r="W64" i="2"/>
  <c r="W63" i="2"/>
  <c r="W62" i="2"/>
  <c r="W61" i="2"/>
  <c r="W60" i="2"/>
  <c r="W56" i="2" s="1"/>
  <c r="W59" i="2"/>
  <c r="W58" i="2"/>
  <c r="W57" i="2"/>
  <c r="W53" i="2"/>
  <c r="W52" i="2"/>
  <c r="W51" i="2"/>
  <c r="W50" i="2"/>
  <c r="W49" i="2"/>
  <c r="W47" i="2"/>
  <c r="W46" i="2"/>
  <c r="W45" i="2"/>
  <c r="W43" i="2"/>
  <c r="W42" i="2"/>
  <c r="W41" i="2"/>
  <c r="W40" i="2"/>
  <c r="W39" i="2"/>
  <c r="W38" i="2"/>
  <c r="W36" i="2"/>
  <c r="W35" i="2"/>
  <c r="W32" i="2"/>
  <c r="W31" i="2"/>
  <c r="W30" i="2"/>
  <c r="W29" i="2"/>
  <c r="W28" i="2"/>
  <c r="W27" i="2"/>
  <c r="W26" i="2"/>
  <c r="W25" i="2"/>
  <c r="W23" i="2"/>
  <c r="W22" i="2"/>
  <c r="W21" i="2"/>
  <c r="W18" i="2"/>
  <c r="W15" i="2"/>
  <c r="W13" i="2"/>
  <c r="W12" i="2"/>
  <c r="W11" i="2"/>
  <c r="W8" i="2"/>
  <c r="W7" i="2"/>
  <c r="W6" i="2"/>
  <c r="W4" i="2"/>
  <c r="W3" i="2"/>
  <c r="X466" i="2"/>
  <c r="X465" i="2"/>
  <c r="X464" i="2"/>
  <c r="X463" i="2"/>
  <c r="X462" i="2"/>
  <c r="X461" i="2"/>
  <c r="X460" i="2"/>
  <c r="X458" i="2"/>
  <c r="X457" i="2"/>
  <c r="X456" i="2"/>
  <c r="X455" i="2"/>
  <c r="X454" i="2"/>
  <c r="X453" i="2"/>
  <c r="X452" i="2"/>
  <c r="X449" i="2"/>
  <c r="X448" i="2"/>
  <c r="X447" i="2"/>
  <c r="X446" i="2"/>
  <c r="X445" i="2"/>
  <c r="X444" i="2"/>
  <c r="X443" i="2"/>
  <c r="X441" i="2"/>
  <c r="X440" i="2"/>
  <c r="X439" i="2"/>
  <c r="X438" i="2"/>
  <c r="X437" i="2"/>
  <c r="X436" i="2"/>
  <c r="X435" i="2"/>
  <c r="X433" i="2"/>
  <c r="X432" i="2"/>
  <c r="X431" i="2"/>
  <c r="X430" i="2"/>
  <c r="X429" i="2"/>
  <c r="X428" i="2"/>
  <c r="X427" i="2"/>
  <c r="X425" i="2"/>
  <c r="X424" i="2"/>
  <c r="X423" i="2"/>
  <c r="X422" i="2"/>
  <c r="X421" i="2"/>
  <c r="X420" i="2"/>
  <c r="X419" i="2"/>
  <c r="X416" i="2"/>
  <c r="X415" i="2"/>
  <c r="X414" i="2"/>
  <c r="X413" i="2"/>
  <c r="X412" i="2"/>
  <c r="X411" i="2"/>
  <c r="X410" i="2"/>
  <c r="X408" i="2"/>
  <c r="X407" i="2"/>
  <c r="X406" i="2"/>
  <c r="X405" i="2"/>
  <c r="X404" i="2"/>
  <c r="X403" i="2"/>
  <c r="X402" i="2"/>
  <c r="X400" i="2"/>
  <c r="X399" i="2"/>
  <c r="X398" i="2"/>
  <c r="X397" i="2"/>
  <c r="X396" i="2"/>
  <c r="X395" i="2"/>
  <c r="X394" i="2"/>
  <c r="X392" i="2"/>
  <c r="X391" i="2"/>
  <c r="X390" i="2"/>
  <c r="X389" i="2"/>
  <c r="X388" i="2"/>
  <c r="X387" i="2"/>
  <c r="X386" i="2"/>
  <c r="X384" i="2"/>
  <c r="X383" i="2"/>
  <c r="X382" i="2"/>
  <c r="X381" i="2"/>
  <c r="X380" i="2"/>
  <c r="X379" i="2"/>
  <c r="X378" i="2"/>
  <c r="X376" i="2"/>
  <c r="X375" i="2"/>
  <c r="X374" i="2"/>
  <c r="X373" i="2"/>
  <c r="X372" i="2"/>
  <c r="X371" i="2"/>
  <c r="X370" i="2"/>
  <c r="X367" i="2"/>
  <c r="X366" i="2"/>
  <c r="X365" i="2"/>
  <c r="X364" i="2"/>
  <c r="X363" i="2"/>
  <c r="X362" i="2"/>
  <c r="X361" i="2"/>
  <c r="X359" i="2"/>
  <c r="X358" i="2"/>
  <c r="X357" i="2"/>
  <c r="X356" i="2"/>
  <c r="X355" i="2"/>
  <c r="X354" i="2"/>
  <c r="X353" i="2"/>
  <c r="X351" i="2"/>
  <c r="X350" i="2"/>
  <c r="X349" i="2"/>
  <c r="X348" i="2"/>
  <c r="X347" i="2"/>
  <c r="X346" i="2"/>
  <c r="X345" i="2"/>
  <c r="X343" i="2"/>
  <c r="X342" i="2"/>
  <c r="X341" i="2"/>
  <c r="X340" i="2"/>
  <c r="X339" i="2"/>
  <c r="X338" i="2"/>
  <c r="X337" i="2"/>
  <c r="X335" i="2"/>
  <c r="X334" i="2"/>
  <c r="X333" i="2"/>
  <c r="X332" i="2"/>
  <c r="X331" i="2"/>
  <c r="X330" i="2"/>
  <c r="X329" i="2"/>
  <c r="X327" i="2"/>
  <c r="X326" i="2"/>
  <c r="X325" i="2"/>
  <c r="X324" i="2"/>
  <c r="X323" i="2"/>
  <c r="X322" i="2"/>
  <c r="X321" i="2"/>
  <c r="X319" i="2"/>
  <c r="X318" i="2"/>
  <c r="X317" i="2"/>
  <c r="X316" i="2"/>
  <c r="X315" i="2"/>
  <c r="X314" i="2"/>
  <c r="X313" i="2"/>
  <c r="X311" i="2"/>
  <c r="X310" i="2"/>
  <c r="X309" i="2"/>
  <c r="X308" i="2"/>
  <c r="X307" i="2"/>
  <c r="X306" i="2"/>
  <c r="X305" i="2"/>
  <c r="X303" i="2"/>
  <c r="X302" i="2"/>
  <c r="X301" i="2"/>
  <c r="X300" i="2"/>
  <c r="X299" i="2"/>
  <c r="X298" i="2"/>
  <c r="X297" i="2"/>
  <c r="X295" i="2"/>
  <c r="X294" i="2"/>
  <c r="X293" i="2"/>
  <c r="X292" i="2"/>
  <c r="X291" i="2"/>
  <c r="X290" i="2"/>
  <c r="X289" i="2"/>
  <c r="X287" i="2"/>
  <c r="X286" i="2"/>
  <c r="X285" i="2"/>
  <c r="X284" i="2"/>
  <c r="X283" i="2"/>
  <c r="X282" i="2"/>
  <c r="X281" i="2"/>
  <c r="X279" i="2"/>
  <c r="X278" i="2"/>
  <c r="X277" i="2"/>
  <c r="X276" i="2"/>
  <c r="X275" i="2"/>
  <c r="X274" i="2"/>
  <c r="X273" i="2"/>
  <c r="X271" i="2"/>
  <c r="X270" i="2"/>
  <c r="X269" i="2"/>
  <c r="X268" i="2"/>
  <c r="X267" i="2"/>
  <c r="X266" i="2"/>
  <c r="X265" i="2"/>
  <c r="X263" i="2"/>
  <c r="X262" i="2"/>
  <c r="X261" i="2"/>
  <c r="X260" i="2"/>
  <c r="X259" i="2"/>
  <c r="X258" i="2"/>
  <c r="X257" i="2"/>
  <c r="X255" i="2"/>
  <c r="X254" i="2"/>
  <c r="X253" i="2"/>
  <c r="X252" i="2"/>
  <c r="X251" i="2"/>
  <c r="X250" i="2"/>
  <c r="X249" i="2"/>
  <c r="X247" i="2"/>
  <c r="X246" i="2"/>
  <c r="X245" i="2"/>
  <c r="X244" i="2"/>
  <c r="X243" i="2"/>
  <c r="X242" i="2"/>
  <c r="X241" i="2"/>
  <c r="X239" i="2"/>
  <c r="X238" i="2"/>
  <c r="X237" i="2"/>
  <c r="X236" i="2"/>
  <c r="X235" i="2"/>
  <c r="X234" i="2"/>
  <c r="X233" i="2"/>
  <c r="X230" i="2"/>
  <c r="X229" i="2"/>
  <c r="X228" i="2"/>
  <c r="X227" i="2"/>
  <c r="X226" i="2"/>
  <c r="X225" i="2"/>
  <c r="X224" i="2"/>
  <c r="X222" i="2"/>
  <c r="X221" i="2"/>
  <c r="X220" i="2"/>
  <c r="X219" i="2"/>
  <c r="X218" i="2"/>
  <c r="X217" i="2"/>
  <c r="X216" i="2"/>
  <c r="X206" i="2"/>
  <c r="X205" i="2"/>
  <c r="X204" i="2"/>
  <c r="X191" i="2"/>
  <c r="X190" i="2"/>
  <c r="X189" i="2"/>
  <c r="X188" i="2"/>
  <c r="X187" i="2"/>
  <c r="X186" i="2"/>
  <c r="X185" i="2"/>
  <c r="X184" i="2"/>
  <c r="X183" i="2"/>
  <c r="X182" i="2"/>
  <c r="X180" i="2"/>
  <c r="X179" i="2"/>
  <c r="X178" i="2"/>
  <c r="X177" i="2"/>
  <c r="X176" i="2"/>
  <c r="X175" i="2"/>
  <c r="X174" i="2"/>
  <c r="X173" i="2"/>
  <c r="X172" i="2"/>
  <c r="X171" i="2"/>
  <c r="X159" i="2"/>
  <c r="X158" i="2"/>
  <c r="X157" i="2"/>
  <c r="X156" i="2"/>
  <c r="X155" i="2"/>
  <c r="X154" i="2"/>
  <c r="X153" i="2"/>
  <c r="X150" i="2"/>
  <c r="X149" i="2"/>
  <c r="X148" i="2"/>
  <c r="X147" i="2"/>
  <c r="X146" i="2"/>
  <c r="X145" i="2"/>
  <c r="X144" i="2"/>
  <c r="X141" i="2"/>
  <c r="X140" i="2"/>
  <c r="X139" i="2"/>
  <c r="X138" i="2"/>
  <c r="X137" i="2"/>
  <c r="X136" i="2"/>
  <c r="X135" i="2"/>
  <c r="X132" i="2"/>
  <c r="X131" i="2"/>
  <c r="X130" i="2"/>
  <c r="X129" i="2"/>
  <c r="X128" i="2"/>
  <c r="X127" i="2"/>
  <c r="X126" i="2"/>
  <c r="X123" i="2"/>
  <c r="X122" i="2"/>
  <c r="X121" i="2"/>
  <c r="X120" i="2"/>
  <c r="X119" i="2"/>
  <c r="X118" i="2"/>
  <c r="X117" i="2"/>
  <c r="X114" i="2"/>
  <c r="X113" i="2"/>
  <c r="X112" i="2"/>
  <c r="X111" i="2"/>
  <c r="X110" i="2"/>
  <c r="X109" i="2"/>
  <c r="X108" i="2"/>
  <c r="X106" i="2"/>
  <c r="X105" i="2"/>
  <c r="X104" i="2"/>
  <c r="X103" i="2"/>
  <c r="X102" i="2"/>
  <c r="X101" i="2"/>
  <c r="X100" i="2"/>
  <c r="X97" i="2"/>
  <c r="X96" i="2"/>
  <c r="X95" i="2"/>
  <c r="X94" i="2"/>
  <c r="X93" i="2"/>
  <c r="X92" i="2"/>
  <c r="X90" i="2"/>
  <c r="X89" i="2"/>
  <c r="X88" i="2"/>
  <c r="X87" i="2"/>
  <c r="X85" i="2"/>
  <c r="X84" i="2"/>
  <c r="X83" i="2"/>
  <c r="X82" i="2"/>
  <c r="X81" i="2"/>
  <c r="X80" i="2"/>
  <c r="X79" i="2"/>
  <c r="X78" i="2"/>
  <c r="X77" i="2"/>
  <c r="X76" i="2"/>
  <c r="X74" i="2"/>
  <c r="X73" i="2"/>
  <c r="X72" i="2"/>
  <c r="X70" i="2"/>
  <c r="X69" i="2"/>
  <c r="X68" i="2"/>
  <c r="X67" i="2"/>
  <c r="X66" i="2"/>
  <c r="X64" i="2"/>
  <c r="X63" i="2"/>
  <c r="X62" i="2"/>
  <c r="X61" i="2"/>
  <c r="X60" i="2"/>
  <c r="X56" i="2" s="1"/>
  <c r="X59" i="2"/>
  <c r="X58" i="2"/>
  <c r="X57" i="2"/>
  <c r="X53" i="2"/>
  <c r="X52" i="2"/>
  <c r="X51" i="2"/>
  <c r="X50" i="2"/>
  <c r="X49" i="2"/>
  <c r="X47" i="2"/>
  <c r="X46" i="2"/>
  <c r="X45" i="2"/>
  <c r="X43" i="2"/>
  <c r="X42" i="2"/>
  <c r="X41" i="2"/>
  <c r="X40" i="2"/>
  <c r="X39" i="2"/>
  <c r="X38" i="2"/>
  <c r="X36" i="2"/>
  <c r="X35" i="2"/>
  <c r="X32" i="2"/>
  <c r="X31" i="2"/>
  <c r="X30" i="2"/>
  <c r="X29" i="2"/>
  <c r="X28" i="2"/>
  <c r="X27" i="2"/>
  <c r="X26" i="2"/>
  <c r="X25" i="2"/>
  <c r="X23" i="2"/>
  <c r="X22" i="2"/>
  <c r="X21" i="2"/>
  <c r="X18" i="2"/>
  <c r="X15" i="2"/>
  <c r="X13" i="2"/>
  <c r="X12" i="2"/>
  <c r="X11" i="2"/>
  <c r="X8" i="2"/>
  <c r="X7" i="2"/>
  <c r="X6" i="2"/>
  <c r="X4" i="2"/>
  <c r="X3" i="2"/>
  <c r="Y466" i="2"/>
  <c r="Y465" i="2"/>
  <c r="Y464" i="2"/>
  <c r="Y463" i="2"/>
  <c r="Y462" i="2"/>
  <c r="Y461" i="2"/>
  <c r="Y460" i="2"/>
  <c r="Y458" i="2"/>
  <c r="Y457" i="2"/>
  <c r="Y456" i="2"/>
  <c r="Y455" i="2"/>
  <c r="Y454" i="2"/>
  <c r="Y453" i="2"/>
  <c r="Y452" i="2"/>
  <c r="Y449" i="2"/>
  <c r="Y448" i="2"/>
  <c r="Y447" i="2"/>
  <c r="Y446" i="2"/>
  <c r="Y445" i="2"/>
  <c r="Y444" i="2"/>
  <c r="Y443" i="2"/>
  <c r="Y441" i="2"/>
  <c r="Y440" i="2"/>
  <c r="Y439" i="2"/>
  <c r="Y438" i="2"/>
  <c r="Y437" i="2"/>
  <c r="Y436" i="2"/>
  <c r="Y435" i="2"/>
  <c r="Y433" i="2"/>
  <c r="Y432" i="2"/>
  <c r="Y431" i="2"/>
  <c r="Y430" i="2"/>
  <c r="Y429" i="2"/>
  <c r="Y428" i="2"/>
  <c r="Y427" i="2"/>
  <c r="Y425" i="2"/>
  <c r="Y424" i="2"/>
  <c r="Y423" i="2"/>
  <c r="Y422" i="2"/>
  <c r="Y421" i="2"/>
  <c r="Y420" i="2"/>
  <c r="Y419" i="2"/>
  <c r="Y416" i="2"/>
  <c r="Y415" i="2"/>
  <c r="Y414" i="2"/>
  <c r="Y413" i="2"/>
  <c r="Y412" i="2"/>
  <c r="Y411" i="2"/>
  <c r="Y410" i="2"/>
  <c r="Y408" i="2"/>
  <c r="Y407" i="2"/>
  <c r="Y406" i="2"/>
  <c r="Y405" i="2"/>
  <c r="Y404" i="2"/>
  <c r="Y403" i="2"/>
  <c r="Y402" i="2"/>
  <c r="Y400" i="2"/>
  <c r="Y399" i="2"/>
  <c r="Y398" i="2"/>
  <c r="Y397" i="2"/>
  <c r="Y396" i="2"/>
  <c r="Y395" i="2"/>
  <c r="Y394" i="2"/>
  <c r="Y392" i="2"/>
  <c r="Y391" i="2"/>
  <c r="Y390" i="2"/>
  <c r="Y389" i="2"/>
  <c r="Y388" i="2"/>
  <c r="Y387" i="2"/>
  <c r="Y386" i="2"/>
  <c r="Y384" i="2"/>
  <c r="Y383" i="2"/>
  <c r="Y382" i="2"/>
  <c r="Y381" i="2"/>
  <c r="Y380" i="2"/>
  <c r="Y379" i="2"/>
  <c r="Y378" i="2"/>
  <c r="Y376" i="2"/>
  <c r="Y375" i="2"/>
  <c r="Y374" i="2"/>
  <c r="Y373" i="2"/>
  <c r="Y372" i="2"/>
  <c r="Y371" i="2"/>
  <c r="Y370" i="2"/>
  <c r="Y367" i="2"/>
  <c r="Y366" i="2"/>
  <c r="Y365" i="2"/>
  <c r="Y364" i="2"/>
  <c r="Y363" i="2"/>
  <c r="Y362" i="2"/>
  <c r="Y361" i="2"/>
  <c r="Y359" i="2"/>
  <c r="Y358" i="2"/>
  <c r="Y357" i="2"/>
  <c r="Y356" i="2"/>
  <c r="Y355" i="2"/>
  <c r="Y354" i="2"/>
  <c r="Y353" i="2"/>
  <c r="Y351" i="2"/>
  <c r="Y350" i="2"/>
  <c r="Y349" i="2"/>
  <c r="Y348" i="2"/>
  <c r="Y347" i="2"/>
  <c r="Y346" i="2"/>
  <c r="Y345" i="2"/>
  <c r="Y343" i="2"/>
  <c r="Y342" i="2"/>
  <c r="Y341" i="2"/>
  <c r="Y340" i="2"/>
  <c r="Y339" i="2"/>
  <c r="Y338" i="2"/>
  <c r="Y337" i="2"/>
  <c r="Y335" i="2"/>
  <c r="Y334" i="2"/>
  <c r="Y333" i="2"/>
  <c r="Y332" i="2"/>
  <c r="Y331" i="2"/>
  <c r="Y330" i="2"/>
  <c r="Y329" i="2"/>
  <c r="Y327" i="2"/>
  <c r="Y326" i="2"/>
  <c r="Y325" i="2"/>
  <c r="Y324" i="2"/>
  <c r="Y323" i="2"/>
  <c r="Y322" i="2"/>
  <c r="Y321" i="2"/>
  <c r="Y319" i="2"/>
  <c r="Y318" i="2"/>
  <c r="Y317" i="2"/>
  <c r="Y316" i="2"/>
  <c r="Y315" i="2"/>
  <c r="Y314" i="2"/>
  <c r="Y313" i="2"/>
  <c r="Y311" i="2"/>
  <c r="Y310" i="2"/>
  <c r="Y309" i="2"/>
  <c r="Y308" i="2"/>
  <c r="Y307" i="2"/>
  <c r="Y306" i="2"/>
  <c r="Y305" i="2"/>
  <c r="Y303" i="2"/>
  <c r="Y302" i="2"/>
  <c r="Y301" i="2"/>
  <c r="Y300" i="2"/>
  <c r="Y299" i="2"/>
  <c r="Y298" i="2"/>
  <c r="Y297" i="2"/>
  <c r="Y295" i="2"/>
  <c r="Y294" i="2"/>
  <c r="Y293" i="2"/>
  <c r="Y292" i="2"/>
  <c r="Y291" i="2"/>
  <c r="Y290" i="2"/>
  <c r="Y289" i="2"/>
  <c r="Y287" i="2"/>
  <c r="Y286" i="2"/>
  <c r="Y285" i="2"/>
  <c r="Y284" i="2"/>
  <c r="Y283" i="2"/>
  <c r="Y282" i="2"/>
  <c r="Y281" i="2"/>
  <c r="Y279" i="2"/>
  <c r="Y278" i="2"/>
  <c r="Y277" i="2"/>
  <c r="Y276" i="2"/>
  <c r="Y275" i="2"/>
  <c r="Y274" i="2"/>
  <c r="Y273" i="2"/>
  <c r="Y271" i="2"/>
  <c r="Y270" i="2"/>
  <c r="Y269" i="2"/>
  <c r="Y268" i="2"/>
  <c r="Y267" i="2"/>
  <c r="Y266" i="2"/>
  <c r="Y265" i="2"/>
  <c r="Y263" i="2"/>
  <c r="Y262" i="2"/>
  <c r="Y261" i="2"/>
  <c r="Y260" i="2"/>
  <c r="Y259" i="2"/>
  <c r="Y258" i="2"/>
  <c r="Y257" i="2"/>
  <c r="Y255" i="2"/>
  <c r="Y254" i="2"/>
  <c r="Y253" i="2"/>
  <c r="Y252" i="2"/>
  <c r="Y251" i="2"/>
  <c r="Y250" i="2"/>
  <c r="Y249" i="2"/>
  <c r="Y247" i="2"/>
  <c r="Y246" i="2"/>
  <c r="Y245" i="2"/>
  <c r="Y244" i="2"/>
  <c r="Y243" i="2"/>
  <c r="Y242" i="2"/>
  <c r="Y241" i="2"/>
  <c r="Y239" i="2"/>
  <c r="Y238" i="2"/>
  <c r="Y237" i="2"/>
  <c r="Y236" i="2"/>
  <c r="Y235" i="2"/>
  <c r="Y234" i="2"/>
  <c r="Y233" i="2"/>
  <c r="Y230" i="2"/>
  <c r="Y229" i="2"/>
  <c r="Y228" i="2"/>
  <c r="Y227" i="2"/>
  <c r="Y226" i="2"/>
  <c r="Y225" i="2"/>
  <c r="Y224" i="2"/>
  <c r="Y222" i="2"/>
  <c r="Y221" i="2"/>
  <c r="Y220" i="2"/>
  <c r="Y219" i="2"/>
  <c r="Y218" i="2"/>
  <c r="Y217" i="2"/>
  <c r="Y216" i="2"/>
  <c r="Y206" i="2"/>
  <c r="Y205" i="2"/>
  <c r="Y204" i="2"/>
  <c r="Y191" i="2"/>
  <c r="Y190" i="2"/>
  <c r="Y189" i="2"/>
  <c r="Y188" i="2"/>
  <c r="Y187" i="2"/>
  <c r="Y186" i="2"/>
  <c r="Y185" i="2"/>
  <c r="Y184" i="2"/>
  <c r="Y183" i="2"/>
  <c r="Y182" i="2"/>
  <c r="Y180" i="2"/>
  <c r="Y179" i="2"/>
  <c r="Y178" i="2"/>
  <c r="Y177" i="2"/>
  <c r="Y176" i="2"/>
  <c r="Y175" i="2"/>
  <c r="Y174" i="2"/>
  <c r="Y173" i="2"/>
  <c r="Y172" i="2"/>
  <c r="Y171" i="2"/>
  <c r="Y159" i="2"/>
  <c r="Y158" i="2"/>
  <c r="Y157" i="2"/>
  <c r="Y156" i="2"/>
  <c r="Y155" i="2"/>
  <c r="Y154" i="2"/>
  <c r="Y153" i="2"/>
  <c r="Y150" i="2"/>
  <c r="Y149" i="2"/>
  <c r="Y148" i="2"/>
  <c r="Y147" i="2"/>
  <c r="Y146" i="2"/>
  <c r="Y145" i="2"/>
  <c r="Y144" i="2"/>
  <c r="Y141" i="2"/>
  <c r="Y140" i="2"/>
  <c r="Y139" i="2"/>
  <c r="Y138" i="2"/>
  <c r="Y137" i="2"/>
  <c r="Y136" i="2"/>
  <c r="Y135" i="2"/>
  <c r="Y132" i="2"/>
  <c r="Y131" i="2"/>
  <c r="Y130" i="2"/>
  <c r="Y129" i="2"/>
  <c r="Y128" i="2"/>
  <c r="Y127" i="2"/>
  <c r="Y126" i="2"/>
  <c r="Y123" i="2"/>
  <c r="Y122" i="2"/>
  <c r="Y121" i="2"/>
  <c r="Y120" i="2"/>
  <c r="Y119" i="2"/>
  <c r="Y118" i="2"/>
  <c r="Y117" i="2"/>
  <c r="Y114" i="2"/>
  <c r="Y113" i="2"/>
  <c r="Y112" i="2"/>
  <c r="Y111" i="2"/>
  <c r="Y110" i="2"/>
  <c r="Y109" i="2"/>
  <c r="Y108" i="2"/>
  <c r="Y106" i="2"/>
  <c r="Y105" i="2"/>
  <c r="Y104" i="2"/>
  <c r="Y103" i="2"/>
  <c r="Y102" i="2"/>
  <c r="Y101" i="2"/>
  <c r="Y100" i="2"/>
  <c r="Y97" i="2"/>
  <c r="Y96" i="2"/>
  <c r="Y95" i="2"/>
  <c r="Y94" i="2"/>
  <c r="Y93" i="2"/>
  <c r="Y92" i="2"/>
  <c r="Y90" i="2"/>
  <c r="Y89" i="2"/>
  <c r="Y88" i="2"/>
  <c r="Y87" i="2"/>
  <c r="Y85" i="2"/>
  <c r="Y84" i="2"/>
  <c r="Y83" i="2"/>
  <c r="Y82" i="2"/>
  <c r="Y81" i="2"/>
  <c r="Y80" i="2"/>
  <c r="Y79" i="2"/>
  <c r="Y78" i="2"/>
  <c r="Y77" i="2"/>
  <c r="Y76" i="2"/>
  <c r="Y74" i="2"/>
  <c r="Y73" i="2"/>
  <c r="Y72" i="2"/>
  <c r="Y70" i="2"/>
  <c r="Y69" i="2"/>
  <c r="Y68" i="2"/>
  <c r="Y67" i="2"/>
  <c r="Y66" i="2"/>
  <c r="Y64" i="2"/>
  <c r="Y63" i="2"/>
  <c r="Y62" i="2"/>
  <c r="Y61" i="2"/>
  <c r="Y60" i="2"/>
  <c r="Y56" i="2" s="1"/>
  <c r="Y59" i="2"/>
  <c r="Y58" i="2"/>
  <c r="Y57" i="2"/>
  <c r="Y53" i="2"/>
  <c r="Y52" i="2"/>
  <c r="Y51" i="2"/>
  <c r="Y50" i="2"/>
  <c r="Y49" i="2"/>
  <c r="Y47" i="2"/>
  <c r="Y46" i="2"/>
  <c r="Y45" i="2"/>
  <c r="Y43" i="2"/>
  <c r="Y42" i="2"/>
  <c r="Y41" i="2"/>
  <c r="Y40" i="2"/>
  <c r="Y39" i="2"/>
  <c r="Y38" i="2"/>
  <c r="Y36" i="2"/>
  <c r="Y35" i="2"/>
  <c r="Y32" i="2"/>
  <c r="Y31" i="2"/>
  <c r="Y30" i="2"/>
  <c r="Y29" i="2"/>
  <c r="Y28" i="2"/>
  <c r="Y27" i="2"/>
  <c r="Y26" i="2"/>
  <c r="Y25" i="2"/>
  <c r="Y23" i="2"/>
  <c r="Y22" i="2"/>
  <c r="Y21" i="2"/>
  <c r="Y18" i="2"/>
  <c r="Y15" i="2"/>
  <c r="Y13" i="2"/>
  <c r="Y12" i="2"/>
  <c r="Y11" i="2"/>
  <c r="Y8" i="2"/>
  <c r="Y7" i="2"/>
  <c r="Y6" i="2"/>
  <c r="Y4" i="2"/>
  <c r="Y3" i="2"/>
  <c r="Z466" i="2"/>
  <c r="Z465" i="2"/>
  <c r="Z464" i="2"/>
  <c r="Z463" i="2"/>
  <c r="Z462" i="2"/>
  <c r="Z461" i="2"/>
  <c r="Z460" i="2"/>
  <c r="Z458" i="2"/>
  <c r="Z457" i="2"/>
  <c r="Z456" i="2"/>
  <c r="Z455" i="2"/>
  <c r="Z454" i="2"/>
  <c r="Z453" i="2"/>
  <c r="Z452" i="2"/>
  <c r="Z449" i="2"/>
  <c r="Z448" i="2"/>
  <c r="Z447" i="2"/>
  <c r="Z446" i="2"/>
  <c r="Z445" i="2"/>
  <c r="Z444" i="2"/>
  <c r="Z443" i="2"/>
  <c r="Z441" i="2"/>
  <c r="Z440" i="2"/>
  <c r="Z439" i="2"/>
  <c r="Z438" i="2"/>
  <c r="Z437" i="2"/>
  <c r="Z436" i="2"/>
  <c r="Z435" i="2"/>
  <c r="Z433" i="2"/>
  <c r="Z432" i="2"/>
  <c r="Z431" i="2"/>
  <c r="Z430" i="2"/>
  <c r="Z429" i="2"/>
  <c r="Z428" i="2"/>
  <c r="Z427" i="2"/>
  <c r="Z425" i="2"/>
  <c r="Z424" i="2"/>
  <c r="Z423" i="2"/>
  <c r="Z422" i="2"/>
  <c r="Z421" i="2"/>
  <c r="Z420" i="2"/>
  <c r="Z419" i="2"/>
  <c r="Z416" i="2"/>
  <c r="Z415" i="2"/>
  <c r="Z414" i="2"/>
  <c r="Z413" i="2"/>
  <c r="Z412" i="2"/>
  <c r="Z411" i="2"/>
  <c r="Z410" i="2"/>
  <c r="Z408" i="2"/>
  <c r="Z407" i="2"/>
  <c r="Z406" i="2"/>
  <c r="Z405" i="2"/>
  <c r="Z404" i="2"/>
  <c r="Z403" i="2"/>
  <c r="Z402" i="2"/>
  <c r="Z400" i="2"/>
  <c r="Z399" i="2"/>
  <c r="Z398" i="2"/>
  <c r="Z397" i="2"/>
  <c r="Z396" i="2"/>
  <c r="Z395" i="2"/>
  <c r="Z394" i="2"/>
  <c r="Z392" i="2"/>
  <c r="Z391" i="2"/>
  <c r="Z390" i="2"/>
  <c r="Z389" i="2"/>
  <c r="Z388" i="2"/>
  <c r="Z387" i="2"/>
  <c r="Z386" i="2"/>
  <c r="Z384" i="2"/>
  <c r="Z383" i="2"/>
  <c r="Z382" i="2"/>
  <c r="Z381" i="2"/>
  <c r="Z380" i="2"/>
  <c r="Z379" i="2"/>
  <c r="Z378" i="2"/>
  <c r="Z376" i="2"/>
  <c r="Z375" i="2"/>
  <c r="Z374" i="2"/>
  <c r="Z373" i="2"/>
  <c r="Z372" i="2"/>
  <c r="Z371" i="2"/>
  <c r="Z370" i="2"/>
  <c r="Z367" i="2"/>
  <c r="Z366" i="2"/>
  <c r="Z365" i="2"/>
  <c r="Z364" i="2"/>
  <c r="Z363" i="2"/>
  <c r="Z362" i="2"/>
  <c r="Z361" i="2"/>
  <c r="Z359" i="2"/>
  <c r="Z358" i="2"/>
  <c r="Z357" i="2"/>
  <c r="Z356" i="2"/>
  <c r="Z355" i="2"/>
  <c r="Z354" i="2"/>
  <c r="Z353" i="2"/>
  <c r="Z351" i="2"/>
  <c r="Z350" i="2"/>
  <c r="Z349" i="2"/>
  <c r="Z348" i="2"/>
  <c r="Z347" i="2"/>
  <c r="Z346" i="2"/>
  <c r="Z345" i="2"/>
  <c r="Z343" i="2"/>
  <c r="Z342" i="2"/>
  <c r="Z341" i="2"/>
  <c r="Z340" i="2"/>
  <c r="Z339" i="2"/>
  <c r="Z338" i="2"/>
  <c r="Z337" i="2"/>
  <c r="Z335" i="2"/>
  <c r="Z334" i="2"/>
  <c r="Z333" i="2"/>
  <c r="Z332" i="2"/>
  <c r="Z331" i="2"/>
  <c r="Z330" i="2"/>
  <c r="Z329" i="2"/>
  <c r="Z327" i="2"/>
  <c r="Z326" i="2"/>
  <c r="Z325" i="2"/>
  <c r="Z324" i="2"/>
  <c r="Z323" i="2"/>
  <c r="Z322" i="2"/>
  <c r="Z321" i="2"/>
  <c r="Z319" i="2"/>
  <c r="Z318" i="2"/>
  <c r="Z317" i="2"/>
  <c r="Z316" i="2"/>
  <c r="Z315" i="2"/>
  <c r="Z314" i="2"/>
  <c r="Z313" i="2"/>
  <c r="Z311" i="2"/>
  <c r="Z310" i="2"/>
  <c r="Z309" i="2"/>
  <c r="Z308" i="2"/>
  <c r="Z307" i="2"/>
  <c r="Z306" i="2"/>
  <c r="Z305" i="2"/>
  <c r="Z303" i="2"/>
  <c r="Z302" i="2"/>
  <c r="Z301" i="2"/>
  <c r="Z300" i="2"/>
  <c r="Z299" i="2"/>
  <c r="Z298" i="2"/>
  <c r="Z297" i="2"/>
  <c r="Z295" i="2"/>
  <c r="Z294" i="2"/>
  <c r="Z293" i="2"/>
  <c r="Z292" i="2"/>
  <c r="Z291" i="2"/>
  <c r="Z290" i="2"/>
  <c r="Z289" i="2"/>
  <c r="Z287" i="2"/>
  <c r="Z286" i="2"/>
  <c r="Z285" i="2"/>
  <c r="Z284" i="2"/>
  <c r="Z283" i="2"/>
  <c r="Z282" i="2"/>
  <c r="Z281" i="2"/>
  <c r="Z279" i="2"/>
  <c r="Z278" i="2"/>
  <c r="Z277" i="2"/>
  <c r="Z276" i="2"/>
  <c r="Z275" i="2"/>
  <c r="Z274" i="2"/>
  <c r="Z273" i="2"/>
  <c r="Z271" i="2"/>
  <c r="Z270" i="2"/>
  <c r="Z269" i="2"/>
  <c r="Z268" i="2"/>
  <c r="Z267" i="2"/>
  <c r="Z266" i="2"/>
  <c r="Z265" i="2"/>
  <c r="Z263" i="2"/>
  <c r="Z262" i="2"/>
  <c r="Z261" i="2"/>
  <c r="Z260" i="2"/>
  <c r="Z259" i="2"/>
  <c r="Z258" i="2"/>
  <c r="Z257" i="2"/>
  <c r="Z255" i="2"/>
  <c r="Z254" i="2"/>
  <c r="Z253" i="2"/>
  <c r="Z252" i="2"/>
  <c r="Z251" i="2"/>
  <c r="Z250" i="2"/>
  <c r="Z249" i="2"/>
  <c r="Z247" i="2"/>
  <c r="Z246" i="2"/>
  <c r="Z245" i="2"/>
  <c r="Z244" i="2"/>
  <c r="Z243" i="2"/>
  <c r="Z242" i="2"/>
  <c r="Z241" i="2"/>
  <c r="Z239" i="2"/>
  <c r="Z238" i="2"/>
  <c r="Z237" i="2"/>
  <c r="Z236" i="2"/>
  <c r="Z235" i="2"/>
  <c r="Z234" i="2"/>
  <c r="Z233" i="2"/>
  <c r="Z230" i="2"/>
  <c r="Z229" i="2"/>
  <c r="Z228" i="2"/>
  <c r="Z227" i="2"/>
  <c r="Z226" i="2"/>
  <c r="Z225" i="2"/>
  <c r="Z224" i="2"/>
  <c r="Z222" i="2"/>
  <c r="Z221" i="2"/>
  <c r="Z220" i="2"/>
  <c r="Z219" i="2"/>
  <c r="Z218" i="2"/>
  <c r="Z217" i="2"/>
  <c r="Z216" i="2"/>
  <c r="Z206" i="2"/>
  <c r="Z205" i="2"/>
  <c r="Z204" i="2"/>
  <c r="Z191" i="2"/>
  <c r="Z190" i="2"/>
  <c r="Z189" i="2"/>
  <c r="Z188" i="2"/>
  <c r="Z187" i="2"/>
  <c r="Z186" i="2"/>
  <c r="Z185" i="2"/>
  <c r="Z184" i="2"/>
  <c r="Z183" i="2"/>
  <c r="Z182" i="2"/>
  <c r="Z180" i="2"/>
  <c r="Z179" i="2"/>
  <c r="Z178" i="2"/>
  <c r="Z177" i="2"/>
  <c r="Z176" i="2"/>
  <c r="Z175" i="2"/>
  <c r="Z174" i="2"/>
  <c r="Z173" i="2"/>
  <c r="Z172" i="2"/>
  <c r="Z171" i="2"/>
  <c r="Z159" i="2"/>
  <c r="Z158" i="2"/>
  <c r="Z157" i="2"/>
  <c r="Z156" i="2"/>
  <c r="Z155" i="2"/>
  <c r="Z154" i="2"/>
  <c r="Z153" i="2"/>
  <c r="Z150" i="2"/>
  <c r="Z149" i="2"/>
  <c r="Z148" i="2"/>
  <c r="Z147" i="2"/>
  <c r="Z146" i="2"/>
  <c r="Z145" i="2"/>
  <c r="Z144" i="2"/>
  <c r="Z141" i="2"/>
  <c r="Z140" i="2"/>
  <c r="Z139" i="2"/>
  <c r="Z138" i="2"/>
  <c r="Z137" i="2"/>
  <c r="Z136" i="2"/>
  <c r="Z135" i="2"/>
  <c r="Z132" i="2"/>
  <c r="Z131" i="2"/>
  <c r="Z130" i="2"/>
  <c r="Z129" i="2"/>
  <c r="Z128" i="2"/>
  <c r="Z127" i="2"/>
  <c r="Z126" i="2"/>
  <c r="Z123" i="2"/>
  <c r="Z122" i="2"/>
  <c r="Z121" i="2"/>
  <c r="Z120" i="2"/>
  <c r="Z119" i="2"/>
  <c r="Z118" i="2"/>
  <c r="Z117" i="2"/>
  <c r="Z114" i="2"/>
  <c r="Z113" i="2"/>
  <c r="Z112" i="2"/>
  <c r="Z111" i="2"/>
  <c r="Z110" i="2"/>
  <c r="Z109" i="2"/>
  <c r="Z108" i="2"/>
  <c r="Z106" i="2"/>
  <c r="Z105" i="2"/>
  <c r="Z104" i="2"/>
  <c r="Z103" i="2"/>
  <c r="Z102" i="2"/>
  <c r="Z101" i="2"/>
  <c r="Z100" i="2"/>
  <c r="Z97" i="2"/>
  <c r="Z96" i="2"/>
  <c r="Z95" i="2"/>
  <c r="Z94" i="2"/>
  <c r="Z93" i="2"/>
  <c r="Z92" i="2"/>
  <c r="Z90" i="2"/>
  <c r="Z89" i="2"/>
  <c r="Z88" i="2"/>
  <c r="Z87" i="2"/>
  <c r="Z85" i="2"/>
  <c r="Z84" i="2"/>
  <c r="Z83" i="2"/>
  <c r="Z82" i="2"/>
  <c r="Z81" i="2"/>
  <c r="Z80" i="2"/>
  <c r="Z79" i="2"/>
  <c r="Z78" i="2"/>
  <c r="Z77" i="2"/>
  <c r="Z76" i="2"/>
  <c r="Z74" i="2"/>
  <c r="Z73" i="2"/>
  <c r="Z72" i="2"/>
  <c r="Z70" i="2"/>
  <c r="Z69" i="2"/>
  <c r="Z68" i="2"/>
  <c r="Z67" i="2"/>
  <c r="Z66" i="2"/>
  <c r="Z64" i="2"/>
  <c r="Z63" i="2"/>
  <c r="Z62" i="2"/>
  <c r="Z61" i="2"/>
  <c r="Z60" i="2"/>
  <c r="Z56" i="2" s="1"/>
  <c r="Z59" i="2"/>
  <c r="Z58" i="2"/>
  <c r="Z57" i="2"/>
  <c r="Z53" i="2"/>
  <c r="Z52" i="2"/>
  <c r="Z51" i="2"/>
  <c r="Z50" i="2"/>
  <c r="Z49" i="2"/>
  <c r="Z47" i="2"/>
  <c r="Z46" i="2"/>
  <c r="Z45" i="2"/>
  <c r="Z43" i="2"/>
  <c r="Z42" i="2"/>
  <c r="Z41" i="2"/>
  <c r="Z40" i="2"/>
  <c r="Z39" i="2"/>
  <c r="Z38" i="2"/>
  <c r="Z36" i="2"/>
  <c r="Z35" i="2"/>
  <c r="Z32" i="2"/>
  <c r="Z31" i="2"/>
  <c r="Z30" i="2"/>
  <c r="Z29" i="2"/>
  <c r="Z28" i="2"/>
  <c r="Z27" i="2"/>
  <c r="Z26" i="2"/>
  <c r="Z25" i="2"/>
  <c r="Z23" i="2"/>
  <c r="Z22" i="2"/>
  <c r="Z21" i="2"/>
  <c r="Z18" i="2"/>
  <c r="Z15" i="2"/>
  <c r="Z13" i="2"/>
  <c r="Z12" i="2"/>
  <c r="Z11" i="2"/>
  <c r="Z8" i="2"/>
  <c r="Z7" i="2"/>
  <c r="Z6" i="2"/>
  <c r="Z4" i="2"/>
  <c r="Z3" i="2"/>
  <c r="G200" i="2"/>
  <c r="G199" i="2"/>
  <c r="H202" i="2"/>
  <c r="I198" i="2"/>
  <c r="I194" i="2"/>
  <c r="AA466" i="2"/>
  <c r="AA465" i="2"/>
  <c r="AA464" i="2"/>
  <c r="AA463" i="2"/>
  <c r="AA462" i="2"/>
  <c r="AA461" i="2"/>
  <c r="AA460" i="2"/>
  <c r="AA458" i="2"/>
  <c r="AA457" i="2"/>
  <c r="AA456" i="2"/>
  <c r="AA455" i="2"/>
  <c r="AA454" i="2"/>
  <c r="AA453" i="2"/>
  <c r="AA452" i="2"/>
  <c r="AA449" i="2"/>
  <c r="AA448" i="2"/>
  <c r="AA447" i="2"/>
  <c r="AA446" i="2"/>
  <c r="AA445" i="2"/>
  <c r="AA444" i="2"/>
  <c r="AA443" i="2"/>
  <c r="AA441" i="2"/>
  <c r="AA440" i="2"/>
  <c r="AA439" i="2"/>
  <c r="AA438" i="2"/>
  <c r="AA437" i="2"/>
  <c r="AA436" i="2"/>
  <c r="AA435" i="2"/>
  <c r="AA433" i="2"/>
  <c r="AA432" i="2"/>
  <c r="AA431" i="2"/>
  <c r="AA430" i="2"/>
  <c r="AA429" i="2"/>
  <c r="AA428" i="2"/>
  <c r="AA427" i="2"/>
  <c r="AA425" i="2"/>
  <c r="AA424" i="2"/>
  <c r="AA423" i="2"/>
  <c r="AA422" i="2"/>
  <c r="AA421" i="2"/>
  <c r="AA420" i="2"/>
  <c r="AA419" i="2"/>
  <c r="AA416" i="2"/>
  <c r="AA415" i="2"/>
  <c r="AA414" i="2"/>
  <c r="AA413" i="2"/>
  <c r="AA412" i="2"/>
  <c r="AA411" i="2"/>
  <c r="AA410" i="2"/>
  <c r="AA408" i="2"/>
  <c r="AA407" i="2"/>
  <c r="AA406" i="2"/>
  <c r="AA405" i="2"/>
  <c r="AA404" i="2"/>
  <c r="AA403" i="2"/>
  <c r="AA402" i="2"/>
  <c r="AA400" i="2"/>
  <c r="AA399" i="2"/>
  <c r="AA398" i="2"/>
  <c r="AA397" i="2"/>
  <c r="AA396" i="2"/>
  <c r="AA395" i="2"/>
  <c r="AA394" i="2"/>
  <c r="AA392" i="2"/>
  <c r="AA391" i="2"/>
  <c r="AA390" i="2"/>
  <c r="AA389" i="2"/>
  <c r="AA388" i="2"/>
  <c r="AA387" i="2"/>
  <c r="AA386" i="2"/>
  <c r="AA384" i="2"/>
  <c r="AA383" i="2"/>
  <c r="AA382" i="2"/>
  <c r="AA381" i="2"/>
  <c r="AA380" i="2"/>
  <c r="AA379" i="2"/>
  <c r="AA378" i="2"/>
  <c r="AA376" i="2"/>
  <c r="AA375" i="2"/>
  <c r="AA374" i="2"/>
  <c r="AA373" i="2"/>
  <c r="AA372" i="2"/>
  <c r="AA371" i="2"/>
  <c r="AA370" i="2"/>
  <c r="AA367" i="2"/>
  <c r="AA366" i="2"/>
  <c r="AA365" i="2"/>
  <c r="AA364" i="2"/>
  <c r="AA363" i="2"/>
  <c r="AA362" i="2"/>
  <c r="AA361" i="2"/>
  <c r="AA359" i="2"/>
  <c r="AA358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3" i="2"/>
  <c r="AA342" i="2"/>
  <c r="AA341" i="2"/>
  <c r="AA340" i="2"/>
  <c r="AA339" i="2"/>
  <c r="AA338" i="2"/>
  <c r="AA337" i="2"/>
  <c r="AA335" i="2"/>
  <c r="AA334" i="2"/>
  <c r="AA333" i="2"/>
  <c r="AA332" i="2"/>
  <c r="AA331" i="2"/>
  <c r="AA330" i="2"/>
  <c r="AA329" i="2"/>
  <c r="AA327" i="2"/>
  <c r="AA326" i="2"/>
  <c r="AA325" i="2"/>
  <c r="AA324" i="2"/>
  <c r="AA323" i="2"/>
  <c r="AA322" i="2"/>
  <c r="AA321" i="2"/>
  <c r="AA319" i="2"/>
  <c r="AA318" i="2"/>
  <c r="AA317" i="2"/>
  <c r="AA316" i="2"/>
  <c r="AA315" i="2"/>
  <c r="AA314" i="2"/>
  <c r="AA313" i="2"/>
  <c r="AA311" i="2"/>
  <c r="AA310" i="2"/>
  <c r="AA309" i="2"/>
  <c r="AA308" i="2"/>
  <c r="AA307" i="2"/>
  <c r="AA306" i="2"/>
  <c r="AA305" i="2"/>
  <c r="AA303" i="2"/>
  <c r="AA302" i="2"/>
  <c r="AA301" i="2"/>
  <c r="AA300" i="2"/>
  <c r="AA299" i="2"/>
  <c r="AA298" i="2"/>
  <c r="AA297" i="2"/>
  <c r="AA295" i="2"/>
  <c r="AA294" i="2"/>
  <c r="AA293" i="2"/>
  <c r="AA292" i="2"/>
  <c r="AA291" i="2"/>
  <c r="AA290" i="2"/>
  <c r="AA289" i="2"/>
  <c r="AA287" i="2"/>
  <c r="AA286" i="2"/>
  <c r="AA285" i="2"/>
  <c r="AA284" i="2"/>
  <c r="AA283" i="2"/>
  <c r="AA282" i="2"/>
  <c r="AA281" i="2"/>
  <c r="AA279" i="2"/>
  <c r="AA278" i="2"/>
  <c r="AA277" i="2"/>
  <c r="AA276" i="2"/>
  <c r="AA275" i="2"/>
  <c r="AA274" i="2"/>
  <c r="AA273" i="2"/>
  <c r="AA271" i="2"/>
  <c r="AA270" i="2"/>
  <c r="AA269" i="2"/>
  <c r="AA268" i="2"/>
  <c r="AA267" i="2"/>
  <c r="AA266" i="2"/>
  <c r="AA265" i="2"/>
  <c r="AA263" i="2"/>
  <c r="AA262" i="2"/>
  <c r="AA261" i="2"/>
  <c r="AA260" i="2"/>
  <c r="AA259" i="2"/>
  <c r="AA258" i="2"/>
  <c r="AA257" i="2"/>
  <c r="AA255" i="2"/>
  <c r="AA254" i="2"/>
  <c r="AA253" i="2"/>
  <c r="AA252" i="2"/>
  <c r="AA251" i="2"/>
  <c r="AA250" i="2"/>
  <c r="AA249" i="2"/>
  <c r="AA247" i="2"/>
  <c r="AA246" i="2"/>
  <c r="AA245" i="2"/>
  <c r="AA244" i="2"/>
  <c r="AA243" i="2"/>
  <c r="AA242" i="2"/>
  <c r="AA241" i="2"/>
  <c r="AA239" i="2"/>
  <c r="AA238" i="2"/>
  <c r="AA237" i="2"/>
  <c r="AA236" i="2"/>
  <c r="AA235" i="2"/>
  <c r="AA234" i="2"/>
  <c r="AA233" i="2"/>
  <c r="AA230" i="2"/>
  <c r="AA229" i="2"/>
  <c r="AA228" i="2"/>
  <c r="AA227" i="2"/>
  <c r="AA226" i="2"/>
  <c r="AA225" i="2"/>
  <c r="AA224" i="2"/>
  <c r="AA222" i="2"/>
  <c r="AA221" i="2"/>
  <c r="AA220" i="2"/>
  <c r="AA219" i="2"/>
  <c r="AA218" i="2"/>
  <c r="AA217" i="2"/>
  <c r="AA216" i="2"/>
  <c r="AA206" i="2"/>
  <c r="AA205" i="2"/>
  <c r="AA204" i="2"/>
  <c r="AA191" i="2"/>
  <c r="AA190" i="2"/>
  <c r="AA189" i="2"/>
  <c r="AA188" i="2"/>
  <c r="AA187" i="2"/>
  <c r="AA186" i="2"/>
  <c r="AA185" i="2"/>
  <c r="AA184" i="2"/>
  <c r="AA183" i="2"/>
  <c r="AA182" i="2"/>
  <c r="AA180" i="2"/>
  <c r="AA179" i="2"/>
  <c r="AA178" i="2"/>
  <c r="AA177" i="2"/>
  <c r="AA176" i="2"/>
  <c r="AA175" i="2"/>
  <c r="AA174" i="2"/>
  <c r="AA173" i="2"/>
  <c r="AA172" i="2"/>
  <c r="AA171" i="2"/>
  <c r="AA159" i="2"/>
  <c r="AA158" i="2"/>
  <c r="AA157" i="2"/>
  <c r="AA156" i="2"/>
  <c r="AA155" i="2"/>
  <c r="AA154" i="2"/>
  <c r="AA153" i="2"/>
  <c r="AA150" i="2"/>
  <c r="AA149" i="2"/>
  <c r="AA148" i="2"/>
  <c r="AA147" i="2"/>
  <c r="AA146" i="2"/>
  <c r="AA145" i="2"/>
  <c r="AA144" i="2"/>
  <c r="AA141" i="2"/>
  <c r="AA140" i="2"/>
  <c r="AA139" i="2"/>
  <c r="AA138" i="2"/>
  <c r="AA137" i="2"/>
  <c r="AA136" i="2"/>
  <c r="AA135" i="2"/>
  <c r="AA132" i="2"/>
  <c r="AA131" i="2"/>
  <c r="AA130" i="2"/>
  <c r="AA129" i="2"/>
  <c r="AA128" i="2"/>
  <c r="AA127" i="2"/>
  <c r="AA126" i="2"/>
  <c r="AA123" i="2"/>
  <c r="AA122" i="2"/>
  <c r="AA121" i="2"/>
  <c r="AA120" i="2"/>
  <c r="AA119" i="2"/>
  <c r="AA118" i="2"/>
  <c r="AA117" i="2"/>
  <c r="AA114" i="2"/>
  <c r="AA113" i="2"/>
  <c r="AA112" i="2"/>
  <c r="AA111" i="2"/>
  <c r="AA110" i="2"/>
  <c r="AA109" i="2"/>
  <c r="AA108" i="2"/>
  <c r="AA106" i="2"/>
  <c r="AA105" i="2"/>
  <c r="AA104" i="2"/>
  <c r="AA103" i="2"/>
  <c r="AA102" i="2"/>
  <c r="AA101" i="2"/>
  <c r="AA100" i="2"/>
  <c r="AA97" i="2"/>
  <c r="AA96" i="2"/>
  <c r="AA95" i="2"/>
  <c r="AA94" i="2"/>
  <c r="AA93" i="2"/>
  <c r="AA92" i="2"/>
  <c r="AA90" i="2"/>
  <c r="AA89" i="2"/>
  <c r="AA88" i="2"/>
  <c r="AA87" i="2"/>
  <c r="AA85" i="2"/>
  <c r="AA84" i="2"/>
  <c r="AA83" i="2"/>
  <c r="AA82" i="2"/>
  <c r="AA81" i="2"/>
  <c r="AA80" i="2"/>
  <c r="AA79" i="2"/>
  <c r="AA78" i="2"/>
  <c r="AA77" i="2"/>
  <c r="AA76" i="2"/>
  <c r="AA74" i="2"/>
  <c r="AA73" i="2"/>
  <c r="AA72" i="2"/>
  <c r="AA70" i="2"/>
  <c r="AA69" i="2"/>
  <c r="AA68" i="2"/>
  <c r="AA67" i="2"/>
  <c r="AA66" i="2"/>
  <c r="AA64" i="2"/>
  <c r="AA63" i="2"/>
  <c r="AA62" i="2"/>
  <c r="AA61" i="2"/>
  <c r="AA60" i="2"/>
  <c r="AA56" i="2" s="1"/>
  <c r="AA59" i="2"/>
  <c r="AA58" i="2"/>
  <c r="AA57" i="2"/>
  <c r="AA53" i="2"/>
  <c r="AA52" i="2"/>
  <c r="AA51" i="2"/>
  <c r="AA50" i="2"/>
  <c r="AA49" i="2"/>
  <c r="AA47" i="2"/>
  <c r="AA46" i="2"/>
  <c r="AA45" i="2"/>
  <c r="AA43" i="2"/>
  <c r="AA42" i="2"/>
  <c r="AA41" i="2"/>
  <c r="AA40" i="2"/>
  <c r="AA39" i="2"/>
  <c r="AA38" i="2"/>
  <c r="AA36" i="2"/>
  <c r="AA35" i="2"/>
  <c r="AA32" i="2"/>
  <c r="AA31" i="2"/>
  <c r="AA30" i="2"/>
  <c r="AA29" i="2"/>
  <c r="AA28" i="2"/>
  <c r="AA27" i="2"/>
  <c r="AA26" i="2"/>
  <c r="AA25" i="2"/>
  <c r="AA23" i="2"/>
  <c r="AA22" i="2"/>
  <c r="AA21" i="2"/>
  <c r="AA18" i="2"/>
  <c r="AA15" i="2"/>
  <c r="AA13" i="2"/>
  <c r="AA12" i="2"/>
  <c r="AA11" i="2"/>
  <c r="AA8" i="2"/>
  <c r="AA7" i="2"/>
  <c r="AA6" i="2"/>
  <c r="AA4" i="2"/>
  <c r="AA3" i="2"/>
  <c r="AB466" i="2"/>
  <c r="AB465" i="2"/>
  <c r="AB464" i="2"/>
  <c r="AB463" i="2"/>
  <c r="AB462" i="2"/>
  <c r="AB461" i="2"/>
  <c r="AB460" i="2"/>
  <c r="AB458" i="2"/>
  <c r="AB457" i="2"/>
  <c r="AB456" i="2"/>
  <c r="AB455" i="2"/>
  <c r="AB454" i="2"/>
  <c r="AB453" i="2"/>
  <c r="AB452" i="2"/>
  <c r="AB449" i="2"/>
  <c r="AB448" i="2"/>
  <c r="AB447" i="2"/>
  <c r="AB446" i="2"/>
  <c r="AB445" i="2"/>
  <c r="AB444" i="2"/>
  <c r="AB443" i="2"/>
  <c r="AB441" i="2"/>
  <c r="AB440" i="2"/>
  <c r="AB439" i="2"/>
  <c r="AB438" i="2"/>
  <c r="AB437" i="2"/>
  <c r="AB436" i="2"/>
  <c r="AB435" i="2"/>
  <c r="AB433" i="2"/>
  <c r="AB432" i="2"/>
  <c r="AB431" i="2"/>
  <c r="AB430" i="2"/>
  <c r="AB429" i="2"/>
  <c r="AB428" i="2"/>
  <c r="AB427" i="2"/>
  <c r="AB425" i="2"/>
  <c r="AB424" i="2"/>
  <c r="AB423" i="2"/>
  <c r="AB422" i="2"/>
  <c r="AB421" i="2"/>
  <c r="AB420" i="2"/>
  <c r="AB419" i="2"/>
  <c r="AB416" i="2"/>
  <c r="AB415" i="2"/>
  <c r="AB414" i="2"/>
  <c r="AB413" i="2"/>
  <c r="AB412" i="2"/>
  <c r="AB411" i="2"/>
  <c r="AB410" i="2"/>
  <c r="AB408" i="2"/>
  <c r="AB407" i="2"/>
  <c r="AB406" i="2"/>
  <c r="AB405" i="2"/>
  <c r="AB404" i="2"/>
  <c r="AB403" i="2"/>
  <c r="AB402" i="2"/>
  <c r="AB400" i="2"/>
  <c r="AB399" i="2"/>
  <c r="AB398" i="2"/>
  <c r="AB397" i="2"/>
  <c r="AB396" i="2"/>
  <c r="AB395" i="2"/>
  <c r="AB394" i="2"/>
  <c r="AB392" i="2"/>
  <c r="AB391" i="2"/>
  <c r="AB390" i="2"/>
  <c r="AB389" i="2"/>
  <c r="AB388" i="2"/>
  <c r="AB387" i="2"/>
  <c r="AB386" i="2"/>
  <c r="AB384" i="2"/>
  <c r="AB383" i="2"/>
  <c r="AB382" i="2"/>
  <c r="AB381" i="2"/>
  <c r="AB380" i="2"/>
  <c r="AB379" i="2"/>
  <c r="AB378" i="2"/>
  <c r="AB376" i="2"/>
  <c r="AB375" i="2"/>
  <c r="AB374" i="2"/>
  <c r="AB373" i="2"/>
  <c r="AB372" i="2"/>
  <c r="AB371" i="2"/>
  <c r="AB370" i="2"/>
  <c r="AB367" i="2"/>
  <c r="AB366" i="2"/>
  <c r="AB365" i="2"/>
  <c r="AB364" i="2"/>
  <c r="AB363" i="2"/>
  <c r="AB362" i="2"/>
  <c r="AB361" i="2"/>
  <c r="AB359" i="2"/>
  <c r="AB358" i="2"/>
  <c r="AB357" i="2"/>
  <c r="AB356" i="2"/>
  <c r="AB355" i="2"/>
  <c r="AB354" i="2"/>
  <c r="AB353" i="2"/>
  <c r="AB351" i="2"/>
  <c r="AB350" i="2"/>
  <c r="AB349" i="2"/>
  <c r="AB348" i="2"/>
  <c r="AB347" i="2"/>
  <c r="AB346" i="2"/>
  <c r="AB345" i="2"/>
  <c r="AB343" i="2"/>
  <c r="AB342" i="2"/>
  <c r="AB341" i="2"/>
  <c r="AB340" i="2"/>
  <c r="AB339" i="2"/>
  <c r="AB338" i="2"/>
  <c r="AB337" i="2"/>
  <c r="AB335" i="2"/>
  <c r="AB334" i="2"/>
  <c r="AB333" i="2"/>
  <c r="AB332" i="2"/>
  <c r="AB331" i="2"/>
  <c r="AB330" i="2"/>
  <c r="AB329" i="2"/>
  <c r="AB327" i="2"/>
  <c r="AB326" i="2"/>
  <c r="AB325" i="2"/>
  <c r="AB324" i="2"/>
  <c r="AB323" i="2"/>
  <c r="AB322" i="2"/>
  <c r="AB321" i="2"/>
  <c r="AB319" i="2"/>
  <c r="AB318" i="2"/>
  <c r="AB317" i="2"/>
  <c r="AB316" i="2"/>
  <c r="AB315" i="2"/>
  <c r="AB314" i="2"/>
  <c r="AB313" i="2"/>
  <c r="AB311" i="2"/>
  <c r="AB310" i="2"/>
  <c r="AB309" i="2"/>
  <c r="AB308" i="2"/>
  <c r="AB307" i="2"/>
  <c r="AB306" i="2"/>
  <c r="AB305" i="2"/>
  <c r="AB303" i="2"/>
  <c r="AB302" i="2"/>
  <c r="AB301" i="2"/>
  <c r="AB300" i="2"/>
  <c r="AB299" i="2"/>
  <c r="AB298" i="2"/>
  <c r="AB297" i="2"/>
  <c r="AB295" i="2"/>
  <c r="AB294" i="2"/>
  <c r="AB293" i="2"/>
  <c r="AB292" i="2"/>
  <c r="AB291" i="2"/>
  <c r="AB290" i="2"/>
  <c r="AB289" i="2"/>
  <c r="AB287" i="2"/>
  <c r="AB286" i="2"/>
  <c r="AB285" i="2"/>
  <c r="AB284" i="2"/>
  <c r="AB283" i="2"/>
  <c r="AB282" i="2"/>
  <c r="AB281" i="2"/>
  <c r="AB279" i="2"/>
  <c r="AB278" i="2"/>
  <c r="AB277" i="2"/>
  <c r="AB276" i="2"/>
  <c r="AB275" i="2"/>
  <c r="AB274" i="2"/>
  <c r="AB273" i="2"/>
  <c r="AB271" i="2"/>
  <c r="AB270" i="2"/>
  <c r="AB269" i="2"/>
  <c r="AB268" i="2"/>
  <c r="AB267" i="2"/>
  <c r="AB266" i="2"/>
  <c r="AB265" i="2"/>
  <c r="AB263" i="2"/>
  <c r="AB262" i="2"/>
  <c r="AB261" i="2"/>
  <c r="AB260" i="2"/>
  <c r="AB259" i="2"/>
  <c r="AB258" i="2"/>
  <c r="AB257" i="2"/>
  <c r="AB255" i="2"/>
  <c r="AB254" i="2"/>
  <c r="AB253" i="2"/>
  <c r="AB252" i="2"/>
  <c r="AB251" i="2"/>
  <c r="AB250" i="2"/>
  <c r="AB249" i="2"/>
  <c r="AB247" i="2"/>
  <c r="AB246" i="2"/>
  <c r="AB245" i="2"/>
  <c r="AB244" i="2"/>
  <c r="AB243" i="2"/>
  <c r="AB242" i="2"/>
  <c r="AB241" i="2"/>
  <c r="AB239" i="2"/>
  <c r="AB238" i="2"/>
  <c r="AB237" i="2"/>
  <c r="AB236" i="2"/>
  <c r="AB235" i="2"/>
  <c r="AB234" i="2"/>
  <c r="AB233" i="2"/>
  <c r="AB230" i="2"/>
  <c r="AB229" i="2"/>
  <c r="AB228" i="2"/>
  <c r="AB227" i="2"/>
  <c r="AB226" i="2"/>
  <c r="AB225" i="2"/>
  <c r="AB224" i="2"/>
  <c r="AB222" i="2"/>
  <c r="AB221" i="2"/>
  <c r="AB220" i="2"/>
  <c r="AB219" i="2"/>
  <c r="AB218" i="2"/>
  <c r="AB217" i="2"/>
  <c r="AB216" i="2"/>
  <c r="AB206" i="2"/>
  <c r="AB205" i="2"/>
  <c r="AB204" i="2"/>
  <c r="AB191" i="2"/>
  <c r="AB190" i="2"/>
  <c r="AB189" i="2"/>
  <c r="AB188" i="2"/>
  <c r="AB187" i="2"/>
  <c r="AB186" i="2"/>
  <c r="AB185" i="2"/>
  <c r="AB184" i="2"/>
  <c r="AB183" i="2"/>
  <c r="AB182" i="2"/>
  <c r="AB180" i="2"/>
  <c r="AB179" i="2"/>
  <c r="AB178" i="2"/>
  <c r="AB177" i="2"/>
  <c r="AB176" i="2"/>
  <c r="AB175" i="2"/>
  <c r="AB174" i="2"/>
  <c r="AB173" i="2"/>
  <c r="AB172" i="2"/>
  <c r="AB171" i="2"/>
  <c r="AB159" i="2"/>
  <c r="AB158" i="2"/>
  <c r="AB157" i="2"/>
  <c r="AB156" i="2"/>
  <c r="AB155" i="2"/>
  <c r="AB154" i="2"/>
  <c r="AB153" i="2"/>
  <c r="AB150" i="2"/>
  <c r="AB149" i="2"/>
  <c r="AB148" i="2"/>
  <c r="AB147" i="2"/>
  <c r="AB146" i="2"/>
  <c r="AB145" i="2"/>
  <c r="AB144" i="2"/>
  <c r="AB141" i="2"/>
  <c r="AB140" i="2"/>
  <c r="AB139" i="2"/>
  <c r="AB138" i="2"/>
  <c r="AB137" i="2"/>
  <c r="AB136" i="2"/>
  <c r="AB135" i="2"/>
  <c r="AB132" i="2"/>
  <c r="AB131" i="2"/>
  <c r="AB130" i="2"/>
  <c r="AB129" i="2"/>
  <c r="AB128" i="2"/>
  <c r="AB127" i="2"/>
  <c r="AB126" i="2"/>
  <c r="AB123" i="2"/>
  <c r="AB122" i="2"/>
  <c r="AB121" i="2"/>
  <c r="AB120" i="2"/>
  <c r="AB119" i="2"/>
  <c r="AB118" i="2"/>
  <c r="AB117" i="2"/>
  <c r="AB114" i="2"/>
  <c r="AB113" i="2"/>
  <c r="AB112" i="2"/>
  <c r="AB111" i="2"/>
  <c r="AB110" i="2"/>
  <c r="AB109" i="2"/>
  <c r="AB108" i="2"/>
  <c r="AB106" i="2"/>
  <c r="AB105" i="2"/>
  <c r="AB104" i="2"/>
  <c r="AB103" i="2"/>
  <c r="AB102" i="2"/>
  <c r="AB101" i="2"/>
  <c r="AB100" i="2"/>
  <c r="AB97" i="2"/>
  <c r="AB96" i="2"/>
  <c r="AB95" i="2"/>
  <c r="AB94" i="2"/>
  <c r="AB93" i="2"/>
  <c r="AB92" i="2"/>
  <c r="AB90" i="2"/>
  <c r="AB89" i="2"/>
  <c r="AB88" i="2"/>
  <c r="AB87" i="2"/>
  <c r="AB85" i="2"/>
  <c r="AB84" i="2"/>
  <c r="AB83" i="2"/>
  <c r="AB82" i="2"/>
  <c r="AB81" i="2"/>
  <c r="AB80" i="2"/>
  <c r="AB79" i="2"/>
  <c r="AB78" i="2"/>
  <c r="AB77" i="2"/>
  <c r="AB76" i="2"/>
  <c r="AB74" i="2"/>
  <c r="AB73" i="2"/>
  <c r="AB72" i="2"/>
  <c r="AB70" i="2"/>
  <c r="AB69" i="2"/>
  <c r="AB68" i="2"/>
  <c r="AB67" i="2"/>
  <c r="AB66" i="2"/>
  <c r="AB64" i="2"/>
  <c r="AB63" i="2"/>
  <c r="AB62" i="2"/>
  <c r="AB61" i="2"/>
  <c r="AB60" i="2"/>
  <c r="AB56" i="2" s="1"/>
  <c r="AB59" i="2"/>
  <c r="AB58" i="2"/>
  <c r="AB57" i="2"/>
  <c r="AB53" i="2"/>
  <c r="AB52" i="2"/>
  <c r="AB51" i="2"/>
  <c r="AB50" i="2"/>
  <c r="AB49" i="2"/>
  <c r="AB47" i="2"/>
  <c r="AB46" i="2"/>
  <c r="AB45" i="2"/>
  <c r="AB43" i="2"/>
  <c r="AB42" i="2"/>
  <c r="AB41" i="2"/>
  <c r="AB40" i="2"/>
  <c r="AB39" i="2"/>
  <c r="AB38" i="2"/>
  <c r="AB36" i="2"/>
  <c r="AB35" i="2"/>
  <c r="AB32" i="2"/>
  <c r="AB31" i="2"/>
  <c r="AB30" i="2"/>
  <c r="AB29" i="2"/>
  <c r="AB28" i="2"/>
  <c r="AB27" i="2"/>
  <c r="AB26" i="2"/>
  <c r="AB25" i="2"/>
  <c r="AB23" i="2"/>
  <c r="AB22" i="2"/>
  <c r="AB21" i="2"/>
  <c r="AB18" i="2"/>
  <c r="AB15" i="2"/>
  <c r="AB13" i="2"/>
  <c r="AB12" i="2"/>
  <c r="AB11" i="2"/>
  <c r="AB8" i="2"/>
  <c r="AB7" i="2"/>
  <c r="AB6" i="2"/>
  <c r="AB4" i="2"/>
  <c r="AB3" i="2"/>
  <c r="AC466" i="2"/>
  <c r="AC465" i="2"/>
  <c r="AC464" i="2"/>
  <c r="AC463" i="2"/>
  <c r="AC462" i="2"/>
  <c r="AC461" i="2"/>
  <c r="AC460" i="2"/>
  <c r="AC458" i="2"/>
  <c r="AC457" i="2"/>
  <c r="AC456" i="2"/>
  <c r="AC455" i="2"/>
  <c r="AC454" i="2"/>
  <c r="AC453" i="2"/>
  <c r="AC452" i="2"/>
  <c r="AC449" i="2"/>
  <c r="AC448" i="2"/>
  <c r="AC447" i="2"/>
  <c r="AC446" i="2"/>
  <c r="AC445" i="2"/>
  <c r="AC444" i="2"/>
  <c r="AC443" i="2"/>
  <c r="AC441" i="2"/>
  <c r="AC440" i="2"/>
  <c r="AC439" i="2"/>
  <c r="AC438" i="2"/>
  <c r="AC437" i="2"/>
  <c r="AC436" i="2"/>
  <c r="AC435" i="2"/>
  <c r="AC433" i="2"/>
  <c r="AC432" i="2"/>
  <c r="AC431" i="2"/>
  <c r="AC430" i="2"/>
  <c r="AC429" i="2"/>
  <c r="AC428" i="2"/>
  <c r="AC427" i="2"/>
  <c r="AC425" i="2"/>
  <c r="AC424" i="2"/>
  <c r="AC423" i="2"/>
  <c r="AC422" i="2"/>
  <c r="AC421" i="2"/>
  <c r="AC420" i="2"/>
  <c r="AC419" i="2"/>
  <c r="AC416" i="2"/>
  <c r="AC415" i="2"/>
  <c r="AC414" i="2"/>
  <c r="AC413" i="2"/>
  <c r="AC412" i="2"/>
  <c r="AC411" i="2"/>
  <c r="AC410" i="2"/>
  <c r="AC408" i="2"/>
  <c r="AC407" i="2"/>
  <c r="AC406" i="2"/>
  <c r="AC405" i="2"/>
  <c r="AC404" i="2"/>
  <c r="AC403" i="2"/>
  <c r="AC402" i="2"/>
  <c r="AC400" i="2"/>
  <c r="AC399" i="2"/>
  <c r="AC398" i="2"/>
  <c r="AC397" i="2"/>
  <c r="AC396" i="2"/>
  <c r="AC395" i="2"/>
  <c r="AC394" i="2"/>
  <c r="AC392" i="2"/>
  <c r="AC391" i="2"/>
  <c r="AC390" i="2"/>
  <c r="AC389" i="2"/>
  <c r="AC388" i="2"/>
  <c r="AC387" i="2"/>
  <c r="AC386" i="2"/>
  <c r="AC384" i="2"/>
  <c r="AC383" i="2"/>
  <c r="AC382" i="2"/>
  <c r="AC381" i="2"/>
  <c r="AC380" i="2"/>
  <c r="AC379" i="2"/>
  <c r="AC378" i="2"/>
  <c r="AC376" i="2"/>
  <c r="AC375" i="2"/>
  <c r="AC374" i="2"/>
  <c r="AC373" i="2"/>
  <c r="AC372" i="2"/>
  <c r="AC371" i="2"/>
  <c r="AC370" i="2"/>
  <c r="AC367" i="2"/>
  <c r="AC366" i="2"/>
  <c r="AC365" i="2"/>
  <c r="AC364" i="2"/>
  <c r="AC363" i="2"/>
  <c r="AC362" i="2"/>
  <c r="AC361" i="2"/>
  <c r="AC359" i="2"/>
  <c r="AC358" i="2"/>
  <c r="AC357" i="2"/>
  <c r="AC356" i="2"/>
  <c r="AC355" i="2"/>
  <c r="AC354" i="2"/>
  <c r="AC353" i="2"/>
  <c r="AC351" i="2"/>
  <c r="AC350" i="2"/>
  <c r="AC349" i="2"/>
  <c r="AC348" i="2"/>
  <c r="AC347" i="2"/>
  <c r="AC346" i="2"/>
  <c r="AC345" i="2"/>
  <c r="AC343" i="2"/>
  <c r="AC342" i="2"/>
  <c r="AC341" i="2"/>
  <c r="AC340" i="2"/>
  <c r="AC339" i="2"/>
  <c r="AC338" i="2"/>
  <c r="AC337" i="2"/>
  <c r="AC335" i="2"/>
  <c r="AC334" i="2"/>
  <c r="AC333" i="2"/>
  <c r="AC332" i="2"/>
  <c r="AC331" i="2"/>
  <c r="AC330" i="2"/>
  <c r="AC329" i="2"/>
  <c r="AC327" i="2"/>
  <c r="AC326" i="2"/>
  <c r="AC325" i="2"/>
  <c r="AC324" i="2"/>
  <c r="AC323" i="2"/>
  <c r="AC322" i="2"/>
  <c r="AC321" i="2"/>
  <c r="AC319" i="2"/>
  <c r="AC318" i="2"/>
  <c r="AC317" i="2"/>
  <c r="AC316" i="2"/>
  <c r="AC315" i="2"/>
  <c r="AC314" i="2"/>
  <c r="AC313" i="2"/>
  <c r="AC311" i="2"/>
  <c r="AC310" i="2"/>
  <c r="AC309" i="2"/>
  <c r="AC308" i="2"/>
  <c r="AC307" i="2"/>
  <c r="AC306" i="2"/>
  <c r="AC305" i="2"/>
  <c r="AC303" i="2"/>
  <c r="AC302" i="2"/>
  <c r="AC301" i="2"/>
  <c r="AC300" i="2"/>
  <c r="AC299" i="2"/>
  <c r="AC298" i="2"/>
  <c r="AC297" i="2"/>
  <c r="AC295" i="2"/>
  <c r="AC294" i="2"/>
  <c r="AC293" i="2"/>
  <c r="AC292" i="2"/>
  <c r="AC291" i="2"/>
  <c r="AC290" i="2"/>
  <c r="AC289" i="2"/>
  <c r="AC287" i="2"/>
  <c r="AC286" i="2"/>
  <c r="AC285" i="2"/>
  <c r="AC284" i="2"/>
  <c r="AC283" i="2"/>
  <c r="AC282" i="2"/>
  <c r="AC281" i="2"/>
  <c r="AC279" i="2"/>
  <c r="AC278" i="2"/>
  <c r="AC277" i="2"/>
  <c r="AC276" i="2"/>
  <c r="AC275" i="2"/>
  <c r="AC274" i="2"/>
  <c r="AC273" i="2"/>
  <c r="AC271" i="2"/>
  <c r="AC270" i="2"/>
  <c r="AC269" i="2"/>
  <c r="AC268" i="2"/>
  <c r="AC267" i="2"/>
  <c r="AC266" i="2"/>
  <c r="AC265" i="2"/>
  <c r="AC263" i="2"/>
  <c r="AC262" i="2"/>
  <c r="AC261" i="2"/>
  <c r="AC260" i="2"/>
  <c r="AC259" i="2"/>
  <c r="AC258" i="2"/>
  <c r="AC257" i="2"/>
  <c r="AC255" i="2"/>
  <c r="AC254" i="2"/>
  <c r="AC253" i="2"/>
  <c r="AC252" i="2"/>
  <c r="AC251" i="2"/>
  <c r="AC250" i="2"/>
  <c r="AC249" i="2"/>
  <c r="AC247" i="2"/>
  <c r="AC246" i="2"/>
  <c r="AC245" i="2"/>
  <c r="AC244" i="2"/>
  <c r="AC243" i="2"/>
  <c r="AC242" i="2"/>
  <c r="AC241" i="2"/>
  <c r="AC239" i="2"/>
  <c r="AC238" i="2"/>
  <c r="AC237" i="2"/>
  <c r="AC236" i="2"/>
  <c r="AC235" i="2"/>
  <c r="AC234" i="2"/>
  <c r="AC233" i="2"/>
  <c r="AC230" i="2"/>
  <c r="AC229" i="2"/>
  <c r="AC228" i="2"/>
  <c r="AC227" i="2"/>
  <c r="AC226" i="2"/>
  <c r="AC225" i="2"/>
  <c r="AC224" i="2"/>
  <c r="AC222" i="2"/>
  <c r="AC221" i="2"/>
  <c r="AC220" i="2"/>
  <c r="AC219" i="2"/>
  <c r="AC218" i="2"/>
  <c r="AC217" i="2"/>
  <c r="AC216" i="2"/>
  <c r="AC206" i="2"/>
  <c r="AC205" i="2"/>
  <c r="AC204" i="2"/>
  <c r="AC191" i="2"/>
  <c r="AC190" i="2"/>
  <c r="AC189" i="2"/>
  <c r="AC188" i="2"/>
  <c r="AC187" i="2"/>
  <c r="AC186" i="2"/>
  <c r="AC185" i="2"/>
  <c r="AC184" i="2"/>
  <c r="AC183" i="2"/>
  <c r="AC182" i="2"/>
  <c r="AC180" i="2"/>
  <c r="AC179" i="2"/>
  <c r="AC178" i="2"/>
  <c r="AC177" i="2"/>
  <c r="AC176" i="2"/>
  <c r="AC175" i="2"/>
  <c r="AC174" i="2"/>
  <c r="AC173" i="2"/>
  <c r="AC172" i="2"/>
  <c r="AC171" i="2"/>
  <c r="AC159" i="2"/>
  <c r="AC158" i="2"/>
  <c r="AC157" i="2"/>
  <c r="AC156" i="2"/>
  <c r="AC155" i="2"/>
  <c r="AC154" i="2"/>
  <c r="AC153" i="2"/>
  <c r="AC150" i="2"/>
  <c r="AC149" i="2"/>
  <c r="AC148" i="2"/>
  <c r="AC147" i="2"/>
  <c r="AC146" i="2"/>
  <c r="AC145" i="2"/>
  <c r="AC144" i="2"/>
  <c r="AC141" i="2"/>
  <c r="AC140" i="2"/>
  <c r="AC139" i="2"/>
  <c r="AC138" i="2"/>
  <c r="AC137" i="2"/>
  <c r="AC136" i="2"/>
  <c r="AC135" i="2"/>
  <c r="AC132" i="2"/>
  <c r="AC131" i="2"/>
  <c r="AC130" i="2"/>
  <c r="AC129" i="2"/>
  <c r="AC128" i="2"/>
  <c r="AC127" i="2"/>
  <c r="AC126" i="2"/>
  <c r="AC123" i="2"/>
  <c r="AC122" i="2"/>
  <c r="AC121" i="2"/>
  <c r="AC120" i="2"/>
  <c r="AC119" i="2"/>
  <c r="AC118" i="2"/>
  <c r="AC117" i="2"/>
  <c r="AC114" i="2"/>
  <c r="AC113" i="2"/>
  <c r="AC112" i="2"/>
  <c r="AC111" i="2"/>
  <c r="AC110" i="2"/>
  <c r="AC109" i="2"/>
  <c r="AC108" i="2"/>
  <c r="AC106" i="2"/>
  <c r="AC105" i="2"/>
  <c r="AC104" i="2"/>
  <c r="AC103" i="2"/>
  <c r="AC102" i="2"/>
  <c r="AC101" i="2"/>
  <c r="AC100" i="2"/>
  <c r="AC97" i="2"/>
  <c r="AC96" i="2"/>
  <c r="AC95" i="2"/>
  <c r="AC94" i="2"/>
  <c r="AC93" i="2"/>
  <c r="AC92" i="2"/>
  <c r="AC90" i="2"/>
  <c r="AC89" i="2"/>
  <c r="AC88" i="2"/>
  <c r="AC87" i="2"/>
  <c r="AC85" i="2"/>
  <c r="AC84" i="2"/>
  <c r="AC83" i="2"/>
  <c r="AC82" i="2"/>
  <c r="AC81" i="2"/>
  <c r="AC80" i="2"/>
  <c r="AC79" i="2"/>
  <c r="AC78" i="2"/>
  <c r="AC77" i="2"/>
  <c r="AC76" i="2"/>
  <c r="AC74" i="2"/>
  <c r="AC73" i="2"/>
  <c r="AC72" i="2"/>
  <c r="AC70" i="2"/>
  <c r="AC69" i="2"/>
  <c r="AC68" i="2"/>
  <c r="AC67" i="2"/>
  <c r="AC66" i="2"/>
  <c r="AC64" i="2"/>
  <c r="AC63" i="2"/>
  <c r="AC62" i="2"/>
  <c r="AC61" i="2"/>
  <c r="AC60" i="2"/>
  <c r="AC56" i="2" s="1"/>
  <c r="AC59" i="2"/>
  <c r="AC58" i="2"/>
  <c r="AC57" i="2"/>
  <c r="AC53" i="2"/>
  <c r="AC52" i="2"/>
  <c r="AC51" i="2"/>
  <c r="AC50" i="2"/>
  <c r="AC49" i="2"/>
  <c r="AC47" i="2"/>
  <c r="AC46" i="2"/>
  <c r="AC45" i="2"/>
  <c r="AC43" i="2"/>
  <c r="AC42" i="2"/>
  <c r="AC41" i="2"/>
  <c r="AC40" i="2"/>
  <c r="AC39" i="2"/>
  <c r="AC38" i="2"/>
  <c r="AC36" i="2"/>
  <c r="AC35" i="2"/>
  <c r="AC32" i="2"/>
  <c r="AC31" i="2"/>
  <c r="AC30" i="2"/>
  <c r="AC29" i="2"/>
  <c r="AC28" i="2"/>
  <c r="AC27" i="2"/>
  <c r="AC26" i="2"/>
  <c r="AC25" i="2"/>
  <c r="AC23" i="2"/>
  <c r="AC22" i="2"/>
  <c r="AC21" i="2"/>
  <c r="AC18" i="2"/>
  <c r="AC15" i="2"/>
  <c r="AC13" i="2"/>
  <c r="AC12" i="2"/>
  <c r="AC11" i="2"/>
  <c r="AC8" i="2"/>
  <c r="AC7" i="2"/>
  <c r="AC6" i="2"/>
  <c r="AC4" i="2"/>
  <c r="AC3" i="2"/>
  <c r="AD466" i="2"/>
  <c r="AD465" i="2"/>
  <c r="AD464" i="2"/>
  <c r="AD463" i="2"/>
  <c r="AD462" i="2"/>
  <c r="AD461" i="2"/>
  <c r="AD460" i="2"/>
  <c r="AD458" i="2"/>
  <c r="AD457" i="2"/>
  <c r="AD456" i="2"/>
  <c r="AD455" i="2"/>
  <c r="AD454" i="2"/>
  <c r="AD453" i="2"/>
  <c r="AD452" i="2"/>
  <c r="AD449" i="2"/>
  <c r="AD448" i="2"/>
  <c r="AD447" i="2"/>
  <c r="AD446" i="2"/>
  <c r="AD445" i="2"/>
  <c r="AD444" i="2"/>
  <c r="AD443" i="2"/>
  <c r="AD441" i="2"/>
  <c r="AD440" i="2"/>
  <c r="AD439" i="2"/>
  <c r="AD438" i="2"/>
  <c r="AD437" i="2"/>
  <c r="AD436" i="2"/>
  <c r="AD435" i="2"/>
  <c r="AD433" i="2"/>
  <c r="AD432" i="2"/>
  <c r="AD431" i="2"/>
  <c r="AD430" i="2"/>
  <c r="AD429" i="2"/>
  <c r="AD428" i="2"/>
  <c r="AD427" i="2"/>
  <c r="AD425" i="2"/>
  <c r="AD424" i="2"/>
  <c r="AD423" i="2"/>
  <c r="AD422" i="2"/>
  <c r="AD421" i="2"/>
  <c r="AD420" i="2"/>
  <c r="AD419" i="2"/>
  <c r="AD416" i="2"/>
  <c r="AD415" i="2"/>
  <c r="AD414" i="2"/>
  <c r="AD413" i="2"/>
  <c r="AD412" i="2"/>
  <c r="AD411" i="2"/>
  <c r="AD410" i="2"/>
  <c r="AD408" i="2"/>
  <c r="AD407" i="2"/>
  <c r="AD406" i="2"/>
  <c r="AD405" i="2"/>
  <c r="AD404" i="2"/>
  <c r="AD403" i="2"/>
  <c r="AD402" i="2"/>
  <c r="AD400" i="2"/>
  <c r="AD399" i="2"/>
  <c r="AD398" i="2"/>
  <c r="AD397" i="2"/>
  <c r="AD396" i="2"/>
  <c r="AD395" i="2"/>
  <c r="AD394" i="2"/>
  <c r="AD392" i="2"/>
  <c r="AD391" i="2"/>
  <c r="AD390" i="2"/>
  <c r="AD389" i="2"/>
  <c r="AD388" i="2"/>
  <c r="AD387" i="2"/>
  <c r="AD386" i="2"/>
  <c r="AD384" i="2"/>
  <c r="AD383" i="2"/>
  <c r="AD382" i="2"/>
  <c r="AD381" i="2"/>
  <c r="AD380" i="2"/>
  <c r="AD379" i="2"/>
  <c r="AD378" i="2"/>
  <c r="AD376" i="2"/>
  <c r="AD375" i="2"/>
  <c r="AD374" i="2"/>
  <c r="AD373" i="2"/>
  <c r="AD372" i="2"/>
  <c r="AD371" i="2"/>
  <c r="AD370" i="2"/>
  <c r="AD367" i="2"/>
  <c r="AD366" i="2"/>
  <c r="AD365" i="2"/>
  <c r="AD364" i="2"/>
  <c r="AD363" i="2"/>
  <c r="AD362" i="2"/>
  <c r="AD361" i="2"/>
  <c r="AD359" i="2"/>
  <c r="AD358" i="2"/>
  <c r="AD357" i="2"/>
  <c r="AD356" i="2"/>
  <c r="AD355" i="2"/>
  <c r="AD354" i="2"/>
  <c r="AD353" i="2"/>
  <c r="AD351" i="2"/>
  <c r="AD350" i="2"/>
  <c r="AD349" i="2"/>
  <c r="AD348" i="2"/>
  <c r="AD347" i="2"/>
  <c r="AD346" i="2"/>
  <c r="AD345" i="2"/>
  <c r="AD343" i="2"/>
  <c r="AD342" i="2"/>
  <c r="AD341" i="2"/>
  <c r="AD340" i="2"/>
  <c r="AD339" i="2"/>
  <c r="AD338" i="2"/>
  <c r="AD337" i="2"/>
  <c r="AD335" i="2"/>
  <c r="AD334" i="2"/>
  <c r="AD333" i="2"/>
  <c r="AD332" i="2"/>
  <c r="AD331" i="2"/>
  <c r="AD330" i="2"/>
  <c r="AD329" i="2"/>
  <c r="AD327" i="2"/>
  <c r="AD326" i="2"/>
  <c r="AD325" i="2"/>
  <c r="AD324" i="2"/>
  <c r="AD323" i="2"/>
  <c r="AD322" i="2"/>
  <c r="AD321" i="2"/>
  <c r="AD319" i="2"/>
  <c r="AD318" i="2"/>
  <c r="AD317" i="2"/>
  <c r="AD316" i="2"/>
  <c r="AD315" i="2"/>
  <c r="AD314" i="2"/>
  <c r="AD313" i="2"/>
  <c r="AD311" i="2"/>
  <c r="AD310" i="2"/>
  <c r="AD309" i="2"/>
  <c r="AD308" i="2"/>
  <c r="AD307" i="2"/>
  <c r="AD306" i="2"/>
  <c r="AD305" i="2"/>
  <c r="AD303" i="2"/>
  <c r="AD302" i="2"/>
  <c r="AD301" i="2"/>
  <c r="AD300" i="2"/>
  <c r="AD299" i="2"/>
  <c r="AD298" i="2"/>
  <c r="AD297" i="2"/>
  <c r="AD295" i="2"/>
  <c r="AD294" i="2"/>
  <c r="AD293" i="2"/>
  <c r="AD292" i="2"/>
  <c r="AD291" i="2"/>
  <c r="AD290" i="2"/>
  <c r="AD289" i="2"/>
  <c r="AD287" i="2"/>
  <c r="AD286" i="2"/>
  <c r="AD285" i="2"/>
  <c r="AD284" i="2"/>
  <c r="AD283" i="2"/>
  <c r="AD282" i="2"/>
  <c r="AD281" i="2"/>
  <c r="AD279" i="2"/>
  <c r="AD278" i="2"/>
  <c r="AD277" i="2"/>
  <c r="AD276" i="2"/>
  <c r="AD275" i="2"/>
  <c r="AD274" i="2"/>
  <c r="AD273" i="2"/>
  <c r="AD271" i="2"/>
  <c r="AD270" i="2"/>
  <c r="AD269" i="2"/>
  <c r="AD268" i="2"/>
  <c r="AD267" i="2"/>
  <c r="AD266" i="2"/>
  <c r="AD265" i="2"/>
  <c r="AD263" i="2"/>
  <c r="AD262" i="2"/>
  <c r="AD261" i="2"/>
  <c r="AD260" i="2"/>
  <c r="AD259" i="2"/>
  <c r="AD258" i="2"/>
  <c r="AD257" i="2"/>
  <c r="AD255" i="2"/>
  <c r="AD254" i="2"/>
  <c r="AD253" i="2"/>
  <c r="AD252" i="2"/>
  <c r="AD251" i="2"/>
  <c r="AD250" i="2"/>
  <c r="AD249" i="2"/>
  <c r="AD247" i="2"/>
  <c r="AD246" i="2"/>
  <c r="AD245" i="2"/>
  <c r="AD244" i="2"/>
  <c r="AD243" i="2"/>
  <c r="AD242" i="2"/>
  <c r="AD241" i="2"/>
  <c r="AD239" i="2"/>
  <c r="AD238" i="2"/>
  <c r="AD237" i="2"/>
  <c r="AD236" i="2"/>
  <c r="AD235" i="2"/>
  <c r="AD234" i="2"/>
  <c r="AD233" i="2"/>
  <c r="AD230" i="2"/>
  <c r="AD229" i="2"/>
  <c r="AD228" i="2"/>
  <c r="AD227" i="2"/>
  <c r="AD226" i="2"/>
  <c r="AD225" i="2"/>
  <c r="AD224" i="2"/>
  <c r="AD222" i="2"/>
  <c r="AD221" i="2"/>
  <c r="AD220" i="2"/>
  <c r="AD219" i="2"/>
  <c r="AD218" i="2"/>
  <c r="AD217" i="2"/>
  <c r="AD216" i="2"/>
  <c r="AD206" i="2"/>
  <c r="AD205" i="2"/>
  <c r="AD204" i="2"/>
  <c r="AD191" i="2"/>
  <c r="AD190" i="2"/>
  <c r="AD189" i="2"/>
  <c r="AD188" i="2"/>
  <c r="AD187" i="2"/>
  <c r="AD186" i="2"/>
  <c r="AD185" i="2"/>
  <c r="AD184" i="2"/>
  <c r="AD183" i="2"/>
  <c r="AD182" i="2"/>
  <c r="AD180" i="2"/>
  <c r="AD179" i="2"/>
  <c r="AD178" i="2"/>
  <c r="AD177" i="2"/>
  <c r="AD176" i="2"/>
  <c r="AD175" i="2"/>
  <c r="AD174" i="2"/>
  <c r="AD173" i="2"/>
  <c r="AD172" i="2"/>
  <c r="AD171" i="2"/>
  <c r="AD159" i="2"/>
  <c r="AD158" i="2"/>
  <c r="AD157" i="2"/>
  <c r="AD156" i="2"/>
  <c r="AD155" i="2"/>
  <c r="AD154" i="2"/>
  <c r="AD153" i="2"/>
  <c r="AD150" i="2"/>
  <c r="AD149" i="2"/>
  <c r="AD148" i="2"/>
  <c r="AD147" i="2"/>
  <c r="AD146" i="2"/>
  <c r="AD145" i="2"/>
  <c r="AD144" i="2"/>
  <c r="AD141" i="2"/>
  <c r="AD140" i="2"/>
  <c r="AD139" i="2"/>
  <c r="AD138" i="2"/>
  <c r="AD137" i="2"/>
  <c r="AD136" i="2"/>
  <c r="AD135" i="2"/>
  <c r="AD132" i="2"/>
  <c r="AD131" i="2"/>
  <c r="AD130" i="2"/>
  <c r="AD129" i="2"/>
  <c r="AD128" i="2"/>
  <c r="AD127" i="2"/>
  <c r="AD126" i="2"/>
  <c r="AD123" i="2"/>
  <c r="AD122" i="2"/>
  <c r="AD121" i="2"/>
  <c r="AD120" i="2"/>
  <c r="AD119" i="2"/>
  <c r="AD118" i="2"/>
  <c r="AD117" i="2"/>
  <c r="AD114" i="2"/>
  <c r="AD113" i="2"/>
  <c r="AD112" i="2"/>
  <c r="AD111" i="2"/>
  <c r="AD110" i="2"/>
  <c r="AD109" i="2"/>
  <c r="AD108" i="2"/>
  <c r="AD106" i="2"/>
  <c r="AD105" i="2"/>
  <c r="AD104" i="2"/>
  <c r="AD103" i="2"/>
  <c r="AD102" i="2"/>
  <c r="AD101" i="2"/>
  <c r="AD100" i="2"/>
  <c r="AD97" i="2"/>
  <c r="AD96" i="2"/>
  <c r="AD95" i="2"/>
  <c r="AD94" i="2"/>
  <c r="AD93" i="2"/>
  <c r="AD92" i="2"/>
  <c r="AD90" i="2"/>
  <c r="AD89" i="2"/>
  <c r="AD88" i="2"/>
  <c r="AD87" i="2"/>
  <c r="AD85" i="2"/>
  <c r="AD84" i="2"/>
  <c r="AD83" i="2"/>
  <c r="AD82" i="2"/>
  <c r="AD81" i="2"/>
  <c r="AD80" i="2"/>
  <c r="AD79" i="2"/>
  <c r="AD78" i="2"/>
  <c r="AD77" i="2"/>
  <c r="AD76" i="2"/>
  <c r="AD74" i="2"/>
  <c r="AD73" i="2"/>
  <c r="AD72" i="2"/>
  <c r="AD70" i="2"/>
  <c r="AD69" i="2"/>
  <c r="AD68" i="2"/>
  <c r="AD67" i="2"/>
  <c r="AD66" i="2"/>
  <c r="AD64" i="2"/>
  <c r="AD63" i="2"/>
  <c r="AD62" i="2"/>
  <c r="AD61" i="2"/>
  <c r="AD60" i="2"/>
  <c r="AD56" i="2" s="1"/>
  <c r="AD59" i="2"/>
  <c r="AD58" i="2"/>
  <c r="AD57" i="2"/>
  <c r="AD53" i="2"/>
  <c r="AD52" i="2"/>
  <c r="AD51" i="2"/>
  <c r="AD50" i="2"/>
  <c r="AD49" i="2"/>
  <c r="AD47" i="2"/>
  <c r="AD46" i="2"/>
  <c r="AD45" i="2"/>
  <c r="AD43" i="2"/>
  <c r="AD42" i="2"/>
  <c r="AD41" i="2"/>
  <c r="AD40" i="2"/>
  <c r="AD39" i="2"/>
  <c r="AD38" i="2"/>
  <c r="AD36" i="2"/>
  <c r="AD35" i="2"/>
  <c r="AD32" i="2"/>
  <c r="AD31" i="2"/>
  <c r="AD30" i="2"/>
  <c r="AD29" i="2"/>
  <c r="AD28" i="2"/>
  <c r="AD27" i="2"/>
  <c r="AD26" i="2"/>
  <c r="AD25" i="2"/>
  <c r="AD23" i="2"/>
  <c r="AD22" i="2"/>
  <c r="AD21" i="2"/>
  <c r="AD18" i="2"/>
  <c r="AD15" i="2"/>
  <c r="AD13" i="2"/>
  <c r="AD12" i="2"/>
  <c r="AD11" i="2"/>
  <c r="AD8" i="2"/>
  <c r="AD7" i="2"/>
  <c r="AD6" i="2"/>
  <c r="AD4" i="2"/>
  <c r="AD3" i="2"/>
  <c r="AE466" i="2"/>
  <c r="AE465" i="2"/>
  <c r="AE464" i="2"/>
  <c r="AE463" i="2"/>
  <c r="AE462" i="2"/>
  <c r="AE461" i="2"/>
  <c r="AE460" i="2"/>
  <c r="AE458" i="2"/>
  <c r="AE457" i="2"/>
  <c r="AE456" i="2"/>
  <c r="AE455" i="2"/>
  <c r="AE454" i="2"/>
  <c r="AE453" i="2"/>
  <c r="AE452" i="2"/>
  <c r="AE449" i="2"/>
  <c r="AE448" i="2"/>
  <c r="AE447" i="2"/>
  <c r="AE446" i="2"/>
  <c r="AE445" i="2"/>
  <c r="AE444" i="2"/>
  <c r="AE443" i="2"/>
  <c r="AE441" i="2"/>
  <c r="AE440" i="2"/>
  <c r="AE439" i="2"/>
  <c r="AE438" i="2"/>
  <c r="AE437" i="2"/>
  <c r="AE436" i="2"/>
  <c r="AE435" i="2"/>
  <c r="AE433" i="2"/>
  <c r="AE432" i="2"/>
  <c r="AE431" i="2"/>
  <c r="AE430" i="2"/>
  <c r="AE429" i="2"/>
  <c r="AE428" i="2"/>
  <c r="AE427" i="2"/>
  <c r="AE425" i="2"/>
  <c r="AE424" i="2"/>
  <c r="AE423" i="2"/>
  <c r="AE422" i="2"/>
  <c r="AE421" i="2"/>
  <c r="AE420" i="2"/>
  <c r="AE419" i="2"/>
  <c r="AE416" i="2"/>
  <c r="AE415" i="2"/>
  <c r="AE414" i="2"/>
  <c r="AE413" i="2"/>
  <c r="AE412" i="2"/>
  <c r="AE411" i="2"/>
  <c r="AE410" i="2"/>
  <c r="AE408" i="2"/>
  <c r="AE407" i="2"/>
  <c r="AE406" i="2"/>
  <c r="AE405" i="2"/>
  <c r="AE404" i="2"/>
  <c r="AE403" i="2"/>
  <c r="AE402" i="2"/>
  <c r="AE400" i="2"/>
  <c r="AE399" i="2"/>
  <c r="AE398" i="2"/>
  <c r="AE397" i="2"/>
  <c r="AE396" i="2"/>
  <c r="AE395" i="2"/>
  <c r="AE394" i="2"/>
  <c r="AE392" i="2"/>
  <c r="AE391" i="2"/>
  <c r="AE390" i="2"/>
  <c r="AE389" i="2"/>
  <c r="AE388" i="2"/>
  <c r="AE387" i="2"/>
  <c r="AE386" i="2"/>
  <c r="AE384" i="2"/>
  <c r="AE383" i="2"/>
  <c r="AE382" i="2"/>
  <c r="AE381" i="2"/>
  <c r="AE380" i="2"/>
  <c r="AE379" i="2"/>
  <c r="AE378" i="2"/>
  <c r="AE376" i="2"/>
  <c r="AE375" i="2"/>
  <c r="AE374" i="2"/>
  <c r="AE373" i="2"/>
  <c r="AE372" i="2"/>
  <c r="AE371" i="2"/>
  <c r="AE370" i="2"/>
  <c r="AE367" i="2"/>
  <c r="AE366" i="2"/>
  <c r="AE365" i="2"/>
  <c r="AE364" i="2"/>
  <c r="AE363" i="2"/>
  <c r="AE362" i="2"/>
  <c r="AE361" i="2"/>
  <c r="AE359" i="2"/>
  <c r="AE358" i="2"/>
  <c r="AE357" i="2"/>
  <c r="AE356" i="2"/>
  <c r="AE355" i="2"/>
  <c r="AE354" i="2"/>
  <c r="AE353" i="2"/>
  <c r="AE351" i="2"/>
  <c r="AE350" i="2"/>
  <c r="AE349" i="2"/>
  <c r="AE348" i="2"/>
  <c r="AE347" i="2"/>
  <c r="AE346" i="2"/>
  <c r="AE345" i="2"/>
  <c r="AE343" i="2"/>
  <c r="AE342" i="2"/>
  <c r="AE341" i="2"/>
  <c r="AE340" i="2"/>
  <c r="AE339" i="2"/>
  <c r="AE338" i="2"/>
  <c r="AE337" i="2"/>
  <c r="AE335" i="2"/>
  <c r="AE334" i="2"/>
  <c r="AE333" i="2"/>
  <c r="AE332" i="2"/>
  <c r="AE331" i="2"/>
  <c r="AE330" i="2"/>
  <c r="AE329" i="2"/>
  <c r="AE327" i="2"/>
  <c r="AE326" i="2"/>
  <c r="AE325" i="2"/>
  <c r="AE324" i="2"/>
  <c r="AE323" i="2"/>
  <c r="AE322" i="2"/>
  <c r="AE321" i="2"/>
  <c r="AE319" i="2"/>
  <c r="AE318" i="2"/>
  <c r="AE317" i="2"/>
  <c r="AE316" i="2"/>
  <c r="AE315" i="2"/>
  <c r="AE314" i="2"/>
  <c r="AE313" i="2"/>
  <c r="AE311" i="2"/>
  <c r="AE310" i="2"/>
  <c r="AE309" i="2"/>
  <c r="AE308" i="2"/>
  <c r="AE307" i="2"/>
  <c r="AE306" i="2"/>
  <c r="AE305" i="2"/>
  <c r="AE303" i="2"/>
  <c r="AE302" i="2"/>
  <c r="AE301" i="2"/>
  <c r="AE300" i="2"/>
  <c r="AE299" i="2"/>
  <c r="AE298" i="2"/>
  <c r="AE297" i="2"/>
  <c r="AE295" i="2"/>
  <c r="AE294" i="2"/>
  <c r="AE293" i="2"/>
  <c r="AE292" i="2"/>
  <c r="AE291" i="2"/>
  <c r="AE290" i="2"/>
  <c r="AE289" i="2"/>
  <c r="AE287" i="2"/>
  <c r="AE286" i="2"/>
  <c r="AE285" i="2"/>
  <c r="AE284" i="2"/>
  <c r="AE283" i="2"/>
  <c r="AE282" i="2"/>
  <c r="AE281" i="2"/>
  <c r="AE279" i="2"/>
  <c r="AE278" i="2"/>
  <c r="AE277" i="2"/>
  <c r="AE276" i="2"/>
  <c r="AE275" i="2"/>
  <c r="AE274" i="2"/>
  <c r="AE273" i="2"/>
  <c r="AE271" i="2"/>
  <c r="AE270" i="2"/>
  <c r="AE269" i="2"/>
  <c r="AE268" i="2"/>
  <c r="AE267" i="2"/>
  <c r="AE266" i="2"/>
  <c r="AE265" i="2"/>
  <c r="AE263" i="2"/>
  <c r="AE262" i="2"/>
  <c r="AE261" i="2"/>
  <c r="AE260" i="2"/>
  <c r="AE259" i="2"/>
  <c r="AE258" i="2"/>
  <c r="AE257" i="2"/>
  <c r="AE255" i="2"/>
  <c r="AE254" i="2"/>
  <c r="AE253" i="2"/>
  <c r="AE252" i="2"/>
  <c r="AE251" i="2"/>
  <c r="AE250" i="2"/>
  <c r="AE249" i="2"/>
  <c r="AE247" i="2"/>
  <c r="AE246" i="2"/>
  <c r="AE245" i="2"/>
  <c r="AE244" i="2"/>
  <c r="AE243" i="2"/>
  <c r="AE242" i="2"/>
  <c r="AE241" i="2"/>
  <c r="AE239" i="2"/>
  <c r="AE238" i="2"/>
  <c r="AE237" i="2"/>
  <c r="AE236" i="2"/>
  <c r="AE235" i="2"/>
  <c r="AE234" i="2"/>
  <c r="AE233" i="2"/>
  <c r="AE230" i="2"/>
  <c r="AE229" i="2"/>
  <c r="AE228" i="2"/>
  <c r="AE227" i="2"/>
  <c r="AE226" i="2"/>
  <c r="AE225" i="2"/>
  <c r="AE224" i="2"/>
  <c r="AE222" i="2"/>
  <c r="AE221" i="2"/>
  <c r="AE220" i="2"/>
  <c r="AE219" i="2"/>
  <c r="AE218" i="2"/>
  <c r="AE217" i="2"/>
  <c r="AE216" i="2"/>
  <c r="AE206" i="2"/>
  <c r="AE205" i="2"/>
  <c r="AE204" i="2"/>
  <c r="AE191" i="2"/>
  <c r="AE190" i="2"/>
  <c r="AE189" i="2"/>
  <c r="AE188" i="2"/>
  <c r="AE187" i="2"/>
  <c r="AE186" i="2"/>
  <c r="AE185" i="2"/>
  <c r="AE184" i="2"/>
  <c r="AE183" i="2"/>
  <c r="AE182" i="2"/>
  <c r="AE180" i="2"/>
  <c r="AE179" i="2"/>
  <c r="AE178" i="2"/>
  <c r="AE177" i="2"/>
  <c r="AE176" i="2"/>
  <c r="AE175" i="2"/>
  <c r="AE174" i="2"/>
  <c r="AE173" i="2"/>
  <c r="AE172" i="2"/>
  <c r="AE171" i="2"/>
  <c r="AE159" i="2"/>
  <c r="AE158" i="2"/>
  <c r="AE157" i="2"/>
  <c r="AE156" i="2"/>
  <c r="AE155" i="2"/>
  <c r="AE154" i="2"/>
  <c r="AE153" i="2"/>
  <c r="AE150" i="2"/>
  <c r="AE149" i="2"/>
  <c r="AE148" i="2"/>
  <c r="AE147" i="2"/>
  <c r="AE146" i="2"/>
  <c r="AE145" i="2"/>
  <c r="AE144" i="2"/>
  <c r="AE141" i="2"/>
  <c r="AE140" i="2"/>
  <c r="AE139" i="2"/>
  <c r="AE138" i="2"/>
  <c r="AE137" i="2"/>
  <c r="AE136" i="2"/>
  <c r="AE135" i="2"/>
  <c r="AE132" i="2"/>
  <c r="AE131" i="2"/>
  <c r="AE130" i="2"/>
  <c r="AE129" i="2"/>
  <c r="AE128" i="2"/>
  <c r="AE127" i="2"/>
  <c r="AE126" i="2"/>
  <c r="AE123" i="2"/>
  <c r="AE122" i="2"/>
  <c r="AE121" i="2"/>
  <c r="AE120" i="2"/>
  <c r="AE119" i="2"/>
  <c r="AE118" i="2"/>
  <c r="AE117" i="2"/>
  <c r="AE114" i="2"/>
  <c r="AE113" i="2"/>
  <c r="AE112" i="2"/>
  <c r="AE111" i="2"/>
  <c r="AE110" i="2"/>
  <c r="AE109" i="2"/>
  <c r="AE108" i="2"/>
  <c r="AE106" i="2"/>
  <c r="AE105" i="2"/>
  <c r="AE104" i="2"/>
  <c r="AE103" i="2"/>
  <c r="AE102" i="2"/>
  <c r="AE101" i="2"/>
  <c r="AE100" i="2"/>
  <c r="AE97" i="2"/>
  <c r="AE96" i="2"/>
  <c r="AE95" i="2"/>
  <c r="AE94" i="2"/>
  <c r="AE93" i="2"/>
  <c r="AE92" i="2"/>
  <c r="AE90" i="2"/>
  <c r="AE89" i="2"/>
  <c r="AE88" i="2"/>
  <c r="AE87" i="2"/>
  <c r="AE85" i="2"/>
  <c r="AE84" i="2"/>
  <c r="AE83" i="2"/>
  <c r="AE82" i="2"/>
  <c r="AE81" i="2"/>
  <c r="AE80" i="2"/>
  <c r="AE79" i="2"/>
  <c r="AE78" i="2"/>
  <c r="AE77" i="2"/>
  <c r="AE76" i="2"/>
  <c r="AE74" i="2"/>
  <c r="AE73" i="2"/>
  <c r="AE72" i="2"/>
  <c r="AE70" i="2"/>
  <c r="AE69" i="2"/>
  <c r="AE68" i="2"/>
  <c r="AE67" i="2"/>
  <c r="AE66" i="2"/>
  <c r="AE64" i="2"/>
  <c r="AE63" i="2"/>
  <c r="AE62" i="2"/>
  <c r="AE61" i="2"/>
  <c r="AE60" i="2"/>
  <c r="AE56" i="2" s="1"/>
  <c r="AE59" i="2"/>
  <c r="AE58" i="2"/>
  <c r="AE57" i="2"/>
  <c r="AE53" i="2"/>
  <c r="AE52" i="2"/>
  <c r="AE51" i="2"/>
  <c r="AE50" i="2"/>
  <c r="AE49" i="2"/>
  <c r="AE47" i="2"/>
  <c r="AE46" i="2"/>
  <c r="AE45" i="2"/>
  <c r="AE43" i="2"/>
  <c r="AE42" i="2"/>
  <c r="AE41" i="2"/>
  <c r="AE40" i="2"/>
  <c r="AE39" i="2"/>
  <c r="AE38" i="2"/>
  <c r="AE36" i="2"/>
  <c r="AE35" i="2"/>
  <c r="AE32" i="2"/>
  <c r="AE31" i="2"/>
  <c r="AE30" i="2"/>
  <c r="AE29" i="2"/>
  <c r="AE28" i="2"/>
  <c r="AE27" i="2"/>
  <c r="AE26" i="2"/>
  <c r="AE25" i="2"/>
  <c r="AE23" i="2"/>
  <c r="AE22" i="2"/>
  <c r="AE21" i="2"/>
  <c r="AE18" i="2"/>
  <c r="AE15" i="2"/>
  <c r="AE13" i="2"/>
  <c r="AE12" i="2"/>
  <c r="AE11" i="2"/>
  <c r="AE8" i="2"/>
  <c r="AE7" i="2"/>
  <c r="AE6" i="2"/>
  <c r="AE4" i="2"/>
  <c r="AE3" i="2"/>
  <c r="AF466" i="2"/>
  <c r="AF465" i="2"/>
  <c r="AF464" i="2"/>
  <c r="AF463" i="2"/>
  <c r="AF462" i="2"/>
  <c r="AF461" i="2"/>
  <c r="AF460" i="2"/>
  <c r="AF458" i="2"/>
  <c r="AF457" i="2"/>
  <c r="AF456" i="2"/>
  <c r="AF455" i="2"/>
  <c r="AF454" i="2"/>
  <c r="AF453" i="2"/>
  <c r="AF452" i="2"/>
  <c r="AF449" i="2"/>
  <c r="AF448" i="2"/>
  <c r="AF447" i="2"/>
  <c r="AF446" i="2"/>
  <c r="AF445" i="2"/>
  <c r="AF444" i="2"/>
  <c r="AF443" i="2"/>
  <c r="AF441" i="2"/>
  <c r="AF440" i="2"/>
  <c r="AF439" i="2"/>
  <c r="AF438" i="2"/>
  <c r="AF437" i="2"/>
  <c r="AF436" i="2"/>
  <c r="AF435" i="2"/>
  <c r="AF433" i="2"/>
  <c r="AF432" i="2"/>
  <c r="AF431" i="2"/>
  <c r="AF430" i="2"/>
  <c r="AF429" i="2"/>
  <c r="AF428" i="2"/>
  <c r="AF427" i="2"/>
  <c r="AF425" i="2"/>
  <c r="AF424" i="2"/>
  <c r="AF423" i="2"/>
  <c r="AF422" i="2"/>
  <c r="AF421" i="2"/>
  <c r="AF420" i="2"/>
  <c r="AF419" i="2"/>
  <c r="AF416" i="2"/>
  <c r="AF415" i="2"/>
  <c r="AF414" i="2"/>
  <c r="AF413" i="2"/>
  <c r="AF412" i="2"/>
  <c r="AF411" i="2"/>
  <c r="AF410" i="2"/>
  <c r="AF408" i="2"/>
  <c r="AF407" i="2"/>
  <c r="AF406" i="2"/>
  <c r="AF405" i="2"/>
  <c r="AF404" i="2"/>
  <c r="AF403" i="2"/>
  <c r="AF402" i="2"/>
  <c r="AF400" i="2"/>
  <c r="AF399" i="2"/>
  <c r="AF398" i="2"/>
  <c r="AF397" i="2"/>
  <c r="AF396" i="2"/>
  <c r="AF395" i="2"/>
  <c r="AF394" i="2"/>
  <c r="AF392" i="2"/>
  <c r="AF391" i="2"/>
  <c r="AF390" i="2"/>
  <c r="AF389" i="2"/>
  <c r="AF388" i="2"/>
  <c r="AF387" i="2"/>
  <c r="AF386" i="2"/>
  <c r="AF384" i="2"/>
  <c r="AF383" i="2"/>
  <c r="AF382" i="2"/>
  <c r="AF381" i="2"/>
  <c r="AF380" i="2"/>
  <c r="AF379" i="2"/>
  <c r="AF378" i="2"/>
  <c r="AF376" i="2"/>
  <c r="AF375" i="2"/>
  <c r="AF374" i="2"/>
  <c r="AF373" i="2"/>
  <c r="AF372" i="2"/>
  <c r="AF371" i="2"/>
  <c r="AF370" i="2"/>
  <c r="AF367" i="2"/>
  <c r="AF366" i="2"/>
  <c r="AF365" i="2"/>
  <c r="AF364" i="2"/>
  <c r="AF363" i="2"/>
  <c r="AF362" i="2"/>
  <c r="AF361" i="2"/>
  <c r="AF359" i="2"/>
  <c r="AF358" i="2"/>
  <c r="AF357" i="2"/>
  <c r="AF356" i="2"/>
  <c r="AF355" i="2"/>
  <c r="AF354" i="2"/>
  <c r="AF353" i="2"/>
  <c r="AF351" i="2"/>
  <c r="AF350" i="2"/>
  <c r="AF349" i="2"/>
  <c r="AF348" i="2"/>
  <c r="AF347" i="2"/>
  <c r="AF346" i="2"/>
  <c r="AF345" i="2"/>
  <c r="AF343" i="2"/>
  <c r="AF342" i="2"/>
  <c r="AF341" i="2"/>
  <c r="AF340" i="2"/>
  <c r="AF339" i="2"/>
  <c r="AF338" i="2"/>
  <c r="AF337" i="2"/>
  <c r="AF335" i="2"/>
  <c r="AF334" i="2"/>
  <c r="AF333" i="2"/>
  <c r="AF332" i="2"/>
  <c r="AF331" i="2"/>
  <c r="AF330" i="2"/>
  <c r="AF329" i="2"/>
  <c r="AF327" i="2"/>
  <c r="AF326" i="2"/>
  <c r="AF325" i="2"/>
  <c r="AF324" i="2"/>
  <c r="AF323" i="2"/>
  <c r="AF322" i="2"/>
  <c r="AF321" i="2"/>
  <c r="AF319" i="2"/>
  <c r="AF318" i="2"/>
  <c r="AF317" i="2"/>
  <c r="AF316" i="2"/>
  <c r="AF315" i="2"/>
  <c r="AF314" i="2"/>
  <c r="AF313" i="2"/>
  <c r="AF311" i="2"/>
  <c r="AF310" i="2"/>
  <c r="AF309" i="2"/>
  <c r="AF308" i="2"/>
  <c r="AF307" i="2"/>
  <c r="AF306" i="2"/>
  <c r="AF305" i="2"/>
  <c r="AF303" i="2"/>
  <c r="AF302" i="2"/>
  <c r="AF301" i="2"/>
  <c r="AF300" i="2"/>
  <c r="AF299" i="2"/>
  <c r="AF298" i="2"/>
  <c r="AF297" i="2"/>
  <c r="AF295" i="2"/>
  <c r="AF294" i="2"/>
  <c r="AF293" i="2"/>
  <c r="AF292" i="2"/>
  <c r="AF291" i="2"/>
  <c r="AF290" i="2"/>
  <c r="AF289" i="2"/>
  <c r="AF287" i="2"/>
  <c r="AF286" i="2"/>
  <c r="AF285" i="2"/>
  <c r="AF284" i="2"/>
  <c r="AF283" i="2"/>
  <c r="AF282" i="2"/>
  <c r="AF281" i="2"/>
  <c r="AF279" i="2"/>
  <c r="AF278" i="2"/>
  <c r="AF277" i="2"/>
  <c r="AF276" i="2"/>
  <c r="AF275" i="2"/>
  <c r="AF274" i="2"/>
  <c r="AF273" i="2"/>
  <c r="AF271" i="2"/>
  <c r="AF270" i="2"/>
  <c r="AF269" i="2"/>
  <c r="AF268" i="2"/>
  <c r="AF267" i="2"/>
  <c r="AF266" i="2"/>
  <c r="AF265" i="2"/>
  <c r="AF263" i="2"/>
  <c r="AF262" i="2"/>
  <c r="AF261" i="2"/>
  <c r="AF260" i="2"/>
  <c r="AF259" i="2"/>
  <c r="AF258" i="2"/>
  <c r="AF257" i="2"/>
  <c r="AF255" i="2"/>
  <c r="AF254" i="2"/>
  <c r="AF253" i="2"/>
  <c r="AF252" i="2"/>
  <c r="AF251" i="2"/>
  <c r="AF250" i="2"/>
  <c r="AF249" i="2"/>
  <c r="AF247" i="2"/>
  <c r="AF246" i="2"/>
  <c r="AF245" i="2"/>
  <c r="AF244" i="2"/>
  <c r="AF243" i="2"/>
  <c r="AF242" i="2"/>
  <c r="AF241" i="2"/>
  <c r="AF239" i="2"/>
  <c r="AF238" i="2"/>
  <c r="AF237" i="2"/>
  <c r="AF236" i="2"/>
  <c r="AF235" i="2"/>
  <c r="AF234" i="2"/>
  <c r="AF233" i="2"/>
  <c r="AF230" i="2"/>
  <c r="AF229" i="2"/>
  <c r="AF228" i="2"/>
  <c r="AF227" i="2"/>
  <c r="AF226" i="2"/>
  <c r="AF225" i="2"/>
  <c r="AF224" i="2"/>
  <c r="AF222" i="2"/>
  <c r="AF221" i="2"/>
  <c r="AF220" i="2"/>
  <c r="AF219" i="2"/>
  <c r="AF218" i="2"/>
  <c r="AF217" i="2"/>
  <c r="AF216" i="2"/>
  <c r="AF206" i="2"/>
  <c r="AF205" i="2"/>
  <c r="AF204" i="2"/>
  <c r="AF191" i="2"/>
  <c r="AF190" i="2"/>
  <c r="AF189" i="2"/>
  <c r="AF188" i="2"/>
  <c r="AF187" i="2"/>
  <c r="AF186" i="2"/>
  <c r="AF185" i="2"/>
  <c r="AF184" i="2"/>
  <c r="AF183" i="2"/>
  <c r="AF182" i="2"/>
  <c r="AF180" i="2"/>
  <c r="AF179" i="2"/>
  <c r="AF178" i="2"/>
  <c r="AF177" i="2"/>
  <c r="AF176" i="2"/>
  <c r="AF175" i="2"/>
  <c r="AF174" i="2"/>
  <c r="AF173" i="2"/>
  <c r="AF172" i="2"/>
  <c r="AF171" i="2"/>
  <c r="AF159" i="2"/>
  <c r="AF158" i="2"/>
  <c r="AF157" i="2"/>
  <c r="AF156" i="2"/>
  <c r="AF155" i="2"/>
  <c r="AF154" i="2"/>
  <c r="AF153" i="2"/>
  <c r="AF150" i="2"/>
  <c r="AF149" i="2"/>
  <c r="AF148" i="2"/>
  <c r="AF147" i="2"/>
  <c r="AF146" i="2"/>
  <c r="AF145" i="2"/>
  <c r="AF144" i="2"/>
  <c r="AF141" i="2"/>
  <c r="AF140" i="2"/>
  <c r="AF139" i="2"/>
  <c r="AF138" i="2"/>
  <c r="AF137" i="2"/>
  <c r="AF136" i="2"/>
  <c r="AF135" i="2"/>
  <c r="AF132" i="2"/>
  <c r="AF131" i="2"/>
  <c r="AF130" i="2"/>
  <c r="AF129" i="2"/>
  <c r="AF128" i="2"/>
  <c r="AF127" i="2"/>
  <c r="AF126" i="2"/>
  <c r="AF123" i="2"/>
  <c r="AF122" i="2"/>
  <c r="AF121" i="2"/>
  <c r="AF120" i="2"/>
  <c r="AF119" i="2"/>
  <c r="AF118" i="2"/>
  <c r="AF117" i="2"/>
  <c r="AF114" i="2"/>
  <c r="AF113" i="2"/>
  <c r="AF112" i="2"/>
  <c r="AF111" i="2"/>
  <c r="AF110" i="2"/>
  <c r="AF109" i="2"/>
  <c r="AF108" i="2"/>
  <c r="AF106" i="2"/>
  <c r="AF105" i="2"/>
  <c r="AF104" i="2"/>
  <c r="AF103" i="2"/>
  <c r="AF102" i="2"/>
  <c r="AF101" i="2"/>
  <c r="AF100" i="2"/>
  <c r="AF97" i="2"/>
  <c r="AF96" i="2"/>
  <c r="AF95" i="2"/>
  <c r="AF94" i="2"/>
  <c r="AF93" i="2"/>
  <c r="AF92" i="2"/>
  <c r="AF90" i="2"/>
  <c r="AF89" i="2"/>
  <c r="AF88" i="2"/>
  <c r="AF87" i="2"/>
  <c r="AF85" i="2"/>
  <c r="AF84" i="2"/>
  <c r="AF83" i="2"/>
  <c r="AF82" i="2"/>
  <c r="AF81" i="2"/>
  <c r="AF80" i="2"/>
  <c r="AF79" i="2"/>
  <c r="AF78" i="2"/>
  <c r="AF77" i="2"/>
  <c r="AF76" i="2"/>
  <c r="AF74" i="2"/>
  <c r="AF73" i="2"/>
  <c r="AF72" i="2"/>
  <c r="AF70" i="2"/>
  <c r="AF69" i="2"/>
  <c r="AF68" i="2"/>
  <c r="AF67" i="2"/>
  <c r="AF66" i="2"/>
  <c r="AF64" i="2"/>
  <c r="AF63" i="2"/>
  <c r="AF62" i="2"/>
  <c r="AF61" i="2"/>
  <c r="AF60" i="2"/>
  <c r="AF56" i="2" s="1"/>
  <c r="AF59" i="2"/>
  <c r="AF58" i="2"/>
  <c r="AF57" i="2"/>
  <c r="AF53" i="2"/>
  <c r="AF52" i="2"/>
  <c r="AF51" i="2"/>
  <c r="AF50" i="2"/>
  <c r="AF49" i="2"/>
  <c r="AF47" i="2"/>
  <c r="AF46" i="2"/>
  <c r="AF45" i="2"/>
  <c r="AF43" i="2"/>
  <c r="AF42" i="2"/>
  <c r="AF41" i="2"/>
  <c r="AF40" i="2"/>
  <c r="AF39" i="2"/>
  <c r="AF38" i="2"/>
  <c r="AF36" i="2"/>
  <c r="AF35" i="2"/>
  <c r="AF32" i="2"/>
  <c r="AF31" i="2"/>
  <c r="AF30" i="2"/>
  <c r="AF29" i="2"/>
  <c r="AF28" i="2"/>
  <c r="AF27" i="2"/>
  <c r="AF26" i="2"/>
  <c r="AF25" i="2"/>
  <c r="AF23" i="2"/>
  <c r="AF22" i="2"/>
  <c r="AF21" i="2"/>
  <c r="AF18" i="2"/>
  <c r="AF15" i="2"/>
  <c r="AF13" i="2"/>
  <c r="AF12" i="2"/>
  <c r="AF11" i="2"/>
  <c r="AF8" i="2"/>
  <c r="AF7" i="2"/>
  <c r="AF6" i="2"/>
  <c r="AF4" i="2"/>
  <c r="AF3" i="2"/>
  <c r="AG466" i="2"/>
  <c r="AG465" i="2"/>
  <c r="AG464" i="2"/>
  <c r="AG463" i="2"/>
  <c r="AG462" i="2"/>
  <c r="AG461" i="2"/>
  <c r="AG460" i="2"/>
  <c r="AG458" i="2"/>
  <c r="AG457" i="2"/>
  <c r="AG456" i="2"/>
  <c r="AG455" i="2"/>
  <c r="AG454" i="2"/>
  <c r="AG453" i="2"/>
  <c r="AG452" i="2"/>
  <c r="AG449" i="2"/>
  <c r="AG448" i="2"/>
  <c r="AG447" i="2"/>
  <c r="AG446" i="2"/>
  <c r="AG445" i="2"/>
  <c r="AG444" i="2"/>
  <c r="AG443" i="2"/>
  <c r="AG441" i="2"/>
  <c r="AG440" i="2"/>
  <c r="AG439" i="2"/>
  <c r="AG438" i="2"/>
  <c r="AG437" i="2"/>
  <c r="AG436" i="2"/>
  <c r="AG435" i="2"/>
  <c r="AG433" i="2"/>
  <c r="AG432" i="2"/>
  <c r="AG431" i="2"/>
  <c r="AG430" i="2"/>
  <c r="AG429" i="2"/>
  <c r="AG428" i="2"/>
  <c r="AG427" i="2"/>
  <c r="AG425" i="2"/>
  <c r="AG424" i="2"/>
  <c r="AG423" i="2"/>
  <c r="AG422" i="2"/>
  <c r="AG421" i="2"/>
  <c r="AG420" i="2"/>
  <c r="AG419" i="2"/>
  <c r="AG416" i="2"/>
  <c r="AG415" i="2"/>
  <c r="AG414" i="2"/>
  <c r="AG413" i="2"/>
  <c r="AG412" i="2"/>
  <c r="AG411" i="2"/>
  <c r="AG410" i="2"/>
  <c r="AG408" i="2"/>
  <c r="AG407" i="2"/>
  <c r="AG406" i="2"/>
  <c r="AG405" i="2"/>
  <c r="AG404" i="2"/>
  <c r="AG403" i="2"/>
  <c r="AG402" i="2"/>
  <c r="AG400" i="2"/>
  <c r="AG399" i="2"/>
  <c r="AG398" i="2"/>
  <c r="AG397" i="2"/>
  <c r="AG396" i="2"/>
  <c r="AG395" i="2"/>
  <c r="AG394" i="2"/>
  <c r="AG392" i="2"/>
  <c r="AG391" i="2"/>
  <c r="AG390" i="2"/>
  <c r="AG389" i="2"/>
  <c r="AG388" i="2"/>
  <c r="AG387" i="2"/>
  <c r="AG386" i="2"/>
  <c r="AG384" i="2"/>
  <c r="AG383" i="2"/>
  <c r="AG382" i="2"/>
  <c r="AG381" i="2"/>
  <c r="AG380" i="2"/>
  <c r="AG379" i="2"/>
  <c r="AG378" i="2"/>
  <c r="AG376" i="2"/>
  <c r="AG375" i="2"/>
  <c r="AG374" i="2"/>
  <c r="AG373" i="2"/>
  <c r="AG372" i="2"/>
  <c r="AG371" i="2"/>
  <c r="AG370" i="2"/>
  <c r="AG367" i="2"/>
  <c r="AG366" i="2"/>
  <c r="AG365" i="2"/>
  <c r="AG364" i="2"/>
  <c r="AG363" i="2"/>
  <c r="AG362" i="2"/>
  <c r="AG361" i="2"/>
  <c r="AG359" i="2"/>
  <c r="AG358" i="2"/>
  <c r="AG357" i="2"/>
  <c r="AG356" i="2"/>
  <c r="AG355" i="2"/>
  <c r="AG354" i="2"/>
  <c r="AG353" i="2"/>
  <c r="AG351" i="2"/>
  <c r="AG350" i="2"/>
  <c r="AG349" i="2"/>
  <c r="AG348" i="2"/>
  <c r="AG347" i="2"/>
  <c r="AG346" i="2"/>
  <c r="AG345" i="2"/>
  <c r="AG343" i="2"/>
  <c r="AG342" i="2"/>
  <c r="AG341" i="2"/>
  <c r="AG340" i="2"/>
  <c r="AG339" i="2"/>
  <c r="AG338" i="2"/>
  <c r="AG337" i="2"/>
  <c r="AG335" i="2"/>
  <c r="AG334" i="2"/>
  <c r="AG333" i="2"/>
  <c r="AG332" i="2"/>
  <c r="AG331" i="2"/>
  <c r="AG330" i="2"/>
  <c r="AG329" i="2"/>
  <c r="AG327" i="2"/>
  <c r="AG326" i="2"/>
  <c r="AG325" i="2"/>
  <c r="AG324" i="2"/>
  <c r="AG323" i="2"/>
  <c r="AG322" i="2"/>
  <c r="AG321" i="2"/>
  <c r="AG319" i="2"/>
  <c r="AG318" i="2"/>
  <c r="AG317" i="2"/>
  <c r="AG316" i="2"/>
  <c r="AG315" i="2"/>
  <c r="AG314" i="2"/>
  <c r="AG313" i="2"/>
  <c r="AG311" i="2"/>
  <c r="AG310" i="2"/>
  <c r="AG309" i="2"/>
  <c r="AG308" i="2"/>
  <c r="AG307" i="2"/>
  <c r="AG306" i="2"/>
  <c r="AG305" i="2"/>
  <c r="AG303" i="2"/>
  <c r="AG302" i="2"/>
  <c r="AG301" i="2"/>
  <c r="AG300" i="2"/>
  <c r="AG299" i="2"/>
  <c r="AG298" i="2"/>
  <c r="AG297" i="2"/>
  <c r="AG295" i="2"/>
  <c r="AG294" i="2"/>
  <c r="AG293" i="2"/>
  <c r="AG292" i="2"/>
  <c r="AG291" i="2"/>
  <c r="AG290" i="2"/>
  <c r="AG289" i="2"/>
  <c r="AG287" i="2"/>
  <c r="AG286" i="2"/>
  <c r="AG285" i="2"/>
  <c r="AG284" i="2"/>
  <c r="AG283" i="2"/>
  <c r="AG282" i="2"/>
  <c r="AG281" i="2"/>
  <c r="AG279" i="2"/>
  <c r="AG278" i="2"/>
  <c r="AG277" i="2"/>
  <c r="AG276" i="2"/>
  <c r="AG275" i="2"/>
  <c r="AG274" i="2"/>
  <c r="AG273" i="2"/>
  <c r="AG271" i="2"/>
  <c r="AG270" i="2"/>
  <c r="AG269" i="2"/>
  <c r="AG268" i="2"/>
  <c r="AG267" i="2"/>
  <c r="AG266" i="2"/>
  <c r="AG265" i="2"/>
  <c r="AG263" i="2"/>
  <c r="AG262" i="2"/>
  <c r="AG261" i="2"/>
  <c r="AG260" i="2"/>
  <c r="AG259" i="2"/>
  <c r="AG258" i="2"/>
  <c r="AG257" i="2"/>
  <c r="AG255" i="2"/>
  <c r="AG254" i="2"/>
  <c r="AG253" i="2"/>
  <c r="AG252" i="2"/>
  <c r="AG251" i="2"/>
  <c r="AG250" i="2"/>
  <c r="AG249" i="2"/>
  <c r="AG247" i="2"/>
  <c r="AG246" i="2"/>
  <c r="AG245" i="2"/>
  <c r="AG244" i="2"/>
  <c r="AG243" i="2"/>
  <c r="AG242" i="2"/>
  <c r="AG241" i="2"/>
  <c r="AG239" i="2"/>
  <c r="AG238" i="2"/>
  <c r="AG237" i="2"/>
  <c r="AG236" i="2"/>
  <c r="AG235" i="2"/>
  <c r="AG234" i="2"/>
  <c r="AG233" i="2"/>
  <c r="AG230" i="2"/>
  <c r="AG229" i="2"/>
  <c r="AG228" i="2"/>
  <c r="AG227" i="2"/>
  <c r="AG226" i="2"/>
  <c r="AG225" i="2"/>
  <c r="AG224" i="2"/>
  <c r="AG222" i="2"/>
  <c r="AG221" i="2"/>
  <c r="AG220" i="2"/>
  <c r="AG219" i="2"/>
  <c r="AG218" i="2"/>
  <c r="AG217" i="2"/>
  <c r="AG216" i="2"/>
  <c r="AG206" i="2"/>
  <c r="AG205" i="2"/>
  <c r="AG204" i="2"/>
  <c r="AG191" i="2"/>
  <c r="AG190" i="2"/>
  <c r="AG189" i="2"/>
  <c r="AG188" i="2"/>
  <c r="AG187" i="2"/>
  <c r="AG186" i="2"/>
  <c r="AG185" i="2"/>
  <c r="AG184" i="2"/>
  <c r="AG183" i="2"/>
  <c r="AG182" i="2"/>
  <c r="AG180" i="2"/>
  <c r="AG179" i="2"/>
  <c r="AG178" i="2"/>
  <c r="AG177" i="2"/>
  <c r="AG176" i="2"/>
  <c r="AG175" i="2"/>
  <c r="AG174" i="2"/>
  <c r="AG173" i="2"/>
  <c r="AG172" i="2"/>
  <c r="AG171" i="2"/>
  <c r="AG159" i="2"/>
  <c r="AG158" i="2"/>
  <c r="AG157" i="2"/>
  <c r="AG156" i="2"/>
  <c r="AG155" i="2"/>
  <c r="AG154" i="2"/>
  <c r="AG153" i="2"/>
  <c r="AG150" i="2"/>
  <c r="AG149" i="2"/>
  <c r="AG148" i="2"/>
  <c r="AG147" i="2"/>
  <c r="AG146" i="2"/>
  <c r="AG145" i="2"/>
  <c r="AG144" i="2"/>
  <c r="AG141" i="2"/>
  <c r="AG140" i="2"/>
  <c r="AG139" i="2"/>
  <c r="AG138" i="2"/>
  <c r="AG137" i="2"/>
  <c r="AG136" i="2"/>
  <c r="AG135" i="2"/>
  <c r="AG132" i="2"/>
  <c r="AG131" i="2"/>
  <c r="AG130" i="2"/>
  <c r="AG129" i="2"/>
  <c r="AG128" i="2"/>
  <c r="AG127" i="2"/>
  <c r="AG126" i="2"/>
  <c r="AG123" i="2"/>
  <c r="AG122" i="2"/>
  <c r="AG121" i="2"/>
  <c r="AG120" i="2"/>
  <c r="AG119" i="2"/>
  <c r="AG118" i="2"/>
  <c r="AG117" i="2"/>
  <c r="AG114" i="2"/>
  <c r="AG113" i="2"/>
  <c r="AG112" i="2"/>
  <c r="AG111" i="2"/>
  <c r="AG110" i="2"/>
  <c r="AG109" i="2"/>
  <c r="AG108" i="2"/>
  <c r="AG106" i="2"/>
  <c r="AG105" i="2"/>
  <c r="AG104" i="2"/>
  <c r="AG103" i="2"/>
  <c r="AG102" i="2"/>
  <c r="AG101" i="2"/>
  <c r="AG100" i="2"/>
  <c r="AG97" i="2"/>
  <c r="AG96" i="2"/>
  <c r="AG95" i="2"/>
  <c r="AG94" i="2"/>
  <c r="AG93" i="2"/>
  <c r="AG92" i="2"/>
  <c r="AG90" i="2"/>
  <c r="AG89" i="2"/>
  <c r="AG88" i="2"/>
  <c r="AG87" i="2"/>
  <c r="AG85" i="2"/>
  <c r="AG84" i="2"/>
  <c r="AG83" i="2"/>
  <c r="AG82" i="2"/>
  <c r="AG81" i="2"/>
  <c r="AG80" i="2"/>
  <c r="AG79" i="2"/>
  <c r="AG78" i="2"/>
  <c r="AG77" i="2"/>
  <c r="AG76" i="2"/>
  <c r="AG74" i="2"/>
  <c r="AG73" i="2"/>
  <c r="AG72" i="2"/>
  <c r="AG70" i="2"/>
  <c r="AG69" i="2"/>
  <c r="AG68" i="2"/>
  <c r="AG67" i="2"/>
  <c r="AG66" i="2"/>
  <c r="AG64" i="2"/>
  <c r="AG63" i="2"/>
  <c r="AG62" i="2"/>
  <c r="AG61" i="2"/>
  <c r="AG60" i="2"/>
  <c r="AG56" i="2" s="1"/>
  <c r="AG59" i="2"/>
  <c r="AG58" i="2"/>
  <c r="AG57" i="2"/>
  <c r="AG53" i="2"/>
  <c r="AG52" i="2"/>
  <c r="AG51" i="2"/>
  <c r="AG50" i="2"/>
  <c r="AG49" i="2"/>
  <c r="AG47" i="2"/>
  <c r="AG46" i="2"/>
  <c r="AG45" i="2"/>
  <c r="AG43" i="2"/>
  <c r="AG42" i="2"/>
  <c r="AG41" i="2"/>
  <c r="AG40" i="2"/>
  <c r="AG39" i="2"/>
  <c r="AG38" i="2"/>
  <c r="AG36" i="2"/>
  <c r="AG35" i="2"/>
  <c r="AG32" i="2"/>
  <c r="AG31" i="2"/>
  <c r="AG30" i="2"/>
  <c r="AG29" i="2"/>
  <c r="AG28" i="2"/>
  <c r="AG27" i="2"/>
  <c r="AG26" i="2"/>
  <c r="AG25" i="2"/>
  <c r="AG23" i="2"/>
  <c r="AG22" i="2"/>
  <c r="AG21" i="2"/>
  <c r="AG18" i="2"/>
  <c r="AG15" i="2"/>
  <c r="AG13" i="2"/>
  <c r="AG12" i="2"/>
  <c r="AG11" i="2"/>
  <c r="AG8" i="2"/>
  <c r="AG7" i="2"/>
  <c r="AG6" i="2"/>
  <c r="AG4" i="2"/>
  <c r="AG3" i="2"/>
  <c r="AH466" i="2"/>
  <c r="AH465" i="2"/>
  <c r="AH464" i="2"/>
  <c r="AH463" i="2"/>
  <c r="AH462" i="2"/>
  <c r="AH461" i="2"/>
  <c r="AH460" i="2"/>
  <c r="AH458" i="2"/>
  <c r="AH457" i="2"/>
  <c r="AH456" i="2"/>
  <c r="AH455" i="2"/>
  <c r="AH454" i="2"/>
  <c r="AH453" i="2"/>
  <c r="AH452" i="2"/>
  <c r="AH449" i="2"/>
  <c r="AH448" i="2"/>
  <c r="AH447" i="2"/>
  <c r="AH446" i="2"/>
  <c r="AH445" i="2"/>
  <c r="AH444" i="2"/>
  <c r="AH443" i="2"/>
  <c r="AH441" i="2"/>
  <c r="AH440" i="2"/>
  <c r="AH439" i="2"/>
  <c r="AH438" i="2"/>
  <c r="AH437" i="2"/>
  <c r="AH436" i="2"/>
  <c r="AH435" i="2"/>
  <c r="AH433" i="2"/>
  <c r="AH432" i="2"/>
  <c r="AH431" i="2"/>
  <c r="AH430" i="2"/>
  <c r="AH429" i="2"/>
  <c r="AH428" i="2"/>
  <c r="AH427" i="2"/>
  <c r="AH425" i="2"/>
  <c r="AH424" i="2"/>
  <c r="AH423" i="2"/>
  <c r="AH422" i="2"/>
  <c r="AH421" i="2"/>
  <c r="AH420" i="2"/>
  <c r="AH419" i="2"/>
  <c r="AH416" i="2"/>
  <c r="AH415" i="2"/>
  <c r="AH414" i="2"/>
  <c r="AH413" i="2"/>
  <c r="AH412" i="2"/>
  <c r="AH411" i="2"/>
  <c r="AH410" i="2"/>
  <c r="AH408" i="2"/>
  <c r="AH407" i="2"/>
  <c r="AH406" i="2"/>
  <c r="AH405" i="2"/>
  <c r="AH404" i="2"/>
  <c r="AH403" i="2"/>
  <c r="AH402" i="2"/>
  <c r="AH400" i="2"/>
  <c r="AH399" i="2"/>
  <c r="AH398" i="2"/>
  <c r="AH397" i="2"/>
  <c r="AH396" i="2"/>
  <c r="AH395" i="2"/>
  <c r="AH394" i="2"/>
  <c r="AH392" i="2"/>
  <c r="AH391" i="2"/>
  <c r="AH390" i="2"/>
  <c r="AH389" i="2"/>
  <c r="AH388" i="2"/>
  <c r="AH387" i="2"/>
  <c r="AH386" i="2"/>
  <c r="AH384" i="2"/>
  <c r="AH383" i="2"/>
  <c r="AH382" i="2"/>
  <c r="AH381" i="2"/>
  <c r="AH380" i="2"/>
  <c r="AH379" i="2"/>
  <c r="AH378" i="2"/>
  <c r="AH376" i="2"/>
  <c r="AH375" i="2"/>
  <c r="AH374" i="2"/>
  <c r="AH373" i="2"/>
  <c r="AH372" i="2"/>
  <c r="AH371" i="2"/>
  <c r="AH370" i="2"/>
  <c r="AH367" i="2"/>
  <c r="AH366" i="2"/>
  <c r="AH365" i="2"/>
  <c r="AH364" i="2"/>
  <c r="AH363" i="2"/>
  <c r="AH362" i="2"/>
  <c r="AH361" i="2"/>
  <c r="AH359" i="2"/>
  <c r="AH358" i="2"/>
  <c r="AH357" i="2"/>
  <c r="AH356" i="2"/>
  <c r="AH355" i="2"/>
  <c r="AH354" i="2"/>
  <c r="AH353" i="2"/>
  <c r="AH351" i="2"/>
  <c r="AH350" i="2"/>
  <c r="AH349" i="2"/>
  <c r="AH348" i="2"/>
  <c r="AH347" i="2"/>
  <c r="AH346" i="2"/>
  <c r="AH345" i="2"/>
  <c r="AH343" i="2"/>
  <c r="AH342" i="2"/>
  <c r="AH341" i="2"/>
  <c r="AH340" i="2"/>
  <c r="AH339" i="2"/>
  <c r="AH338" i="2"/>
  <c r="AH337" i="2"/>
  <c r="AH335" i="2"/>
  <c r="AH334" i="2"/>
  <c r="AH333" i="2"/>
  <c r="AH332" i="2"/>
  <c r="AH331" i="2"/>
  <c r="AH330" i="2"/>
  <c r="AH329" i="2"/>
  <c r="AH327" i="2"/>
  <c r="AH326" i="2"/>
  <c r="AH325" i="2"/>
  <c r="AH324" i="2"/>
  <c r="AH323" i="2"/>
  <c r="AH322" i="2"/>
  <c r="AH321" i="2"/>
  <c r="AH319" i="2"/>
  <c r="AH318" i="2"/>
  <c r="AH317" i="2"/>
  <c r="AH316" i="2"/>
  <c r="AH315" i="2"/>
  <c r="AH314" i="2"/>
  <c r="AH313" i="2"/>
  <c r="AH311" i="2"/>
  <c r="AH310" i="2"/>
  <c r="AH309" i="2"/>
  <c r="AH308" i="2"/>
  <c r="AH307" i="2"/>
  <c r="AH306" i="2"/>
  <c r="AH305" i="2"/>
  <c r="AH303" i="2"/>
  <c r="AH302" i="2"/>
  <c r="AH301" i="2"/>
  <c r="AH300" i="2"/>
  <c r="AH299" i="2"/>
  <c r="AH298" i="2"/>
  <c r="AH297" i="2"/>
  <c r="AH295" i="2"/>
  <c r="AH294" i="2"/>
  <c r="AH293" i="2"/>
  <c r="AH292" i="2"/>
  <c r="AH291" i="2"/>
  <c r="AH290" i="2"/>
  <c r="AH289" i="2"/>
  <c r="AH287" i="2"/>
  <c r="AH286" i="2"/>
  <c r="AH285" i="2"/>
  <c r="AH284" i="2"/>
  <c r="AH283" i="2"/>
  <c r="AH282" i="2"/>
  <c r="AH281" i="2"/>
  <c r="AH279" i="2"/>
  <c r="AH278" i="2"/>
  <c r="AH277" i="2"/>
  <c r="AH276" i="2"/>
  <c r="AH275" i="2"/>
  <c r="AH274" i="2"/>
  <c r="AH273" i="2"/>
  <c r="AH271" i="2"/>
  <c r="AH270" i="2"/>
  <c r="AH269" i="2"/>
  <c r="AH268" i="2"/>
  <c r="AH267" i="2"/>
  <c r="AH266" i="2"/>
  <c r="AH265" i="2"/>
  <c r="AH263" i="2"/>
  <c r="AH262" i="2"/>
  <c r="AH261" i="2"/>
  <c r="AH260" i="2"/>
  <c r="AH259" i="2"/>
  <c r="AH258" i="2"/>
  <c r="AH257" i="2"/>
  <c r="AH255" i="2"/>
  <c r="AH254" i="2"/>
  <c r="AH253" i="2"/>
  <c r="AH252" i="2"/>
  <c r="AH251" i="2"/>
  <c r="AH250" i="2"/>
  <c r="AH249" i="2"/>
  <c r="AH247" i="2"/>
  <c r="AH246" i="2"/>
  <c r="AH245" i="2"/>
  <c r="AH244" i="2"/>
  <c r="AH243" i="2"/>
  <c r="AH242" i="2"/>
  <c r="AH241" i="2"/>
  <c r="AH239" i="2"/>
  <c r="AH238" i="2"/>
  <c r="AH237" i="2"/>
  <c r="AH236" i="2"/>
  <c r="AH235" i="2"/>
  <c r="AH234" i="2"/>
  <c r="AH233" i="2"/>
  <c r="AH230" i="2"/>
  <c r="AH229" i="2"/>
  <c r="AH228" i="2"/>
  <c r="AH227" i="2"/>
  <c r="AH226" i="2"/>
  <c r="AH225" i="2"/>
  <c r="AH224" i="2"/>
  <c r="AH222" i="2"/>
  <c r="AH221" i="2"/>
  <c r="AH220" i="2"/>
  <c r="AH219" i="2"/>
  <c r="AH218" i="2"/>
  <c r="AH217" i="2"/>
  <c r="AH216" i="2"/>
  <c r="AH206" i="2"/>
  <c r="AH205" i="2"/>
  <c r="AH204" i="2"/>
  <c r="AH191" i="2"/>
  <c r="AH190" i="2"/>
  <c r="AH189" i="2"/>
  <c r="AH188" i="2"/>
  <c r="AH187" i="2"/>
  <c r="AH186" i="2"/>
  <c r="AH185" i="2"/>
  <c r="AH184" i="2"/>
  <c r="AH183" i="2"/>
  <c r="AH182" i="2"/>
  <c r="AH180" i="2"/>
  <c r="AH179" i="2"/>
  <c r="AH178" i="2"/>
  <c r="AH177" i="2"/>
  <c r="AH176" i="2"/>
  <c r="AH175" i="2"/>
  <c r="AH174" i="2"/>
  <c r="AH173" i="2"/>
  <c r="AH172" i="2"/>
  <c r="AH171" i="2"/>
  <c r="AH159" i="2"/>
  <c r="AH158" i="2"/>
  <c r="AH157" i="2"/>
  <c r="AH156" i="2"/>
  <c r="AH155" i="2"/>
  <c r="AH154" i="2"/>
  <c r="AH153" i="2"/>
  <c r="AH150" i="2"/>
  <c r="AH149" i="2"/>
  <c r="AH148" i="2"/>
  <c r="AH147" i="2"/>
  <c r="AH146" i="2"/>
  <c r="AH145" i="2"/>
  <c r="AH144" i="2"/>
  <c r="AH141" i="2"/>
  <c r="AH140" i="2"/>
  <c r="AH139" i="2"/>
  <c r="AH138" i="2"/>
  <c r="AH137" i="2"/>
  <c r="AH136" i="2"/>
  <c r="AH135" i="2"/>
  <c r="AH132" i="2"/>
  <c r="AH131" i="2"/>
  <c r="AH130" i="2"/>
  <c r="AH129" i="2"/>
  <c r="AH128" i="2"/>
  <c r="AH127" i="2"/>
  <c r="AH126" i="2"/>
  <c r="AH123" i="2"/>
  <c r="AH122" i="2"/>
  <c r="AH121" i="2"/>
  <c r="AH120" i="2"/>
  <c r="AH119" i="2"/>
  <c r="AH118" i="2"/>
  <c r="AH117" i="2"/>
  <c r="AH114" i="2"/>
  <c r="AH113" i="2"/>
  <c r="AH112" i="2"/>
  <c r="AH111" i="2"/>
  <c r="AH110" i="2"/>
  <c r="AH109" i="2"/>
  <c r="AH108" i="2"/>
  <c r="AH106" i="2"/>
  <c r="AH105" i="2"/>
  <c r="AH104" i="2"/>
  <c r="AH103" i="2"/>
  <c r="AH102" i="2"/>
  <c r="AH101" i="2"/>
  <c r="AH100" i="2"/>
  <c r="AH97" i="2"/>
  <c r="AH96" i="2"/>
  <c r="AH95" i="2"/>
  <c r="AH94" i="2"/>
  <c r="AH93" i="2"/>
  <c r="AH92" i="2"/>
  <c r="AH90" i="2"/>
  <c r="AH89" i="2"/>
  <c r="AH88" i="2"/>
  <c r="AH87" i="2"/>
  <c r="AH85" i="2"/>
  <c r="AH84" i="2"/>
  <c r="AH83" i="2"/>
  <c r="AH82" i="2"/>
  <c r="AH81" i="2"/>
  <c r="AH80" i="2"/>
  <c r="AH79" i="2"/>
  <c r="AH78" i="2"/>
  <c r="AH77" i="2"/>
  <c r="AH76" i="2"/>
  <c r="AH74" i="2"/>
  <c r="AH73" i="2"/>
  <c r="AH72" i="2"/>
  <c r="AH70" i="2"/>
  <c r="AH69" i="2"/>
  <c r="AH68" i="2"/>
  <c r="AH67" i="2"/>
  <c r="AH66" i="2"/>
  <c r="AH64" i="2"/>
  <c r="AH63" i="2"/>
  <c r="AH62" i="2"/>
  <c r="AH61" i="2"/>
  <c r="AH60" i="2"/>
  <c r="AH56" i="2" s="1"/>
  <c r="AH59" i="2"/>
  <c r="AH58" i="2"/>
  <c r="AH57" i="2"/>
  <c r="AH53" i="2"/>
  <c r="AH52" i="2"/>
  <c r="AH51" i="2"/>
  <c r="AH50" i="2"/>
  <c r="AH49" i="2"/>
  <c r="AH47" i="2"/>
  <c r="AH46" i="2"/>
  <c r="AH45" i="2"/>
  <c r="AH43" i="2"/>
  <c r="AH42" i="2"/>
  <c r="AH41" i="2"/>
  <c r="AH40" i="2"/>
  <c r="AH39" i="2"/>
  <c r="AH38" i="2"/>
  <c r="AH36" i="2"/>
  <c r="AH35" i="2"/>
  <c r="AH32" i="2"/>
  <c r="AH31" i="2"/>
  <c r="AH30" i="2"/>
  <c r="AH29" i="2"/>
  <c r="AH28" i="2"/>
  <c r="AH27" i="2"/>
  <c r="AH26" i="2"/>
  <c r="AH25" i="2"/>
  <c r="AH23" i="2"/>
  <c r="AH22" i="2"/>
  <c r="AH21" i="2"/>
  <c r="AH18" i="2"/>
  <c r="AH15" i="2"/>
  <c r="AH13" i="2"/>
  <c r="AH12" i="2"/>
  <c r="AH11" i="2"/>
  <c r="AH8" i="2"/>
  <c r="AH7" i="2"/>
  <c r="AH6" i="2"/>
  <c r="AH4" i="2"/>
  <c r="AH3" i="2"/>
  <c r="AI466" i="2"/>
  <c r="AI465" i="2"/>
  <c r="AI464" i="2"/>
  <c r="AI463" i="2"/>
  <c r="AI462" i="2"/>
  <c r="AI461" i="2"/>
  <c r="AI460" i="2"/>
  <c r="AI458" i="2"/>
  <c r="AI457" i="2"/>
  <c r="AI456" i="2"/>
  <c r="AI455" i="2"/>
  <c r="AI454" i="2"/>
  <c r="AI453" i="2"/>
  <c r="AI452" i="2"/>
  <c r="AI449" i="2"/>
  <c r="AI448" i="2"/>
  <c r="AI447" i="2"/>
  <c r="AI446" i="2"/>
  <c r="AI445" i="2"/>
  <c r="AI444" i="2"/>
  <c r="AI443" i="2"/>
  <c r="AI441" i="2"/>
  <c r="AI440" i="2"/>
  <c r="AI439" i="2"/>
  <c r="AI438" i="2"/>
  <c r="AI437" i="2"/>
  <c r="AI436" i="2"/>
  <c r="AI435" i="2"/>
  <c r="AI433" i="2"/>
  <c r="AI432" i="2"/>
  <c r="AI431" i="2"/>
  <c r="AI430" i="2"/>
  <c r="AI429" i="2"/>
  <c r="AI428" i="2"/>
  <c r="AI427" i="2"/>
  <c r="AI425" i="2"/>
  <c r="AI424" i="2"/>
  <c r="AI423" i="2"/>
  <c r="AI422" i="2"/>
  <c r="AI421" i="2"/>
  <c r="AI420" i="2"/>
  <c r="AI419" i="2"/>
  <c r="AI416" i="2"/>
  <c r="AI415" i="2"/>
  <c r="AI414" i="2"/>
  <c r="AI413" i="2"/>
  <c r="AI412" i="2"/>
  <c r="AI411" i="2"/>
  <c r="AI410" i="2"/>
  <c r="AI408" i="2"/>
  <c r="AI407" i="2"/>
  <c r="AI406" i="2"/>
  <c r="AI405" i="2"/>
  <c r="AI404" i="2"/>
  <c r="AI403" i="2"/>
  <c r="AI402" i="2"/>
  <c r="AI400" i="2"/>
  <c r="AI399" i="2"/>
  <c r="AI398" i="2"/>
  <c r="AI397" i="2"/>
  <c r="AI396" i="2"/>
  <c r="AI395" i="2"/>
  <c r="AI394" i="2"/>
  <c r="AI392" i="2"/>
  <c r="AI391" i="2"/>
  <c r="AI390" i="2"/>
  <c r="AI389" i="2"/>
  <c r="AI388" i="2"/>
  <c r="AI387" i="2"/>
  <c r="AI386" i="2"/>
  <c r="AI384" i="2"/>
  <c r="AI383" i="2"/>
  <c r="AI382" i="2"/>
  <c r="AI381" i="2"/>
  <c r="AI380" i="2"/>
  <c r="AI379" i="2"/>
  <c r="AI378" i="2"/>
  <c r="AI376" i="2"/>
  <c r="AI375" i="2"/>
  <c r="AI374" i="2"/>
  <c r="AI373" i="2"/>
  <c r="AI372" i="2"/>
  <c r="AI371" i="2"/>
  <c r="AI370" i="2"/>
  <c r="AI367" i="2"/>
  <c r="AI366" i="2"/>
  <c r="AI365" i="2"/>
  <c r="AI364" i="2"/>
  <c r="AI363" i="2"/>
  <c r="AI362" i="2"/>
  <c r="AI361" i="2"/>
  <c r="AI359" i="2"/>
  <c r="AI358" i="2"/>
  <c r="AI357" i="2"/>
  <c r="AI356" i="2"/>
  <c r="AI355" i="2"/>
  <c r="AI354" i="2"/>
  <c r="AI353" i="2"/>
  <c r="AI351" i="2"/>
  <c r="AI350" i="2"/>
  <c r="AI349" i="2"/>
  <c r="AI348" i="2"/>
  <c r="AI347" i="2"/>
  <c r="AI346" i="2"/>
  <c r="AI345" i="2"/>
  <c r="AI343" i="2"/>
  <c r="AI342" i="2"/>
  <c r="AI341" i="2"/>
  <c r="AI340" i="2"/>
  <c r="AI339" i="2"/>
  <c r="AI338" i="2"/>
  <c r="AI337" i="2"/>
  <c r="AI335" i="2"/>
  <c r="AI334" i="2"/>
  <c r="AI333" i="2"/>
  <c r="AI332" i="2"/>
  <c r="AI331" i="2"/>
  <c r="AI330" i="2"/>
  <c r="AI329" i="2"/>
  <c r="AI327" i="2"/>
  <c r="AI326" i="2"/>
  <c r="AI325" i="2"/>
  <c r="AI324" i="2"/>
  <c r="AI323" i="2"/>
  <c r="AI322" i="2"/>
  <c r="AI321" i="2"/>
  <c r="AI319" i="2"/>
  <c r="AI318" i="2"/>
  <c r="AI317" i="2"/>
  <c r="AI316" i="2"/>
  <c r="AI315" i="2"/>
  <c r="AI314" i="2"/>
  <c r="AI313" i="2"/>
  <c r="AI311" i="2"/>
  <c r="AI310" i="2"/>
  <c r="AI309" i="2"/>
  <c r="AI308" i="2"/>
  <c r="AI307" i="2"/>
  <c r="AI306" i="2"/>
  <c r="AI305" i="2"/>
  <c r="AI303" i="2"/>
  <c r="AI302" i="2"/>
  <c r="AI301" i="2"/>
  <c r="AI300" i="2"/>
  <c r="AI299" i="2"/>
  <c r="AI298" i="2"/>
  <c r="AI297" i="2"/>
  <c r="AI295" i="2"/>
  <c r="AI294" i="2"/>
  <c r="AI293" i="2"/>
  <c r="AI292" i="2"/>
  <c r="AI291" i="2"/>
  <c r="AI290" i="2"/>
  <c r="AI289" i="2"/>
  <c r="AI287" i="2"/>
  <c r="AI286" i="2"/>
  <c r="AI285" i="2"/>
  <c r="AI284" i="2"/>
  <c r="AI283" i="2"/>
  <c r="AI282" i="2"/>
  <c r="AI281" i="2"/>
  <c r="AI279" i="2"/>
  <c r="AI278" i="2"/>
  <c r="AI277" i="2"/>
  <c r="AI276" i="2"/>
  <c r="AI275" i="2"/>
  <c r="AI274" i="2"/>
  <c r="AI273" i="2"/>
  <c r="AI271" i="2"/>
  <c r="AI270" i="2"/>
  <c r="AI269" i="2"/>
  <c r="AI268" i="2"/>
  <c r="AI267" i="2"/>
  <c r="AI266" i="2"/>
  <c r="AI265" i="2"/>
  <c r="AI263" i="2"/>
  <c r="AI262" i="2"/>
  <c r="AI261" i="2"/>
  <c r="AI260" i="2"/>
  <c r="AI259" i="2"/>
  <c r="AI258" i="2"/>
  <c r="AI257" i="2"/>
  <c r="AI255" i="2"/>
  <c r="AI254" i="2"/>
  <c r="AI253" i="2"/>
  <c r="AI252" i="2"/>
  <c r="AI251" i="2"/>
  <c r="AI250" i="2"/>
  <c r="AI249" i="2"/>
  <c r="AI247" i="2"/>
  <c r="AI246" i="2"/>
  <c r="AI245" i="2"/>
  <c r="AI244" i="2"/>
  <c r="AI243" i="2"/>
  <c r="AI242" i="2"/>
  <c r="AI241" i="2"/>
  <c r="AI239" i="2"/>
  <c r="AI238" i="2"/>
  <c r="AI237" i="2"/>
  <c r="AI236" i="2"/>
  <c r="AI235" i="2"/>
  <c r="AI234" i="2"/>
  <c r="AI233" i="2"/>
  <c r="AI230" i="2"/>
  <c r="AI229" i="2"/>
  <c r="AI228" i="2"/>
  <c r="AI227" i="2"/>
  <c r="AI226" i="2"/>
  <c r="AI225" i="2"/>
  <c r="AI224" i="2"/>
  <c r="AI222" i="2"/>
  <c r="AI221" i="2"/>
  <c r="AI220" i="2"/>
  <c r="AI219" i="2"/>
  <c r="AI218" i="2"/>
  <c r="AI217" i="2"/>
  <c r="AI216" i="2"/>
  <c r="AI206" i="2"/>
  <c r="AI205" i="2"/>
  <c r="AI204" i="2"/>
  <c r="AI191" i="2"/>
  <c r="AI190" i="2"/>
  <c r="AI189" i="2"/>
  <c r="AI188" i="2"/>
  <c r="AI187" i="2"/>
  <c r="AI186" i="2"/>
  <c r="AI185" i="2"/>
  <c r="AI184" i="2"/>
  <c r="AI183" i="2"/>
  <c r="AI182" i="2"/>
  <c r="AI180" i="2"/>
  <c r="AI179" i="2"/>
  <c r="AI178" i="2"/>
  <c r="AI177" i="2"/>
  <c r="AI176" i="2"/>
  <c r="AI175" i="2"/>
  <c r="AI174" i="2"/>
  <c r="AI173" i="2"/>
  <c r="AI172" i="2"/>
  <c r="AI171" i="2"/>
  <c r="AI159" i="2"/>
  <c r="AI158" i="2"/>
  <c r="AI157" i="2"/>
  <c r="AI156" i="2"/>
  <c r="AI155" i="2"/>
  <c r="AI154" i="2"/>
  <c r="AI153" i="2"/>
  <c r="AI150" i="2"/>
  <c r="AI149" i="2"/>
  <c r="AI148" i="2"/>
  <c r="AI147" i="2"/>
  <c r="AI146" i="2"/>
  <c r="AI145" i="2"/>
  <c r="AI144" i="2"/>
  <c r="AI141" i="2"/>
  <c r="AI140" i="2"/>
  <c r="AI139" i="2"/>
  <c r="AI138" i="2"/>
  <c r="AI137" i="2"/>
  <c r="AI136" i="2"/>
  <c r="AI135" i="2"/>
  <c r="AI132" i="2"/>
  <c r="AI131" i="2"/>
  <c r="AI130" i="2"/>
  <c r="AI129" i="2"/>
  <c r="AI128" i="2"/>
  <c r="AI127" i="2"/>
  <c r="AI126" i="2"/>
  <c r="AI123" i="2"/>
  <c r="AI122" i="2"/>
  <c r="AI121" i="2"/>
  <c r="AI120" i="2"/>
  <c r="AI119" i="2"/>
  <c r="AI118" i="2"/>
  <c r="AI117" i="2"/>
  <c r="AI114" i="2"/>
  <c r="AI113" i="2"/>
  <c r="AI112" i="2"/>
  <c r="AI111" i="2"/>
  <c r="AI110" i="2"/>
  <c r="AI109" i="2"/>
  <c r="AI108" i="2"/>
  <c r="AI106" i="2"/>
  <c r="AI105" i="2"/>
  <c r="AI104" i="2"/>
  <c r="AI103" i="2"/>
  <c r="AI102" i="2"/>
  <c r="AI101" i="2"/>
  <c r="AI100" i="2"/>
  <c r="AI97" i="2"/>
  <c r="AI96" i="2"/>
  <c r="AI95" i="2"/>
  <c r="AI94" i="2"/>
  <c r="AI93" i="2"/>
  <c r="AI92" i="2"/>
  <c r="AI90" i="2"/>
  <c r="AI89" i="2"/>
  <c r="AI88" i="2"/>
  <c r="AI87" i="2"/>
  <c r="AI85" i="2"/>
  <c r="AI84" i="2"/>
  <c r="AI83" i="2"/>
  <c r="AI82" i="2"/>
  <c r="AI81" i="2"/>
  <c r="AI80" i="2"/>
  <c r="AI79" i="2"/>
  <c r="AI78" i="2"/>
  <c r="AI77" i="2"/>
  <c r="AI76" i="2"/>
  <c r="AI74" i="2"/>
  <c r="AI73" i="2"/>
  <c r="AI72" i="2"/>
  <c r="AI70" i="2"/>
  <c r="AI69" i="2"/>
  <c r="AI68" i="2"/>
  <c r="AI67" i="2"/>
  <c r="AI66" i="2"/>
  <c r="AI64" i="2"/>
  <c r="AI63" i="2"/>
  <c r="AI62" i="2"/>
  <c r="AI61" i="2"/>
  <c r="AI60" i="2"/>
  <c r="AI56" i="2" s="1"/>
  <c r="AI59" i="2"/>
  <c r="AI58" i="2"/>
  <c r="AI57" i="2"/>
  <c r="AI53" i="2"/>
  <c r="AI52" i="2"/>
  <c r="AI51" i="2"/>
  <c r="AI50" i="2"/>
  <c r="AI49" i="2"/>
  <c r="AI47" i="2"/>
  <c r="AI46" i="2"/>
  <c r="AI45" i="2"/>
  <c r="AI43" i="2"/>
  <c r="AI42" i="2"/>
  <c r="AI41" i="2"/>
  <c r="AI40" i="2"/>
  <c r="AI39" i="2"/>
  <c r="AI38" i="2"/>
  <c r="AI36" i="2"/>
  <c r="AI35" i="2"/>
  <c r="AI32" i="2"/>
  <c r="AI31" i="2"/>
  <c r="AI30" i="2"/>
  <c r="AI29" i="2"/>
  <c r="AI28" i="2"/>
  <c r="AI27" i="2"/>
  <c r="AI26" i="2"/>
  <c r="AI25" i="2"/>
  <c r="AI23" i="2"/>
  <c r="AI22" i="2"/>
  <c r="AI21" i="2"/>
  <c r="AI18" i="2"/>
  <c r="AI15" i="2"/>
  <c r="AI13" i="2"/>
  <c r="AI12" i="2"/>
  <c r="AI11" i="2"/>
  <c r="AI8" i="2"/>
  <c r="AI7" i="2"/>
  <c r="AI6" i="2"/>
  <c r="AI4" i="2"/>
  <c r="AI3" i="2"/>
  <c r="AJ466" i="2"/>
  <c r="AJ465" i="2"/>
  <c r="AJ464" i="2"/>
  <c r="AJ463" i="2"/>
  <c r="AJ462" i="2"/>
  <c r="AJ461" i="2"/>
  <c r="AJ460" i="2"/>
  <c r="AJ458" i="2"/>
  <c r="AJ457" i="2"/>
  <c r="AJ456" i="2"/>
  <c r="AJ455" i="2"/>
  <c r="AJ454" i="2"/>
  <c r="AJ453" i="2"/>
  <c r="AJ452" i="2"/>
  <c r="AJ449" i="2"/>
  <c r="AJ448" i="2"/>
  <c r="AJ447" i="2"/>
  <c r="AJ446" i="2"/>
  <c r="AJ445" i="2"/>
  <c r="AJ444" i="2"/>
  <c r="AJ443" i="2"/>
  <c r="AJ441" i="2"/>
  <c r="AJ440" i="2"/>
  <c r="AJ439" i="2"/>
  <c r="AJ438" i="2"/>
  <c r="AJ437" i="2"/>
  <c r="AJ436" i="2"/>
  <c r="AJ435" i="2"/>
  <c r="AJ433" i="2"/>
  <c r="AJ432" i="2"/>
  <c r="AJ431" i="2"/>
  <c r="AJ430" i="2"/>
  <c r="AJ429" i="2"/>
  <c r="AJ428" i="2"/>
  <c r="AJ427" i="2"/>
  <c r="AJ425" i="2"/>
  <c r="AJ424" i="2"/>
  <c r="AJ423" i="2"/>
  <c r="AJ422" i="2"/>
  <c r="AJ421" i="2"/>
  <c r="AJ420" i="2"/>
  <c r="AJ419" i="2"/>
  <c r="AJ416" i="2"/>
  <c r="AJ415" i="2"/>
  <c r="AJ414" i="2"/>
  <c r="AJ413" i="2"/>
  <c r="AJ412" i="2"/>
  <c r="AJ411" i="2"/>
  <c r="AJ410" i="2"/>
  <c r="AJ408" i="2"/>
  <c r="AJ407" i="2"/>
  <c r="AJ406" i="2"/>
  <c r="AJ405" i="2"/>
  <c r="AJ404" i="2"/>
  <c r="AJ403" i="2"/>
  <c r="AJ402" i="2"/>
  <c r="AJ400" i="2"/>
  <c r="AJ399" i="2"/>
  <c r="AJ398" i="2"/>
  <c r="AJ397" i="2"/>
  <c r="AJ396" i="2"/>
  <c r="AJ395" i="2"/>
  <c r="AJ394" i="2"/>
  <c r="AJ392" i="2"/>
  <c r="AJ391" i="2"/>
  <c r="AJ390" i="2"/>
  <c r="AJ389" i="2"/>
  <c r="AJ388" i="2"/>
  <c r="AJ387" i="2"/>
  <c r="AJ386" i="2"/>
  <c r="AJ384" i="2"/>
  <c r="AJ383" i="2"/>
  <c r="AJ382" i="2"/>
  <c r="AJ381" i="2"/>
  <c r="AJ380" i="2"/>
  <c r="AJ379" i="2"/>
  <c r="AJ378" i="2"/>
  <c r="AJ376" i="2"/>
  <c r="AJ375" i="2"/>
  <c r="AJ374" i="2"/>
  <c r="AJ373" i="2"/>
  <c r="AJ372" i="2"/>
  <c r="AJ371" i="2"/>
  <c r="AJ370" i="2"/>
  <c r="AJ367" i="2"/>
  <c r="AJ366" i="2"/>
  <c r="AJ365" i="2"/>
  <c r="AJ364" i="2"/>
  <c r="AJ363" i="2"/>
  <c r="AJ362" i="2"/>
  <c r="AJ361" i="2"/>
  <c r="AJ359" i="2"/>
  <c r="AJ358" i="2"/>
  <c r="AJ357" i="2"/>
  <c r="AJ356" i="2"/>
  <c r="AJ355" i="2"/>
  <c r="AJ354" i="2"/>
  <c r="AJ353" i="2"/>
  <c r="AJ351" i="2"/>
  <c r="AJ350" i="2"/>
  <c r="AJ349" i="2"/>
  <c r="AJ348" i="2"/>
  <c r="AJ347" i="2"/>
  <c r="AJ346" i="2"/>
  <c r="AJ345" i="2"/>
  <c r="AJ343" i="2"/>
  <c r="AJ342" i="2"/>
  <c r="AJ341" i="2"/>
  <c r="AJ340" i="2"/>
  <c r="AJ339" i="2"/>
  <c r="AJ338" i="2"/>
  <c r="AJ337" i="2"/>
  <c r="AJ335" i="2"/>
  <c r="AJ334" i="2"/>
  <c r="AJ333" i="2"/>
  <c r="AJ332" i="2"/>
  <c r="AJ331" i="2"/>
  <c r="AJ330" i="2"/>
  <c r="AJ329" i="2"/>
  <c r="AJ327" i="2"/>
  <c r="AJ326" i="2"/>
  <c r="AJ325" i="2"/>
  <c r="AJ324" i="2"/>
  <c r="AJ323" i="2"/>
  <c r="AJ322" i="2"/>
  <c r="AJ321" i="2"/>
  <c r="AJ319" i="2"/>
  <c r="AJ318" i="2"/>
  <c r="AJ317" i="2"/>
  <c r="AJ316" i="2"/>
  <c r="AJ315" i="2"/>
  <c r="AJ314" i="2"/>
  <c r="AJ313" i="2"/>
  <c r="AJ311" i="2"/>
  <c r="AJ310" i="2"/>
  <c r="AJ309" i="2"/>
  <c r="AJ308" i="2"/>
  <c r="AJ307" i="2"/>
  <c r="AJ306" i="2"/>
  <c r="AJ305" i="2"/>
  <c r="AJ303" i="2"/>
  <c r="AJ302" i="2"/>
  <c r="AJ301" i="2"/>
  <c r="AJ300" i="2"/>
  <c r="AJ299" i="2"/>
  <c r="AJ298" i="2"/>
  <c r="AJ297" i="2"/>
  <c r="AJ295" i="2"/>
  <c r="AJ294" i="2"/>
  <c r="AJ293" i="2"/>
  <c r="AJ292" i="2"/>
  <c r="AJ291" i="2"/>
  <c r="AJ290" i="2"/>
  <c r="AJ289" i="2"/>
  <c r="AJ287" i="2"/>
  <c r="AJ286" i="2"/>
  <c r="AJ285" i="2"/>
  <c r="AJ284" i="2"/>
  <c r="AJ283" i="2"/>
  <c r="AJ282" i="2"/>
  <c r="AJ281" i="2"/>
  <c r="AJ279" i="2"/>
  <c r="AJ278" i="2"/>
  <c r="AJ277" i="2"/>
  <c r="AJ276" i="2"/>
  <c r="AJ275" i="2"/>
  <c r="AJ274" i="2"/>
  <c r="AJ273" i="2"/>
  <c r="AJ271" i="2"/>
  <c r="AJ270" i="2"/>
  <c r="AJ269" i="2"/>
  <c r="AJ268" i="2"/>
  <c r="AJ267" i="2"/>
  <c r="AJ266" i="2"/>
  <c r="AJ265" i="2"/>
  <c r="AJ263" i="2"/>
  <c r="AJ262" i="2"/>
  <c r="AJ261" i="2"/>
  <c r="AJ260" i="2"/>
  <c r="AJ259" i="2"/>
  <c r="AJ258" i="2"/>
  <c r="AJ257" i="2"/>
  <c r="AJ255" i="2"/>
  <c r="AJ254" i="2"/>
  <c r="AJ253" i="2"/>
  <c r="AJ252" i="2"/>
  <c r="AJ251" i="2"/>
  <c r="AJ250" i="2"/>
  <c r="AJ249" i="2"/>
  <c r="AJ247" i="2"/>
  <c r="AJ246" i="2"/>
  <c r="AJ245" i="2"/>
  <c r="AJ244" i="2"/>
  <c r="AJ243" i="2"/>
  <c r="AJ242" i="2"/>
  <c r="AJ241" i="2"/>
  <c r="AJ239" i="2"/>
  <c r="AJ238" i="2"/>
  <c r="AJ237" i="2"/>
  <c r="AJ236" i="2"/>
  <c r="AJ235" i="2"/>
  <c r="AJ234" i="2"/>
  <c r="AJ233" i="2"/>
  <c r="AJ230" i="2"/>
  <c r="AJ229" i="2"/>
  <c r="AJ228" i="2"/>
  <c r="AJ227" i="2"/>
  <c r="AJ226" i="2"/>
  <c r="AJ225" i="2"/>
  <c r="AJ224" i="2"/>
  <c r="AJ222" i="2"/>
  <c r="AJ221" i="2"/>
  <c r="AJ220" i="2"/>
  <c r="AJ219" i="2"/>
  <c r="AJ218" i="2"/>
  <c r="AJ217" i="2"/>
  <c r="AJ216" i="2"/>
  <c r="AJ206" i="2"/>
  <c r="AJ205" i="2"/>
  <c r="AJ204" i="2"/>
  <c r="AJ191" i="2"/>
  <c r="AJ190" i="2"/>
  <c r="AJ189" i="2"/>
  <c r="AJ188" i="2"/>
  <c r="AJ187" i="2"/>
  <c r="AJ186" i="2"/>
  <c r="AJ185" i="2"/>
  <c r="AJ184" i="2"/>
  <c r="AJ183" i="2"/>
  <c r="AJ182" i="2"/>
  <c r="AJ180" i="2"/>
  <c r="AJ179" i="2"/>
  <c r="AJ178" i="2"/>
  <c r="AJ177" i="2"/>
  <c r="AJ176" i="2"/>
  <c r="AJ175" i="2"/>
  <c r="AJ174" i="2"/>
  <c r="AJ173" i="2"/>
  <c r="AJ172" i="2"/>
  <c r="AJ171" i="2"/>
  <c r="AJ159" i="2"/>
  <c r="AJ158" i="2"/>
  <c r="AJ157" i="2"/>
  <c r="AJ156" i="2"/>
  <c r="AJ155" i="2"/>
  <c r="AJ154" i="2"/>
  <c r="AJ153" i="2"/>
  <c r="AJ150" i="2"/>
  <c r="AJ149" i="2"/>
  <c r="AJ148" i="2"/>
  <c r="AJ147" i="2"/>
  <c r="AJ146" i="2"/>
  <c r="AJ145" i="2"/>
  <c r="AJ144" i="2"/>
  <c r="AJ141" i="2"/>
  <c r="AJ140" i="2"/>
  <c r="AJ139" i="2"/>
  <c r="AJ138" i="2"/>
  <c r="AJ137" i="2"/>
  <c r="AJ136" i="2"/>
  <c r="AJ135" i="2"/>
  <c r="AJ132" i="2"/>
  <c r="AJ131" i="2"/>
  <c r="AJ130" i="2"/>
  <c r="AJ129" i="2"/>
  <c r="AJ128" i="2"/>
  <c r="AJ127" i="2"/>
  <c r="AJ126" i="2"/>
  <c r="AJ123" i="2"/>
  <c r="AJ122" i="2"/>
  <c r="AJ121" i="2"/>
  <c r="AJ120" i="2"/>
  <c r="AJ119" i="2"/>
  <c r="AJ118" i="2"/>
  <c r="AJ117" i="2"/>
  <c r="AJ114" i="2"/>
  <c r="AJ113" i="2"/>
  <c r="AJ112" i="2"/>
  <c r="AJ111" i="2"/>
  <c r="AJ110" i="2"/>
  <c r="AJ109" i="2"/>
  <c r="AJ108" i="2"/>
  <c r="AJ106" i="2"/>
  <c r="AJ105" i="2"/>
  <c r="AJ104" i="2"/>
  <c r="AJ103" i="2"/>
  <c r="AJ102" i="2"/>
  <c r="AJ101" i="2"/>
  <c r="AJ100" i="2"/>
  <c r="AJ97" i="2"/>
  <c r="AJ96" i="2"/>
  <c r="AJ95" i="2"/>
  <c r="AJ94" i="2"/>
  <c r="AJ93" i="2"/>
  <c r="AJ92" i="2"/>
  <c r="AJ90" i="2"/>
  <c r="AJ89" i="2"/>
  <c r="AJ88" i="2"/>
  <c r="AJ87" i="2"/>
  <c r="AJ85" i="2"/>
  <c r="AJ84" i="2"/>
  <c r="AJ83" i="2"/>
  <c r="AJ82" i="2"/>
  <c r="AJ81" i="2"/>
  <c r="AJ80" i="2"/>
  <c r="AJ79" i="2"/>
  <c r="AJ78" i="2"/>
  <c r="AJ77" i="2"/>
  <c r="AJ76" i="2"/>
  <c r="AJ74" i="2"/>
  <c r="AJ73" i="2"/>
  <c r="AJ72" i="2"/>
  <c r="AJ70" i="2"/>
  <c r="AJ69" i="2"/>
  <c r="AJ68" i="2"/>
  <c r="AJ67" i="2"/>
  <c r="AJ66" i="2"/>
  <c r="AJ64" i="2"/>
  <c r="AJ63" i="2"/>
  <c r="AJ62" i="2"/>
  <c r="AJ61" i="2"/>
  <c r="AJ60" i="2"/>
  <c r="AJ56" i="2" s="1"/>
  <c r="AJ59" i="2"/>
  <c r="AJ58" i="2"/>
  <c r="AJ57" i="2"/>
  <c r="AJ53" i="2"/>
  <c r="AJ52" i="2"/>
  <c r="AJ51" i="2"/>
  <c r="AJ50" i="2"/>
  <c r="AJ49" i="2"/>
  <c r="AJ47" i="2"/>
  <c r="AJ46" i="2"/>
  <c r="AJ45" i="2"/>
  <c r="AJ43" i="2"/>
  <c r="AJ42" i="2"/>
  <c r="AJ41" i="2"/>
  <c r="AJ40" i="2"/>
  <c r="AJ39" i="2"/>
  <c r="AJ38" i="2"/>
  <c r="AJ36" i="2"/>
  <c r="AJ35" i="2"/>
  <c r="AJ32" i="2"/>
  <c r="AJ31" i="2"/>
  <c r="AJ30" i="2"/>
  <c r="AJ29" i="2"/>
  <c r="AJ28" i="2"/>
  <c r="AJ27" i="2"/>
  <c r="AJ26" i="2"/>
  <c r="AJ25" i="2"/>
  <c r="AJ23" i="2"/>
  <c r="AJ22" i="2"/>
  <c r="AJ21" i="2"/>
  <c r="AJ18" i="2"/>
  <c r="AJ15" i="2"/>
  <c r="AJ13" i="2"/>
  <c r="AJ12" i="2"/>
  <c r="AJ11" i="2"/>
  <c r="AJ8" i="2"/>
  <c r="AJ7" i="2"/>
  <c r="AJ6" i="2"/>
  <c r="AJ4" i="2"/>
  <c r="AJ3" i="2"/>
  <c r="AL466" i="2"/>
  <c r="AL465" i="2"/>
  <c r="AL464" i="2"/>
  <c r="AL463" i="2"/>
  <c r="AL462" i="2"/>
  <c r="AL461" i="2"/>
  <c r="AL460" i="2"/>
  <c r="AL458" i="2"/>
  <c r="AL457" i="2"/>
  <c r="AL456" i="2"/>
  <c r="AL455" i="2"/>
  <c r="AL454" i="2"/>
  <c r="AL453" i="2"/>
  <c r="AL452" i="2"/>
  <c r="AL449" i="2"/>
  <c r="AL448" i="2"/>
  <c r="AL447" i="2"/>
  <c r="AL446" i="2"/>
  <c r="AL445" i="2"/>
  <c r="AL444" i="2"/>
  <c r="AL443" i="2"/>
  <c r="AL441" i="2"/>
  <c r="AL440" i="2"/>
  <c r="AL439" i="2"/>
  <c r="AL438" i="2"/>
  <c r="AL437" i="2"/>
  <c r="AL436" i="2"/>
  <c r="AL435" i="2"/>
  <c r="AL433" i="2"/>
  <c r="AL432" i="2"/>
  <c r="AL431" i="2"/>
  <c r="AL430" i="2"/>
  <c r="AL429" i="2"/>
  <c r="AL428" i="2"/>
  <c r="AL427" i="2"/>
  <c r="AL425" i="2"/>
  <c r="AL424" i="2"/>
  <c r="AL423" i="2"/>
  <c r="AL422" i="2"/>
  <c r="AL421" i="2"/>
  <c r="AL420" i="2"/>
  <c r="AL419" i="2"/>
  <c r="AL416" i="2"/>
  <c r="AL415" i="2"/>
  <c r="AL414" i="2"/>
  <c r="AL413" i="2"/>
  <c r="AL412" i="2"/>
  <c r="AL411" i="2"/>
  <c r="AL410" i="2"/>
  <c r="AL408" i="2"/>
  <c r="AL407" i="2"/>
  <c r="AL406" i="2"/>
  <c r="AL405" i="2"/>
  <c r="AL404" i="2"/>
  <c r="AL403" i="2"/>
  <c r="AL402" i="2"/>
  <c r="AL400" i="2"/>
  <c r="AL399" i="2"/>
  <c r="AL398" i="2"/>
  <c r="AL397" i="2"/>
  <c r="AL396" i="2"/>
  <c r="AL395" i="2"/>
  <c r="AL394" i="2"/>
  <c r="AL392" i="2"/>
  <c r="AL391" i="2"/>
  <c r="AL390" i="2"/>
  <c r="AL389" i="2"/>
  <c r="AL388" i="2"/>
  <c r="AL387" i="2"/>
  <c r="AL386" i="2"/>
  <c r="AL384" i="2"/>
  <c r="AL383" i="2"/>
  <c r="AL382" i="2"/>
  <c r="AL381" i="2"/>
  <c r="AL380" i="2"/>
  <c r="AL379" i="2"/>
  <c r="AL378" i="2"/>
  <c r="AL376" i="2"/>
  <c r="AL375" i="2"/>
  <c r="AL374" i="2"/>
  <c r="AL373" i="2"/>
  <c r="AL372" i="2"/>
  <c r="AL371" i="2"/>
  <c r="AL370" i="2"/>
  <c r="AL367" i="2"/>
  <c r="AL366" i="2"/>
  <c r="AL365" i="2"/>
  <c r="AL364" i="2"/>
  <c r="AL363" i="2"/>
  <c r="AL362" i="2"/>
  <c r="AL361" i="2"/>
  <c r="AL359" i="2"/>
  <c r="AL358" i="2"/>
  <c r="AL357" i="2"/>
  <c r="AL356" i="2"/>
  <c r="AL355" i="2"/>
  <c r="AL354" i="2"/>
  <c r="AL353" i="2"/>
  <c r="AL351" i="2"/>
  <c r="AL350" i="2"/>
  <c r="AL349" i="2"/>
  <c r="AL348" i="2"/>
  <c r="AL347" i="2"/>
  <c r="AL346" i="2"/>
  <c r="AL345" i="2"/>
  <c r="AL343" i="2"/>
  <c r="AL342" i="2"/>
  <c r="AL341" i="2"/>
  <c r="AL340" i="2"/>
  <c r="AL339" i="2"/>
  <c r="AL338" i="2"/>
  <c r="AL337" i="2"/>
  <c r="AL335" i="2"/>
  <c r="AL334" i="2"/>
  <c r="AL333" i="2"/>
  <c r="AL332" i="2"/>
  <c r="AL331" i="2"/>
  <c r="AL330" i="2"/>
  <c r="AL329" i="2"/>
  <c r="AL327" i="2"/>
  <c r="AL326" i="2"/>
  <c r="AL325" i="2"/>
  <c r="AL324" i="2"/>
  <c r="AL323" i="2"/>
  <c r="AL322" i="2"/>
  <c r="AL321" i="2"/>
  <c r="AL319" i="2"/>
  <c r="AL318" i="2"/>
  <c r="AL317" i="2"/>
  <c r="AL316" i="2"/>
  <c r="AL315" i="2"/>
  <c r="AL314" i="2"/>
  <c r="AL313" i="2"/>
  <c r="AL311" i="2"/>
  <c r="AL310" i="2"/>
  <c r="AL309" i="2"/>
  <c r="AL308" i="2"/>
  <c r="AL307" i="2"/>
  <c r="AL306" i="2"/>
  <c r="AL305" i="2"/>
  <c r="AL303" i="2"/>
  <c r="AL302" i="2"/>
  <c r="AL301" i="2"/>
  <c r="AL300" i="2"/>
  <c r="AL299" i="2"/>
  <c r="AL298" i="2"/>
  <c r="AL297" i="2"/>
  <c r="AL295" i="2"/>
  <c r="AL294" i="2"/>
  <c r="AL293" i="2"/>
  <c r="AL292" i="2"/>
  <c r="AL291" i="2"/>
  <c r="AL290" i="2"/>
  <c r="AL289" i="2"/>
  <c r="AL287" i="2"/>
  <c r="AL286" i="2"/>
  <c r="AL285" i="2"/>
  <c r="AL284" i="2"/>
  <c r="AL283" i="2"/>
  <c r="AL282" i="2"/>
  <c r="AL281" i="2"/>
  <c r="AL279" i="2"/>
  <c r="AL278" i="2"/>
  <c r="AL277" i="2"/>
  <c r="AL276" i="2"/>
  <c r="AL275" i="2"/>
  <c r="AL274" i="2"/>
  <c r="AL273" i="2"/>
  <c r="AL271" i="2"/>
  <c r="AL270" i="2"/>
  <c r="AL269" i="2"/>
  <c r="AL268" i="2"/>
  <c r="AL267" i="2"/>
  <c r="AL266" i="2"/>
  <c r="AL265" i="2"/>
  <c r="AL263" i="2"/>
  <c r="AL262" i="2"/>
  <c r="AL261" i="2"/>
  <c r="AL260" i="2"/>
  <c r="AL259" i="2"/>
  <c r="AL258" i="2"/>
  <c r="AL257" i="2"/>
  <c r="AL255" i="2"/>
  <c r="AL254" i="2"/>
  <c r="AL253" i="2"/>
  <c r="AL252" i="2"/>
  <c r="AL251" i="2"/>
  <c r="AL250" i="2"/>
  <c r="AL249" i="2"/>
  <c r="AL247" i="2"/>
  <c r="AL246" i="2"/>
  <c r="AL245" i="2"/>
  <c r="AL244" i="2"/>
  <c r="AL243" i="2"/>
  <c r="AL242" i="2"/>
  <c r="AL241" i="2"/>
  <c r="AL239" i="2"/>
  <c r="AL238" i="2"/>
  <c r="AL237" i="2"/>
  <c r="AL236" i="2"/>
  <c r="AL235" i="2"/>
  <c r="AL234" i="2"/>
  <c r="AL233" i="2"/>
  <c r="AL230" i="2"/>
  <c r="AL229" i="2"/>
  <c r="AL228" i="2"/>
  <c r="AL227" i="2"/>
  <c r="AL226" i="2"/>
  <c r="AL225" i="2"/>
  <c r="AL224" i="2"/>
  <c r="AL222" i="2"/>
  <c r="AL221" i="2"/>
  <c r="AL220" i="2"/>
  <c r="AL219" i="2"/>
  <c r="AL218" i="2"/>
  <c r="AL217" i="2"/>
  <c r="AL216" i="2"/>
  <c r="AL206" i="2"/>
  <c r="AL205" i="2"/>
  <c r="AL204" i="2"/>
  <c r="AL191" i="2"/>
  <c r="AL190" i="2"/>
  <c r="AL189" i="2"/>
  <c r="AL188" i="2"/>
  <c r="AL187" i="2"/>
  <c r="AL186" i="2"/>
  <c r="AL185" i="2"/>
  <c r="AL184" i="2"/>
  <c r="AL183" i="2"/>
  <c r="AL182" i="2"/>
  <c r="AL180" i="2"/>
  <c r="AL179" i="2"/>
  <c r="AL178" i="2"/>
  <c r="AL177" i="2"/>
  <c r="AL176" i="2"/>
  <c r="AL175" i="2"/>
  <c r="AL174" i="2"/>
  <c r="AL173" i="2"/>
  <c r="AL172" i="2"/>
  <c r="AL171" i="2"/>
  <c r="AL159" i="2"/>
  <c r="AL158" i="2"/>
  <c r="AL157" i="2"/>
  <c r="AL156" i="2"/>
  <c r="AL155" i="2"/>
  <c r="AL154" i="2"/>
  <c r="AL153" i="2"/>
  <c r="AL150" i="2"/>
  <c r="AL149" i="2"/>
  <c r="AL148" i="2"/>
  <c r="AL147" i="2"/>
  <c r="AL146" i="2"/>
  <c r="AL145" i="2"/>
  <c r="AL144" i="2"/>
  <c r="AL141" i="2"/>
  <c r="AL140" i="2"/>
  <c r="AL139" i="2"/>
  <c r="AL138" i="2"/>
  <c r="AL137" i="2"/>
  <c r="AL136" i="2"/>
  <c r="AL135" i="2"/>
  <c r="AL132" i="2"/>
  <c r="AL131" i="2"/>
  <c r="AL130" i="2"/>
  <c r="AL129" i="2"/>
  <c r="AL128" i="2"/>
  <c r="AL127" i="2"/>
  <c r="AL126" i="2"/>
  <c r="AL123" i="2"/>
  <c r="AL122" i="2"/>
  <c r="AL121" i="2"/>
  <c r="AL120" i="2"/>
  <c r="AL119" i="2"/>
  <c r="AL118" i="2"/>
  <c r="AL117" i="2"/>
  <c r="AL114" i="2"/>
  <c r="AL113" i="2"/>
  <c r="AL112" i="2"/>
  <c r="AL111" i="2"/>
  <c r="AL110" i="2"/>
  <c r="AL109" i="2"/>
  <c r="AL108" i="2"/>
  <c r="AL106" i="2"/>
  <c r="AL105" i="2"/>
  <c r="AL104" i="2"/>
  <c r="AL103" i="2"/>
  <c r="AL102" i="2"/>
  <c r="AL101" i="2"/>
  <c r="AL100" i="2"/>
  <c r="AL97" i="2"/>
  <c r="AL96" i="2"/>
  <c r="AL95" i="2"/>
  <c r="AL94" i="2"/>
  <c r="AL93" i="2"/>
  <c r="AL92" i="2"/>
  <c r="AL90" i="2"/>
  <c r="AL89" i="2"/>
  <c r="AL88" i="2"/>
  <c r="AL87" i="2"/>
  <c r="AL85" i="2"/>
  <c r="AL84" i="2"/>
  <c r="AL83" i="2"/>
  <c r="AL82" i="2"/>
  <c r="AL81" i="2"/>
  <c r="AL80" i="2"/>
  <c r="AL79" i="2"/>
  <c r="AL78" i="2"/>
  <c r="AL77" i="2"/>
  <c r="AL76" i="2"/>
  <c r="AL74" i="2"/>
  <c r="AL73" i="2"/>
  <c r="AL72" i="2"/>
  <c r="AL70" i="2"/>
  <c r="AL69" i="2"/>
  <c r="AL68" i="2"/>
  <c r="AL67" i="2"/>
  <c r="AL66" i="2"/>
  <c r="AL64" i="2"/>
  <c r="AL63" i="2"/>
  <c r="AL62" i="2"/>
  <c r="AL61" i="2"/>
  <c r="AL60" i="2"/>
  <c r="AL56" i="2" s="1"/>
  <c r="AL59" i="2"/>
  <c r="AL58" i="2"/>
  <c r="AL57" i="2"/>
  <c r="AL53" i="2"/>
  <c r="AL52" i="2"/>
  <c r="AL51" i="2"/>
  <c r="AL50" i="2"/>
  <c r="AL49" i="2"/>
  <c r="AL47" i="2"/>
  <c r="AL46" i="2"/>
  <c r="AL45" i="2"/>
  <c r="AL43" i="2"/>
  <c r="AL42" i="2"/>
  <c r="AL41" i="2"/>
  <c r="AL40" i="2"/>
  <c r="AL39" i="2"/>
  <c r="AL38" i="2"/>
  <c r="AL36" i="2"/>
  <c r="AL35" i="2"/>
  <c r="AL32" i="2"/>
  <c r="AL31" i="2"/>
  <c r="AL30" i="2"/>
  <c r="AL29" i="2"/>
  <c r="AL28" i="2"/>
  <c r="AL27" i="2"/>
  <c r="AL26" i="2"/>
  <c r="AL25" i="2"/>
  <c r="AL23" i="2"/>
  <c r="AL22" i="2"/>
  <c r="AL21" i="2"/>
  <c r="AL18" i="2"/>
  <c r="AL15" i="2"/>
  <c r="AL13" i="2"/>
  <c r="AL12" i="2"/>
  <c r="AL11" i="2"/>
  <c r="AL8" i="2"/>
  <c r="AL7" i="2"/>
  <c r="AL6" i="2"/>
  <c r="AL4" i="2"/>
  <c r="AL3" i="2"/>
  <c r="AK263" i="2"/>
  <c r="AK262" i="2"/>
  <c r="AK261" i="2"/>
  <c r="AK260" i="2"/>
  <c r="AK259" i="2"/>
  <c r="AK258" i="2"/>
  <c r="AK257" i="2"/>
  <c r="AK255" i="2"/>
  <c r="AK254" i="2"/>
  <c r="AK253" i="2"/>
  <c r="AK252" i="2"/>
  <c r="AK251" i="2"/>
  <c r="AK250" i="2"/>
  <c r="AK249" i="2"/>
  <c r="AK247" i="2"/>
  <c r="AK246" i="2"/>
  <c r="AK245" i="2"/>
  <c r="AK244" i="2"/>
  <c r="AK243" i="2"/>
  <c r="AK242" i="2"/>
  <c r="AK241" i="2"/>
  <c r="AK239" i="2"/>
  <c r="AK238" i="2"/>
  <c r="AK237" i="2"/>
  <c r="AK236" i="2"/>
  <c r="AK234" i="2"/>
  <c r="AK233" i="2"/>
  <c r="AK230" i="2"/>
  <c r="AK229" i="2"/>
  <c r="AK228" i="2"/>
  <c r="AK227" i="2"/>
  <c r="AK226" i="2"/>
  <c r="AK225" i="2"/>
  <c r="AK224" i="2"/>
  <c r="AK222" i="2"/>
  <c r="AK221" i="2"/>
  <c r="AK220" i="2"/>
  <c r="AK219" i="2"/>
  <c r="AK218" i="2"/>
  <c r="AK217" i="2"/>
  <c r="AK216" i="2"/>
  <c r="AK206" i="2"/>
  <c r="AK205" i="2"/>
  <c r="AK191" i="2"/>
  <c r="AK190" i="2"/>
  <c r="AK189" i="2"/>
  <c r="AK188" i="2"/>
  <c r="AK187" i="2"/>
  <c r="AK186" i="2"/>
  <c r="AK185" i="2"/>
  <c r="AK184" i="2"/>
  <c r="AK183" i="2"/>
  <c r="AK182" i="2"/>
  <c r="AK180" i="2"/>
  <c r="AK179" i="2"/>
  <c r="AK178" i="2"/>
  <c r="AK177" i="2"/>
  <c r="AK176" i="2"/>
  <c r="AK175" i="2"/>
  <c r="AK174" i="2"/>
  <c r="AK173" i="2"/>
  <c r="AK172" i="2"/>
  <c r="AK171" i="2"/>
  <c r="AK153" i="2"/>
  <c r="AK144" i="2"/>
  <c r="AK135" i="2"/>
  <c r="AK126" i="2"/>
  <c r="AK117" i="2"/>
  <c r="AK73" i="2"/>
  <c r="AK70" i="2"/>
  <c r="AK69" i="2"/>
  <c r="AK68" i="2"/>
  <c r="AK64" i="2"/>
  <c r="AK63" i="2"/>
  <c r="AK58" i="2"/>
  <c r="AK53" i="2"/>
  <c r="AK52" i="2"/>
  <c r="AK51" i="2"/>
  <c r="AK50" i="2"/>
  <c r="AK46" i="2"/>
  <c r="AK45" i="2"/>
  <c r="AK42" i="2"/>
  <c r="AK40" i="2"/>
  <c r="AK36" i="2"/>
  <c r="AK35" i="2"/>
  <c r="AK22" i="2"/>
  <c r="AK18" i="2"/>
  <c r="AK466" i="2"/>
  <c r="AK465" i="2"/>
  <c r="AK464" i="2"/>
  <c r="AK463" i="2"/>
  <c r="AK462" i="2"/>
  <c r="AK461" i="2"/>
  <c r="AK460" i="2"/>
  <c r="AK458" i="2"/>
  <c r="AK457" i="2"/>
  <c r="AK456" i="2"/>
  <c r="AK455" i="2"/>
  <c r="AK454" i="2"/>
  <c r="AK453" i="2"/>
  <c r="AK452" i="2"/>
  <c r="AK449" i="2"/>
  <c r="AK448" i="2"/>
  <c r="AK447" i="2"/>
  <c r="AK446" i="2"/>
  <c r="AK445" i="2"/>
  <c r="AK444" i="2"/>
  <c r="AK443" i="2"/>
  <c r="AK441" i="2"/>
  <c r="AK440" i="2"/>
  <c r="AK439" i="2"/>
  <c r="AK438" i="2"/>
  <c r="AK437" i="2"/>
  <c r="AK436" i="2"/>
  <c r="AK435" i="2"/>
  <c r="AK433" i="2"/>
  <c r="AK432" i="2"/>
  <c r="AK431" i="2"/>
  <c r="AK430" i="2"/>
  <c r="AK429" i="2"/>
  <c r="AK428" i="2"/>
  <c r="AK427" i="2"/>
  <c r="AK425" i="2"/>
  <c r="AK424" i="2"/>
  <c r="AK423" i="2"/>
  <c r="AK422" i="2"/>
  <c r="AK421" i="2"/>
  <c r="AK420" i="2"/>
  <c r="AK419" i="2"/>
  <c r="AK416" i="2"/>
  <c r="AK415" i="2"/>
  <c r="AK414" i="2"/>
  <c r="AK413" i="2"/>
  <c r="AK412" i="2"/>
  <c r="AK411" i="2"/>
  <c r="AK410" i="2"/>
  <c r="AK408" i="2"/>
  <c r="AK407" i="2"/>
  <c r="AK406" i="2"/>
  <c r="AK405" i="2"/>
  <c r="AK404" i="2"/>
  <c r="AK403" i="2"/>
  <c r="AK402" i="2"/>
  <c r="AK400" i="2"/>
  <c r="AK399" i="2"/>
  <c r="AK398" i="2"/>
  <c r="AK397" i="2"/>
  <c r="AK396" i="2"/>
  <c r="AK395" i="2"/>
  <c r="AK394" i="2"/>
  <c r="AK392" i="2"/>
  <c r="AK391" i="2"/>
  <c r="AK390" i="2"/>
  <c r="AK389" i="2"/>
  <c r="AK388" i="2"/>
  <c r="AK387" i="2"/>
  <c r="AK386" i="2"/>
  <c r="AK384" i="2"/>
  <c r="AK383" i="2"/>
  <c r="AK382" i="2"/>
  <c r="AK381" i="2"/>
  <c r="AK380" i="2"/>
  <c r="AK379" i="2"/>
  <c r="AK378" i="2"/>
  <c r="AK376" i="2"/>
  <c r="AK375" i="2"/>
  <c r="AK374" i="2"/>
  <c r="AK373" i="2"/>
  <c r="AK372" i="2"/>
  <c r="AK371" i="2"/>
  <c r="AK370" i="2"/>
  <c r="AK367" i="2"/>
  <c r="AK366" i="2"/>
  <c r="AK365" i="2"/>
  <c r="AK364" i="2"/>
  <c r="AK363" i="2"/>
  <c r="AK362" i="2"/>
  <c r="AK361" i="2"/>
  <c r="AK359" i="2"/>
  <c r="AK358" i="2"/>
  <c r="AK357" i="2"/>
  <c r="AK356" i="2"/>
  <c r="AK355" i="2"/>
  <c r="AK354" i="2"/>
  <c r="AK353" i="2"/>
  <c r="AK351" i="2"/>
  <c r="AK350" i="2"/>
  <c r="AK349" i="2"/>
  <c r="AK348" i="2"/>
  <c r="AK347" i="2"/>
  <c r="AK346" i="2"/>
  <c r="AK345" i="2"/>
  <c r="AK343" i="2"/>
  <c r="AK342" i="2"/>
  <c r="AK341" i="2"/>
  <c r="AK340" i="2"/>
  <c r="AK339" i="2"/>
  <c r="AK338" i="2"/>
  <c r="AK337" i="2"/>
  <c r="AK335" i="2"/>
  <c r="AK334" i="2"/>
  <c r="AK333" i="2"/>
  <c r="AK332" i="2"/>
  <c r="AK331" i="2"/>
  <c r="AK330" i="2"/>
  <c r="AK329" i="2"/>
  <c r="AK327" i="2"/>
  <c r="AK326" i="2"/>
  <c r="AK325" i="2"/>
  <c r="AK324" i="2"/>
  <c r="AK323" i="2"/>
  <c r="AK322" i="2"/>
  <c r="AK321" i="2"/>
  <c r="AK319" i="2"/>
  <c r="AK318" i="2"/>
  <c r="AK317" i="2"/>
  <c r="AK316" i="2"/>
  <c r="AK315" i="2"/>
  <c r="AK314" i="2"/>
  <c r="AK313" i="2"/>
  <c r="AK311" i="2"/>
  <c r="AK310" i="2"/>
  <c r="AK309" i="2"/>
  <c r="AK308" i="2"/>
  <c r="AK307" i="2"/>
  <c r="AK306" i="2"/>
  <c r="AK305" i="2"/>
  <c r="AK303" i="2"/>
  <c r="AK302" i="2"/>
  <c r="AK301" i="2"/>
  <c r="AK300" i="2"/>
  <c r="AK299" i="2"/>
  <c r="AK298" i="2"/>
  <c r="AK297" i="2"/>
  <c r="AK295" i="2"/>
  <c r="AK294" i="2"/>
  <c r="AK293" i="2"/>
  <c r="AK292" i="2"/>
  <c r="AK291" i="2"/>
  <c r="AK290" i="2"/>
  <c r="AK289" i="2"/>
  <c r="AK287" i="2"/>
  <c r="AK286" i="2"/>
  <c r="AK285" i="2"/>
  <c r="AK284" i="2"/>
  <c r="AK283" i="2"/>
  <c r="AK282" i="2"/>
  <c r="AK281" i="2"/>
  <c r="AK279" i="2"/>
  <c r="AK278" i="2"/>
  <c r="AK277" i="2"/>
  <c r="AK276" i="2"/>
  <c r="AK275" i="2"/>
  <c r="AK274" i="2"/>
  <c r="AK273" i="2"/>
  <c r="AK271" i="2"/>
  <c r="AK270" i="2"/>
  <c r="AK269" i="2"/>
  <c r="AK268" i="2"/>
  <c r="AK267" i="2"/>
  <c r="AK266" i="2"/>
  <c r="AK265" i="2"/>
  <c r="AK204" i="2"/>
  <c r="AK159" i="2"/>
  <c r="AK158" i="2"/>
  <c r="AK157" i="2"/>
  <c r="AK156" i="2"/>
  <c r="AK155" i="2"/>
  <c r="AK154" i="2"/>
  <c r="AK150" i="2"/>
  <c r="AK149" i="2"/>
  <c r="AK148" i="2"/>
  <c r="AK147" i="2"/>
  <c r="AK146" i="2"/>
  <c r="AK145" i="2"/>
  <c r="AK141" i="2"/>
  <c r="AK140" i="2"/>
  <c r="AK139" i="2"/>
  <c r="AK138" i="2"/>
  <c r="AK137" i="2"/>
  <c r="AK136" i="2"/>
  <c r="AK132" i="2"/>
  <c r="AK131" i="2"/>
  <c r="AK130" i="2"/>
  <c r="AK129" i="2"/>
  <c r="AK128" i="2"/>
  <c r="AK127" i="2"/>
  <c r="AK123" i="2"/>
  <c r="AK122" i="2"/>
  <c r="AK121" i="2"/>
  <c r="AK120" i="2"/>
  <c r="AK119" i="2"/>
  <c r="AK118" i="2"/>
  <c r="AK114" i="2"/>
  <c r="AK113" i="2"/>
  <c r="AK112" i="2"/>
  <c r="AK111" i="2"/>
  <c r="AK110" i="2"/>
  <c r="AK109" i="2"/>
  <c r="AK108" i="2"/>
  <c r="AK106" i="2"/>
  <c r="AK105" i="2"/>
  <c r="AK104" i="2"/>
  <c r="AK103" i="2"/>
  <c r="AK102" i="2"/>
  <c r="AK101" i="2"/>
  <c r="AK100" i="2"/>
  <c r="AK97" i="2"/>
  <c r="AK96" i="2"/>
  <c r="AK95" i="2"/>
  <c r="AK94" i="2"/>
  <c r="AK93" i="2"/>
  <c r="AK92" i="2"/>
  <c r="AK90" i="2"/>
  <c r="AK89" i="2"/>
  <c r="AK88" i="2"/>
  <c r="AK87" i="2"/>
  <c r="AK85" i="2"/>
  <c r="AK84" i="2"/>
  <c r="AK83" i="2"/>
  <c r="AK82" i="2"/>
  <c r="AK81" i="2"/>
  <c r="AK80" i="2"/>
  <c r="AK79" i="2"/>
  <c r="AK78" i="2"/>
  <c r="AK77" i="2"/>
  <c r="AK76" i="2"/>
  <c r="AK74" i="2"/>
  <c r="AK72" i="2"/>
  <c r="AK67" i="2"/>
  <c r="AK66" i="2"/>
  <c r="AK62" i="2"/>
  <c r="AK61" i="2"/>
  <c r="AK60" i="2"/>
  <c r="AK56" i="2" s="1"/>
  <c r="AK59" i="2"/>
  <c r="AK57" i="2"/>
  <c r="AK49" i="2"/>
  <c r="AK47" i="2"/>
  <c r="AK43" i="2"/>
  <c r="AK41" i="2"/>
  <c r="AK39" i="2"/>
  <c r="AK38" i="2"/>
  <c r="AK32" i="2"/>
  <c r="AK31" i="2"/>
  <c r="AK30" i="2"/>
  <c r="AK29" i="2"/>
  <c r="AK28" i="2"/>
  <c r="AK27" i="2"/>
  <c r="AK26" i="2"/>
  <c r="AK25" i="2"/>
  <c r="AK23" i="2"/>
  <c r="AK21" i="2"/>
  <c r="AK15" i="2"/>
  <c r="AK13" i="2"/>
  <c r="AK12" i="2"/>
  <c r="AK11" i="2"/>
  <c r="AK8" i="2"/>
  <c r="AK7" i="2"/>
  <c r="AK6" i="2"/>
  <c r="AK4" i="2"/>
  <c r="AK3" i="2"/>
  <c r="AA201" i="2" l="1"/>
  <c r="Q199" i="2"/>
  <c r="L195" i="2"/>
  <c r="G198" i="2"/>
  <c r="AH195" i="2"/>
  <c r="AE199" i="2"/>
  <c r="J195" i="2"/>
  <c r="I193" i="2"/>
  <c r="H201" i="2"/>
  <c r="V199" i="2"/>
  <c r="U197" i="2"/>
  <c r="T202" i="2"/>
  <c r="G196" i="2"/>
  <c r="AE198" i="2"/>
  <c r="T194" i="2"/>
  <c r="R199" i="2"/>
  <c r="O193" i="2"/>
  <c r="M200" i="2"/>
  <c r="L198" i="2"/>
  <c r="H199" i="2"/>
  <c r="H200" i="2"/>
  <c r="T195" i="2"/>
  <c r="M201" i="2"/>
  <c r="U166" i="2"/>
  <c r="U211" i="2" s="1"/>
  <c r="U196" i="2"/>
  <c r="Z198" i="2"/>
  <c r="N199" i="2"/>
  <c r="M197" i="2"/>
  <c r="Q196" i="2"/>
  <c r="N200" i="2"/>
  <c r="Y196" i="2"/>
  <c r="V17" i="2"/>
  <c r="V200" i="2"/>
  <c r="U198" i="2"/>
  <c r="T196" i="2"/>
  <c r="Q200" i="2"/>
  <c r="J196" i="2"/>
  <c r="Z200" i="2"/>
  <c r="Q201" i="2"/>
  <c r="P199" i="2"/>
  <c r="O197" i="2"/>
  <c r="O198" i="2"/>
  <c r="N195" i="2"/>
  <c r="N196" i="2"/>
  <c r="M194" i="2"/>
  <c r="L202" i="2"/>
  <c r="K200" i="2"/>
  <c r="I196" i="2"/>
  <c r="H194" i="2"/>
  <c r="R195" i="2"/>
  <c r="Z197" i="2"/>
  <c r="Y195" i="2"/>
  <c r="P196" i="2"/>
  <c r="O194" i="2"/>
  <c r="K196" i="2"/>
  <c r="K199" i="2"/>
  <c r="J197" i="2"/>
  <c r="I195" i="2"/>
  <c r="I163" i="2"/>
  <c r="I209" i="2" s="1"/>
  <c r="H193" i="2"/>
  <c r="H165" i="2"/>
  <c r="H210" i="2" s="1"/>
  <c r="G201" i="2"/>
  <c r="AA199" i="2"/>
  <c r="Z201" i="2"/>
  <c r="X196" i="2"/>
  <c r="W194" i="2"/>
  <c r="G193" i="2"/>
  <c r="T197" i="2"/>
  <c r="V201" i="2"/>
  <c r="Z202" i="2"/>
  <c r="W196" i="2"/>
  <c r="W193" i="2"/>
  <c r="AB193" i="2"/>
  <c r="U199" i="2"/>
  <c r="AI198" i="2"/>
  <c r="AH196" i="2"/>
  <c r="AC196" i="2"/>
  <c r="AB194" i="2"/>
  <c r="AA202" i="2"/>
  <c r="Y202" i="2"/>
  <c r="Y193" i="2"/>
  <c r="X200" i="2"/>
  <c r="X201" i="2"/>
  <c r="N201" i="2"/>
  <c r="M199" i="2"/>
  <c r="L197" i="2"/>
  <c r="K195" i="2"/>
  <c r="I201" i="2"/>
  <c r="G197" i="2"/>
  <c r="Y199" i="2"/>
  <c r="X197" i="2"/>
  <c r="W195" i="2"/>
  <c r="G202" i="2"/>
  <c r="Z193" i="2"/>
  <c r="Y201" i="2"/>
  <c r="X164" i="2"/>
  <c r="X214" i="2" s="1"/>
  <c r="X199" i="2"/>
  <c r="W197" i="2"/>
  <c r="T164" i="2"/>
  <c r="T214" i="2" s="1"/>
  <c r="S198" i="2"/>
  <c r="R164" i="2"/>
  <c r="R214" i="2" s="1"/>
  <c r="P201" i="2"/>
  <c r="P202" i="2"/>
  <c r="O199" i="2"/>
  <c r="M195" i="2"/>
  <c r="M196" i="2"/>
  <c r="L194" i="2"/>
  <c r="K201" i="2"/>
  <c r="K165" i="2"/>
  <c r="K210" i="2" s="1"/>
  <c r="J199" i="2"/>
  <c r="J200" i="2"/>
  <c r="I197" i="2"/>
  <c r="H195" i="2"/>
  <c r="H167" i="2"/>
  <c r="H212" i="2" s="1"/>
  <c r="W198" i="2"/>
  <c r="S199" i="2"/>
  <c r="S200" i="2"/>
  <c r="R197" i="2"/>
  <c r="R198" i="2"/>
  <c r="Q195" i="2"/>
  <c r="K162" i="2"/>
  <c r="K208" i="2" s="1"/>
  <c r="K194" i="2"/>
  <c r="J201" i="2"/>
  <c r="I199" i="2"/>
  <c r="AF198" i="2"/>
  <c r="AA198" i="2"/>
  <c r="Z196" i="2"/>
  <c r="U195" i="2"/>
  <c r="T193" i="2"/>
  <c r="S201" i="2"/>
  <c r="G166" i="2"/>
  <c r="G211" i="2" s="1"/>
  <c r="G164" i="2"/>
  <c r="G214" i="2" s="1"/>
  <c r="G17" i="2"/>
  <c r="AE197" i="2"/>
  <c r="R200" i="2"/>
  <c r="Q17" i="2"/>
  <c r="P198" i="2"/>
  <c r="O196" i="2"/>
  <c r="L199" i="2"/>
  <c r="L200" i="2"/>
  <c r="G163" i="2"/>
  <c r="G209" i="2" s="1"/>
  <c r="G168" i="2"/>
  <c r="G213" i="2" s="1"/>
  <c r="G167" i="2"/>
  <c r="G212" i="2" s="1"/>
  <c r="G165" i="2"/>
  <c r="G210" i="2" s="1"/>
  <c r="Z194" i="2"/>
  <c r="V194" i="2"/>
  <c r="U202" i="2"/>
  <c r="U163" i="2"/>
  <c r="U209" i="2" s="1"/>
  <c r="U167" i="2"/>
  <c r="U212" i="2" s="1"/>
  <c r="T163" i="2"/>
  <c r="T209" i="2" s="1"/>
  <c r="T201" i="2"/>
  <c r="O200" i="2"/>
  <c r="O201" i="2"/>
  <c r="K202" i="2"/>
  <c r="H197" i="2"/>
  <c r="G162" i="2"/>
  <c r="G208" i="2" s="1"/>
  <c r="J164" i="2"/>
  <c r="J214" i="2" s="1"/>
  <c r="J202" i="2"/>
  <c r="I162" i="2"/>
  <c r="I208" i="2" s="1"/>
  <c r="Z195" i="2"/>
  <c r="N17" i="2"/>
  <c r="M198" i="2"/>
  <c r="M166" i="2"/>
  <c r="M211" i="2" s="1"/>
  <c r="M164" i="2"/>
  <c r="M214" i="2" s="1"/>
  <c r="L196" i="2"/>
  <c r="L164" i="2"/>
  <c r="L214" i="2" s="1"/>
  <c r="X202" i="2"/>
  <c r="W200" i="2"/>
  <c r="V198" i="2"/>
  <c r="N202" i="2"/>
  <c r="M17" i="2"/>
  <c r="AA200" i="2"/>
  <c r="X194" i="2"/>
  <c r="Q165" i="2"/>
  <c r="Q210" i="2" s="1"/>
  <c r="Q164" i="2"/>
  <c r="Q214" i="2" s="1"/>
  <c r="P164" i="2"/>
  <c r="P214" i="2" s="1"/>
  <c r="P197" i="2"/>
  <c r="O162" i="2"/>
  <c r="O208" i="2" s="1"/>
  <c r="O195" i="2"/>
  <c r="K164" i="2"/>
  <c r="K214" i="2" s="1"/>
  <c r="K197" i="2"/>
  <c r="J166" i="2"/>
  <c r="J211" i="2" s="1"/>
  <c r="H17" i="2"/>
  <c r="Z199" i="2"/>
  <c r="Z165" i="2"/>
  <c r="Z210" i="2" s="1"/>
  <c r="V165" i="2"/>
  <c r="V210" i="2" s="1"/>
  <c r="V202" i="2"/>
  <c r="U17" i="2"/>
  <c r="U164" i="2"/>
  <c r="U214" i="2" s="1"/>
  <c r="U200" i="2"/>
  <c r="T167" i="2"/>
  <c r="T212" i="2" s="1"/>
  <c r="T198" i="2"/>
  <c r="S196" i="2"/>
  <c r="P17" i="2"/>
  <c r="P200" i="2"/>
  <c r="Y200" i="2"/>
  <c r="X198" i="2"/>
  <c r="V193" i="2"/>
  <c r="U201" i="2"/>
  <c r="N197" i="2"/>
  <c r="S195" i="2"/>
  <c r="S166" i="2"/>
  <c r="S211" i="2" s="1"/>
  <c r="S167" i="2"/>
  <c r="S212" i="2" s="1"/>
  <c r="S164" i="2"/>
  <c r="S214" i="2" s="1"/>
  <c r="R162" i="2"/>
  <c r="R208" i="2" s="1"/>
  <c r="I200" i="2"/>
  <c r="I168" i="2"/>
  <c r="I213" i="2" s="1"/>
  <c r="I166" i="2"/>
  <c r="I211" i="2" s="1"/>
  <c r="I165" i="2"/>
  <c r="I210" i="2" s="1"/>
  <c r="I164" i="2"/>
  <c r="I214" i="2" s="1"/>
  <c r="H196" i="2"/>
  <c r="H162" i="2"/>
  <c r="H208" i="2" s="1"/>
  <c r="H163" i="2"/>
  <c r="H209" i="2" s="1"/>
  <c r="H166" i="2"/>
  <c r="H211" i="2" s="1"/>
  <c r="H164" i="2"/>
  <c r="H214" i="2" s="1"/>
  <c r="T199" i="2"/>
  <c r="T162" i="2"/>
  <c r="T208" i="2" s="1"/>
  <c r="T168" i="2"/>
  <c r="T213" i="2" s="1"/>
  <c r="T166" i="2"/>
  <c r="T211" i="2" s="1"/>
  <c r="T165" i="2"/>
  <c r="T210" i="2" s="1"/>
  <c r="T200" i="2"/>
  <c r="S197" i="2"/>
  <c r="N165" i="2"/>
  <c r="N210" i="2" s="1"/>
  <c r="N193" i="2"/>
  <c r="J193" i="2"/>
  <c r="J162" i="2"/>
  <c r="J208" i="2" s="1"/>
  <c r="J163" i="2"/>
  <c r="J209" i="2" s="1"/>
  <c r="J168" i="2"/>
  <c r="J213" i="2" s="1"/>
  <c r="J167" i="2"/>
  <c r="J212" i="2" s="1"/>
  <c r="J165" i="2"/>
  <c r="J210" i="2" s="1"/>
  <c r="I167" i="2"/>
  <c r="I212" i="2" s="1"/>
  <c r="I202" i="2"/>
  <c r="H168" i="2"/>
  <c r="H213" i="2" s="1"/>
  <c r="H198" i="2"/>
  <c r="L162" i="2"/>
  <c r="L208" i="2" s="1"/>
  <c r="L166" i="2"/>
  <c r="L211" i="2" s="1"/>
  <c r="K166" i="2"/>
  <c r="K211" i="2" s="1"/>
  <c r="Y165" i="2"/>
  <c r="Y210" i="2" s="1"/>
  <c r="U168" i="2"/>
  <c r="U213" i="2" s="1"/>
  <c r="V195" i="2"/>
  <c r="U162" i="2"/>
  <c r="U208" i="2" s="1"/>
  <c r="U194" i="2"/>
  <c r="S17" i="2"/>
  <c r="Q202" i="2"/>
  <c r="Q193" i="2"/>
  <c r="M202" i="2"/>
  <c r="M163" i="2"/>
  <c r="M209" i="2" s="1"/>
  <c r="M168" i="2"/>
  <c r="M213" i="2" s="1"/>
  <c r="M167" i="2"/>
  <c r="M212" i="2" s="1"/>
  <c r="M165" i="2"/>
  <c r="M210" i="2" s="1"/>
  <c r="L201" i="2"/>
  <c r="K198" i="2"/>
  <c r="U165" i="2"/>
  <c r="U210" i="2" s="1"/>
  <c r="W166" i="2"/>
  <c r="W211" i="2" s="1"/>
  <c r="W164" i="2"/>
  <c r="W214" i="2" s="1"/>
  <c r="W201" i="2"/>
  <c r="V164" i="2"/>
  <c r="V214" i="2" s="1"/>
  <c r="V197" i="2"/>
  <c r="M162" i="2"/>
  <c r="M208" i="2" s="1"/>
  <c r="X162" i="2"/>
  <c r="X208" i="2" s="1"/>
  <c r="O163" i="2"/>
  <c r="O209" i="2" s="1"/>
  <c r="O168" i="2"/>
  <c r="O213" i="2" s="1"/>
  <c r="O166" i="2"/>
  <c r="O211" i="2" s="1"/>
  <c r="O165" i="2"/>
  <c r="O210" i="2" s="1"/>
  <c r="O164" i="2"/>
  <c r="O214" i="2" s="1"/>
  <c r="N166" i="2"/>
  <c r="N211" i="2" s="1"/>
  <c r="N164" i="2"/>
  <c r="N214" i="2" s="1"/>
  <c r="Y163" i="2"/>
  <c r="Y209" i="2" s="1"/>
  <c r="Y166" i="2"/>
  <c r="Y211" i="2" s="1"/>
  <c r="Y164" i="2"/>
  <c r="Y214" i="2" s="1"/>
  <c r="Y197" i="2"/>
  <c r="X166" i="2"/>
  <c r="X211" i="2" s="1"/>
  <c r="X195" i="2"/>
  <c r="P162" i="2"/>
  <c r="P208" i="2" s="1"/>
  <c r="P194" i="2"/>
  <c r="O167" i="2"/>
  <c r="O212" i="2" s="1"/>
  <c r="O202" i="2"/>
  <c r="N198" i="2"/>
  <c r="Z168" i="2"/>
  <c r="Z213" i="2" s="1"/>
  <c r="Z164" i="2"/>
  <c r="Z214" i="2" s="1"/>
  <c r="Z163" i="2"/>
  <c r="Z209" i="2" s="1"/>
  <c r="Y198" i="2"/>
  <c r="R163" i="2"/>
  <c r="R209" i="2" s="1"/>
  <c r="R166" i="2"/>
  <c r="R211" i="2" s="1"/>
  <c r="R201" i="2"/>
  <c r="Q166" i="2"/>
  <c r="Q211" i="2" s="1"/>
  <c r="Q197" i="2"/>
  <c r="P166" i="2"/>
  <c r="P211" i="2" s="1"/>
  <c r="P195" i="2"/>
  <c r="Z162" i="2"/>
  <c r="Z208" i="2" s="1"/>
  <c r="Z166" i="2"/>
  <c r="Z211" i="2" s="1"/>
  <c r="Z167" i="2"/>
  <c r="Z212" i="2" s="1"/>
  <c r="Q198" i="2"/>
  <c r="K193" i="2"/>
  <c r="Y17" i="2"/>
  <c r="W202" i="2"/>
  <c r="W163" i="2"/>
  <c r="W209" i="2" s="1"/>
  <c r="W168" i="2"/>
  <c r="W213" i="2" s="1"/>
  <c r="W167" i="2"/>
  <c r="W212" i="2" s="1"/>
  <c r="W165" i="2"/>
  <c r="W210" i="2" s="1"/>
  <c r="R202" i="2"/>
  <c r="R168" i="2"/>
  <c r="R213" i="2" s="1"/>
  <c r="R167" i="2"/>
  <c r="R212" i="2" s="1"/>
  <c r="R165" i="2"/>
  <c r="R210" i="2" s="1"/>
  <c r="R193" i="2"/>
  <c r="K17" i="2"/>
  <c r="W162" i="2"/>
  <c r="W208" i="2" s="1"/>
  <c r="R194" i="2"/>
  <c r="L163" i="2"/>
  <c r="L209" i="2" s="1"/>
  <c r="L168" i="2"/>
  <c r="L213" i="2" s="1"/>
  <c r="L167" i="2"/>
  <c r="L212" i="2" s="1"/>
  <c r="L165" i="2"/>
  <c r="L210" i="2" s="1"/>
  <c r="L193" i="2"/>
  <c r="U193" i="2"/>
  <c r="M193" i="2"/>
  <c r="X17" i="2"/>
  <c r="R196" i="2"/>
  <c r="J17" i="2"/>
  <c r="Y168" i="2"/>
  <c r="Y213" i="2" s="1"/>
  <c r="Y167" i="2"/>
  <c r="Y212" i="2" s="1"/>
  <c r="V163" i="2"/>
  <c r="V209" i="2" s="1"/>
  <c r="V168" i="2"/>
  <c r="V213" i="2" s="1"/>
  <c r="V167" i="2"/>
  <c r="V212" i="2" s="1"/>
  <c r="Q163" i="2"/>
  <c r="Q209" i="2" s="1"/>
  <c r="Q168" i="2"/>
  <c r="Q213" i="2" s="1"/>
  <c r="Q167" i="2"/>
  <c r="Q212" i="2" s="1"/>
  <c r="N163" i="2"/>
  <c r="N209" i="2" s="1"/>
  <c r="N168" i="2"/>
  <c r="N213" i="2" s="1"/>
  <c r="N167" i="2"/>
  <c r="N212" i="2" s="1"/>
  <c r="K163" i="2"/>
  <c r="K209" i="2" s="1"/>
  <c r="K168" i="2"/>
  <c r="K213" i="2" s="1"/>
  <c r="K167" i="2"/>
  <c r="K212" i="2" s="1"/>
  <c r="Y162" i="2"/>
  <c r="Y208" i="2" s="1"/>
  <c r="Y194" i="2"/>
  <c r="V162" i="2"/>
  <c r="V208" i="2" s="1"/>
  <c r="S202" i="2"/>
  <c r="S163" i="2"/>
  <c r="S209" i="2" s="1"/>
  <c r="S168" i="2"/>
  <c r="S213" i="2" s="1"/>
  <c r="S165" i="2"/>
  <c r="S210" i="2" s="1"/>
  <c r="S193" i="2"/>
  <c r="Q162" i="2"/>
  <c r="Q208" i="2" s="1"/>
  <c r="Q194" i="2"/>
  <c r="N162" i="2"/>
  <c r="N208" i="2" s="1"/>
  <c r="N194" i="2"/>
  <c r="W17" i="2"/>
  <c r="S162" i="2"/>
  <c r="S208" i="2" s="1"/>
  <c r="S194" i="2"/>
  <c r="R17" i="2"/>
  <c r="O17" i="2"/>
  <c r="I17" i="2"/>
  <c r="Z17" i="2"/>
  <c r="X163" i="2"/>
  <c r="X209" i="2" s="1"/>
  <c r="X168" i="2"/>
  <c r="X213" i="2" s="1"/>
  <c r="X167" i="2"/>
  <c r="X212" i="2" s="1"/>
  <c r="X165" i="2"/>
  <c r="X210" i="2" s="1"/>
  <c r="X193" i="2"/>
  <c r="V166" i="2"/>
  <c r="V211" i="2" s="1"/>
  <c r="V196" i="2"/>
  <c r="T17" i="2"/>
  <c r="P163" i="2"/>
  <c r="P209" i="2" s="1"/>
  <c r="P168" i="2"/>
  <c r="P213" i="2" s="1"/>
  <c r="P167" i="2"/>
  <c r="P212" i="2" s="1"/>
  <c r="P165" i="2"/>
  <c r="P210" i="2" s="1"/>
  <c r="P193" i="2"/>
  <c r="L17" i="2"/>
  <c r="AJ193" i="2"/>
  <c r="AG197" i="2"/>
  <c r="AD201" i="2"/>
  <c r="AA195" i="2"/>
  <c r="AG202" i="2"/>
  <c r="AF200" i="2"/>
  <c r="AG195" i="2"/>
  <c r="AF168" i="2"/>
  <c r="AF213" i="2" s="1"/>
  <c r="AC197" i="2"/>
  <c r="AA168" i="2"/>
  <c r="AA213" i="2" s="1"/>
  <c r="AA165" i="2"/>
  <c r="AA210" i="2" s="1"/>
  <c r="AJ202" i="2"/>
  <c r="AG199" i="2"/>
  <c r="AF197" i="2"/>
  <c r="AE195" i="2"/>
  <c r="AI17" i="2"/>
  <c r="AA17" i="2"/>
  <c r="AA163" i="2"/>
  <c r="AA209" i="2" s="1"/>
  <c r="AA167" i="2"/>
  <c r="AA212" i="2" s="1"/>
  <c r="AL201" i="2"/>
  <c r="AH197" i="2"/>
  <c r="AG196" i="2"/>
  <c r="AE201" i="2"/>
  <c r="AD199" i="2"/>
  <c r="AD200" i="2"/>
  <c r="AB195" i="2"/>
  <c r="AA166" i="2"/>
  <c r="AA211" i="2" s="1"/>
  <c r="AJ194" i="2"/>
  <c r="AG17" i="2"/>
  <c r="AB198" i="2"/>
  <c r="AC201" i="2"/>
  <c r="AB200" i="2"/>
  <c r="AI195" i="2"/>
  <c r="AE17" i="2"/>
  <c r="AB196" i="2"/>
  <c r="AJ195" i="2"/>
  <c r="AG198" i="2"/>
  <c r="AC17" i="2"/>
  <c r="AH194" i="2"/>
  <c r="AG200" i="2"/>
  <c r="AG201" i="2"/>
  <c r="AF199" i="2"/>
  <c r="AE196" i="2"/>
  <c r="AE164" i="2"/>
  <c r="AE214" i="2" s="1"/>
  <c r="AD195" i="2"/>
  <c r="AC198" i="2"/>
  <c r="AD202" i="2"/>
  <c r="AI166" i="2"/>
  <c r="AI211" i="2" s="1"/>
  <c r="AI197" i="2"/>
  <c r="AC194" i="2"/>
  <c r="AH167" i="2"/>
  <c r="AH212" i="2" s="1"/>
  <c r="AG164" i="2"/>
  <c r="AG214" i="2" s="1"/>
  <c r="AF201" i="2"/>
  <c r="AD197" i="2"/>
  <c r="AC195" i="2"/>
  <c r="AI163" i="2"/>
  <c r="AI209" i="2" s="1"/>
  <c r="AI199" i="2"/>
  <c r="AA193" i="2"/>
  <c r="AI200" i="2"/>
  <c r="AH17" i="2"/>
  <c r="AH166" i="2"/>
  <c r="AH211" i="2" s="1"/>
  <c r="AH198" i="2"/>
  <c r="AF193" i="2"/>
  <c r="AJ198" i="2"/>
  <c r="AJ199" i="2"/>
  <c r="AI196" i="2"/>
  <c r="AH193" i="2"/>
  <c r="AC199" i="2"/>
  <c r="AC162" i="2"/>
  <c r="AC208" i="2" s="1"/>
  <c r="AC166" i="2"/>
  <c r="AC211" i="2" s="1"/>
  <c r="AC164" i="2"/>
  <c r="AC214" i="2" s="1"/>
  <c r="AC200" i="2"/>
  <c r="AB166" i="2"/>
  <c r="AB211" i="2" s="1"/>
  <c r="AB164" i="2"/>
  <c r="AB214" i="2" s="1"/>
  <c r="AB197" i="2"/>
  <c r="AA162" i="2"/>
  <c r="AA208" i="2" s="1"/>
  <c r="AA194" i="2"/>
  <c r="AJ201" i="2"/>
  <c r="AD162" i="2"/>
  <c r="AD208" i="2" s="1"/>
  <c r="AD194" i="2"/>
  <c r="AB199" i="2"/>
  <c r="AL166" i="2"/>
  <c r="AL211" i="2" s="1"/>
  <c r="AL195" i="2"/>
  <c r="AF163" i="2"/>
  <c r="AF209" i="2" s="1"/>
  <c r="AF166" i="2"/>
  <c r="AF211" i="2" s="1"/>
  <c r="AF165" i="2"/>
  <c r="AF210" i="2" s="1"/>
  <c r="AF164" i="2"/>
  <c r="AF214" i="2" s="1"/>
  <c r="AE166" i="2"/>
  <c r="AE211" i="2" s="1"/>
  <c r="AD166" i="2"/>
  <c r="AD211" i="2" s="1"/>
  <c r="AC193" i="2"/>
  <c r="AA197" i="2"/>
  <c r="AJ200" i="2"/>
  <c r="AG162" i="2"/>
  <c r="AG208" i="2" s="1"/>
  <c r="AG167" i="2"/>
  <c r="AG212" i="2" s="1"/>
  <c r="AG194" i="2"/>
  <c r="AF167" i="2"/>
  <c r="AF212" i="2" s="1"/>
  <c r="AF202" i="2"/>
  <c r="AE168" i="2"/>
  <c r="AE213" i="2" s="1"/>
  <c r="AD164" i="2"/>
  <c r="AD214" i="2" s="1"/>
  <c r="AD196" i="2"/>
  <c r="AB201" i="2"/>
  <c r="AH162" i="2"/>
  <c r="AH208" i="2" s="1"/>
  <c r="AH164" i="2"/>
  <c r="AH214" i="2" s="1"/>
  <c r="AG166" i="2"/>
  <c r="AG211" i="2" s="1"/>
  <c r="AI201" i="2"/>
  <c r="AI168" i="2"/>
  <c r="AI213" i="2" s="1"/>
  <c r="AI167" i="2"/>
  <c r="AI212" i="2" s="1"/>
  <c r="AI165" i="2"/>
  <c r="AI210" i="2" s="1"/>
  <c r="AI164" i="2"/>
  <c r="AI214" i="2" s="1"/>
  <c r="AI202" i="2"/>
  <c r="AH199" i="2"/>
  <c r="AF162" i="2"/>
  <c r="AF208" i="2" s="1"/>
  <c r="AF194" i="2"/>
  <c r="AE200" i="2"/>
  <c r="AD198" i="2"/>
  <c r="AJ164" i="2"/>
  <c r="AJ214" i="2" s="1"/>
  <c r="AJ196" i="2"/>
  <c r="AI193" i="2"/>
  <c r="AH200" i="2"/>
  <c r="AF195" i="2"/>
  <c r="AJ197" i="2"/>
  <c r="AI162" i="2"/>
  <c r="AI208" i="2" s="1"/>
  <c r="AI194" i="2"/>
  <c r="AH201" i="2"/>
  <c r="AF196" i="2"/>
  <c r="AC165" i="2"/>
  <c r="AC210" i="2" s="1"/>
  <c r="AH202" i="2"/>
  <c r="AH165" i="2"/>
  <c r="AH210" i="2" s="1"/>
  <c r="AK17" i="2"/>
  <c r="AE202" i="2"/>
  <c r="AE163" i="2"/>
  <c r="AE209" i="2" s="1"/>
  <c r="AE167" i="2"/>
  <c r="AE212" i="2" s="1"/>
  <c r="AE165" i="2"/>
  <c r="AE210" i="2" s="1"/>
  <c r="AE193" i="2"/>
  <c r="AB202" i="2"/>
  <c r="AB163" i="2"/>
  <c r="AB209" i="2" s="1"/>
  <c r="AB168" i="2"/>
  <c r="AB213" i="2" s="1"/>
  <c r="AB167" i="2"/>
  <c r="AB212" i="2" s="1"/>
  <c r="AB165" i="2"/>
  <c r="AB210" i="2" s="1"/>
  <c r="AJ17" i="2"/>
  <c r="AC168" i="2"/>
  <c r="AC213" i="2" s="1"/>
  <c r="AD17" i="2"/>
  <c r="AL17" i="2"/>
  <c r="AJ163" i="2"/>
  <c r="AJ209" i="2" s="1"/>
  <c r="AJ168" i="2"/>
  <c r="AJ213" i="2" s="1"/>
  <c r="AJ167" i="2"/>
  <c r="AJ212" i="2" s="1"/>
  <c r="AJ165" i="2"/>
  <c r="AJ210" i="2" s="1"/>
  <c r="AE162" i="2"/>
  <c r="AE208" i="2" s="1"/>
  <c r="AE194" i="2"/>
  <c r="AB162" i="2"/>
  <c r="AB208" i="2" s="1"/>
  <c r="AB17" i="2"/>
  <c r="AC163" i="2"/>
  <c r="AC209" i="2" s="1"/>
  <c r="AH163" i="2"/>
  <c r="AH209" i="2" s="1"/>
  <c r="AJ162" i="2"/>
  <c r="AJ208" i="2" s="1"/>
  <c r="AF17" i="2"/>
  <c r="AC202" i="2"/>
  <c r="AC167" i="2"/>
  <c r="AC212" i="2" s="1"/>
  <c r="AA196" i="2"/>
  <c r="AA164" i="2"/>
  <c r="AA214" i="2" s="1"/>
  <c r="AH168" i="2"/>
  <c r="AH213" i="2" s="1"/>
  <c r="AJ166" i="2"/>
  <c r="AJ211" i="2" s="1"/>
  <c r="AG163" i="2"/>
  <c r="AG209" i="2" s="1"/>
  <c r="AG168" i="2"/>
  <c r="AG213" i="2" s="1"/>
  <c r="AG165" i="2"/>
  <c r="AG210" i="2" s="1"/>
  <c r="AG193" i="2"/>
  <c r="AD163" i="2"/>
  <c r="AD209" i="2" s="1"/>
  <c r="AD168" i="2"/>
  <c r="AD213" i="2" s="1"/>
  <c r="AD167" i="2"/>
  <c r="AD212" i="2" s="1"/>
  <c r="AD165" i="2"/>
  <c r="AD210" i="2" s="1"/>
  <c r="AD193" i="2"/>
  <c r="AL199" i="2"/>
  <c r="AL196" i="2"/>
  <c r="AL197" i="2"/>
  <c r="AL200" i="2"/>
  <c r="AL194" i="2"/>
  <c r="AL198" i="2"/>
  <c r="AL163" i="2"/>
  <c r="AL209" i="2" s="1"/>
  <c r="AL202" i="2"/>
  <c r="AL168" i="2"/>
  <c r="AL213" i="2" s="1"/>
  <c r="AL167" i="2"/>
  <c r="AL212" i="2" s="1"/>
  <c r="AL165" i="2"/>
  <c r="AL210" i="2" s="1"/>
  <c r="AL193" i="2"/>
  <c r="AL162" i="2"/>
  <c r="AL208" i="2" s="1"/>
  <c r="AL164" i="2"/>
  <c r="AL214" i="2" s="1"/>
  <c r="AK194" i="2"/>
  <c r="AK195" i="2"/>
  <c r="AK198" i="2"/>
  <c r="AK193" i="2"/>
  <c r="AK197" i="2"/>
  <c r="AK196" i="2"/>
  <c r="AK162" i="2"/>
  <c r="AK208" i="2" s="1"/>
  <c r="AK166" i="2"/>
  <c r="AK211" i="2" s="1"/>
  <c r="AK200" i="2"/>
  <c r="AK164" i="2"/>
  <c r="AK214" i="2" s="1"/>
  <c r="AK168" i="2"/>
  <c r="AK213" i="2" s="1"/>
  <c r="AK163" i="2"/>
  <c r="AK209" i="2" s="1"/>
  <c r="AK201" i="2"/>
  <c r="AK167" i="2"/>
  <c r="AK212" i="2" s="1"/>
  <c r="AK165" i="2"/>
  <c r="AK210" i="2" s="1"/>
  <c r="AK199" i="2"/>
  <c r="AK2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G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865477C-48B2-3446-AAA3-E01DDA2BB19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2270CD0A-2698-6C45-BC15-EF3D3E047DC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7A94E52-436E-244F-BECF-F3CBB5F7E629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DB98218-A394-B241-B682-B970A5D45C52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60FA0D46-CDB9-1D4D-921F-EAE2FA07CE9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CE6D0A2-9689-A54E-BC1E-AE5FA976174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2D58AA1C-2C20-1F4F-8D3B-FB8C1B838092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BD92D4D-1338-0A40-A8A1-613B671321B9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A7760E3-9702-E844-AA0C-143B6B6A7D0E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C721910F-C3F6-E445-9491-2967A4C8F08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07E77099-3F9A-3B47-AE46-0161E77CE28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C42A7B66-F230-EF41-8179-5126EB38713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862309BC-A6E6-A745-8C28-E489CB3EC63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2F501F4-534D-2F4E-BB9B-26B10AF2574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1C9AFBE-7E5A-3746-B16B-D911765534F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E18590CE-324D-224F-8CC7-4211B3651B0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DBD83B0-9C69-6242-8D9F-DBF9E88F847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6BFD3D4-5A17-E644-AA75-CE64A71A519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520AF46C-51EF-F04D-8E3E-A98AC0772E27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54E0597-D0C0-EA46-BA49-2B222F43803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5133D1C-A582-AE44-85BC-53AF3BFA789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2ED06A1-98FC-3B4E-ACE3-8AA4D387E397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68054022-59F8-BE4F-A069-0BA295781CD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81871DDE-AAD8-1744-922C-8B3CC9B3BAC3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4CA424A-9A0B-3E47-B8B5-58A0FA6B50D3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D79D864-639D-BE4F-8AF6-961D99A1DC4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4994A133-D8B5-574A-B9C8-C87231ACC37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1BA14805-78AE-504B-BBAE-D6BDCC96F11A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894054A-8D65-4A46-871B-005DC7D7CCF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18E3295C-8480-BF41-8BDF-849ECD98CB9A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sharedStrings.xml><?xml version="1.0" encoding="utf-8"?>
<sst xmlns="http://schemas.openxmlformats.org/spreadsheetml/2006/main" count="7806" uniqueCount="419">
  <si>
    <t>id</t>
  </si>
  <si>
    <t>title</t>
  </si>
  <si>
    <t>row</t>
  </si>
  <si>
    <t>column</t>
  </si>
  <si>
    <t>Elektriciteit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</si>
  <si>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</si>
  <si>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</si>
  <si>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</si>
  <si>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</si>
  <si>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</si>
  <si>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</si>
  <si>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</si>
  <si>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</si>
  <si>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</si>
  <si>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rgba(231, 163, 95,0.6)</t>
  </si>
  <si>
    <t>rgba(129, 200, 166,0.6)</t>
  </si>
  <si>
    <t>verlies</t>
  </si>
  <si>
    <t>rgba(0,0,0,0.2)</t>
  </si>
  <si>
    <t>rgb(182, 104, 98,0.6)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</si>
  <si>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</si>
  <si>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</si>
  <si>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</si>
  <si>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</si>
  <si>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</si>
  <si>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</si>
  <si>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</si>
  <si>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</si>
  <si>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fontSize</t>
  </si>
  <si>
    <t>scenarioButtonsPositionX</t>
  </si>
  <si>
    <t>scenarioButtonsPositionY</t>
  </si>
  <si>
    <t>scenarioButtons</t>
  </si>
  <si>
    <t>ja</t>
  </si>
  <si>
    <t>verbruik</t>
  </si>
  <si>
    <t>uitvoer</t>
  </si>
  <si>
    <t>invoer</t>
  </si>
  <si>
    <t>winning</t>
  </si>
  <si>
    <t>bunkers</t>
  </si>
  <si>
    <t>Invoer</t>
  </si>
  <si>
    <t>Winning</t>
  </si>
  <si>
    <t>Verbruik</t>
  </si>
  <si>
    <t>Uitvoer</t>
  </si>
  <si>
    <t>Overig</t>
  </si>
  <si>
    <t>Hernieuwbaar</t>
  </si>
  <si>
    <t>Steenkool</t>
  </si>
  <si>
    <t>Aardgas</t>
  </si>
  <si>
    <t>overig</t>
  </si>
  <si>
    <t>aardgas</t>
  </si>
  <si>
    <t>Brandstof en warmte-omzetting</t>
  </si>
  <si>
    <t>bwo</t>
  </si>
  <si>
    <t>Elektriciteit en WKK-omzetting</t>
  </si>
  <si>
    <t>ewo</t>
  </si>
  <si>
    <t>kernenergie</t>
  </si>
  <si>
    <t>Kernenergie</t>
  </si>
  <si>
    <t>afval_en_overig</t>
  </si>
  <si>
    <t>Afval en overig</t>
  </si>
  <si>
    <t>orange</t>
  </si>
  <si>
    <t>rgb(80, 80, 80,0.4)</t>
  </si>
  <si>
    <t>Bunkers</t>
  </si>
  <si>
    <t>direction</t>
  </si>
  <si>
    <t>r</t>
  </si>
  <si>
    <t>ewo_elektriciteit</t>
  </si>
  <si>
    <t>Warmte</t>
  </si>
  <si>
    <t>nee</t>
  </si>
  <si>
    <t>scaleInit</t>
  </si>
  <si>
    <t>normalize</t>
  </si>
  <si>
    <t>Energiebalans; aanbod, omzetting en verbruik</t>
  </si>
  <si>
    <t>Perioden: 2020</t>
  </si>
  <si>
    <t>Energiedragers</t>
  </si>
  <si>
    <t>Onderwerp</t>
  </si>
  <si>
    <t>Totaal energiedragers</t>
  </si>
  <si>
    <t>Totaal kool en koolproducten</t>
  </si>
  <si>
    <t>Totaal steenkool</t>
  </si>
  <si>
    <t>Totaal aardoliegrondstoffen en producten</t>
  </si>
  <si>
    <t>Hernieuwbare energie</t>
  </si>
  <si>
    <t>Hernieuwbaar huishoudelijk afval</t>
  </si>
  <si>
    <t>Niet biogeen huish. afval en reststoom</t>
  </si>
  <si>
    <t>Energie uit overige bronnen</t>
  </si>
  <si>
    <t>Energieaanbod|Totaal aanbod (TPES)</t>
  </si>
  <si>
    <t>PJ</t>
  </si>
  <si>
    <t>Energieaanbod|Winning</t>
  </si>
  <si>
    <t>Energieaanbod|Invoer</t>
  </si>
  <si>
    <t>Energieaanbod|Uitvoer</t>
  </si>
  <si>
    <t>Energieaanbod|Netto invoer</t>
  </si>
  <si>
    <t>Energieaanbod|Bunkering</t>
  </si>
  <si>
    <t>Energieaanbod|Voorraadmutatie</t>
  </si>
  <si>
    <t>Statistische verschillen</t>
  </si>
  <si>
    <t>Totaal energieverbruik</t>
  </si>
  <si>
    <t>Energieomzetting|Inzet energie voor omzetting|Totaal inzet</t>
  </si>
  <si>
    <t>Energieomzetting|Inzet energie voor omzetting|Inzet elektriciteit/WKK-omzetting</t>
  </si>
  <si>
    <t>Energieomzetting|Inzet energie voor omzetting|Inzet andere omzetting</t>
  </si>
  <si>
    <t>Energieomzetting|Productie energie uit omzetting|Totaal productie</t>
  </si>
  <si>
    <t>Energieomzetting|Productie energie uit omzetting|Productie elektriciteit/WKK-omzetting</t>
  </si>
  <si>
    <t>Energieomzetting|Productie energie uit omzetting|Productie andere omzetting</t>
  </si>
  <si>
    <t>Eigen verbruik|Elektriciteits- en warmteproductie</t>
  </si>
  <si>
    <t>Eigen verbruik|Winning van olie en gas</t>
  </si>
  <si>
    <t>Eigen verbruik|Cokesfabrieken</t>
  </si>
  <si>
    <t>Eigen verbruik|Hoogovens</t>
  </si>
  <si>
    <t>Eigen verbruik|Olieraffinage-installaties</t>
  </si>
  <si>
    <t>Verliezen bij distributie</t>
  </si>
  <si>
    <t>Finaal verbruik|Totaal finaal verbruik</t>
  </si>
  <si>
    <t>Finaal verbruik|Finaal energieverbruik|Totaal</t>
  </si>
  <si>
    <t>Finaal verbruik|Finaal energieverbruik|Nijverheid (exclusief de energiesector)|Totaal</t>
  </si>
  <si>
    <t>Finaal verbruik|Finaal energieverbruik|Vervoer|Totaal</t>
  </si>
  <si>
    <t>Finaal verbruik|Finaal energieverbruik|Overige afnemers|Totaal</t>
  </si>
  <si>
    <t>Finaal verbruik|Finaal energieverbruik|Overige afnemers|Woningen</t>
  </si>
  <si>
    <t>Finaal verbruik|Finaal energieverbruik|Overige afnemers|Landbouw</t>
  </si>
  <si>
    <t>Finaal verbruik|Finaal energieverbruik|Overige afnemers|Visserij</t>
  </si>
  <si>
    <t>Finaal verbruik|Finaal energieverbruik|Overige afnemers|Onbekend</t>
  </si>
  <si>
    <t>Finaal verbruik|Niet-energetisch gebruik|Totaal</t>
  </si>
  <si>
    <t>Finaal verbruik|Niet-energetisch gebruik|Nijverheid (exclusief de energiesector)</t>
  </si>
  <si>
    <t>Finaal verbruik|Niet-energetisch gebruik|Waarvan chemie en petrochemie</t>
  </si>
  <si>
    <t>Bron: CBS</t>
  </si>
  <si>
    <t>https://opendata.cbs.nl/statline/#/CBS/nl/dataset/83140NED/table?dl=65EBC</t>
  </si>
  <si>
    <t>Perioden: 2021**</t>
  </si>
  <si>
    <t>Energiebalans; aanbod. omzetting en verbruik</t>
  </si>
  <si>
    <t>Finaal verbruik|Finaal energieverbruik|Overige afnemers|Diensten. afval. water en reparatie</t>
  </si>
  <si>
    <t>voorraadmutatie_aanbod</t>
  </si>
  <si>
    <t>voorraadmutatie_verbruik</t>
  </si>
  <si>
    <t>Uit voorraad</t>
  </si>
  <si>
    <t>Naar voorraad</t>
  </si>
  <si>
    <t>Perioden: 2019</t>
  </si>
  <si>
    <t>Perioden: 2018</t>
  </si>
  <si>
    <t>Perioden: 2017</t>
  </si>
  <si>
    <t>Perioden: 2016</t>
  </si>
  <si>
    <t>Perioden: 2015</t>
  </si>
  <si>
    <t>Perioden: 2014</t>
  </si>
  <si>
    <t>Perioden: 2013</t>
  </si>
  <si>
    <t>Perioden: 2012</t>
  </si>
  <si>
    <t>.</t>
  </si>
  <si>
    <t>rgb(44, 102, 151,0.6)</t>
  </si>
  <si>
    <t>hiernaast</t>
  </si>
  <si>
    <t>finaalnietenergetisch</t>
  </si>
  <si>
    <t>Nijverheid</t>
  </si>
  <si>
    <t>Vervoer</t>
  </si>
  <si>
    <t>Diensten</t>
  </si>
  <si>
    <t>Woningen</t>
  </si>
  <si>
    <t>Landbouw</t>
  </si>
  <si>
    <t>Non-energetisch</t>
  </si>
  <si>
    <t>offsetX</t>
  </si>
  <si>
    <t>type</t>
  </si>
  <si>
    <t>x</t>
  </si>
  <si>
    <t>y</t>
  </si>
  <si>
    <t>a</t>
  </si>
  <si>
    <t>b</t>
  </si>
  <si>
    <t>elektriciteit_geleider</t>
  </si>
  <si>
    <t>c</t>
  </si>
  <si>
    <t>d</t>
  </si>
  <si>
    <t>e</t>
  </si>
  <si>
    <t>f</t>
  </si>
  <si>
    <t>Distributieverlies</t>
  </si>
  <si>
    <t>Omzetverlies</t>
  </si>
  <si>
    <t>distributieverlies</t>
  </si>
  <si>
    <t>omzetverlies</t>
  </si>
  <si>
    <t>Steenkool en bruinkool</t>
  </si>
  <si>
    <t>Antraciet</t>
  </si>
  <si>
    <t>Cokeskool</t>
  </si>
  <si>
    <t>Ketelkolen</t>
  </si>
  <si>
    <t>Bruinkool</t>
  </si>
  <si>
    <t>Totaal koolproducten</t>
  </si>
  <si>
    <t>Cokesovencokes</t>
  </si>
  <si>
    <t>Bruinkoolbriketten</t>
  </si>
  <si>
    <t>Steenkoolbriketten</t>
  </si>
  <si>
    <t>Steenkoolteer</t>
  </si>
  <si>
    <t>Gasfabriekgas</t>
  </si>
  <si>
    <t>Cokesovengas</t>
  </si>
  <si>
    <t>Hoogovengas</t>
  </si>
  <si>
    <t>Totaal aardoliegrondstoffen</t>
  </si>
  <si>
    <t>Ruwe aardolie</t>
  </si>
  <si>
    <t>Aardgascondensaat</t>
  </si>
  <si>
    <t>Additieven</t>
  </si>
  <si>
    <t>Overige aardoliegrondstoffen</t>
  </si>
  <si>
    <t>Totaal aardolieproducten</t>
  </si>
  <si>
    <t>Restgassen uit olie</t>
  </si>
  <si>
    <t>Lpg</t>
  </si>
  <si>
    <t>Nafta</t>
  </si>
  <si>
    <t>Motorbenzine</t>
  </si>
  <si>
    <t>Jetfuel op benzinebasis</t>
  </si>
  <si>
    <t>Vliegtuigbenzine</t>
  </si>
  <si>
    <t>Vliegtuigkerosine</t>
  </si>
  <si>
    <t>Overige kerosine (petroleum)</t>
  </si>
  <si>
    <t>Zware stookolie</t>
  </si>
  <si>
    <t>Terpentine en speciale benzine</t>
  </si>
  <si>
    <t>Smeermiddelen</t>
  </si>
  <si>
    <t>Bitumen</t>
  </si>
  <si>
    <t>Minerale wassen</t>
  </si>
  <si>
    <t>Petroleumcokes</t>
  </si>
  <si>
    <t>Overige aardolieproducten</t>
  </si>
  <si>
    <t>Waterkracht</t>
  </si>
  <si>
    <t>Totaal windenergie</t>
  </si>
  <si>
    <t>Windenergie op land</t>
  </si>
  <si>
    <t>Windenergie op zee</t>
  </si>
  <si>
    <t>Totaal zonne-energie</t>
  </si>
  <si>
    <t>Zonnewarmte</t>
  </si>
  <si>
    <t>Zonnestroom</t>
  </si>
  <si>
    <t>Aardwarmte</t>
  </si>
  <si>
    <t>Omgevingsenergie</t>
  </si>
  <si>
    <t>Totaal biomassa</t>
  </si>
  <si>
    <t>Vaste en vloeibare biomassa</t>
  </si>
  <si>
    <t>Biogas</t>
  </si>
  <si>
    <t>Totaal overige energiedragers</t>
  </si>
  <si>
    <t>Energieomzetting|Saldo inzet-productie energie|Totaal saldo energieomzetting</t>
  </si>
  <si>
    <t>Energieomzetting|Saldo inzet-productie energie|Saldo elektriciteit/WKK-omzetting</t>
  </si>
  <si>
    <t>Energieomzetting|Saldo inzet-productie energie|Saldo andere omzetting</t>
  </si>
  <si>
    <t>Eigen verbruik|Totaal</t>
  </si>
  <si>
    <t>Eigen verbruik|Overige installaties</t>
  </si>
  <si>
    <t>Finaal verbruik|Finaal energieverbruik|Nijverheid (exclusief de energiesector)|IJzer- en staalindustrie</t>
  </si>
  <si>
    <t>Finaal verbruik|Finaal energieverbruik|Nijverheid (exclusief de energiesector)|Chemie en farmaceutische industrie</t>
  </si>
  <si>
    <t>Finaal verbruik|Finaal energieverbruik|Nijverheid (exclusief de energiesector)|Non-ferrometalenindustrie</t>
  </si>
  <si>
    <t>Finaal verbruik|Finaal energieverbruik|Nijverheid (exclusief de energiesector)|Bouwmaterialenindustrie</t>
  </si>
  <si>
    <t>Finaal verbruik|Finaal energieverbruik|Nijverheid (exclusief de energiesector)|Transportmiddelenindustrie</t>
  </si>
  <si>
    <t>Finaal verbruik|Finaal energieverbruik|Nijverheid (exclusief de energiesector)|Metaalproducten en machine-industrie</t>
  </si>
  <si>
    <t>Finaal verbruik|Finaal energieverbruik|Nijverheid (exclusief de energiesector)|Delfstoffenwinning (geen olie en gas)</t>
  </si>
  <si>
    <t>Finaal verbruik|Finaal energieverbruik|Nijverheid (exclusief de energiesector)|Voedings- en genotmiddelenindustrie</t>
  </si>
  <si>
    <t>Finaal verbruik|Finaal energieverbruik|Nijverheid (exclusief de energiesector)|Papier- en grafische industrie</t>
  </si>
  <si>
    <t>Finaal verbruik|Finaal energieverbruik|Nijverheid (exclusief de energiesector)|Houtindustrie</t>
  </si>
  <si>
    <t>Finaal verbruik|Finaal energieverbruik|Nijverheid (exclusief de energiesector)|Bouwnijverheid</t>
  </si>
  <si>
    <t>Finaal verbruik|Finaal energieverbruik|Nijverheid (exclusief de energiesector)|Overige industrie en onbekend</t>
  </si>
  <si>
    <t>Finaal verbruik|Finaal energieverbruik|Vervoer|Binnenlandse luchtvaart</t>
  </si>
  <si>
    <t>Finaal verbruik|Finaal energieverbruik|Vervoer|Wegverkeer</t>
  </si>
  <si>
    <t>Finaal verbruik|Finaal energieverbruik|Vervoer|Railverkeer</t>
  </si>
  <si>
    <t>Finaal verbruik|Finaal energieverbruik|Vervoer|Pijpleidingen</t>
  </si>
  <si>
    <t>Finaal verbruik|Finaal energieverbruik|Vervoer|Binnenlandse scheepvaart</t>
  </si>
  <si>
    <t>Finaal verbruik|Finaal energieverbruik|Vervoer|Onbekend</t>
  </si>
  <si>
    <t>Finaal verbruik|Niet-energetisch gebruik|Vervoer</t>
  </si>
  <si>
    <t>Finaal verbruik|Niet-energetisch gebruik|Overige afnemers</t>
  </si>
  <si>
    <t>Gas-. dieselolie en lichte stookolie</t>
  </si>
  <si>
    <t>Finaal verbruik|Finaal energieverbruik|Nijverheid (exclusief de energiesector)|Textiel-. kleding- en lederindustrie</t>
  </si>
  <si>
    <t>aardolie_preomzet</t>
  </si>
  <si>
    <t>aardgas_preomzet</t>
  </si>
  <si>
    <t>steenkool_preomzet</t>
  </si>
  <si>
    <t>hernieuwbaar_preomzet</t>
  </si>
  <si>
    <t>Aardgas (pre-omzet)</t>
  </si>
  <si>
    <t>Steenkool (pre-omzet)</t>
  </si>
  <si>
    <t>Hernieuwbaar (pre-omzet)</t>
  </si>
  <si>
    <t>Aardgas (post-omzet)</t>
  </si>
  <si>
    <t>Steenkool (post-omzet)</t>
  </si>
  <si>
    <t>Hernieuwbaar (post-omzet)</t>
  </si>
  <si>
    <t>aardolie_postomzet</t>
  </si>
  <si>
    <t>aardgas_postomzet</t>
  </si>
  <si>
    <t>steenkool_postomzet</t>
  </si>
  <si>
    <t>hernieuwbaar_postomzet</t>
  </si>
  <si>
    <t>g</t>
  </si>
  <si>
    <t>Aardolie (via)</t>
  </si>
  <si>
    <t>aardolie_via</t>
  </si>
  <si>
    <t>m</t>
  </si>
  <si>
    <t>Aardolie(producten) (pre-omzet)</t>
  </si>
  <si>
    <t>Aardolie(producten) (post-omzet)</t>
  </si>
  <si>
    <t>hernieuwbaar_waterkracht</t>
  </si>
  <si>
    <t>hernieuwbaar_windopland</t>
  </si>
  <si>
    <t>hernieuwbaar_windopzee</t>
  </si>
  <si>
    <t>hernieuwbaar_zonnewarmte</t>
  </si>
  <si>
    <t>hernieuwbaar_zonnestroom</t>
  </si>
  <si>
    <t>hernieuwbaar_aardwarmte</t>
  </si>
  <si>
    <t>hernieuwbaar_omgevingsenergie</t>
  </si>
  <si>
    <t>hernieuwbaar_afval</t>
  </si>
  <si>
    <t>hernieuwbaar_biomassa</t>
  </si>
  <si>
    <t>hernieuwbaar_biogas</t>
  </si>
  <si>
    <t>#666</t>
  </si>
  <si>
    <t>#1DE9B6</t>
  </si>
  <si>
    <t>#FFB300</t>
  </si>
  <si>
    <t>#F44336</t>
  </si>
  <si>
    <t>#E040FB</t>
  </si>
  <si>
    <t>statistisch_verschil_negatief</t>
  </si>
  <si>
    <t>statistisch_verschil_positief</t>
  </si>
  <si>
    <t>Aardolie(producten)</t>
  </si>
  <si>
    <t>Kolen</t>
  </si>
  <si>
    <t>energetisch_verbruik</t>
  </si>
  <si>
    <t>Energetisch verbruik</t>
  </si>
  <si>
    <t>nonenergetisch_verbruik</t>
  </si>
  <si>
    <t>h</t>
  </si>
  <si>
    <t>elektriciteit_ev</t>
  </si>
  <si>
    <t>nonenergetisch_ev</t>
  </si>
  <si>
    <t>warmte_ev</t>
  </si>
  <si>
    <t>overig_ev</t>
  </si>
  <si>
    <t>hernieuwbaar_ev</t>
  </si>
  <si>
    <t>aardolie_ev</t>
  </si>
  <si>
    <t>steenkool_ev</t>
  </si>
  <si>
    <t>aardgas_ev</t>
  </si>
  <si>
    <t>elektriciteit_nonev</t>
  </si>
  <si>
    <t>warmte_nonev</t>
  </si>
  <si>
    <t>overig_nonev</t>
  </si>
  <si>
    <t>hernieuwbaar_nonev</t>
  </si>
  <si>
    <t>aardolie_nonev</t>
  </si>
  <si>
    <t>steenkool_nonev</t>
  </si>
  <si>
    <t>aardgas_nonev</t>
  </si>
  <si>
    <t>eigenverbruik_ev</t>
  </si>
  <si>
    <t>finaalnijverheid_ev</t>
  </si>
  <si>
    <t>finaalvervoer_ev</t>
  </si>
  <si>
    <t>finaaldiensten_ev</t>
  </si>
  <si>
    <t>finaalwoningen_ev</t>
  </si>
  <si>
    <t>finaallandbouw_ev</t>
  </si>
  <si>
    <t>finaaloverig_ev</t>
  </si>
  <si>
    <t>Nijverheid (chemie)</t>
  </si>
  <si>
    <t>Nijverheid (rest)</t>
  </si>
  <si>
    <t>Overige</t>
  </si>
  <si>
    <t>finaalnijverheid_chemie_nonev</t>
  </si>
  <si>
    <t>finaalnijverheid_rest_nonev</t>
  </si>
  <si>
    <t>finaalvervoer_nonev</t>
  </si>
  <si>
    <t>finaaloverig_nonev</t>
  </si>
  <si>
    <t>Ijzer- en staalindustrie</t>
  </si>
  <si>
    <t>Chemie en farmaceutische industrie</t>
  </si>
  <si>
    <t>Non-ferrometalenindustrie</t>
  </si>
  <si>
    <t>Bouwmaterialenindustrie</t>
  </si>
  <si>
    <t>Transportmiddelenindustrie</t>
  </si>
  <si>
    <t>Metaalproducten en machine-industrie</t>
  </si>
  <si>
    <t>Delfstoffenwinning (geen olie en gas)</t>
  </si>
  <si>
    <t>Voedings- en genotmiddelenindustrie</t>
  </si>
  <si>
    <t>Papier- en grafische industrie</t>
  </si>
  <si>
    <t>Houtindustrie</t>
  </si>
  <si>
    <t>Bouwnijverheid</t>
  </si>
  <si>
    <t>Overige industrie en onbekend</t>
  </si>
  <si>
    <t>nijverheid_finaal_staal</t>
  </si>
  <si>
    <t>nijverheid_finaal_chemie</t>
  </si>
  <si>
    <t>nijverheid_finaal_nonferro</t>
  </si>
  <si>
    <t>nijverheid_finaal_bouwmaterialen</t>
  </si>
  <si>
    <t>nijverheid_finaal_transport</t>
  </si>
  <si>
    <t>nijverheid_finaal_metaalmachine</t>
  </si>
  <si>
    <t>nijverheid_finaal_delfstoffen</t>
  </si>
  <si>
    <t>nijverheid_finaal_voeding</t>
  </si>
  <si>
    <t>nijverheid_finaal_papier</t>
  </si>
  <si>
    <t>nijverheid_finaal_hout</t>
  </si>
  <si>
    <t>nijverheid_finaal_bouwnijverheid</t>
  </si>
  <si>
    <t>nijverheid_finaal_textiel</t>
  </si>
  <si>
    <t>nijverheid_finaal_overig</t>
  </si>
  <si>
    <t>Binnenlandse luchtvaart</t>
  </si>
  <si>
    <t>Wegverkeer</t>
  </si>
  <si>
    <t>Railverkeer</t>
  </si>
  <si>
    <t>Pijpleidingen</t>
  </si>
  <si>
    <t>Binnenlandse scheepvaart</t>
  </si>
  <si>
    <t>Onbekend</t>
  </si>
  <si>
    <t>vervoer_finaal_luchtvaart</t>
  </si>
  <si>
    <t>vervoer_finaal_wegverkeer</t>
  </si>
  <si>
    <t>vervoer_finaal_railverkeer</t>
  </si>
  <si>
    <t>vervoer_finaal_pijpleidingen</t>
  </si>
  <si>
    <t>vervoer_finaal_scheepvaart</t>
  </si>
  <si>
    <t>vervoer_finaal_onbekend</t>
  </si>
  <si>
    <t>eigenverbruik_elektriciteitwarmte</t>
  </si>
  <si>
    <t>eigenverbruik_winningoliegas</t>
  </si>
  <si>
    <t>eigenverbruik_cokesfabrieken</t>
  </si>
  <si>
    <t>eigenverbruik_hoogovens</t>
  </si>
  <si>
    <t>eigenverbruik_olieraffinage</t>
  </si>
  <si>
    <t>eigenverbruik_overige</t>
  </si>
  <si>
    <t>Elektriciteits- en warmteproductie</t>
  </si>
  <si>
    <t>Winning van olie en gas</t>
  </si>
  <si>
    <t>Cokesfabrieken</t>
  </si>
  <si>
    <t>Hoogovens</t>
  </si>
  <si>
    <t>Olieraffinage-installaties</t>
  </si>
  <si>
    <t>Overige installaties</t>
  </si>
  <si>
    <t>Eigen Verbruik</t>
  </si>
  <si>
    <t>Non-energetisch gebruik</t>
  </si>
  <si>
    <t>Perioden: 2011</t>
  </si>
  <si>
    <t>Perioden: 2010</t>
  </si>
  <si>
    <t>Perioden: 2009</t>
  </si>
  <si>
    <t>Perioden: 2008</t>
  </si>
  <si>
    <t>Perioden: 2007</t>
  </si>
  <si>
    <t>Perioden: 2006</t>
  </si>
  <si>
    <t>Perioden: 2005</t>
  </si>
  <si>
    <t>Perioden: 2004</t>
  </si>
  <si>
    <t>Perioden: 2003</t>
  </si>
  <si>
    <t>Perioden: 2002</t>
  </si>
  <si>
    <t>Perioden: 2001</t>
  </si>
  <si>
    <t>Perioden: 2000</t>
  </si>
  <si>
    <t>Perioden: 1999</t>
  </si>
  <si>
    <t>Perioden: 1998</t>
  </si>
  <si>
    <t>Perioden: 1997</t>
  </si>
  <si>
    <t>Perioden: 1996</t>
  </si>
  <si>
    <t>Perioden: 1995</t>
  </si>
  <si>
    <t>Perioden: 1994</t>
  </si>
  <si>
    <t>Perioden: 1993</t>
  </si>
  <si>
    <t>Perioden: 1992</t>
  </si>
  <si>
    <t>Perioden: 1991</t>
  </si>
  <si>
    <t>Perioden: 1990</t>
  </si>
  <si>
    <t>scenario1_1991</t>
  </si>
  <si>
    <t>scenario0_1990</t>
  </si>
  <si>
    <t>scenario2_1992</t>
  </si>
  <si>
    <t>scenario3_1993</t>
  </si>
  <si>
    <t>scenario4_1994</t>
  </si>
  <si>
    <t>scenario5_1995</t>
  </si>
  <si>
    <t>scenario6_1996</t>
  </si>
  <si>
    <t>scenario7_1997</t>
  </si>
  <si>
    <t>scenario8_1998</t>
  </si>
  <si>
    <t>scenario9_1999</t>
  </si>
  <si>
    <t>scenario10_2000</t>
  </si>
  <si>
    <t>scenario11_2001</t>
  </si>
  <si>
    <t>scenario12_2002</t>
  </si>
  <si>
    <t>scenario13_2003</t>
  </si>
  <si>
    <t>scenario14_2004</t>
  </si>
  <si>
    <t>scenario15_2005</t>
  </si>
  <si>
    <t>scenario16_2006</t>
  </si>
  <si>
    <t>scenario17_2007</t>
  </si>
  <si>
    <t>scenario18_2008</t>
  </si>
  <si>
    <t>scenario19_2009</t>
  </si>
  <si>
    <t>scenario20_2010</t>
  </si>
  <si>
    <t>scenario21_2011</t>
  </si>
  <si>
    <t>scenario22_2012</t>
  </si>
  <si>
    <t>scenario23_2013</t>
  </si>
  <si>
    <t>scenario24_2014</t>
  </si>
  <si>
    <t>scenario25_2015</t>
  </si>
  <si>
    <t>scenario26_2016</t>
  </si>
  <si>
    <t>scenario27_2017</t>
  </si>
  <si>
    <t>scenario28_2018</t>
  </si>
  <si>
    <t>scenario29_2019</t>
  </si>
  <si>
    <t>scenario30_2020</t>
  </si>
  <si>
    <t>scenario31_2021</t>
  </si>
  <si>
    <t>scrollExtentWidth</t>
  </si>
  <si>
    <t>scrollExtentHeight</t>
  </si>
  <si>
    <t>Textiel- kleding- en lederindustrie</t>
  </si>
  <si>
    <t>CBS Energiebalans Nederland | aanbod, omzetting en verbruik | 1990 - heden</t>
  </si>
  <si>
    <t>aardolie(producten)</t>
  </si>
  <si>
    <t>kolen</t>
  </si>
  <si>
    <t>#222</t>
  </si>
  <si>
    <t>Energieomzetting|Inzet energie voor omzetting|Inzet elektriciteit/WKK-omzettingeid</t>
  </si>
  <si>
    <t>Open Sans</t>
  </si>
  <si>
    <t>#64B5F6</t>
  </si>
  <si>
    <t>dark grey</t>
  </si>
  <si>
    <t>#aaa</t>
  </si>
  <si>
    <t>initTransformX</t>
  </si>
  <si>
    <t>initTransformY</t>
  </si>
  <si>
    <t>initTransformK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</si>
</sst>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2" tint="-0.249977111117893"/>
      <name val="Calibri"/>
      <family val="2"/>
      <scheme val="minor"/>
    </font>
    <font>
      <sz val="12"/>
      <color theme="2" tint="-0.249977111117893"/>
      <name val="Helvetica"/>
      <family val="2"/>
    </font>
    <font>
      <sz val="12"/>
      <color theme="2" tint="-0.249977111117893"/>
      <name val="Calibri"/>
      <family val="2"/>
    </font>
    <font>
      <sz val="12"/>
      <color theme="2" tint="-0.249977111117893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1" fillId="0" borderId="0" xfId="0" applyFont="1"/>
    <xf numFmtId="0" fontId="2" fillId="0" borderId="0" xfId="0" applyFont="1"/>
    <xf numFmtId="0" fontId="7" fillId="12" borderId="0" xfId="0" applyFont="1" applyFill="1"/>
    <xf numFmtId="0" fontId="0" fillId="0" borderId="0" xfId="0" applyAlignment="1">
      <alignment horizontal="left"/>
    </xf>
    <xf numFmtId="0" fontId="7" fillId="0" borderId="1" xfId="0" applyFont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9" fillId="0" borderId="2" xfId="0" applyFont="1" applyBorder="1"/>
    <xf numFmtId="0" fontId="10" fillId="0" borderId="0" xfId="0" applyFont="1" applyAlignment="1">
      <alignment horizontal="left"/>
    </xf>
    <xf numFmtId="0" fontId="0" fillId="0" borderId="0" xfId="0" quotePrefix="1"/>
    <xf numFmtId="0" fontId="11" fillId="0" borderId="0" xfId="0" applyFont="1"/>
    <xf numFmtId="0" fontId="0" fillId="0" borderId="0" xfId="0" applyAlignment="1">
      <alignment wrapText="1"/>
    </xf>
    <xf numFmtId="0" fontId="10" fillId="0" borderId="1" xfId="0" applyFont="1" applyBorder="1"/>
    <xf numFmtId="0" fontId="0" fillId="0" borderId="1" xfId="0" applyBorder="1"/>
    <xf numFmtId="0" fontId="9" fillId="0" borderId="3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9" fillId="13" borderId="1" xfId="0" applyFont="1" applyFill="1" applyBorder="1"/>
    <xf numFmtId="0" fontId="9" fillId="13" borderId="0" xfId="0" applyFont="1" applyFill="1"/>
    <xf numFmtId="0" fontId="10" fillId="13" borderId="0" xfId="0" applyFont="1" applyFill="1"/>
    <xf numFmtId="0" fontId="9" fillId="13" borderId="2" xfId="0" applyFont="1" applyFill="1" applyBorder="1"/>
    <xf numFmtId="0" fontId="10" fillId="13" borderId="3" xfId="0" applyFont="1" applyFill="1" applyBorder="1"/>
    <xf numFmtId="0" fontId="10" fillId="13" borderId="2" xfId="0" applyFont="1" applyFill="1" applyBorder="1"/>
    <xf numFmtId="0" fontId="9" fillId="13" borderId="3" xfId="0" applyFont="1" applyFill="1" applyBorder="1"/>
    <xf numFmtId="0" fontId="7" fillId="13" borderId="0" xfId="0" applyFont="1" applyFill="1"/>
    <xf numFmtId="0" fontId="10" fillId="13" borderId="1" xfId="0" applyFont="1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56589"/>
      <color rgb="FFFF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>
    <tabColor rgb="FFFFC000"/>
  </sheetPr>
  <dimension ref="A1:O124"/>
  <sheetViews>
    <sheetView topLeftCell="A33" workbookViewId="0">
      <selection activeCell="L41" sqref="L41:L64"/>
    </sheetView>
  </sheetViews>
  <sheetFormatPr baseColWidth="10" defaultRowHeight="16" x14ac:dyDescent="0.2"/>
  <cols>
    <col min="1" max="1" width="30" customWidth="1"/>
    <col min="2" max="2" width="28.5" customWidth="1"/>
    <col min="3" max="7" width="0" hidden="1" customWidth="1"/>
  </cols>
  <sheetData>
    <row r="1" spans="1:9" s="2" customFormat="1" x14ac:dyDescent="0.2">
      <c r="A1" s="1" t="s">
        <v>1</v>
      </c>
      <c r="B1" s="1" t="s">
        <v>0</v>
      </c>
      <c r="C1" s="2" t="s">
        <v>139</v>
      </c>
      <c r="D1" s="1" t="s">
        <v>3</v>
      </c>
      <c r="E1" s="1" t="s">
        <v>9</v>
      </c>
      <c r="F1" s="1" t="s">
        <v>2</v>
      </c>
      <c r="G1" s="2" t="s">
        <v>58</v>
      </c>
      <c r="H1" s="2" t="s">
        <v>140</v>
      </c>
      <c r="I1" s="2" t="s">
        <v>141</v>
      </c>
    </row>
    <row r="2" spans="1:9" x14ac:dyDescent="0.2">
      <c r="A2" t="s">
        <v>37</v>
      </c>
      <c r="B2" t="s">
        <v>34</v>
      </c>
      <c r="D2">
        <v>0</v>
      </c>
      <c r="E2">
        <v>0</v>
      </c>
      <c r="F2">
        <v>0</v>
      </c>
      <c r="G2" t="s">
        <v>59</v>
      </c>
      <c r="H2">
        <v>75</v>
      </c>
      <c r="I2">
        <v>600</v>
      </c>
    </row>
    <row r="3" spans="1:9" x14ac:dyDescent="0.2">
      <c r="A3" t="s">
        <v>38</v>
      </c>
      <c r="B3" t="s">
        <v>35</v>
      </c>
      <c r="D3">
        <v>0</v>
      </c>
      <c r="E3">
        <v>0</v>
      </c>
      <c r="F3">
        <v>1</v>
      </c>
      <c r="G3" t="s">
        <v>59</v>
      </c>
      <c r="H3">
        <v>75</v>
      </c>
      <c r="I3">
        <v>200</v>
      </c>
    </row>
    <row r="4" spans="1:9" x14ac:dyDescent="0.2">
      <c r="A4" t="s">
        <v>118</v>
      </c>
      <c r="B4" t="s">
        <v>116</v>
      </c>
      <c r="D4">
        <v>0</v>
      </c>
      <c r="E4">
        <v>0</v>
      </c>
      <c r="F4">
        <v>2</v>
      </c>
      <c r="G4" t="s">
        <v>59</v>
      </c>
      <c r="H4">
        <v>75</v>
      </c>
      <c r="I4">
        <v>375</v>
      </c>
    </row>
    <row r="6" spans="1:9" x14ac:dyDescent="0.2">
      <c r="A6" t="s">
        <v>245</v>
      </c>
      <c r="B6" t="s">
        <v>227</v>
      </c>
      <c r="D6">
        <v>2</v>
      </c>
      <c r="E6">
        <v>0</v>
      </c>
      <c r="F6">
        <v>0</v>
      </c>
      <c r="G6" t="s">
        <v>59</v>
      </c>
      <c r="H6">
        <v>400</v>
      </c>
      <c r="I6">
        <v>700</v>
      </c>
    </row>
    <row r="7" spans="1:9" x14ac:dyDescent="0.2">
      <c r="A7" t="s">
        <v>231</v>
      </c>
      <c r="B7" t="s">
        <v>228</v>
      </c>
      <c r="D7">
        <v>2</v>
      </c>
      <c r="E7">
        <v>0</v>
      </c>
      <c r="F7">
        <v>2</v>
      </c>
      <c r="G7" t="s">
        <v>59</v>
      </c>
      <c r="H7">
        <v>400</v>
      </c>
      <c r="I7">
        <v>350</v>
      </c>
    </row>
    <row r="8" spans="1:9" x14ac:dyDescent="0.2">
      <c r="A8" t="s">
        <v>232</v>
      </c>
      <c r="B8" t="s">
        <v>229</v>
      </c>
      <c r="D8">
        <v>2</v>
      </c>
      <c r="E8">
        <v>0</v>
      </c>
      <c r="F8">
        <v>1</v>
      </c>
      <c r="G8" t="s">
        <v>59</v>
      </c>
      <c r="H8">
        <v>400</v>
      </c>
      <c r="I8">
        <v>600</v>
      </c>
    </row>
    <row r="9" spans="1:9" x14ac:dyDescent="0.2">
      <c r="A9" t="s">
        <v>54</v>
      </c>
      <c r="B9" t="s">
        <v>53</v>
      </c>
      <c r="D9">
        <v>2</v>
      </c>
      <c r="E9">
        <v>1</v>
      </c>
      <c r="F9">
        <v>3</v>
      </c>
      <c r="G9" t="s">
        <v>59</v>
      </c>
      <c r="H9">
        <v>400</v>
      </c>
      <c r="I9">
        <v>275</v>
      </c>
    </row>
    <row r="10" spans="1:9" x14ac:dyDescent="0.2">
      <c r="A10" t="s">
        <v>52</v>
      </c>
      <c r="B10" t="s">
        <v>51</v>
      </c>
      <c r="D10">
        <v>2</v>
      </c>
      <c r="E10">
        <v>1</v>
      </c>
      <c r="F10">
        <v>4</v>
      </c>
      <c r="G10" t="s">
        <v>59</v>
      </c>
      <c r="H10">
        <v>400</v>
      </c>
      <c r="I10">
        <v>225</v>
      </c>
    </row>
    <row r="12" spans="1:9" x14ac:dyDescent="0.2">
      <c r="A12" t="s">
        <v>233</v>
      </c>
      <c r="B12" t="s">
        <v>230</v>
      </c>
      <c r="D12">
        <v>2</v>
      </c>
      <c r="E12">
        <v>0</v>
      </c>
      <c r="F12">
        <v>5</v>
      </c>
      <c r="G12" t="s">
        <v>59</v>
      </c>
      <c r="H12">
        <v>650</v>
      </c>
      <c r="I12">
        <v>100</v>
      </c>
    </row>
    <row r="13" spans="1:9" x14ac:dyDescent="0.2">
      <c r="A13" t="s">
        <v>187</v>
      </c>
      <c r="B13" t="s">
        <v>247</v>
      </c>
      <c r="H13">
        <v>400</v>
      </c>
      <c r="I13">
        <v>200</v>
      </c>
    </row>
    <row r="14" spans="1:9" x14ac:dyDescent="0.2">
      <c r="A14" t="s">
        <v>189</v>
      </c>
      <c r="B14" t="s">
        <v>248</v>
      </c>
      <c r="H14">
        <v>400</v>
      </c>
      <c r="I14">
        <v>80</v>
      </c>
    </row>
    <row r="15" spans="1:9" x14ac:dyDescent="0.2">
      <c r="A15" t="s">
        <v>190</v>
      </c>
      <c r="B15" t="s">
        <v>249</v>
      </c>
      <c r="H15">
        <v>400</v>
      </c>
      <c r="I15">
        <v>140</v>
      </c>
    </row>
    <row r="16" spans="1:9" x14ac:dyDescent="0.2">
      <c r="A16" t="s">
        <v>192</v>
      </c>
      <c r="B16" t="s">
        <v>250</v>
      </c>
      <c r="H16">
        <v>400</v>
      </c>
      <c r="I16">
        <v>100</v>
      </c>
    </row>
    <row r="17" spans="1:9" x14ac:dyDescent="0.2">
      <c r="A17" t="s">
        <v>193</v>
      </c>
      <c r="B17" t="s">
        <v>251</v>
      </c>
      <c r="H17">
        <v>400</v>
      </c>
      <c r="I17">
        <v>160</v>
      </c>
    </row>
    <row r="18" spans="1:9" x14ac:dyDescent="0.2">
      <c r="A18" t="s">
        <v>194</v>
      </c>
      <c r="B18" t="s">
        <v>252</v>
      </c>
      <c r="H18">
        <v>400</v>
      </c>
      <c r="I18">
        <v>180</v>
      </c>
    </row>
    <row r="19" spans="1:9" x14ac:dyDescent="0.2">
      <c r="A19" t="s">
        <v>195</v>
      </c>
      <c r="B19" t="s">
        <v>253</v>
      </c>
      <c r="H19">
        <v>400</v>
      </c>
      <c r="I19">
        <v>120</v>
      </c>
    </row>
    <row r="20" spans="1:9" x14ac:dyDescent="0.2">
      <c r="A20" t="s">
        <v>74</v>
      </c>
      <c r="B20" t="s">
        <v>254</v>
      </c>
      <c r="H20">
        <v>400</v>
      </c>
      <c r="I20">
        <v>40</v>
      </c>
    </row>
    <row r="21" spans="1:9" x14ac:dyDescent="0.2">
      <c r="A21" t="s">
        <v>197</v>
      </c>
      <c r="B21" t="s">
        <v>255</v>
      </c>
      <c r="H21">
        <v>400</v>
      </c>
      <c r="I21">
        <v>20</v>
      </c>
    </row>
    <row r="22" spans="1:9" x14ac:dyDescent="0.2">
      <c r="A22" t="s">
        <v>198</v>
      </c>
      <c r="B22" t="s">
        <v>256</v>
      </c>
      <c r="H22">
        <v>400</v>
      </c>
      <c r="I22">
        <v>60</v>
      </c>
    </row>
    <row r="24" spans="1:9" x14ac:dyDescent="0.2">
      <c r="A24" t="s">
        <v>4</v>
      </c>
      <c r="B24" t="s">
        <v>7</v>
      </c>
      <c r="D24">
        <v>5</v>
      </c>
      <c r="E24">
        <v>0</v>
      </c>
      <c r="F24">
        <v>2</v>
      </c>
      <c r="G24" t="s">
        <v>59</v>
      </c>
      <c r="H24">
        <v>350</v>
      </c>
      <c r="I24">
        <v>450</v>
      </c>
    </row>
    <row r="26" spans="1:9" x14ac:dyDescent="0.2">
      <c r="A26" t="s">
        <v>242</v>
      </c>
      <c r="B26" t="s">
        <v>243</v>
      </c>
      <c r="C26" s="32" t="s">
        <v>244</v>
      </c>
      <c r="D26">
        <v>3</v>
      </c>
      <c r="E26">
        <v>0</v>
      </c>
      <c r="F26">
        <v>1</v>
      </c>
      <c r="G26" t="s">
        <v>59</v>
      </c>
      <c r="H26">
        <v>650</v>
      </c>
      <c r="I26">
        <v>50</v>
      </c>
    </row>
    <row r="27" spans="1:9" x14ac:dyDescent="0.2">
      <c r="A27" t="s">
        <v>47</v>
      </c>
      <c r="B27" t="s">
        <v>48</v>
      </c>
      <c r="C27" t="s">
        <v>244</v>
      </c>
      <c r="D27">
        <v>3</v>
      </c>
      <c r="E27">
        <v>0</v>
      </c>
      <c r="F27">
        <v>2</v>
      </c>
      <c r="G27" t="s">
        <v>59</v>
      </c>
      <c r="H27">
        <v>700</v>
      </c>
      <c r="I27">
        <v>600</v>
      </c>
    </row>
    <row r="28" spans="1:9" x14ac:dyDescent="0.2">
      <c r="A28" t="s">
        <v>57</v>
      </c>
      <c r="B28" t="s">
        <v>36</v>
      </c>
      <c r="D28">
        <v>3</v>
      </c>
      <c r="E28">
        <v>0</v>
      </c>
      <c r="F28">
        <v>3</v>
      </c>
      <c r="G28" t="s">
        <v>59</v>
      </c>
      <c r="H28">
        <v>550</v>
      </c>
      <c r="I28">
        <v>1100</v>
      </c>
    </row>
    <row r="29" spans="1:9" x14ac:dyDescent="0.2">
      <c r="A29" t="s">
        <v>119</v>
      </c>
      <c r="B29" t="s">
        <v>117</v>
      </c>
      <c r="D29">
        <v>3</v>
      </c>
      <c r="E29">
        <v>1</v>
      </c>
      <c r="F29">
        <v>4</v>
      </c>
      <c r="G29" t="s">
        <v>59</v>
      </c>
      <c r="H29">
        <v>1550</v>
      </c>
      <c r="I29">
        <v>600</v>
      </c>
    </row>
    <row r="30" spans="1:9" x14ac:dyDescent="0.2">
      <c r="A30" t="s">
        <v>4</v>
      </c>
      <c r="B30" t="s">
        <v>144</v>
      </c>
      <c r="D30">
        <v>3</v>
      </c>
      <c r="E30">
        <v>1</v>
      </c>
      <c r="F30">
        <v>5</v>
      </c>
      <c r="G30" t="s">
        <v>59</v>
      </c>
      <c r="H30">
        <v>600</v>
      </c>
      <c r="I30" s="3">
        <v>240</v>
      </c>
    </row>
    <row r="32" spans="1:9" x14ac:dyDescent="0.2">
      <c r="A32" t="s">
        <v>246</v>
      </c>
      <c r="B32" t="s">
        <v>237</v>
      </c>
      <c r="D32">
        <v>4</v>
      </c>
      <c r="E32">
        <v>0</v>
      </c>
      <c r="F32">
        <v>0</v>
      </c>
      <c r="H32">
        <v>925</v>
      </c>
      <c r="I32" s="3">
        <v>700</v>
      </c>
    </row>
    <row r="33" spans="1:12" x14ac:dyDescent="0.2">
      <c r="A33" t="s">
        <v>234</v>
      </c>
      <c r="B33" t="s">
        <v>238</v>
      </c>
      <c r="D33">
        <v>4</v>
      </c>
      <c r="E33">
        <v>0</v>
      </c>
      <c r="F33">
        <v>4</v>
      </c>
      <c r="H33">
        <v>925</v>
      </c>
      <c r="I33">
        <v>350</v>
      </c>
    </row>
    <row r="34" spans="1:12" x14ac:dyDescent="0.2">
      <c r="A34" t="s">
        <v>235</v>
      </c>
      <c r="B34" t="s">
        <v>239</v>
      </c>
      <c r="D34">
        <v>4</v>
      </c>
      <c r="E34">
        <v>0</v>
      </c>
      <c r="F34">
        <v>2</v>
      </c>
      <c r="H34">
        <v>925</v>
      </c>
      <c r="I34" s="3">
        <v>550</v>
      </c>
    </row>
    <row r="35" spans="1:12" x14ac:dyDescent="0.2">
      <c r="A35" t="s">
        <v>236</v>
      </c>
      <c r="B35" t="s">
        <v>240</v>
      </c>
      <c r="D35">
        <v>4</v>
      </c>
      <c r="E35">
        <v>0</v>
      </c>
      <c r="F35">
        <v>3</v>
      </c>
      <c r="H35">
        <v>900</v>
      </c>
      <c r="I35" s="3">
        <v>200</v>
      </c>
    </row>
    <row r="37" spans="1:12" x14ac:dyDescent="0.2">
      <c r="A37" t="s">
        <v>40</v>
      </c>
      <c r="B37" t="s">
        <v>33</v>
      </c>
      <c r="D37">
        <v>5</v>
      </c>
      <c r="E37">
        <v>0</v>
      </c>
      <c r="F37">
        <v>0</v>
      </c>
      <c r="G37" t="s">
        <v>59</v>
      </c>
      <c r="H37">
        <v>1550</v>
      </c>
      <c r="I37" s="3">
        <v>700</v>
      </c>
    </row>
    <row r="38" spans="1:12" x14ac:dyDescent="0.2">
      <c r="A38" t="s">
        <v>150</v>
      </c>
      <c r="B38" t="s">
        <v>152</v>
      </c>
      <c r="D38">
        <v>6</v>
      </c>
      <c r="E38">
        <v>3</v>
      </c>
      <c r="F38">
        <v>0</v>
      </c>
      <c r="G38" t="s">
        <v>59</v>
      </c>
      <c r="H38">
        <v>1200</v>
      </c>
      <c r="I38" s="3">
        <v>250</v>
      </c>
    </row>
    <row r="39" spans="1:12" x14ac:dyDescent="0.2">
      <c r="A39" t="s">
        <v>61</v>
      </c>
      <c r="B39" t="s">
        <v>12</v>
      </c>
      <c r="D39">
        <v>6</v>
      </c>
      <c r="E39">
        <v>1</v>
      </c>
      <c r="F39">
        <v>3</v>
      </c>
      <c r="G39" t="s">
        <v>59</v>
      </c>
      <c r="H39">
        <v>1300</v>
      </c>
      <c r="I39" s="3">
        <v>125</v>
      </c>
    </row>
    <row r="40" spans="1:12" x14ac:dyDescent="0.2">
      <c r="A40" t="s">
        <v>4</v>
      </c>
      <c r="B40" t="s">
        <v>60</v>
      </c>
      <c r="D40">
        <v>6</v>
      </c>
      <c r="E40">
        <v>1</v>
      </c>
      <c r="F40">
        <v>1</v>
      </c>
      <c r="G40" t="s">
        <v>59</v>
      </c>
      <c r="H40">
        <v>1300</v>
      </c>
      <c r="I40" s="3">
        <v>150</v>
      </c>
    </row>
    <row r="42" spans="1:12" x14ac:dyDescent="0.2">
      <c r="A42" t="s">
        <v>39</v>
      </c>
      <c r="B42" t="s">
        <v>32</v>
      </c>
      <c r="D42">
        <v>7</v>
      </c>
      <c r="E42">
        <v>2</v>
      </c>
      <c r="F42">
        <v>0</v>
      </c>
      <c r="G42" t="s">
        <v>59</v>
      </c>
      <c r="H42">
        <v>1550</v>
      </c>
      <c r="I42" s="3">
        <v>250</v>
      </c>
    </row>
    <row r="44" spans="1:12" x14ac:dyDescent="0.2">
      <c r="A44" t="s">
        <v>137</v>
      </c>
      <c r="B44" t="s">
        <v>131</v>
      </c>
      <c r="D44">
        <v>9</v>
      </c>
      <c r="E44">
        <v>0</v>
      </c>
      <c r="F44">
        <v>0</v>
      </c>
      <c r="H44">
        <v>2350</v>
      </c>
      <c r="I44" s="3">
        <v>750</v>
      </c>
      <c r="L44">
        <f>H44+300</f>
        <v>2650</v>
      </c>
    </row>
    <row r="45" spans="1:12" x14ac:dyDescent="0.2">
      <c r="A45" t="s">
        <v>348</v>
      </c>
      <c r="B45" t="s">
        <v>285</v>
      </c>
      <c r="D45">
        <v>9</v>
      </c>
      <c r="E45">
        <v>0</v>
      </c>
      <c r="F45">
        <v>1</v>
      </c>
      <c r="H45">
        <v>2350</v>
      </c>
      <c r="I45" s="3">
        <v>200</v>
      </c>
      <c r="L45">
        <f t="shared" ref="L45:L60" si="0">H45+300</f>
        <v>2650</v>
      </c>
    </row>
    <row r="46" spans="1:12" x14ac:dyDescent="0.2">
      <c r="A46" t="s">
        <v>132</v>
      </c>
      <c r="B46" t="s">
        <v>286</v>
      </c>
      <c r="D46">
        <v>9</v>
      </c>
      <c r="E46">
        <v>0</v>
      </c>
      <c r="F46">
        <v>2</v>
      </c>
      <c r="H46">
        <v>2350</v>
      </c>
      <c r="I46" s="3">
        <v>300</v>
      </c>
      <c r="L46">
        <f t="shared" si="0"/>
        <v>2650</v>
      </c>
    </row>
    <row r="47" spans="1:12" x14ac:dyDescent="0.2">
      <c r="A47" t="s">
        <v>133</v>
      </c>
      <c r="B47" t="s">
        <v>287</v>
      </c>
      <c r="D47">
        <v>9</v>
      </c>
      <c r="E47">
        <v>0</v>
      </c>
      <c r="F47">
        <v>3</v>
      </c>
      <c r="H47">
        <v>2350</v>
      </c>
      <c r="I47" s="3">
        <v>600</v>
      </c>
      <c r="L47">
        <f t="shared" si="0"/>
        <v>2650</v>
      </c>
    </row>
    <row r="48" spans="1:12" x14ac:dyDescent="0.2">
      <c r="A48" t="s">
        <v>134</v>
      </c>
      <c r="B48" t="s">
        <v>288</v>
      </c>
      <c r="D48">
        <v>9</v>
      </c>
      <c r="E48">
        <v>0</v>
      </c>
      <c r="F48">
        <v>4</v>
      </c>
      <c r="H48">
        <v>2350</v>
      </c>
      <c r="I48" s="3">
        <v>500</v>
      </c>
      <c r="L48">
        <f t="shared" si="0"/>
        <v>2650</v>
      </c>
    </row>
    <row r="49" spans="1:12" x14ac:dyDescent="0.2">
      <c r="A49" t="s">
        <v>135</v>
      </c>
      <c r="B49" t="s">
        <v>289</v>
      </c>
      <c r="D49">
        <v>9</v>
      </c>
      <c r="E49">
        <v>0</v>
      </c>
      <c r="F49">
        <v>5</v>
      </c>
      <c r="H49">
        <v>2350</v>
      </c>
      <c r="I49" s="3">
        <v>400</v>
      </c>
      <c r="L49">
        <f t="shared" si="0"/>
        <v>2650</v>
      </c>
    </row>
    <row r="50" spans="1:12" x14ac:dyDescent="0.2">
      <c r="A50" t="s">
        <v>136</v>
      </c>
      <c r="B50" t="s">
        <v>290</v>
      </c>
      <c r="D50">
        <v>9</v>
      </c>
      <c r="E50">
        <v>0</v>
      </c>
      <c r="F50">
        <v>6</v>
      </c>
      <c r="H50">
        <v>2350</v>
      </c>
      <c r="I50" s="3">
        <v>700</v>
      </c>
      <c r="L50">
        <f t="shared" si="0"/>
        <v>2650</v>
      </c>
    </row>
    <row r="51" spans="1:12" x14ac:dyDescent="0.2">
      <c r="A51" t="s">
        <v>41</v>
      </c>
      <c r="B51" t="s">
        <v>291</v>
      </c>
      <c r="D51">
        <v>9</v>
      </c>
      <c r="E51">
        <v>0</v>
      </c>
      <c r="F51">
        <v>7</v>
      </c>
      <c r="H51">
        <v>2350</v>
      </c>
      <c r="I51" s="3">
        <v>750</v>
      </c>
      <c r="L51">
        <f t="shared" si="0"/>
        <v>2650</v>
      </c>
    </row>
    <row r="53" spans="1:12" x14ac:dyDescent="0.2">
      <c r="A53" t="s">
        <v>4</v>
      </c>
      <c r="B53" t="s">
        <v>270</v>
      </c>
      <c r="D53">
        <v>8</v>
      </c>
      <c r="E53">
        <v>0</v>
      </c>
      <c r="F53">
        <v>2</v>
      </c>
      <c r="H53">
        <v>2100</v>
      </c>
      <c r="I53">
        <v>150</v>
      </c>
      <c r="L53">
        <f t="shared" si="0"/>
        <v>2400</v>
      </c>
    </row>
    <row r="54" spans="1:12" x14ac:dyDescent="0.2">
      <c r="A54" t="s">
        <v>61</v>
      </c>
      <c r="B54" t="s">
        <v>272</v>
      </c>
      <c r="D54">
        <v>8</v>
      </c>
      <c r="E54">
        <v>0</v>
      </c>
      <c r="F54">
        <v>3</v>
      </c>
      <c r="H54">
        <v>2100</v>
      </c>
      <c r="I54">
        <v>50</v>
      </c>
      <c r="L54">
        <f t="shared" si="0"/>
        <v>2400</v>
      </c>
    </row>
    <row r="55" spans="1:12" x14ac:dyDescent="0.2">
      <c r="A55" t="s">
        <v>137</v>
      </c>
      <c r="B55" t="s">
        <v>271</v>
      </c>
      <c r="D55">
        <v>8</v>
      </c>
      <c r="E55">
        <v>0</v>
      </c>
      <c r="F55">
        <v>0</v>
      </c>
      <c r="H55">
        <v>2100</v>
      </c>
      <c r="I55">
        <v>600</v>
      </c>
      <c r="L55">
        <f t="shared" si="0"/>
        <v>2400</v>
      </c>
    </row>
    <row r="56" spans="1:12" x14ac:dyDescent="0.2">
      <c r="A56" t="s">
        <v>42</v>
      </c>
      <c r="B56" t="s">
        <v>274</v>
      </c>
      <c r="H56">
        <v>2100</v>
      </c>
      <c r="I56">
        <v>250</v>
      </c>
      <c r="L56">
        <f t="shared" si="0"/>
        <v>2400</v>
      </c>
    </row>
    <row r="57" spans="1:12" x14ac:dyDescent="0.2">
      <c r="A57" t="s">
        <v>41</v>
      </c>
      <c r="B57" t="s">
        <v>273</v>
      </c>
      <c r="H57">
        <v>2100</v>
      </c>
      <c r="I57">
        <v>425</v>
      </c>
      <c r="L57">
        <f t="shared" si="0"/>
        <v>2400</v>
      </c>
    </row>
    <row r="58" spans="1:12" x14ac:dyDescent="0.2">
      <c r="A58" t="s">
        <v>264</v>
      </c>
      <c r="B58" t="s">
        <v>275</v>
      </c>
      <c r="H58">
        <v>2100</v>
      </c>
      <c r="I58">
        <v>500</v>
      </c>
      <c r="L58">
        <f t="shared" si="0"/>
        <v>2400</v>
      </c>
    </row>
    <row r="59" spans="1:12" x14ac:dyDescent="0.2">
      <c r="A59" t="s">
        <v>265</v>
      </c>
      <c r="B59" t="s">
        <v>276</v>
      </c>
      <c r="H59">
        <v>2100</v>
      </c>
      <c r="I59">
        <v>550</v>
      </c>
      <c r="L59">
        <f t="shared" si="0"/>
        <v>2400</v>
      </c>
    </row>
    <row r="60" spans="1:12" x14ac:dyDescent="0.2">
      <c r="A60" t="s">
        <v>44</v>
      </c>
      <c r="B60" t="s">
        <v>277</v>
      </c>
      <c r="H60">
        <v>2100</v>
      </c>
      <c r="I60">
        <v>350</v>
      </c>
      <c r="L60">
        <f t="shared" si="0"/>
        <v>2400</v>
      </c>
    </row>
    <row r="62" spans="1:12" x14ac:dyDescent="0.2">
      <c r="A62" t="s">
        <v>149</v>
      </c>
      <c r="B62" t="s">
        <v>151</v>
      </c>
      <c r="D62">
        <v>7</v>
      </c>
      <c r="E62">
        <v>1</v>
      </c>
      <c r="F62">
        <v>0</v>
      </c>
      <c r="H62">
        <v>1550</v>
      </c>
      <c r="I62">
        <v>400</v>
      </c>
    </row>
    <row r="64" spans="1:12" x14ac:dyDescent="0.2">
      <c r="A64" t="s">
        <v>49</v>
      </c>
      <c r="B64" t="s">
        <v>50</v>
      </c>
      <c r="C64" t="s">
        <v>244</v>
      </c>
      <c r="D64">
        <v>5</v>
      </c>
      <c r="E64">
        <v>1</v>
      </c>
      <c r="F64">
        <v>1</v>
      </c>
      <c r="G64" t="s">
        <v>59</v>
      </c>
      <c r="H64">
        <v>1050</v>
      </c>
      <c r="I64">
        <v>150</v>
      </c>
    </row>
    <row r="66" spans="1:9" x14ac:dyDescent="0.2">
      <c r="A66" t="s">
        <v>85</v>
      </c>
      <c r="B66" t="s">
        <v>263</v>
      </c>
      <c r="H66">
        <v>1337</v>
      </c>
      <c r="I66">
        <v>550</v>
      </c>
    </row>
    <row r="67" spans="1:9" x14ac:dyDescent="0.2">
      <c r="A67" t="s">
        <v>85</v>
      </c>
      <c r="B67" t="s">
        <v>262</v>
      </c>
      <c r="H67">
        <v>1550</v>
      </c>
      <c r="I67">
        <v>450</v>
      </c>
    </row>
    <row r="69" spans="1:9" x14ac:dyDescent="0.2">
      <c r="A69" t="s">
        <v>267</v>
      </c>
      <c r="B69" t="s">
        <v>266</v>
      </c>
      <c r="H69">
        <v>1900</v>
      </c>
      <c r="I69">
        <v>150</v>
      </c>
    </row>
    <row r="70" spans="1:9" x14ac:dyDescent="0.2">
      <c r="A70" t="s">
        <v>349</v>
      </c>
      <c r="B70" t="s">
        <v>268</v>
      </c>
      <c r="H70">
        <v>1900</v>
      </c>
      <c r="I70">
        <v>600</v>
      </c>
    </row>
    <row r="72" spans="1:9" x14ac:dyDescent="0.2">
      <c r="A72" t="s">
        <v>4</v>
      </c>
      <c r="B72" t="s">
        <v>278</v>
      </c>
      <c r="H72">
        <v>2150</v>
      </c>
      <c r="I72">
        <v>600</v>
      </c>
    </row>
    <row r="73" spans="1:9" x14ac:dyDescent="0.2">
      <c r="A73" t="s">
        <v>61</v>
      </c>
      <c r="B73" t="s">
        <v>279</v>
      </c>
      <c r="H73">
        <v>2150</v>
      </c>
      <c r="I73">
        <v>650</v>
      </c>
    </row>
    <row r="74" spans="1:9" x14ac:dyDescent="0.2">
      <c r="A74" t="s">
        <v>42</v>
      </c>
      <c r="B74" t="s">
        <v>281</v>
      </c>
      <c r="H74">
        <v>2150</v>
      </c>
      <c r="I74">
        <v>700</v>
      </c>
    </row>
    <row r="75" spans="1:9" x14ac:dyDescent="0.2">
      <c r="A75" t="s">
        <v>44</v>
      </c>
      <c r="B75" t="s">
        <v>284</v>
      </c>
      <c r="H75">
        <v>2150</v>
      </c>
      <c r="I75">
        <v>750</v>
      </c>
    </row>
    <row r="76" spans="1:9" x14ac:dyDescent="0.2">
      <c r="A76" t="s">
        <v>43</v>
      </c>
      <c r="B76" t="s">
        <v>283</v>
      </c>
      <c r="H76">
        <v>2150</v>
      </c>
      <c r="I76">
        <v>800</v>
      </c>
    </row>
    <row r="77" spans="1:9" x14ac:dyDescent="0.2">
      <c r="A77" t="s">
        <v>264</v>
      </c>
      <c r="B77" t="s">
        <v>282</v>
      </c>
      <c r="H77">
        <v>2150</v>
      </c>
      <c r="I77">
        <v>850</v>
      </c>
    </row>
    <row r="78" spans="1:9" x14ac:dyDescent="0.2">
      <c r="A78" t="s">
        <v>41</v>
      </c>
      <c r="B78" t="s">
        <v>280</v>
      </c>
      <c r="H78">
        <v>2150</v>
      </c>
      <c r="I78">
        <v>900</v>
      </c>
    </row>
    <row r="80" spans="1:9" x14ac:dyDescent="0.2">
      <c r="A80" t="s">
        <v>292</v>
      </c>
      <c r="B80" t="s">
        <v>295</v>
      </c>
      <c r="H80">
        <v>2400</v>
      </c>
      <c r="I80">
        <v>850</v>
      </c>
    </row>
    <row r="81" spans="1:9" x14ac:dyDescent="0.2">
      <c r="A81" t="s">
        <v>293</v>
      </c>
      <c r="B81" t="s">
        <v>296</v>
      </c>
      <c r="H81">
        <v>2400</v>
      </c>
      <c r="I81">
        <v>900</v>
      </c>
    </row>
    <row r="82" spans="1:9" x14ac:dyDescent="0.2">
      <c r="A82" t="s">
        <v>133</v>
      </c>
      <c r="B82" t="s">
        <v>297</v>
      </c>
      <c r="H82">
        <v>2400</v>
      </c>
      <c r="I82">
        <v>950</v>
      </c>
    </row>
    <row r="83" spans="1:9" x14ac:dyDescent="0.2">
      <c r="A83" t="s">
        <v>294</v>
      </c>
      <c r="B83" t="s">
        <v>298</v>
      </c>
      <c r="H83">
        <v>2400</v>
      </c>
      <c r="I83">
        <v>1000</v>
      </c>
    </row>
    <row r="85" spans="1:9" x14ac:dyDescent="0.2">
      <c r="A85" t="s">
        <v>299</v>
      </c>
      <c r="B85" t="s">
        <v>311</v>
      </c>
      <c r="H85">
        <v>2600</v>
      </c>
      <c r="I85">
        <v>200</v>
      </c>
    </row>
    <row r="86" spans="1:9" x14ac:dyDescent="0.2">
      <c r="A86" t="s">
        <v>300</v>
      </c>
      <c r="B86" t="s">
        <v>312</v>
      </c>
      <c r="H86">
        <v>2600</v>
      </c>
      <c r="I86">
        <v>225</v>
      </c>
    </row>
    <row r="87" spans="1:9" x14ac:dyDescent="0.2">
      <c r="A87" t="s">
        <v>301</v>
      </c>
      <c r="B87" t="s">
        <v>313</v>
      </c>
      <c r="H87">
        <v>2600</v>
      </c>
      <c r="I87">
        <v>250</v>
      </c>
    </row>
    <row r="88" spans="1:9" x14ac:dyDescent="0.2">
      <c r="A88" t="s">
        <v>302</v>
      </c>
      <c r="B88" t="s">
        <v>314</v>
      </c>
      <c r="H88">
        <v>2600</v>
      </c>
      <c r="I88">
        <v>275</v>
      </c>
    </row>
    <row r="89" spans="1:9" x14ac:dyDescent="0.2">
      <c r="A89" t="s">
        <v>303</v>
      </c>
      <c r="B89" t="s">
        <v>315</v>
      </c>
      <c r="H89">
        <v>2600</v>
      </c>
      <c r="I89">
        <v>300</v>
      </c>
    </row>
    <row r="90" spans="1:9" x14ac:dyDescent="0.2">
      <c r="A90" t="s">
        <v>304</v>
      </c>
      <c r="B90" t="s">
        <v>316</v>
      </c>
      <c r="H90">
        <v>2600</v>
      </c>
      <c r="I90">
        <v>325</v>
      </c>
    </row>
    <row r="91" spans="1:9" x14ac:dyDescent="0.2">
      <c r="A91" t="s">
        <v>305</v>
      </c>
      <c r="B91" t="s">
        <v>317</v>
      </c>
      <c r="H91">
        <v>2600</v>
      </c>
      <c r="I91">
        <v>350</v>
      </c>
    </row>
    <row r="92" spans="1:9" x14ac:dyDescent="0.2">
      <c r="A92" t="s">
        <v>306</v>
      </c>
      <c r="B92" t="s">
        <v>318</v>
      </c>
      <c r="H92">
        <v>2600</v>
      </c>
      <c r="I92">
        <v>375</v>
      </c>
    </row>
    <row r="93" spans="1:9" x14ac:dyDescent="0.2">
      <c r="A93" t="s">
        <v>307</v>
      </c>
      <c r="B93" t="s">
        <v>319</v>
      </c>
      <c r="H93">
        <v>2600</v>
      </c>
      <c r="I93">
        <v>400</v>
      </c>
    </row>
    <row r="94" spans="1:9" x14ac:dyDescent="0.2">
      <c r="A94" t="s">
        <v>308</v>
      </c>
      <c r="B94" t="s">
        <v>320</v>
      </c>
      <c r="H94">
        <v>2600</v>
      </c>
      <c r="I94">
        <v>425</v>
      </c>
    </row>
    <row r="95" spans="1:9" x14ac:dyDescent="0.2">
      <c r="A95" t="s">
        <v>309</v>
      </c>
      <c r="B95" t="s">
        <v>321</v>
      </c>
      <c r="H95">
        <v>2600</v>
      </c>
      <c r="I95">
        <v>450</v>
      </c>
    </row>
    <row r="96" spans="1:9" x14ac:dyDescent="0.2">
      <c r="A96" t="s">
        <v>406</v>
      </c>
      <c r="B96" t="s">
        <v>322</v>
      </c>
      <c r="H96">
        <v>2600</v>
      </c>
      <c r="I96">
        <v>475</v>
      </c>
    </row>
    <row r="97" spans="1:15" x14ac:dyDescent="0.2">
      <c r="A97" t="s">
        <v>310</v>
      </c>
      <c r="B97" t="s">
        <v>323</v>
      </c>
      <c r="H97">
        <v>2600</v>
      </c>
      <c r="I97">
        <v>500</v>
      </c>
    </row>
    <row r="99" spans="1:15" x14ac:dyDescent="0.2">
      <c r="A99" t="s">
        <v>324</v>
      </c>
      <c r="B99" t="s">
        <v>330</v>
      </c>
      <c r="H99">
        <v>2600</v>
      </c>
      <c r="I99">
        <v>650</v>
      </c>
    </row>
    <row r="100" spans="1:15" x14ac:dyDescent="0.2">
      <c r="A100" t="s">
        <v>325</v>
      </c>
      <c r="B100" t="s">
        <v>331</v>
      </c>
      <c r="H100">
        <v>2600</v>
      </c>
      <c r="I100">
        <v>675</v>
      </c>
    </row>
    <row r="101" spans="1:15" x14ac:dyDescent="0.2">
      <c r="A101" t="s">
        <v>326</v>
      </c>
      <c r="B101" t="s">
        <v>332</v>
      </c>
      <c r="H101">
        <v>2600</v>
      </c>
      <c r="I101">
        <v>700</v>
      </c>
    </row>
    <row r="102" spans="1:15" x14ac:dyDescent="0.2">
      <c r="A102" t="s">
        <v>327</v>
      </c>
      <c r="B102" t="s">
        <v>333</v>
      </c>
      <c r="H102">
        <v>2600</v>
      </c>
      <c r="I102">
        <v>725</v>
      </c>
    </row>
    <row r="103" spans="1:15" x14ac:dyDescent="0.2">
      <c r="A103" t="s">
        <v>328</v>
      </c>
      <c r="B103" t="s">
        <v>334</v>
      </c>
      <c r="H103">
        <v>2600</v>
      </c>
      <c r="I103">
        <v>750</v>
      </c>
    </row>
    <row r="104" spans="1:15" x14ac:dyDescent="0.2">
      <c r="A104" t="s">
        <v>329</v>
      </c>
      <c r="B104" t="s">
        <v>335</v>
      </c>
      <c r="H104">
        <v>2600</v>
      </c>
      <c r="I104">
        <v>775</v>
      </c>
    </row>
    <row r="105" spans="1:15" x14ac:dyDescent="0.2">
      <c r="O105" s="25"/>
    </row>
    <row r="106" spans="1:15" x14ac:dyDescent="0.2">
      <c r="A106" t="s">
        <v>342</v>
      </c>
      <c r="B106" t="s">
        <v>336</v>
      </c>
      <c r="H106">
        <v>2600</v>
      </c>
      <c r="I106">
        <v>0</v>
      </c>
      <c r="O106" s="26"/>
    </row>
    <row r="107" spans="1:15" x14ac:dyDescent="0.2">
      <c r="A107" t="s">
        <v>343</v>
      </c>
      <c r="B107" t="s">
        <v>337</v>
      </c>
      <c r="H107">
        <v>2600</v>
      </c>
      <c r="I107">
        <v>25</v>
      </c>
      <c r="O107" s="26"/>
    </row>
    <row r="108" spans="1:15" x14ac:dyDescent="0.2">
      <c r="A108" t="s">
        <v>344</v>
      </c>
      <c r="B108" t="s">
        <v>338</v>
      </c>
      <c r="H108">
        <v>2600</v>
      </c>
      <c r="I108">
        <v>50</v>
      </c>
      <c r="O108" s="26"/>
    </row>
    <row r="109" spans="1:15" x14ac:dyDescent="0.2">
      <c r="A109" t="s">
        <v>345</v>
      </c>
      <c r="B109" t="s">
        <v>339</v>
      </c>
      <c r="H109">
        <v>2600</v>
      </c>
      <c r="I109">
        <v>75</v>
      </c>
      <c r="O109" s="26"/>
    </row>
    <row r="110" spans="1:15" x14ac:dyDescent="0.2">
      <c r="A110" t="s">
        <v>346</v>
      </c>
      <c r="B110" t="s">
        <v>340</v>
      </c>
      <c r="H110">
        <v>2600</v>
      </c>
      <c r="I110">
        <v>100</v>
      </c>
      <c r="O110" s="26"/>
    </row>
    <row r="111" spans="1:15" x14ac:dyDescent="0.2">
      <c r="A111" t="s">
        <v>347</v>
      </c>
      <c r="B111" t="s">
        <v>341</v>
      </c>
      <c r="H111">
        <v>2600</v>
      </c>
      <c r="I111">
        <v>125</v>
      </c>
      <c r="O111" s="26"/>
    </row>
    <row r="112" spans="1:15" x14ac:dyDescent="0.2">
      <c r="O112" s="26"/>
    </row>
    <row r="113" spans="11:15" x14ac:dyDescent="0.2">
      <c r="O113" s="26"/>
    </row>
    <row r="114" spans="11:15" x14ac:dyDescent="0.2">
      <c r="O114" s="26"/>
    </row>
    <row r="115" spans="11:15" x14ac:dyDescent="0.2">
      <c r="O115" s="26"/>
    </row>
    <row r="116" spans="11:15" x14ac:dyDescent="0.2">
      <c r="O116" s="26"/>
    </row>
    <row r="117" spans="11:15" x14ac:dyDescent="0.2">
      <c r="O117" s="26"/>
    </row>
    <row r="118" spans="11:15" x14ac:dyDescent="0.2">
      <c r="O118" s="26"/>
    </row>
    <row r="123" spans="11:15" x14ac:dyDescent="0.2">
      <c r="K123" s="33"/>
    </row>
    <row r="124" spans="11:15" x14ac:dyDescent="0.2">
      <c r="K124" s="33"/>
    </row>
  </sheetData>
  <autoFilter ref="A1:G30" xr:uid="{F4E5733A-C465-E64E-BD85-77C8AA88B2D2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D9BA-4977-5243-A6F7-CCABD68020F5}">
  <sheetPr>
    <tabColor theme="9" tint="0.79998168889431442"/>
  </sheetPr>
  <dimension ref="D8:BM77"/>
  <sheetViews>
    <sheetView topLeftCell="AZ13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3123.8</v>
      </c>
      <c r="G17" s="5">
        <v>430.2</v>
      </c>
      <c r="H17" s="5">
        <v>431.2</v>
      </c>
      <c r="I17" s="5">
        <v>430.4</v>
      </c>
      <c r="J17" s="5">
        <v>0.1</v>
      </c>
      <c r="K17" s="5">
        <v>124.7</v>
      </c>
      <c r="L17" s="5">
        <v>305.5</v>
      </c>
      <c r="M17" s="5">
        <v>0.9</v>
      </c>
      <c r="N17" s="5">
        <v>-1.1000000000000001</v>
      </c>
      <c r="O17" s="5">
        <v>-1.7</v>
      </c>
      <c r="P17">
        <v>0.8</v>
      </c>
      <c r="R17">
        <v>-0.2</v>
      </c>
      <c r="S17" s="4"/>
      <c r="T17" s="4"/>
      <c r="U17" s="4"/>
      <c r="V17" s="4">
        <v>1171.0999999999999</v>
      </c>
      <c r="W17" s="4">
        <v>2623.8</v>
      </c>
      <c r="X17" s="4">
        <v>2322.5</v>
      </c>
      <c r="Y17" s="4">
        <v>278.89999999999998</v>
      </c>
      <c r="Z17" s="4">
        <v>22.4</v>
      </c>
      <c r="AA17" s="4"/>
      <c r="AB17" s="4">
        <v>-1452.7</v>
      </c>
      <c r="AC17" s="4">
        <v>14</v>
      </c>
      <c r="AD17" s="4">
        <v>62</v>
      </c>
      <c r="AE17">
        <v>137.9</v>
      </c>
      <c r="AF17">
        <v>-409.6</v>
      </c>
      <c r="AH17">
        <v>-2.8</v>
      </c>
      <c r="AI17">
        <v>-321.7</v>
      </c>
      <c r="AJ17">
        <v>-20.7</v>
      </c>
      <c r="AK17">
        <v>-554</v>
      </c>
      <c r="AL17">
        <v>-398.7</v>
      </c>
      <c r="AM17">
        <v>46.6</v>
      </c>
      <c r="AN17">
        <v>4.8</v>
      </c>
      <c r="AO17">
        <v>-3.5</v>
      </c>
      <c r="AP17">
        <v>2.5</v>
      </c>
      <c r="AQ17">
        <v>16.5</v>
      </c>
      <c r="AR17">
        <v>-26</v>
      </c>
      <c r="AS17">
        <v>1257.2</v>
      </c>
      <c r="AT17">
        <v>162.30000000000001</v>
      </c>
      <c r="AU17">
        <v>0.4</v>
      </c>
      <c r="AV17">
        <v>29.4</v>
      </c>
      <c r="AW17">
        <v>21.2</v>
      </c>
      <c r="AX17">
        <v>8.1999999999999993</v>
      </c>
      <c r="AY17">
        <v>6.9</v>
      </c>
      <c r="AZ17">
        <v>1.1000000000000001</v>
      </c>
      <c r="BA17">
        <v>5.8</v>
      </c>
      <c r="BB17">
        <v>2.8</v>
      </c>
      <c r="BC17">
        <v>6.5</v>
      </c>
      <c r="BD17">
        <v>116.3</v>
      </c>
      <c r="BE17">
        <v>42.3</v>
      </c>
      <c r="BF17">
        <v>60.7</v>
      </c>
      <c r="BG17">
        <v>13.4</v>
      </c>
      <c r="BH17">
        <v>17.7</v>
      </c>
      <c r="BJ17">
        <v>85.3</v>
      </c>
      <c r="BK17">
        <v>38.4</v>
      </c>
      <c r="BL17">
        <v>43.3</v>
      </c>
      <c r="BM17">
        <v>3.6</v>
      </c>
    </row>
    <row r="18" spans="4:65" x14ac:dyDescent="0.2">
      <c r="D18" s="5" t="s">
        <v>79</v>
      </c>
      <c r="E18" s="5" t="s">
        <v>78</v>
      </c>
      <c r="F18" s="5">
        <v>1955.6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82.2</v>
      </c>
      <c r="W18" s="5">
        <v>67.8</v>
      </c>
      <c r="X18" s="5">
        <v>40.799999999999997</v>
      </c>
      <c r="Y18" s="5">
        <v>12.8</v>
      </c>
      <c r="Z18" s="5">
        <v>14.1</v>
      </c>
      <c r="AA18" s="5"/>
      <c r="AB18" s="5">
        <v>14.4</v>
      </c>
      <c r="AC18" s="5">
        <v>14</v>
      </c>
      <c r="AD18" s="5"/>
      <c r="AR18">
        <v>0.4</v>
      </c>
      <c r="AS18">
        <v>1594.3</v>
      </c>
      <c r="AT18">
        <v>201.4</v>
      </c>
      <c r="AU18">
        <v>0.4</v>
      </c>
      <c r="AV18">
        <v>29.4</v>
      </c>
      <c r="AW18">
        <v>21.2</v>
      </c>
      <c r="AX18">
        <v>8.1999999999999993</v>
      </c>
      <c r="AY18">
        <v>6.9</v>
      </c>
      <c r="AZ18">
        <v>1.1000000000000001</v>
      </c>
      <c r="BA18">
        <v>5.8</v>
      </c>
      <c r="BB18">
        <v>2.8</v>
      </c>
      <c r="BC18">
        <v>6.5</v>
      </c>
      <c r="BD18">
        <v>155.4</v>
      </c>
      <c r="BE18">
        <v>33.200000000000003</v>
      </c>
      <c r="BF18">
        <v>108.8</v>
      </c>
      <c r="BG18">
        <v>13.4</v>
      </c>
      <c r="BJ18">
        <v>77.599999999999994</v>
      </c>
      <c r="BK18">
        <v>38.4</v>
      </c>
      <c r="BL18">
        <v>35.6</v>
      </c>
      <c r="BM18">
        <v>3.6</v>
      </c>
    </row>
    <row r="19" spans="4:65" x14ac:dyDescent="0.2">
      <c r="D19" s="5" t="s">
        <v>80</v>
      </c>
      <c r="E19" s="5" t="s">
        <v>78</v>
      </c>
      <c r="F19" s="5">
        <v>10290.700000000001</v>
      </c>
      <c r="G19" s="5">
        <v>430.3</v>
      </c>
      <c r="H19" s="5">
        <v>427.9</v>
      </c>
      <c r="I19" s="5">
        <v>427</v>
      </c>
      <c r="J19" s="5">
        <v>0.1</v>
      </c>
      <c r="K19" s="5">
        <v>123.8</v>
      </c>
      <c r="L19" s="5">
        <v>303.10000000000002</v>
      </c>
      <c r="M19" s="5">
        <v>0.9</v>
      </c>
      <c r="N19" s="5">
        <v>2.4</v>
      </c>
      <c r="O19" s="5">
        <v>1.6</v>
      </c>
      <c r="P19">
        <v>0.8</v>
      </c>
      <c r="S19" s="5"/>
      <c r="T19" s="5"/>
      <c r="U19" s="5"/>
      <c r="V19" s="5">
        <v>8366.2000000000007</v>
      </c>
      <c r="W19" s="5">
        <v>4417.8</v>
      </c>
      <c r="X19" s="5">
        <v>4101.8</v>
      </c>
      <c r="Y19" s="5">
        <v>289.89999999999998</v>
      </c>
      <c r="Z19" s="5">
        <v>26.1</v>
      </c>
      <c r="AA19" s="5"/>
      <c r="AB19" s="5">
        <v>3948.3</v>
      </c>
      <c r="AC19" s="5"/>
      <c r="AD19" s="5">
        <v>166.5</v>
      </c>
      <c r="AE19">
        <v>716.3</v>
      </c>
      <c r="AF19">
        <v>418.8</v>
      </c>
      <c r="AI19">
        <v>194.4</v>
      </c>
      <c r="AJ19">
        <v>9.9</v>
      </c>
      <c r="AK19">
        <v>812.7</v>
      </c>
      <c r="AL19">
        <v>1297.7</v>
      </c>
      <c r="AM19">
        <v>91.9</v>
      </c>
      <c r="AN19">
        <v>77.2</v>
      </c>
      <c r="AO19">
        <v>17</v>
      </c>
      <c r="AP19">
        <v>6.8</v>
      </c>
      <c r="AQ19">
        <v>42.7</v>
      </c>
      <c r="AR19">
        <v>96.6</v>
      </c>
      <c r="AS19">
        <v>1377.1</v>
      </c>
      <c r="AT19">
        <v>20.9</v>
      </c>
      <c r="BD19">
        <v>20.9</v>
      </c>
      <c r="BE19">
        <v>10.5</v>
      </c>
      <c r="BF19">
        <v>10.4</v>
      </c>
      <c r="BH19">
        <v>87.3</v>
      </c>
      <c r="BJ19">
        <v>8.9</v>
      </c>
      <c r="BL19">
        <v>8.9</v>
      </c>
    </row>
    <row r="20" spans="4:65" x14ac:dyDescent="0.2">
      <c r="D20" s="5" t="s">
        <v>81</v>
      </c>
      <c r="E20" s="5" t="s">
        <v>78</v>
      </c>
      <c r="F20" s="5">
        <v>8587.1</v>
      </c>
      <c r="G20" s="5">
        <v>2</v>
      </c>
      <c r="H20" s="5"/>
      <c r="I20" s="5"/>
      <c r="J20" s="5"/>
      <c r="K20" s="5"/>
      <c r="L20" s="5"/>
      <c r="M20" s="5"/>
      <c r="N20" s="5">
        <v>2</v>
      </c>
      <c r="O20" s="5">
        <v>1.9</v>
      </c>
      <c r="R20">
        <v>0.1</v>
      </c>
      <c r="S20" s="5"/>
      <c r="T20" s="5"/>
      <c r="U20" s="5"/>
      <c r="V20" s="5">
        <v>6665.5</v>
      </c>
      <c r="W20" s="5">
        <v>1883.8</v>
      </c>
      <c r="X20" s="5">
        <v>1841.8</v>
      </c>
      <c r="Y20" s="5">
        <v>24.3</v>
      </c>
      <c r="Z20" s="5">
        <v>17.7</v>
      </c>
      <c r="AA20" s="5"/>
      <c r="AB20" s="5">
        <v>4781.6000000000004</v>
      </c>
      <c r="AC20" s="5"/>
      <c r="AD20" s="5">
        <v>109.4</v>
      </c>
      <c r="AE20">
        <v>575.6</v>
      </c>
      <c r="AF20">
        <v>827.1</v>
      </c>
      <c r="AH20">
        <v>2.9</v>
      </c>
      <c r="AI20">
        <v>356.3</v>
      </c>
      <c r="AJ20">
        <v>29.8</v>
      </c>
      <c r="AK20">
        <v>1299.5</v>
      </c>
      <c r="AL20">
        <v>1300.9000000000001</v>
      </c>
      <c r="AM20">
        <v>45</v>
      </c>
      <c r="AN20">
        <v>72.099999999999994</v>
      </c>
      <c r="AO20">
        <v>20.6</v>
      </c>
      <c r="AP20">
        <v>4.9000000000000004</v>
      </c>
      <c r="AQ20">
        <v>26.3</v>
      </c>
      <c r="AR20">
        <v>111.3</v>
      </c>
      <c r="AS20">
        <v>1789.5</v>
      </c>
      <c r="AT20">
        <v>59.3</v>
      </c>
      <c r="BD20">
        <v>59.3</v>
      </c>
      <c r="BE20">
        <v>1.4</v>
      </c>
      <c r="BF20">
        <v>57.9</v>
      </c>
      <c r="BH20">
        <v>69.599999999999994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1703.6</v>
      </c>
      <c r="G21" s="5">
        <v>428.3</v>
      </c>
      <c r="H21" s="5">
        <v>427.9</v>
      </c>
      <c r="I21" s="5">
        <v>427</v>
      </c>
      <c r="J21" s="5">
        <v>0.1</v>
      </c>
      <c r="K21" s="5">
        <v>123.8</v>
      </c>
      <c r="L21" s="5">
        <v>303.10000000000002</v>
      </c>
      <c r="M21" s="5">
        <v>0.9</v>
      </c>
      <c r="N21" s="5">
        <v>0.3</v>
      </c>
      <c r="O21" s="5">
        <v>-0.3</v>
      </c>
      <c r="P21">
        <v>0.8</v>
      </c>
      <c r="R21">
        <v>-0.1</v>
      </c>
      <c r="S21" s="5"/>
      <c r="T21" s="5"/>
      <c r="U21" s="5"/>
      <c r="V21" s="5">
        <v>1700.7</v>
      </c>
      <c r="W21" s="5">
        <v>2534</v>
      </c>
      <c r="X21" s="5">
        <v>2260</v>
      </c>
      <c r="Y21" s="5">
        <v>265.60000000000002</v>
      </c>
      <c r="Z21" s="5">
        <v>8.4</v>
      </c>
      <c r="AA21" s="5"/>
      <c r="AB21" s="5">
        <v>-833.3</v>
      </c>
      <c r="AC21" s="5"/>
      <c r="AD21" s="5">
        <v>57.2</v>
      </c>
      <c r="AE21">
        <v>140.69999999999999</v>
      </c>
      <c r="AF21">
        <v>-408.3</v>
      </c>
      <c r="AH21">
        <v>-2.9</v>
      </c>
      <c r="AI21">
        <v>-161.9</v>
      </c>
      <c r="AJ21">
        <v>-19.899999999999999</v>
      </c>
      <c r="AK21">
        <v>-486.9</v>
      </c>
      <c r="AL21">
        <v>-3.2</v>
      </c>
      <c r="AM21">
        <v>46.9</v>
      </c>
      <c r="AN21">
        <v>5.0999999999999996</v>
      </c>
      <c r="AO21">
        <v>-3.6</v>
      </c>
      <c r="AP21">
        <v>1.9</v>
      </c>
      <c r="AQ21">
        <v>16.399999999999999</v>
      </c>
      <c r="AR21">
        <v>-14.8</v>
      </c>
      <c r="AS21">
        <v>-412.4</v>
      </c>
      <c r="AT21">
        <v>-38.4</v>
      </c>
      <c r="BD21">
        <v>-38.4</v>
      </c>
      <c r="BE21">
        <v>9.1</v>
      </c>
      <c r="BF21">
        <v>-47.5</v>
      </c>
      <c r="BH21">
        <v>17.7</v>
      </c>
      <c r="BJ21">
        <v>7.7</v>
      </c>
      <c r="BL21">
        <v>7.7</v>
      </c>
    </row>
    <row r="22" spans="4:65" x14ac:dyDescent="0.2">
      <c r="D22" s="5" t="s">
        <v>83</v>
      </c>
      <c r="E22" s="5" t="s">
        <v>78</v>
      </c>
      <c r="F22" s="5">
        <v>660.2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660.2</v>
      </c>
      <c r="W22" s="5"/>
      <c r="X22" s="5"/>
      <c r="Y22" s="5"/>
      <c r="Z22" s="5"/>
      <c r="AA22" s="5"/>
      <c r="AB22" s="5">
        <v>660.2</v>
      </c>
      <c r="AC22" s="5"/>
      <c r="AD22" s="5"/>
      <c r="AI22">
        <v>163.30000000000001</v>
      </c>
      <c r="AK22">
        <v>87.5</v>
      </c>
      <c r="AL22">
        <v>405.9</v>
      </c>
      <c r="AN22">
        <v>3.4</v>
      </c>
      <c r="AS22">
        <v>0</v>
      </c>
    </row>
    <row r="23" spans="4:65" x14ac:dyDescent="0.2">
      <c r="D23" s="5" t="s">
        <v>84</v>
      </c>
      <c r="E23" s="5" t="s">
        <v>78</v>
      </c>
      <c r="F23" s="5">
        <v>124.9</v>
      </c>
      <c r="G23" s="5">
        <v>1.9</v>
      </c>
      <c r="H23" s="5">
        <v>3.3</v>
      </c>
      <c r="I23" s="5">
        <v>3.3</v>
      </c>
      <c r="J23" s="5">
        <v>0</v>
      </c>
      <c r="K23" s="5">
        <v>0.9</v>
      </c>
      <c r="L23" s="5">
        <v>2.4</v>
      </c>
      <c r="M23" s="5">
        <v>0</v>
      </c>
      <c r="N23" s="5">
        <v>-1.4</v>
      </c>
      <c r="O23" s="5">
        <v>-1.4</v>
      </c>
      <c r="R23">
        <v>0</v>
      </c>
      <c r="S23" s="5"/>
      <c r="T23" s="5"/>
      <c r="U23" s="5"/>
      <c r="V23" s="5">
        <v>48.3</v>
      </c>
      <c r="W23" s="5">
        <v>22</v>
      </c>
      <c r="X23" s="5">
        <v>21.7</v>
      </c>
      <c r="Y23" s="5">
        <v>0.4</v>
      </c>
      <c r="Z23" s="5">
        <v>-0.1</v>
      </c>
      <c r="AA23" s="5"/>
      <c r="AB23" s="5">
        <v>26.3</v>
      </c>
      <c r="AC23" s="5"/>
      <c r="AD23" s="5">
        <v>4.8</v>
      </c>
      <c r="AE23">
        <v>-2.8</v>
      </c>
      <c r="AF23">
        <v>-1.2</v>
      </c>
      <c r="AH23">
        <v>0</v>
      </c>
      <c r="AI23">
        <v>3.5</v>
      </c>
      <c r="AJ23">
        <v>-0.8</v>
      </c>
      <c r="AK23">
        <v>20.3</v>
      </c>
      <c r="AL23">
        <v>10.5</v>
      </c>
      <c r="AM23">
        <v>-0.3</v>
      </c>
      <c r="AN23">
        <v>3.1</v>
      </c>
      <c r="AO23">
        <v>0.1</v>
      </c>
      <c r="AP23">
        <v>0.6</v>
      </c>
      <c r="AQ23">
        <v>0</v>
      </c>
      <c r="AR23">
        <v>-11.7</v>
      </c>
      <c r="AS23">
        <v>75.3</v>
      </c>
      <c r="AT23">
        <v>-0.7</v>
      </c>
      <c r="BD23">
        <v>-0.7</v>
      </c>
      <c r="BF23">
        <v>-0.7</v>
      </c>
    </row>
    <row r="24" spans="4:65" x14ac:dyDescent="0.2">
      <c r="D24" s="5" t="s">
        <v>85</v>
      </c>
      <c r="E24" s="5" t="s">
        <v>78</v>
      </c>
      <c r="F24" s="5">
        <v>-9.1</v>
      </c>
      <c r="G24" s="5">
        <v>-0.1</v>
      </c>
      <c r="H24" s="5"/>
      <c r="I24" s="5">
        <v>0</v>
      </c>
      <c r="J24" s="5"/>
      <c r="K24" s="5">
        <v>0</v>
      </c>
      <c r="L24" s="5"/>
      <c r="M24" s="5">
        <v>0</v>
      </c>
      <c r="N24" s="5">
        <v>-0.1</v>
      </c>
      <c r="O24" s="5">
        <v>-0.1</v>
      </c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 s="5"/>
      <c r="AD24" s="5"/>
      <c r="AE24">
        <v>0</v>
      </c>
      <c r="AJ24">
        <v>0</v>
      </c>
      <c r="AM24">
        <v>0</v>
      </c>
      <c r="AN24">
        <v>0</v>
      </c>
      <c r="AO24">
        <v>0</v>
      </c>
      <c r="AP24">
        <v>0</v>
      </c>
      <c r="AS24">
        <v>-8.1</v>
      </c>
      <c r="AT24">
        <v>-0.2</v>
      </c>
      <c r="BD24">
        <v>-0.2</v>
      </c>
      <c r="BG24">
        <v>-0.2</v>
      </c>
      <c r="BH24">
        <v>-0.7</v>
      </c>
    </row>
    <row r="25" spans="4:65" x14ac:dyDescent="0.2">
      <c r="D25" s="5" t="s">
        <v>86</v>
      </c>
      <c r="E25" s="5" t="s">
        <v>78</v>
      </c>
      <c r="F25" s="5">
        <v>3132.9</v>
      </c>
      <c r="G25" s="5">
        <v>430.2</v>
      </c>
      <c r="H25" s="5">
        <v>431.2</v>
      </c>
      <c r="I25" s="5">
        <v>430.4</v>
      </c>
      <c r="J25" s="5">
        <v>0.1</v>
      </c>
      <c r="K25" s="5">
        <v>124.7</v>
      </c>
      <c r="L25" s="5">
        <v>305.5</v>
      </c>
      <c r="M25" s="5">
        <v>0.9</v>
      </c>
      <c r="N25" s="5">
        <v>-1</v>
      </c>
      <c r="O25" s="5">
        <v>-1.6</v>
      </c>
      <c r="P25">
        <v>0.8</v>
      </c>
      <c r="R25">
        <v>-0.2</v>
      </c>
      <c r="S25" s="5"/>
      <c r="T25" s="5"/>
      <c r="U25" s="5"/>
      <c r="V25" s="5">
        <v>1171.0999999999999</v>
      </c>
      <c r="W25" s="5">
        <v>2623.8</v>
      </c>
      <c r="X25" s="5">
        <v>2322.5</v>
      </c>
      <c r="Y25" s="5">
        <v>278.89999999999998</v>
      </c>
      <c r="Z25" s="5">
        <v>22.4</v>
      </c>
      <c r="AA25" s="5"/>
      <c r="AB25" s="5">
        <v>-1452.7</v>
      </c>
      <c r="AC25" s="5">
        <v>14</v>
      </c>
      <c r="AD25" s="5">
        <v>62</v>
      </c>
      <c r="AE25">
        <v>137.9</v>
      </c>
      <c r="AF25">
        <v>-409.6</v>
      </c>
      <c r="AH25">
        <v>-2.8</v>
      </c>
      <c r="AI25">
        <v>-321.7</v>
      </c>
      <c r="AJ25">
        <v>-20.7</v>
      </c>
      <c r="AK25">
        <v>-554</v>
      </c>
      <c r="AL25">
        <v>-398.7</v>
      </c>
      <c r="AM25">
        <v>46.6</v>
      </c>
      <c r="AN25">
        <v>4.8</v>
      </c>
      <c r="AO25">
        <v>-3.5</v>
      </c>
      <c r="AP25">
        <v>2.5</v>
      </c>
      <c r="AQ25">
        <v>16.5</v>
      </c>
      <c r="AR25">
        <v>-26</v>
      </c>
      <c r="AS25">
        <v>1265.3</v>
      </c>
      <c r="AT25">
        <v>162.6</v>
      </c>
      <c r="AU25">
        <v>0.4</v>
      </c>
      <c r="AV25">
        <v>29.4</v>
      </c>
      <c r="AW25">
        <v>21.2</v>
      </c>
      <c r="AX25">
        <v>8.1999999999999993</v>
      </c>
      <c r="AY25">
        <v>6.9</v>
      </c>
      <c r="AZ25">
        <v>1.1000000000000001</v>
      </c>
      <c r="BA25">
        <v>5.8</v>
      </c>
      <c r="BB25">
        <v>2.8</v>
      </c>
      <c r="BC25">
        <v>6.5</v>
      </c>
      <c r="BD25">
        <v>116.5</v>
      </c>
      <c r="BE25">
        <v>42.3</v>
      </c>
      <c r="BF25">
        <v>60.7</v>
      </c>
      <c r="BG25">
        <v>13.6</v>
      </c>
      <c r="BH25">
        <v>18.399999999999999</v>
      </c>
      <c r="BJ25">
        <v>85.3</v>
      </c>
      <c r="BK25">
        <v>38.4</v>
      </c>
      <c r="BL25">
        <v>43.3</v>
      </c>
      <c r="BM25">
        <v>3.6</v>
      </c>
    </row>
    <row r="26" spans="4:65" x14ac:dyDescent="0.2">
      <c r="D26" s="5" t="s">
        <v>87</v>
      </c>
      <c r="E26" s="5" t="s">
        <v>78</v>
      </c>
      <c r="F26" s="5">
        <v>4826.8</v>
      </c>
      <c r="G26" s="5">
        <v>504.2</v>
      </c>
      <c r="H26" s="5">
        <v>429.1</v>
      </c>
      <c r="I26" s="5">
        <v>429.1</v>
      </c>
      <c r="J26" s="5"/>
      <c r="K26" s="5">
        <v>124.4</v>
      </c>
      <c r="L26" s="5">
        <v>304.7</v>
      </c>
      <c r="M26" s="5"/>
      <c r="N26" s="5">
        <v>75.2</v>
      </c>
      <c r="O26" s="5">
        <v>49</v>
      </c>
      <c r="S26" s="5"/>
      <c r="T26" s="5">
        <v>1.7</v>
      </c>
      <c r="U26" s="5">
        <v>24.4</v>
      </c>
      <c r="V26" s="5">
        <v>3621.8</v>
      </c>
      <c r="W26" s="5">
        <v>2527.4</v>
      </c>
      <c r="X26" s="5">
        <v>2322.5</v>
      </c>
      <c r="Y26" s="5">
        <v>182.4</v>
      </c>
      <c r="Z26" s="5">
        <v>22.4</v>
      </c>
      <c r="AA26" s="5"/>
      <c r="AB26" s="5">
        <v>1094.4000000000001</v>
      </c>
      <c r="AC26" s="5">
        <v>29.1</v>
      </c>
      <c r="AD26" s="5">
        <v>46.5</v>
      </c>
      <c r="AE26">
        <v>421.7</v>
      </c>
      <c r="AF26">
        <v>1.8</v>
      </c>
      <c r="AI26">
        <v>6.2</v>
      </c>
      <c r="AJ26">
        <v>9.8000000000000007</v>
      </c>
      <c r="AK26">
        <v>173.3</v>
      </c>
      <c r="AL26">
        <v>239.1</v>
      </c>
      <c r="AM26">
        <v>90.6</v>
      </c>
      <c r="AN26">
        <v>2.4</v>
      </c>
      <c r="AO26">
        <v>0.1</v>
      </c>
      <c r="AP26">
        <v>0.6</v>
      </c>
      <c r="AR26">
        <v>73.099999999999994</v>
      </c>
      <c r="AS26">
        <v>475.1</v>
      </c>
      <c r="AT26">
        <v>126.2</v>
      </c>
      <c r="AU26">
        <v>0.4</v>
      </c>
      <c r="AV26">
        <v>29.4</v>
      </c>
      <c r="AW26">
        <v>21.2</v>
      </c>
      <c r="AX26">
        <v>8.1999999999999993</v>
      </c>
      <c r="AY26">
        <v>5.8</v>
      </c>
      <c r="BA26">
        <v>5.8</v>
      </c>
      <c r="BD26">
        <v>90.7</v>
      </c>
      <c r="BE26">
        <v>42.3</v>
      </c>
      <c r="BF26">
        <v>35.700000000000003</v>
      </c>
      <c r="BG26">
        <v>12.7</v>
      </c>
      <c r="BI26">
        <v>14.5</v>
      </c>
      <c r="BJ26">
        <v>84.9</v>
      </c>
      <c r="BK26">
        <v>38.4</v>
      </c>
      <c r="BL26">
        <v>43.3</v>
      </c>
      <c r="BM26">
        <v>3.2</v>
      </c>
    </row>
    <row r="27" spans="4:65" x14ac:dyDescent="0.2">
      <c r="D27" s="5" t="s">
        <v>88</v>
      </c>
      <c r="E27" s="5" t="s">
        <v>78</v>
      </c>
      <c r="F27" s="5">
        <v>1001.4</v>
      </c>
      <c r="G27" s="5">
        <v>330.8</v>
      </c>
      <c r="H27" s="5">
        <v>304.7</v>
      </c>
      <c r="I27" s="5">
        <v>304.7</v>
      </c>
      <c r="J27" s="5"/>
      <c r="K27" s="5"/>
      <c r="L27" s="5">
        <v>304.7</v>
      </c>
      <c r="M27" s="5"/>
      <c r="N27" s="5">
        <v>26.1</v>
      </c>
      <c r="O27" s="5"/>
      <c r="S27" s="5"/>
      <c r="T27" s="5">
        <v>1.7</v>
      </c>
      <c r="U27" s="5">
        <v>24.4</v>
      </c>
      <c r="V27" s="5">
        <v>16.100000000000001</v>
      </c>
      <c r="W27" s="5"/>
      <c r="X27" s="5"/>
      <c r="Y27" s="5"/>
      <c r="Z27" s="5"/>
      <c r="AA27" s="5"/>
      <c r="AB27" s="5">
        <v>16.100000000000001</v>
      </c>
      <c r="AC27" s="5">
        <v>15.5</v>
      </c>
      <c r="AD27" s="5"/>
      <c r="AK27">
        <v>0.5</v>
      </c>
      <c r="AL27">
        <v>0</v>
      </c>
      <c r="AS27">
        <v>453.6</v>
      </c>
      <c r="AT27">
        <v>110</v>
      </c>
      <c r="AU27">
        <v>0.4</v>
      </c>
      <c r="AV27">
        <v>29.4</v>
      </c>
      <c r="AW27">
        <v>21.2</v>
      </c>
      <c r="AX27">
        <v>8.1999999999999993</v>
      </c>
      <c r="AY27">
        <v>5.8</v>
      </c>
      <c r="BA27">
        <v>5.8</v>
      </c>
      <c r="BD27">
        <v>74.5</v>
      </c>
      <c r="BE27">
        <v>42.3</v>
      </c>
      <c r="BF27">
        <v>22.2</v>
      </c>
      <c r="BG27">
        <v>10</v>
      </c>
      <c r="BI27">
        <v>14.5</v>
      </c>
      <c r="BJ27">
        <v>76.400000000000006</v>
      </c>
      <c r="BK27">
        <v>38.4</v>
      </c>
      <c r="BL27">
        <v>36</v>
      </c>
      <c r="BM27">
        <v>2</v>
      </c>
    </row>
    <row r="28" spans="4:65" x14ac:dyDescent="0.2">
      <c r="D28" s="5" t="s">
        <v>89</v>
      </c>
      <c r="E28" s="5" t="s">
        <v>78</v>
      </c>
      <c r="F28" s="5">
        <v>3825.4</v>
      </c>
      <c r="G28" s="5">
        <v>173.4</v>
      </c>
      <c r="H28" s="5">
        <v>124.4</v>
      </c>
      <c r="I28" s="5">
        <v>124.4</v>
      </c>
      <c r="J28" s="5"/>
      <c r="K28" s="5">
        <v>124.4</v>
      </c>
      <c r="L28" s="5"/>
      <c r="M28" s="5"/>
      <c r="N28" s="5">
        <v>49</v>
      </c>
      <c r="O28" s="5">
        <v>49</v>
      </c>
      <c r="S28" s="5"/>
      <c r="T28" s="5"/>
      <c r="U28" s="5"/>
      <c r="V28" s="5">
        <v>3605.7</v>
      </c>
      <c r="W28" s="5">
        <v>2527.4</v>
      </c>
      <c r="X28" s="5">
        <v>2322.5</v>
      </c>
      <c r="Y28" s="5">
        <v>182.4</v>
      </c>
      <c r="Z28" s="5">
        <v>22.4</v>
      </c>
      <c r="AA28" s="5"/>
      <c r="AB28" s="5">
        <v>1078.4000000000001</v>
      </c>
      <c r="AC28" s="5">
        <v>13.5</v>
      </c>
      <c r="AD28" s="5">
        <v>46.5</v>
      </c>
      <c r="AE28">
        <v>421.7</v>
      </c>
      <c r="AF28">
        <v>1.8</v>
      </c>
      <c r="AI28">
        <v>6.2</v>
      </c>
      <c r="AJ28">
        <v>9.8000000000000007</v>
      </c>
      <c r="AK28">
        <v>172.8</v>
      </c>
      <c r="AL28">
        <v>239.1</v>
      </c>
      <c r="AM28">
        <v>90.6</v>
      </c>
      <c r="AN28">
        <v>2.4</v>
      </c>
      <c r="AO28">
        <v>0.1</v>
      </c>
      <c r="AP28">
        <v>0.6</v>
      </c>
      <c r="AR28">
        <v>73.099999999999994</v>
      </c>
      <c r="AS28">
        <v>21.5</v>
      </c>
      <c r="AT28">
        <v>16.2</v>
      </c>
      <c r="BD28">
        <v>16.2</v>
      </c>
      <c r="BF28">
        <v>13.6</v>
      </c>
      <c r="BG28">
        <v>2.6</v>
      </c>
      <c r="BJ28">
        <v>8.6</v>
      </c>
      <c r="BL28">
        <v>7.3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4304.7</v>
      </c>
      <c r="G29" s="5">
        <v>112.2</v>
      </c>
      <c r="H29" s="5"/>
      <c r="I29" s="5"/>
      <c r="J29" s="5"/>
      <c r="K29" s="5"/>
      <c r="L29" s="5"/>
      <c r="M29" s="5"/>
      <c r="N29" s="5">
        <v>112.2</v>
      </c>
      <c r="O29" s="5">
        <v>58</v>
      </c>
      <c r="R29">
        <v>3.1</v>
      </c>
      <c r="S29" s="5"/>
      <c r="T29" s="5">
        <v>15.5</v>
      </c>
      <c r="U29" s="5">
        <v>35.6</v>
      </c>
      <c r="V29" s="5">
        <v>3569.5</v>
      </c>
      <c r="W29" s="5"/>
      <c r="X29" s="5"/>
      <c r="Y29" s="5"/>
      <c r="Z29" s="5"/>
      <c r="AA29" s="5"/>
      <c r="AB29" s="5">
        <v>3569.5</v>
      </c>
      <c r="AC29" s="5">
        <v>213.4</v>
      </c>
      <c r="AD29" s="5">
        <v>81.2</v>
      </c>
      <c r="AE29">
        <v>492.5</v>
      </c>
      <c r="AF29">
        <v>579.9</v>
      </c>
      <c r="AH29">
        <v>2.9</v>
      </c>
      <c r="AI29">
        <v>329.5</v>
      </c>
      <c r="AJ29">
        <v>32.799999999999997</v>
      </c>
      <c r="AK29">
        <v>1017.6</v>
      </c>
      <c r="AL29">
        <v>639</v>
      </c>
      <c r="AM29">
        <v>46</v>
      </c>
      <c r="AN29">
        <v>3.7</v>
      </c>
      <c r="AO29">
        <v>9.4</v>
      </c>
      <c r="AP29">
        <v>0.7</v>
      </c>
      <c r="AQ29">
        <v>14.2</v>
      </c>
      <c r="AR29">
        <v>106.7</v>
      </c>
      <c r="AS29">
        <v>4.0999999999999996</v>
      </c>
      <c r="BH29">
        <v>414.6</v>
      </c>
      <c r="BI29">
        <v>204.4</v>
      </c>
    </row>
    <row r="30" spans="4:65" x14ac:dyDescent="0.2">
      <c r="D30" s="5" t="s">
        <v>91</v>
      </c>
      <c r="E30" s="5" t="s">
        <v>78</v>
      </c>
      <c r="F30" s="5">
        <v>593.5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414.6</v>
      </c>
      <c r="BI30">
        <v>178.9</v>
      </c>
    </row>
    <row r="31" spans="4:65" x14ac:dyDescent="0.2">
      <c r="D31" s="5" t="s">
        <v>92</v>
      </c>
      <c r="E31" s="5" t="s">
        <v>78</v>
      </c>
      <c r="F31" s="5">
        <v>3711.2</v>
      </c>
      <c r="G31" s="5">
        <v>112.2</v>
      </c>
      <c r="H31" s="5"/>
      <c r="I31" s="5"/>
      <c r="J31" s="5"/>
      <c r="K31" s="5"/>
      <c r="L31" s="5"/>
      <c r="M31" s="5"/>
      <c r="N31" s="5">
        <v>112.2</v>
      </c>
      <c r="O31" s="5">
        <v>58</v>
      </c>
      <c r="R31">
        <v>3.1</v>
      </c>
      <c r="S31" s="5"/>
      <c r="T31" s="5">
        <v>15.5</v>
      </c>
      <c r="U31" s="5">
        <v>35.6</v>
      </c>
      <c r="V31" s="5">
        <v>3569.5</v>
      </c>
      <c r="W31" s="5"/>
      <c r="X31" s="5"/>
      <c r="Y31" s="5"/>
      <c r="Z31" s="5"/>
      <c r="AA31" s="5"/>
      <c r="AB31" s="5">
        <v>3569.5</v>
      </c>
      <c r="AC31" s="5">
        <v>213.4</v>
      </c>
      <c r="AD31" s="5">
        <v>81.2</v>
      </c>
      <c r="AE31">
        <v>492.5</v>
      </c>
      <c r="AF31">
        <v>579.9</v>
      </c>
      <c r="AH31">
        <v>2.9</v>
      </c>
      <c r="AI31">
        <v>329.5</v>
      </c>
      <c r="AJ31">
        <v>32.799999999999997</v>
      </c>
      <c r="AK31">
        <v>1017.6</v>
      </c>
      <c r="AL31">
        <v>639</v>
      </c>
      <c r="AM31">
        <v>46</v>
      </c>
      <c r="AN31">
        <v>3.7</v>
      </c>
      <c r="AO31">
        <v>9.4</v>
      </c>
      <c r="AP31">
        <v>0.7</v>
      </c>
      <c r="AQ31">
        <v>14.2</v>
      </c>
      <c r="AR31">
        <v>106.7</v>
      </c>
      <c r="AS31">
        <v>4.0999999999999996</v>
      </c>
      <c r="BI31">
        <v>25.5</v>
      </c>
    </row>
    <row r="32" spans="4:65" x14ac:dyDescent="0.2">
      <c r="D32" s="5" t="s">
        <v>200</v>
      </c>
      <c r="E32" s="5" t="s">
        <v>78</v>
      </c>
      <c r="F32" s="5">
        <v>522.1</v>
      </c>
      <c r="G32" s="5">
        <v>392</v>
      </c>
      <c r="H32" s="5">
        <v>429.1</v>
      </c>
      <c r="I32" s="5">
        <v>429.1</v>
      </c>
      <c r="J32" s="5"/>
      <c r="K32" s="5">
        <v>124.4</v>
      </c>
      <c r="L32" s="5">
        <v>304.7</v>
      </c>
      <c r="M32" s="5"/>
      <c r="N32" s="5">
        <v>-37.1</v>
      </c>
      <c r="O32" s="5">
        <v>-8.9</v>
      </c>
      <c r="R32">
        <v>-3.1</v>
      </c>
      <c r="S32" s="5"/>
      <c r="T32" s="5">
        <v>-13.9</v>
      </c>
      <c r="U32" s="5">
        <v>-11.2</v>
      </c>
      <c r="V32" s="5">
        <v>52.3</v>
      </c>
      <c r="W32" s="5">
        <v>2527.4</v>
      </c>
      <c r="X32" s="5">
        <v>2322.5</v>
      </c>
      <c r="Y32" s="5">
        <v>182.4</v>
      </c>
      <c r="Z32" s="5">
        <v>22.4</v>
      </c>
      <c r="AA32" s="5"/>
      <c r="AB32" s="5">
        <v>-2475</v>
      </c>
      <c r="AC32" s="5">
        <v>-184.3</v>
      </c>
      <c r="AD32" s="5">
        <v>-34.700000000000003</v>
      </c>
      <c r="AE32">
        <v>-70.8</v>
      </c>
      <c r="AF32">
        <v>-578.20000000000005</v>
      </c>
      <c r="AH32">
        <v>-2.9</v>
      </c>
      <c r="AI32">
        <v>-323.2</v>
      </c>
      <c r="AJ32">
        <v>-23</v>
      </c>
      <c r="AK32">
        <v>-844.3</v>
      </c>
      <c r="AL32">
        <v>-399.8</v>
      </c>
      <c r="AM32">
        <v>44.6</v>
      </c>
      <c r="AN32">
        <v>-1.3</v>
      </c>
      <c r="AO32">
        <v>-9.3000000000000007</v>
      </c>
      <c r="AP32">
        <v>0</v>
      </c>
      <c r="AQ32">
        <v>-14.2</v>
      </c>
      <c r="AR32">
        <v>-33.6</v>
      </c>
      <c r="AS32">
        <v>471</v>
      </c>
      <c r="AT32">
        <v>126.2</v>
      </c>
      <c r="AU32">
        <v>0.4</v>
      </c>
      <c r="AV32">
        <v>29.4</v>
      </c>
      <c r="AW32">
        <v>21.2</v>
      </c>
      <c r="AX32">
        <v>8.1999999999999993</v>
      </c>
      <c r="AY32">
        <v>5.8</v>
      </c>
      <c r="BA32">
        <v>5.8</v>
      </c>
      <c r="BD32">
        <v>90.7</v>
      </c>
      <c r="BE32">
        <v>42.3</v>
      </c>
      <c r="BF32">
        <v>35.700000000000003</v>
      </c>
      <c r="BG32">
        <v>12.7</v>
      </c>
      <c r="BH32">
        <v>-414.6</v>
      </c>
      <c r="BI32">
        <v>-189.9</v>
      </c>
      <c r="BJ32">
        <v>84.9</v>
      </c>
      <c r="BK32">
        <v>38.4</v>
      </c>
      <c r="BL32">
        <v>43.3</v>
      </c>
      <c r="BM32">
        <v>3.2</v>
      </c>
    </row>
    <row r="33" spans="4:65" x14ac:dyDescent="0.2">
      <c r="D33" s="5" t="s">
        <v>201</v>
      </c>
      <c r="E33" s="5" t="s">
        <v>78</v>
      </c>
      <c r="F33" s="5">
        <v>407.9</v>
      </c>
      <c r="G33" s="5">
        <v>330.8</v>
      </c>
      <c r="H33" s="5">
        <v>304.7</v>
      </c>
      <c r="I33" s="5">
        <v>304.7</v>
      </c>
      <c r="J33" s="5"/>
      <c r="K33" s="5"/>
      <c r="L33" s="5">
        <v>304.7</v>
      </c>
      <c r="M33" s="5"/>
      <c r="N33" s="5">
        <v>26.1</v>
      </c>
      <c r="O33" s="5"/>
      <c r="S33" s="5"/>
      <c r="T33" s="5">
        <v>1.7</v>
      </c>
      <c r="U33" s="5">
        <v>24.4</v>
      </c>
      <c r="V33" s="5">
        <v>16.100000000000001</v>
      </c>
      <c r="W33" s="5"/>
      <c r="X33" s="5"/>
      <c r="Y33" s="5"/>
      <c r="Z33" s="5"/>
      <c r="AA33" s="5"/>
      <c r="AB33" s="5">
        <v>16.100000000000001</v>
      </c>
      <c r="AC33" s="5">
        <v>15.5</v>
      </c>
      <c r="AD33" s="5"/>
      <c r="AK33">
        <v>0.5</v>
      </c>
      <c r="AL33">
        <v>0</v>
      </c>
      <c r="AS33">
        <v>453.6</v>
      </c>
      <c r="AT33">
        <v>110</v>
      </c>
      <c r="AU33">
        <v>0.4</v>
      </c>
      <c r="AV33">
        <v>29.4</v>
      </c>
      <c r="AW33">
        <v>21.2</v>
      </c>
      <c r="AX33">
        <v>8.1999999999999993</v>
      </c>
      <c r="AY33">
        <v>5.8</v>
      </c>
      <c r="BA33">
        <v>5.8</v>
      </c>
      <c r="BD33">
        <v>74.5</v>
      </c>
      <c r="BE33">
        <v>42.3</v>
      </c>
      <c r="BF33">
        <v>22.2</v>
      </c>
      <c r="BG33">
        <v>10</v>
      </c>
      <c r="BH33">
        <v>-414.6</v>
      </c>
      <c r="BI33">
        <v>-164.4</v>
      </c>
      <c r="BJ33">
        <v>76.400000000000006</v>
      </c>
      <c r="BK33">
        <v>38.4</v>
      </c>
      <c r="BL33">
        <v>36</v>
      </c>
      <c r="BM33">
        <v>2</v>
      </c>
    </row>
    <row r="34" spans="4:65" x14ac:dyDescent="0.2">
      <c r="D34" s="5" t="s">
        <v>202</v>
      </c>
      <c r="E34" s="5" t="s">
        <v>78</v>
      </c>
      <c r="F34" s="5">
        <v>114.2</v>
      </c>
      <c r="G34" s="5">
        <v>61.2</v>
      </c>
      <c r="H34" s="5">
        <v>124.4</v>
      </c>
      <c r="I34" s="5">
        <v>124.4</v>
      </c>
      <c r="J34" s="5"/>
      <c r="K34" s="5">
        <v>124.4</v>
      </c>
      <c r="L34" s="5"/>
      <c r="M34" s="5"/>
      <c r="N34" s="5">
        <v>-63.2</v>
      </c>
      <c r="O34" s="5">
        <v>-8.9</v>
      </c>
      <c r="R34">
        <v>-3.1</v>
      </c>
      <c r="S34" s="5"/>
      <c r="T34" s="5">
        <v>-15.5</v>
      </c>
      <c r="U34" s="5">
        <v>-35.6</v>
      </c>
      <c r="V34" s="5">
        <v>36.299999999999997</v>
      </c>
      <c r="W34" s="5">
        <v>2527.4</v>
      </c>
      <c r="X34" s="5">
        <v>2322.5</v>
      </c>
      <c r="Y34" s="5">
        <v>182.4</v>
      </c>
      <c r="Z34" s="5">
        <v>22.4</v>
      </c>
      <c r="AA34" s="5"/>
      <c r="AB34" s="5">
        <v>-2491.1</v>
      </c>
      <c r="AC34" s="5">
        <v>-199.9</v>
      </c>
      <c r="AD34" s="5">
        <v>-34.700000000000003</v>
      </c>
      <c r="AE34">
        <v>-70.8</v>
      </c>
      <c r="AF34">
        <v>-578.20000000000005</v>
      </c>
      <c r="AH34">
        <v>-2.9</v>
      </c>
      <c r="AI34">
        <v>-323.2</v>
      </c>
      <c r="AJ34">
        <v>-23</v>
      </c>
      <c r="AK34">
        <v>-844.9</v>
      </c>
      <c r="AL34">
        <v>-399.8</v>
      </c>
      <c r="AM34">
        <v>44.6</v>
      </c>
      <c r="AN34">
        <v>-1.3</v>
      </c>
      <c r="AO34">
        <v>-9.3000000000000007</v>
      </c>
      <c r="AP34">
        <v>0</v>
      </c>
      <c r="AQ34">
        <v>-14.2</v>
      </c>
      <c r="AR34">
        <v>-33.6</v>
      </c>
      <c r="AS34">
        <v>17.399999999999999</v>
      </c>
      <c r="AT34">
        <v>16.2</v>
      </c>
      <c r="BD34">
        <v>16.2</v>
      </c>
      <c r="BF34">
        <v>13.6</v>
      </c>
      <c r="BG34">
        <v>2.6</v>
      </c>
      <c r="BI34">
        <v>-25.5</v>
      </c>
      <c r="BJ34">
        <v>8.6</v>
      </c>
      <c r="BL34">
        <v>7.3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204.5</v>
      </c>
      <c r="G35" s="5">
        <v>17.7</v>
      </c>
      <c r="H35" s="5"/>
      <c r="I35" s="5"/>
      <c r="J35" s="5"/>
      <c r="K35" s="5"/>
      <c r="L35" s="5"/>
      <c r="M35" s="5"/>
      <c r="N35" s="5">
        <v>17.7</v>
      </c>
      <c r="O35" s="5"/>
      <c r="S35" s="5"/>
      <c r="T35" s="5">
        <v>7.9</v>
      </c>
      <c r="U35" s="5">
        <v>9.6999999999999993</v>
      </c>
      <c r="V35" s="5">
        <v>93.5</v>
      </c>
      <c r="W35" s="5"/>
      <c r="X35" s="5"/>
      <c r="Y35" s="5"/>
      <c r="Z35" s="5"/>
      <c r="AA35" s="5"/>
      <c r="AB35" s="5">
        <v>93.5</v>
      </c>
      <c r="AC35" s="5">
        <v>81.2</v>
      </c>
      <c r="AD35" s="5">
        <v>1.5</v>
      </c>
      <c r="AK35">
        <v>0</v>
      </c>
      <c r="AL35">
        <v>0</v>
      </c>
      <c r="AO35">
        <v>0</v>
      </c>
      <c r="AQ35">
        <v>10.7</v>
      </c>
      <c r="AR35">
        <v>0</v>
      </c>
      <c r="AS35">
        <v>41.3</v>
      </c>
      <c r="BH35">
        <v>36.5</v>
      </c>
      <c r="BI35">
        <v>15.5</v>
      </c>
    </row>
    <row r="36" spans="4:65" x14ac:dyDescent="0.2">
      <c r="D36" s="5" t="s">
        <v>93</v>
      </c>
      <c r="E36" s="5" t="s">
        <v>78</v>
      </c>
      <c r="F36" s="5">
        <v>15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15</v>
      </c>
    </row>
    <row r="37" spans="4:65" x14ac:dyDescent="0.2">
      <c r="D37" s="5" t="s">
        <v>94</v>
      </c>
      <c r="E37" s="5" t="s">
        <v>78</v>
      </c>
      <c r="F37" s="5">
        <v>34.1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S37">
        <v>24.7</v>
      </c>
      <c r="BH37">
        <v>9.5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9.1999999999999993</v>
      </c>
      <c r="G38" s="5">
        <v>7.8</v>
      </c>
      <c r="H38" s="5"/>
      <c r="I38" s="5"/>
      <c r="J38" s="5"/>
      <c r="K38" s="5"/>
      <c r="L38" s="5"/>
      <c r="M38" s="5"/>
      <c r="N38" s="5">
        <v>7.8</v>
      </c>
      <c r="O38" s="5"/>
      <c r="S38" s="5"/>
      <c r="T38" s="5">
        <v>6</v>
      </c>
      <c r="U38" s="5">
        <v>1.8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1.1000000000000001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9.8000000000000007</v>
      </c>
      <c r="H39" s="5"/>
      <c r="I39" s="5"/>
      <c r="J39" s="5"/>
      <c r="K39" s="5"/>
      <c r="L39" s="5"/>
      <c r="M39" s="5"/>
      <c r="N39" s="5">
        <v>9.8000000000000007</v>
      </c>
      <c r="O39" s="5"/>
      <c r="S39" s="5"/>
      <c r="T39" s="5">
        <v>1.9</v>
      </c>
      <c r="U39" s="5">
        <v>7.9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130.5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93.5</v>
      </c>
      <c r="W40" s="5"/>
      <c r="X40" s="5"/>
      <c r="Y40" s="5"/>
      <c r="Z40" s="5"/>
      <c r="AA40" s="5"/>
      <c r="AB40" s="5">
        <v>93.5</v>
      </c>
      <c r="AC40" s="5">
        <v>81.2</v>
      </c>
      <c r="AD40" s="5">
        <v>1.5</v>
      </c>
      <c r="AK40">
        <v>0</v>
      </c>
      <c r="AL40">
        <v>0</v>
      </c>
      <c r="AO40">
        <v>0</v>
      </c>
      <c r="AQ40">
        <v>10.7</v>
      </c>
      <c r="AR40">
        <v>0</v>
      </c>
      <c r="AS40">
        <v>14.6</v>
      </c>
      <c r="BH40">
        <v>8.6</v>
      </c>
      <c r="BI40">
        <v>13.7</v>
      </c>
    </row>
    <row r="41" spans="4:65" x14ac:dyDescent="0.2">
      <c r="D41" s="5" t="s">
        <v>204</v>
      </c>
      <c r="E41" s="5" t="s">
        <v>78</v>
      </c>
      <c r="F41" s="5">
        <v>4.7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1.4</v>
      </c>
      <c r="BH41">
        <v>2.6</v>
      </c>
      <c r="BI41">
        <v>0.7</v>
      </c>
    </row>
    <row r="42" spans="4:65" x14ac:dyDescent="0.2">
      <c r="D42" s="5" t="s">
        <v>98</v>
      </c>
      <c r="E42" s="5" t="s">
        <v>78</v>
      </c>
      <c r="F42" s="5">
        <v>28.2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19.600000000000001</v>
      </c>
      <c r="BI42">
        <v>8.6999999999999993</v>
      </c>
    </row>
    <row r="43" spans="4:65" x14ac:dyDescent="0.2">
      <c r="D43" s="5" t="s">
        <v>99</v>
      </c>
      <c r="E43" s="5" t="s">
        <v>78</v>
      </c>
      <c r="F43" s="5">
        <v>2378.1</v>
      </c>
      <c r="G43" s="5">
        <v>20.6</v>
      </c>
      <c r="H43" s="5">
        <v>2.2000000000000002</v>
      </c>
      <c r="I43" s="5">
        <v>1.3</v>
      </c>
      <c r="J43" s="5">
        <v>0.1</v>
      </c>
      <c r="K43" s="5">
        <v>0.3</v>
      </c>
      <c r="L43" s="5">
        <v>0.8</v>
      </c>
      <c r="M43" s="5">
        <v>0.9</v>
      </c>
      <c r="N43" s="5">
        <v>18.399999999999999</v>
      </c>
      <c r="O43" s="5">
        <v>7.3</v>
      </c>
      <c r="P43">
        <v>0.8</v>
      </c>
      <c r="R43">
        <v>2.9</v>
      </c>
      <c r="S43" s="5"/>
      <c r="T43" s="5">
        <v>5.9</v>
      </c>
      <c r="U43" s="5">
        <v>1.5</v>
      </c>
      <c r="V43" s="5">
        <v>1025.2</v>
      </c>
      <c r="W43" s="5">
        <v>96.4</v>
      </c>
      <c r="X43" s="5"/>
      <c r="Y43" s="5">
        <v>96.4</v>
      </c>
      <c r="Z43" s="5">
        <v>0</v>
      </c>
      <c r="AA43" s="5"/>
      <c r="AB43" s="5">
        <v>928.7</v>
      </c>
      <c r="AC43" s="5">
        <v>117.2</v>
      </c>
      <c r="AD43" s="5">
        <v>95.2</v>
      </c>
      <c r="AE43">
        <v>208.7</v>
      </c>
      <c r="AF43">
        <v>168.6</v>
      </c>
      <c r="AH43">
        <v>0</v>
      </c>
      <c r="AI43">
        <v>1.5</v>
      </c>
      <c r="AJ43">
        <v>2.2999999999999998</v>
      </c>
      <c r="AK43">
        <v>290.2</v>
      </c>
      <c r="AL43">
        <v>1.2</v>
      </c>
      <c r="AM43">
        <v>1.9</v>
      </c>
      <c r="AN43">
        <v>6.1</v>
      </c>
      <c r="AO43">
        <v>5.7</v>
      </c>
      <c r="AP43">
        <v>2.5</v>
      </c>
      <c r="AQ43">
        <v>20</v>
      </c>
      <c r="AR43">
        <v>7.6</v>
      </c>
      <c r="AS43">
        <v>752.9</v>
      </c>
      <c r="AT43">
        <v>36.299999999999997</v>
      </c>
      <c r="AY43">
        <v>1.1000000000000001</v>
      </c>
      <c r="AZ43">
        <v>1.1000000000000001</v>
      </c>
      <c r="BB43">
        <v>2.8</v>
      </c>
      <c r="BC43">
        <v>6.5</v>
      </c>
      <c r="BD43">
        <v>25.9</v>
      </c>
      <c r="BF43">
        <v>24.9</v>
      </c>
      <c r="BG43">
        <v>0.9</v>
      </c>
      <c r="BH43">
        <v>376.9</v>
      </c>
      <c r="BI43">
        <v>165.8</v>
      </c>
      <c r="BJ43">
        <v>0.4</v>
      </c>
      <c r="BM43">
        <v>0.4</v>
      </c>
    </row>
    <row r="44" spans="4:65" x14ac:dyDescent="0.2">
      <c r="D44" s="5" t="s">
        <v>100</v>
      </c>
      <c r="E44" s="5" t="s">
        <v>78</v>
      </c>
      <c r="F44" s="5">
        <v>1845.3</v>
      </c>
      <c r="G44" s="5">
        <v>17.3</v>
      </c>
      <c r="H44" s="5">
        <v>2</v>
      </c>
      <c r="I44" s="5">
        <v>1.1000000000000001</v>
      </c>
      <c r="J44" s="5">
        <v>0</v>
      </c>
      <c r="K44" s="5">
        <v>0.3</v>
      </c>
      <c r="L44" s="5">
        <v>0.8</v>
      </c>
      <c r="M44" s="5">
        <v>0.9</v>
      </c>
      <c r="N44" s="5">
        <v>15.4</v>
      </c>
      <c r="O44" s="5">
        <v>7.2</v>
      </c>
      <c r="P44">
        <v>0.8</v>
      </c>
      <c r="S44" s="5"/>
      <c r="T44" s="5">
        <v>5.9</v>
      </c>
      <c r="U44" s="5">
        <v>1.5</v>
      </c>
      <c r="V44" s="5">
        <v>591.1</v>
      </c>
      <c r="W44" s="5"/>
      <c r="X44" s="5"/>
      <c r="Y44" s="5"/>
      <c r="Z44" s="5"/>
      <c r="AA44" s="5"/>
      <c r="AB44" s="5">
        <v>591.1</v>
      </c>
      <c r="AC44" s="5">
        <v>117.2</v>
      </c>
      <c r="AD44" s="5">
        <v>12.1</v>
      </c>
      <c r="AF44">
        <v>168.6</v>
      </c>
      <c r="AH44">
        <v>0</v>
      </c>
      <c r="AI44">
        <v>1.5</v>
      </c>
      <c r="AJ44">
        <v>0.3</v>
      </c>
      <c r="AK44">
        <v>290.2</v>
      </c>
      <c r="AL44">
        <v>1.2</v>
      </c>
      <c r="AR44">
        <v>0</v>
      </c>
      <c r="AS44">
        <v>657.4</v>
      </c>
      <c r="AT44">
        <v>36.299999999999997</v>
      </c>
      <c r="AY44">
        <v>1.1000000000000001</v>
      </c>
      <c r="AZ44">
        <v>1.1000000000000001</v>
      </c>
      <c r="BB44">
        <v>2.8</v>
      </c>
      <c r="BC44">
        <v>6.5</v>
      </c>
      <c r="BD44">
        <v>25.9</v>
      </c>
      <c r="BF44">
        <v>24.9</v>
      </c>
      <c r="BG44">
        <v>0.9</v>
      </c>
      <c r="BH44">
        <v>376.9</v>
      </c>
      <c r="BI44">
        <v>165.8</v>
      </c>
      <c r="BJ44">
        <v>0.4</v>
      </c>
      <c r="BM44">
        <v>0.4</v>
      </c>
    </row>
    <row r="45" spans="4:65" x14ac:dyDescent="0.2">
      <c r="D45" s="5" t="s">
        <v>101</v>
      </c>
      <c r="E45" s="5" t="s">
        <v>78</v>
      </c>
      <c r="F45" s="5">
        <v>572.70000000000005</v>
      </c>
      <c r="G45" s="5">
        <v>17.100000000000001</v>
      </c>
      <c r="H45" s="5">
        <v>1.8</v>
      </c>
      <c r="I45" s="5">
        <v>1.1000000000000001</v>
      </c>
      <c r="J45" s="5"/>
      <c r="K45" s="5">
        <v>0.3</v>
      </c>
      <c r="L45" s="5">
        <v>0.8</v>
      </c>
      <c r="M45" s="5">
        <v>0.7</v>
      </c>
      <c r="N45" s="5">
        <v>15.2</v>
      </c>
      <c r="O45" s="5">
        <v>7.2</v>
      </c>
      <c r="P45">
        <v>0.7</v>
      </c>
      <c r="S45" s="5"/>
      <c r="T45" s="5">
        <v>5.9</v>
      </c>
      <c r="U45" s="5">
        <v>1.5</v>
      </c>
      <c r="V45" s="5">
        <v>142.1</v>
      </c>
      <c r="W45" s="5"/>
      <c r="X45" s="5"/>
      <c r="Y45" s="5"/>
      <c r="Z45" s="5"/>
      <c r="AA45" s="5"/>
      <c r="AB45" s="5">
        <v>142.1</v>
      </c>
      <c r="AC45" s="5">
        <v>117.2</v>
      </c>
      <c r="AD45" s="5">
        <v>0.3</v>
      </c>
      <c r="AJ45">
        <v>0</v>
      </c>
      <c r="AK45">
        <v>24.2</v>
      </c>
      <c r="AL45">
        <v>0.4</v>
      </c>
      <c r="AR45">
        <v>0</v>
      </c>
      <c r="AS45">
        <v>179</v>
      </c>
      <c r="AT45">
        <v>5</v>
      </c>
      <c r="BD45">
        <v>5</v>
      </c>
      <c r="BF45">
        <v>4.4000000000000004</v>
      </c>
      <c r="BG45">
        <v>0.6</v>
      </c>
      <c r="BH45">
        <v>128.30000000000001</v>
      </c>
      <c r="BI45">
        <v>100.9</v>
      </c>
      <c r="BJ45">
        <v>0.4</v>
      </c>
      <c r="BM45">
        <v>0.4</v>
      </c>
    </row>
    <row r="46" spans="4:65" x14ac:dyDescent="0.2">
      <c r="D46" s="5" t="s">
        <v>205</v>
      </c>
      <c r="E46" s="5" t="s">
        <v>78</v>
      </c>
      <c r="F46" s="5">
        <v>34</v>
      </c>
      <c r="G46" s="5">
        <v>13.9</v>
      </c>
      <c r="H46" s="5">
        <v>0.3</v>
      </c>
      <c r="I46" s="5">
        <v>0.3</v>
      </c>
      <c r="J46" s="5"/>
      <c r="K46" s="5">
        <v>0.3</v>
      </c>
      <c r="L46" s="5"/>
      <c r="M46" s="5"/>
      <c r="N46" s="5">
        <v>13.6</v>
      </c>
      <c r="O46" s="5">
        <v>6.2</v>
      </c>
      <c r="S46" s="5"/>
      <c r="T46" s="5">
        <v>5.9</v>
      </c>
      <c r="U46" s="5">
        <v>1.5</v>
      </c>
      <c r="V46" s="5">
        <v>0</v>
      </c>
      <c r="W46" s="5"/>
      <c r="X46" s="5"/>
      <c r="Y46" s="5"/>
      <c r="Z46" s="5"/>
      <c r="AA46" s="5"/>
      <c r="AB46" s="5">
        <v>0</v>
      </c>
      <c r="AC46" s="5"/>
      <c r="AD46" s="5">
        <v>0</v>
      </c>
      <c r="AK46">
        <v>0</v>
      </c>
      <c r="AS46">
        <v>9</v>
      </c>
      <c r="BH46">
        <v>8.9</v>
      </c>
      <c r="BI46">
        <v>2.2000000000000002</v>
      </c>
    </row>
    <row r="47" spans="4:65" x14ac:dyDescent="0.2">
      <c r="D47" s="5" t="s">
        <v>206</v>
      </c>
      <c r="E47" s="5" t="s">
        <v>78</v>
      </c>
      <c r="F47" s="5">
        <v>307.60000000000002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117.2</v>
      </c>
      <c r="W47" s="5"/>
      <c r="X47" s="5"/>
      <c r="Y47" s="5"/>
      <c r="Z47" s="5"/>
      <c r="AA47" s="5"/>
      <c r="AB47" s="5">
        <v>117.2</v>
      </c>
      <c r="AC47" s="5">
        <v>117.2</v>
      </c>
      <c r="AD47" s="5">
        <v>0</v>
      </c>
      <c r="AK47">
        <v>0</v>
      </c>
      <c r="AR47">
        <v>0</v>
      </c>
      <c r="AS47">
        <v>70</v>
      </c>
      <c r="AT47">
        <v>0.3</v>
      </c>
      <c r="BD47">
        <v>0.3</v>
      </c>
      <c r="BH47">
        <v>47.2</v>
      </c>
      <c r="BI47">
        <v>72.5</v>
      </c>
      <c r="BJ47">
        <v>0.4</v>
      </c>
      <c r="BM47">
        <v>0.4</v>
      </c>
    </row>
    <row r="48" spans="4:65" x14ac:dyDescent="0.2">
      <c r="D48" s="5" t="s">
        <v>207</v>
      </c>
      <c r="E48" s="5" t="s">
        <v>78</v>
      </c>
      <c r="F48" s="5">
        <v>11.9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8</v>
      </c>
      <c r="BI48">
        <v>1.2</v>
      </c>
    </row>
    <row r="49" spans="4:65" x14ac:dyDescent="0.2">
      <c r="D49" s="5" t="s">
        <v>208</v>
      </c>
      <c r="E49" s="5" t="s">
        <v>78</v>
      </c>
      <c r="F49" s="5">
        <v>28.6</v>
      </c>
      <c r="G49" s="5">
        <v>1.5</v>
      </c>
      <c r="H49" s="5">
        <v>0.6</v>
      </c>
      <c r="I49" s="5">
        <v>0</v>
      </c>
      <c r="J49" s="5"/>
      <c r="K49" s="5">
        <v>0</v>
      </c>
      <c r="L49" s="5"/>
      <c r="M49" s="5">
        <v>0.5</v>
      </c>
      <c r="N49" s="5">
        <v>0.9</v>
      </c>
      <c r="O49" s="5">
        <v>0.9</v>
      </c>
      <c r="S49" s="5"/>
      <c r="T49" s="5"/>
      <c r="U49" s="5"/>
      <c r="V49" s="5">
        <v>0.6</v>
      </c>
      <c r="W49" s="5"/>
      <c r="X49" s="5"/>
      <c r="Y49" s="5"/>
      <c r="Z49" s="5"/>
      <c r="AA49" s="5"/>
      <c r="AB49" s="5">
        <v>0.6</v>
      </c>
      <c r="AC49" s="5"/>
      <c r="AD49" s="5">
        <v>0</v>
      </c>
      <c r="AJ49">
        <v>0</v>
      </c>
      <c r="AK49">
        <v>0.2</v>
      </c>
      <c r="AL49">
        <v>0.4</v>
      </c>
      <c r="AS49">
        <v>20.8</v>
      </c>
      <c r="AT49">
        <v>0.6</v>
      </c>
      <c r="BD49">
        <v>0.6</v>
      </c>
      <c r="BH49">
        <v>4.9000000000000004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4.2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</v>
      </c>
      <c r="BH50">
        <v>2.2000000000000002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22.1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J51">
        <v>0</v>
      </c>
      <c r="AK51">
        <v>0.1</v>
      </c>
      <c r="AS51">
        <v>11.1</v>
      </c>
      <c r="BH51">
        <v>10.8</v>
      </c>
      <c r="BI51">
        <v>0.1</v>
      </c>
    </row>
    <row r="52" spans="4:65" x14ac:dyDescent="0.2">
      <c r="D52" t="s">
        <v>211</v>
      </c>
      <c r="E52" t="s">
        <v>78</v>
      </c>
      <c r="F52">
        <v>4.9000000000000004</v>
      </c>
      <c r="G52">
        <v>0.2</v>
      </c>
      <c r="H52">
        <v>0.2</v>
      </c>
      <c r="M52">
        <v>0.2</v>
      </c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K52">
        <v>0.2</v>
      </c>
      <c r="AS52">
        <v>1.9</v>
      </c>
      <c r="BH52">
        <v>0.9</v>
      </c>
      <c r="BI52">
        <v>1.8</v>
      </c>
    </row>
    <row r="53" spans="4:65" x14ac:dyDescent="0.2">
      <c r="D53" t="s">
        <v>212</v>
      </c>
      <c r="E53" t="s">
        <v>78</v>
      </c>
      <c r="F53">
        <v>81.8</v>
      </c>
      <c r="G53">
        <v>0.8</v>
      </c>
      <c r="H53">
        <v>0.8</v>
      </c>
      <c r="I53">
        <v>0.8</v>
      </c>
      <c r="L53">
        <v>0.8</v>
      </c>
      <c r="S53" s="5"/>
      <c r="T53" s="5"/>
      <c r="U53" s="5"/>
      <c r="V53" s="5">
        <v>0.3</v>
      </c>
      <c r="W53" s="5"/>
      <c r="X53" s="5"/>
      <c r="Y53" s="5"/>
      <c r="Z53" s="5"/>
      <c r="AA53" s="5"/>
      <c r="AB53" s="5">
        <v>0.3</v>
      </c>
      <c r="AC53" s="5"/>
      <c r="AD53" s="5">
        <v>0</v>
      </c>
      <c r="AK53">
        <v>0.2</v>
      </c>
      <c r="AS53">
        <v>41.1</v>
      </c>
      <c r="AT53">
        <v>1.1000000000000001</v>
      </c>
      <c r="BD53">
        <v>1.1000000000000001</v>
      </c>
      <c r="BH53">
        <v>24.1</v>
      </c>
      <c r="BI53">
        <v>14.3</v>
      </c>
    </row>
    <row r="54" spans="4:65" x14ac:dyDescent="0.2">
      <c r="D54" t="s">
        <v>213</v>
      </c>
      <c r="E54" t="s">
        <v>78</v>
      </c>
      <c r="F54">
        <v>25.8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7.2</v>
      </c>
      <c r="AT54">
        <v>1.5</v>
      </c>
      <c r="BD54">
        <v>1.5</v>
      </c>
      <c r="BH54">
        <v>8.9</v>
      </c>
      <c r="BI54">
        <v>8.1999999999999993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2.9</v>
      </c>
      <c r="S55" s="5"/>
      <c r="T55" s="5"/>
      <c r="U55" s="5"/>
      <c r="V55" s="5">
        <v>0</v>
      </c>
      <c r="W55" s="5"/>
      <c r="X55" s="5"/>
      <c r="Y55" s="5"/>
      <c r="Z55" s="5"/>
      <c r="AA55" s="5"/>
      <c r="AB55" s="5">
        <v>0</v>
      </c>
      <c r="AC55" s="5"/>
      <c r="AD55" s="5">
        <v>0</v>
      </c>
      <c r="AS55">
        <v>0.9</v>
      </c>
      <c r="AT55">
        <v>1.1000000000000001</v>
      </c>
      <c r="BD55">
        <v>1.1000000000000001</v>
      </c>
      <c r="BH55">
        <v>0.7</v>
      </c>
      <c r="BI55">
        <v>0.3</v>
      </c>
    </row>
    <row r="56" spans="4:65" x14ac:dyDescent="0.2">
      <c r="D56" t="s">
        <v>215</v>
      </c>
      <c r="E56" t="s">
        <v>78</v>
      </c>
      <c r="F56">
        <v>31</v>
      </c>
      <c r="G56">
        <v>0.1</v>
      </c>
      <c r="N56">
        <v>0.1</v>
      </c>
      <c r="O56">
        <v>0.1</v>
      </c>
      <c r="V56">
        <v>23.4</v>
      </c>
      <c r="AB56">
        <v>23.4</v>
      </c>
      <c r="AK56">
        <v>23.4</v>
      </c>
      <c r="AS56">
        <v>4.0999999999999996</v>
      </c>
      <c r="AT56">
        <v>0.1</v>
      </c>
      <c r="BD56">
        <v>0.1</v>
      </c>
      <c r="BF56">
        <v>0.1</v>
      </c>
      <c r="BH56">
        <v>3.3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S57">
        <v>2.5</v>
      </c>
      <c r="BH57">
        <v>1.2</v>
      </c>
      <c r="BI57">
        <v>0.2</v>
      </c>
    </row>
    <row r="58" spans="4:65" x14ac:dyDescent="0.2">
      <c r="D58" t="s">
        <v>216</v>
      </c>
      <c r="E58" t="s">
        <v>78</v>
      </c>
      <c r="F58">
        <v>14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0.1</v>
      </c>
      <c r="AB58">
        <v>0.1</v>
      </c>
      <c r="AD58">
        <v>0</v>
      </c>
      <c r="AJ58">
        <v>0</v>
      </c>
      <c r="AK58">
        <v>0</v>
      </c>
      <c r="AS58">
        <v>5.6</v>
      </c>
      <c r="AT58">
        <v>0.2</v>
      </c>
      <c r="BD58">
        <v>0.2</v>
      </c>
      <c r="BH58">
        <v>7.3</v>
      </c>
      <c r="BI58">
        <v>0.1</v>
      </c>
    </row>
    <row r="59" spans="4:65" x14ac:dyDescent="0.2">
      <c r="D59" t="s">
        <v>102</v>
      </c>
      <c r="E59" t="s">
        <v>78</v>
      </c>
      <c r="F59">
        <v>419.3</v>
      </c>
      <c r="V59">
        <v>410.5</v>
      </c>
      <c r="AB59">
        <v>410.5</v>
      </c>
      <c r="AD59">
        <v>7.6</v>
      </c>
      <c r="AF59">
        <v>168.6</v>
      </c>
      <c r="AH59">
        <v>0</v>
      </c>
      <c r="AI59">
        <v>0.4</v>
      </c>
      <c r="AK59">
        <v>233.9</v>
      </c>
      <c r="AS59">
        <v>1.9</v>
      </c>
      <c r="BH59">
        <v>6.9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398.4</v>
      </c>
      <c r="V61">
        <v>395.7</v>
      </c>
      <c r="AB61">
        <v>395.7</v>
      </c>
      <c r="AD61">
        <v>7.6</v>
      </c>
      <c r="AF61">
        <v>168.6</v>
      </c>
      <c r="AK61">
        <v>219.5</v>
      </c>
      <c r="AS61">
        <v>1.9</v>
      </c>
      <c r="BH61">
        <v>0.8</v>
      </c>
    </row>
    <row r="62" spans="4:65" x14ac:dyDescent="0.2">
      <c r="D62" t="s">
        <v>219</v>
      </c>
      <c r="E62" t="s">
        <v>78</v>
      </c>
      <c r="F62">
        <v>7.4</v>
      </c>
      <c r="V62">
        <v>1.2</v>
      </c>
      <c r="AB62">
        <v>1.2</v>
      </c>
      <c r="AK62">
        <v>1.2</v>
      </c>
      <c r="BH62">
        <v>6.1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13.2</v>
      </c>
      <c r="V64">
        <v>13.2</v>
      </c>
      <c r="AB64">
        <v>13.2</v>
      </c>
      <c r="AK64">
        <v>13.2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853.3</v>
      </c>
      <c r="G66">
        <v>0.3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38.5</v>
      </c>
      <c r="AB66">
        <v>38.5</v>
      </c>
      <c r="AD66">
        <v>4.2</v>
      </c>
      <c r="AI66">
        <v>1.2</v>
      </c>
      <c r="AJ66">
        <v>0.3</v>
      </c>
      <c r="AK66">
        <v>32.1</v>
      </c>
      <c r="AL66">
        <v>0.8</v>
      </c>
      <c r="AS66">
        <v>476.5</v>
      </c>
      <c r="AT66">
        <v>31.4</v>
      </c>
      <c r="AY66">
        <v>1.1000000000000001</v>
      </c>
      <c r="AZ66">
        <v>1.1000000000000001</v>
      </c>
      <c r="BB66">
        <v>2.8</v>
      </c>
      <c r="BC66">
        <v>6.5</v>
      </c>
      <c r="BD66">
        <v>20.9</v>
      </c>
      <c r="BF66">
        <v>20.6</v>
      </c>
      <c r="BG66">
        <v>0.3</v>
      </c>
      <c r="BH66">
        <v>241.7</v>
      </c>
      <c r="BI66">
        <v>64.900000000000006</v>
      </c>
    </row>
    <row r="67" spans="4:61" x14ac:dyDescent="0.2">
      <c r="D67" t="s">
        <v>115</v>
      </c>
      <c r="E67" t="s">
        <v>78</v>
      </c>
      <c r="F67">
        <v>283.5</v>
      </c>
      <c r="G67">
        <v>0.2</v>
      </c>
      <c r="H67">
        <v>0.2</v>
      </c>
      <c r="M67">
        <v>0.2</v>
      </c>
      <c r="N67">
        <v>0.1</v>
      </c>
      <c r="P67">
        <v>0.1</v>
      </c>
      <c r="V67">
        <v>8.5</v>
      </c>
      <c r="AB67">
        <v>8.5</v>
      </c>
      <c r="AD67">
        <v>2</v>
      </c>
      <c r="AK67">
        <v>6.5</v>
      </c>
      <c r="AL67">
        <v>0</v>
      </c>
      <c r="AS67">
        <v>129</v>
      </c>
      <c r="AT67">
        <v>5.9</v>
      </c>
      <c r="AY67">
        <v>0.2</v>
      </c>
      <c r="AZ67">
        <v>0.2</v>
      </c>
      <c r="BC67">
        <v>4.2</v>
      </c>
      <c r="BD67">
        <v>1.5</v>
      </c>
      <c r="BF67">
        <v>1.2</v>
      </c>
      <c r="BG67">
        <v>0.3</v>
      </c>
      <c r="BH67">
        <v>130</v>
      </c>
      <c r="BI67">
        <v>9.8000000000000007</v>
      </c>
    </row>
    <row r="68" spans="4:61" x14ac:dyDescent="0.2">
      <c r="D68" t="s">
        <v>104</v>
      </c>
      <c r="E68" t="s">
        <v>78</v>
      </c>
      <c r="F68">
        <v>409.8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297.2</v>
      </c>
      <c r="AT68">
        <v>19.5</v>
      </c>
      <c r="AY68">
        <v>0.9</v>
      </c>
      <c r="AZ68">
        <v>0.9</v>
      </c>
      <c r="BC68">
        <v>2</v>
      </c>
      <c r="BD68">
        <v>16.600000000000001</v>
      </c>
      <c r="BF68">
        <v>16.600000000000001</v>
      </c>
      <c r="BH68">
        <v>79.2</v>
      </c>
      <c r="BI68">
        <v>12.3</v>
      </c>
    </row>
    <row r="69" spans="4:61" x14ac:dyDescent="0.2">
      <c r="D69" t="s">
        <v>105</v>
      </c>
      <c r="E69" t="s">
        <v>78</v>
      </c>
      <c r="F69">
        <v>149</v>
      </c>
      <c r="V69">
        <v>18.100000000000001</v>
      </c>
      <c r="AB69">
        <v>18.100000000000001</v>
      </c>
      <c r="AD69">
        <v>1.3</v>
      </c>
      <c r="AK69">
        <v>16.8</v>
      </c>
      <c r="AS69">
        <v>50.1</v>
      </c>
      <c r="AT69">
        <v>5.9</v>
      </c>
      <c r="BB69">
        <v>2.8</v>
      </c>
      <c r="BC69">
        <v>0.3</v>
      </c>
      <c r="BD69">
        <v>2.8</v>
      </c>
      <c r="BF69">
        <v>2.8</v>
      </c>
      <c r="BH69">
        <v>32.200000000000003</v>
      </c>
      <c r="BI69">
        <v>42.7</v>
      </c>
    </row>
    <row r="70" spans="4:61" x14ac:dyDescent="0.2">
      <c r="D70" t="s">
        <v>106</v>
      </c>
      <c r="E70" t="s">
        <v>78</v>
      </c>
      <c r="F70">
        <v>7.6</v>
      </c>
      <c r="V70">
        <v>7.6</v>
      </c>
      <c r="AB70">
        <v>7.6</v>
      </c>
      <c r="AK70">
        <v>6.8</v>
      </c>
      <c r="AL70">
        <v>0.8</v>
      </c>
    </row>
    <row r="71" spans="4:61" x14ac:dyDescent="0.2">
      <c r="D71" t="s">
        <v>107</v>
      </c>
      <c r="E71" t="s">
        <v>78</v>
      </c>
      <c r="F71">
        <v>3.4</v>
      </c>
      <c r="V71">
        <v>2.9</v>
      </c>
      <c r="AB71">
        <v>2.9</v>
      </c>
      <c r="AI71">
        <v>1.2</v>
      </c>
      <c r="AK71">
        <v>1.7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532.79999999999995</v>
      </c>
      <c r="G72">
        <v>3.2</v>
      </c>
      <c r="H72">
        <v>0.2</v>
      </c>
      <c r="I72">
        <v>0.2</v>
      </c>
      <c r="J72">
        <v>0.1</v>
      </c>
      <c r="K72">
        <v>0.1</v>
      </c>
      <c r="N72">
        <v>3</v>
      </c>
      <c r="O72">
        <v>0.1</v>
      </c>
      <c r="R72">
        <v>2.9</v>
      </c>
      <c r="V72">
        <v>434.1</v>
      </c>
      <c r="W72">
        <v>96.4</v>
      </c>
      <c r="Y72">
        <v>96.4</v>
      </c>
      <c r="Z72">
        <v>0</v>
      </c>
      <c r="AB72">
        <v>337.6</v>
      </c>
      <c r="AD72">
        <v>83.1</v>
      </c>
      <c r="AE72">
        <v>208.7</v>
      </c>
      <c r="AJ72">
        <v>2</v>
      </c>
      <c r="AM72">
        <v>1.9</v>
      </c>
      <c r="AN72">
        <v>6.1</v>
      </c>
      <c r="AO72">
        <v>5.7</v>
      </c>
      <c r="AP72">
        <v>2.5</v>
      </c>
      <c r="AQ72">
        <v>20</v>
      </c>
      <c r="AR72">
        <v>7.5</v>
      </c>
      <c r="AS72">
        <v>95.5</v>
      </c>
    </row>
    <row r="73" spans="4:61" x14ac:dyDescent="0.2">
      <c r="D73" t="s">
        <v>109</v>
      </c>
      <c r="E73" t="s">
        <v>78</v>
      </c>
      <c r="F73">
        <v>528.70000000000005</v>
      </c>
      <c r="G73">
        <v>3.2</v>
      </c>
      <c r="H73">
        <v>0.2</v>
      </c>
      <c r="I73">
        <v>0.2</v>
      </c>
      <c r="J73">
        <v>0.1</v>
      </c>
      <c r="K73">
        <v>0.1</v>
      </c>
      <c r="N73">
        <v>3</v>
      </c>
      <c r="O73">
        <v>0.1</v>
      </c>
      <c r="R73">
        <v>2.9</v>
      </c>
      <c r="V73">
        <v>429.9</v>
      </c>
      <c r="W73">
        <v>96.4</v>
      </c>
      <c r="Y73">
        <v>96.4</v>
      </c>
      <c r="Z73">
        <v>0</v>
      </c>
      <c r="AB73">
        <v>333.5</v>
      </c>
      <c r="AD73">
        <v>83.1</v>
      </c>
      <c r="AE73">
        <v>208.7</v>
      </c>
      <c r="AJ73">
        <v>2</v>
      </c>
      <c r="AM73">
        <v>1.9</v>
      </c>
      <c r="AN73">
        <v>2.1</v>
      </c>
      <c r="AO73">
        <v>5.7</v>
      </c>
      <c r="AP73">
        <v>2.5</v>
      </c>
      <c r="AQ73">
        <v>20</v>
      </c>
      <c r="AR73">
        <v>7.5</v>
      </c>
      <c r="AS73">
        <v>95.5</v>
      </c>
    </row>
    <row r="74" spans="4:61" x14ac:dyDescent="0.2">
      <c r="D74" t="s">
        <v>110</v>
      </c>
      <c r="E74" t="s">
        <v>78</v>
      </c>
      <c r="F74">
        <v>503.6</v>
      </c>
      <c r="V74">
        <v>408</v>
      </c>
      <c r="W74">
        <v>96.4</v>
      </c>
      <c r="Y74">
        <v>96.4</v>
      </c>
      <c r="Z74">
        <v>0</v>
      </c>
      <c r="AB74">
        <v>311.60000000000002</v>
      </c>
      <c r="AD74">
        <v>83.1</v>
      </c>
      <c r="AE74">
        <v>208.7</v>
      </c>
      <c r="AJ74">
        <v>2</v>
      </c>
      <c r="AM74">
        <v>1</v>
      </c>
      <c r="AN74">
        <v>0</v>
      </c>
      <c r="AP74">
        <v>1.8</v>
      </c>
      <c r="AQ74">
        <v>7.5</v>
      </c>
      <c r="AR74">
        <v>7.5</v>
      </c>
      <c r="AS74">
        <v>95.5</v>
      </c>
    </row>
    <row r="75" spans="4:61" x14ac:dyDescent="0.2">
      <c r="D75" t="s">
        <v>223</v>
      </c>
      <c r="E75" t="s">
        <v>78</v>
      </c>
      <c r="F75">
        <v>2.6</v>
      </c>
      <c r="V75">
        <v>2.6</v>
      </c>
      <c r="AB75">
        <v>2.6</v>
      </c>
      <c r="AN75">
        <v>2.6</v>
      </c>
    </row>
    <row r="76" spans="4:61" x14ac:dyDescent="0.2">
      <c r="D76" t="s">
        <v>224</v>
      </c>
      <c r="E76" t="s">
        <v>78</v>
      </c>
      <c r="F76">
        <v>1.5</v>
      </c>
      <c r="V76">
        <v>1.5</v>
      </c>
      <c r="AB76">
        <v>1.5</v>
      </c>
      <c r="AJ76">
        <v>0.1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5559-452B-C94F-AD0C-4CAE0438BC48}">
  <sheetPr>
    <tabColor theme="9" tint="0.79998168889431442"/>
  </sheetPr>
  <dimension ref="D8:BM77"/>
  <sheetViews>
    <sheetView topLeftCell="AY29" workbookViewId="0">
      <selection activeCell="BF57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4:65" x14ac:dyDescent="0.2">
      <c r="D14" s="5" t="s">
        <v>124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3070.6</v>
      </c>
      <c r="G17" s="5">
        <v>464.2</v>
      </c>
      <c r="H17" s="5">
        <v>466.3</v>
      </c>
      <c r="I17" s="5">
        <v>465.4</v>
      </c>
      <c r="J17" s="5">
        <v>0.1</v>
      </c>
      <c r="K17" s="5">
        <v>127.9</v>
      </c>
      <c r="L17" s="5">
        <v>337.4</v>
      </c>
      <c r="M17" s="5">
        <v>0.9</v>
      </c>
      <c r="N17" s="5">
        <v>-2.1</v>
      </c>
      <c r="O17" s="5">
        <v>-2.2000000000000002</v>
      </c>
      <c r="P17">
        <v>0.3</v>
      </c>
      <c r="R17">
        <v>-0.2</v>
      </c>
      <c r="T17" s="5"/>
      <c r="U17" s="5"/>
      <c r="V17" s="5">
        <v>1134.3</v>
      </c>
      <c r="W17" s="5">
        <v>2583.9</v>
      </c>
      <c r="X17" s="5">
        <v>2254</v>
      </c>
      <c r="Y17" s="5">
        <v>306.3</v>
      </c>
      <c r="Z17" s="5">
        <v>23.6</v>
      </c>
      <c r="AA17" s="5"/>
      <c r="AB17" s="5">
        <v>-1449.6</v>
      </c>
      <c r="AC17" s="5">
        <v>16.3</v>
      </c>
      <c r="AD17" s="5">
        <v>86.5</v>
      </c>
      <c r="AE17" s="5">
        <v>169.6</v>
      </c>
      <c r="AF17">
        <v>-463.1</v>
      </c>
      <c r="AH17">
        <v>-3.9</v>
      </c>
      <c r="AI17">
        <v>-322</v>
      </c>
      <c r="AJ17">
        <v>-14.2</v>
      </c>
      <c r="AK17">
        <v>-625.4</v>
      </c>
      <c r="AL17">
        <v>-330.8</v>
      </c>
      <c r="AM17">
        <v>28.1</v>
      </c>
      <c r="AN17">
        <v>-17.7</v>
      </c>
      <c r="AO17">
        <v>-12.5</v>
      </c>
      <c r="AP17">
        <v>-1.6</v>
      </c>
      <c r="AQ17">
        <v>15.9</v>
      </c>
      <c r="AR17">
        <v>25.2</v>
      </c>
      <c r="AS17">
        <v>1198.5</v>
      </c>
      <c r="AT17">
        <v>158.4</v>
      </c>
      <c r="AU17">
        <v>0.3</v>
      </c>
      <c r="AV17">
        <v>27.2</v>
      </c>
      <c r="AW17">
        <v>23.1</v>
      </c>
      <c r="AX17">
        <v>4.0999999999999996</v>
      </c>
      <c r="AY17">
        <v>5.0999999999999996</v>
      </c>
      <c r="AZ17">
        <v>1.1000000000000001</v>
      </c>
      <c r="BA17">
        <v>4</v>
      </c>
      <c r="BB17">
        <v>2.4</v>
      </c>
      <c r="BC17">
        <v>5.7</v>
      </c>
      <c r="BD17">
        <v>117.7</v>
      </c>
      <c r="BE17">
        <v>41.6</v>
      </c>
      <c r="BF17">
        <v>62.4</v>
      </c>
      <c r="BG17">
        <v>13.7</v>
      </c>
      <c r="BH17">
        <v>31.5</v>
      </c>
      <c r="BJ17">
        <v>83.6</v>
      </c>
      <c r="BK17">
        <v>39.200000000000003</v>
      </c>
      <c r="BL17">
        <v>40.799999999999997</v>
      </c>
      <c r="BM17">
        <v>3.6</v>
      </c>
    </row>
    <row r="18" spans="4:65" x14ac:dyDescent="0.2">
      <c r="D18" s="5" t="s">
        <v>79</v>
      </c>
      <c r="E18" s="5" t="s">
        <v>78</v>
      </c>
      <c r="F18" s="5">
        <v>2034.6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103.2</v>
      </c>
      <c r="W18" s="5">
        <v>86.5</v>
      </c>
      <c r="X18" s="5">
        <v>59.6</v>
      </c>
      <c r="Y18" s="5">
        <v>17.7</v>
      </c>
      <c r="Z18" s="5">
        <v>9.1999999999999993</v>
      </c>
      <c r="AA18" s="5"/>
      <c r="AB18" s="5">
        <v>16.7</v>
      </c>
      <c r="AC18" s="5">
        <v>16.3</v>
      </c>
      <c r="AD18" s="5"/>
      <c r="AE18" s="5"/>
      <c r="AR18">
        <v>0.4</v>
      </c>
      <c r="AS18">
        <v>1651.4</v>
      </c>
      <c r="AT18">
        <v>202.7</v>
      </c>
      <c r="AU18">
        <v>0.3</v>
      </c>
      <c r="AV18">
        <v>27.2</v>
      </c>
      <c r="AW18">
        <v>23.1</v>
      </c>
      <c r="AX18">
        <v>4.0999999999999996</v>
      </c>
      <c r="AY18">
        <v>5.0999999999999996</v>
      </c>
      <c r="AZ18">
        <v>1.1000000000000001</v>
      </c>
      <c r="BA18">
        <v>4</v>
      </c>
      <c r="BB18">
        <v>2.4</v>
      </c>
      <c r="BC18">
        <v>5.7</v>
      </c>
      <c r="BD18">
        <v>161.9</v>
      </c>
      <c r="BE18">
        <v>33.9</v>
      </c>
      <c r="BF18">
        <v>114.3</v>
      </c>
      <c r="BG18">
        <v>13.7</v>
      </c>
      <c r="BJ18">
        <v>77.3</v>
      </c>
      <c r="BK18">
        <v>39.200000000000003</v>
      </c>
      <c r="BL18">
        <v>34.5</v>
      </c>
      <c r="BM18">
        <v>3.6</v>
      </c>
    </row>
    <row r="19" spans="4:65" x14ac:dyDescent="0.2">
      <c r="D19" s="5" t="s">
        <v>80</v>
      </c>
      <c r="E19" s="5" t="s">
        <v>78</v>
      </c>
      <c r="F19" s="5">
        <v>10270.9</v>
      </c>
      <c r="G19" s="5">
        <v>451.7</v>
      </c>
      <c r="H19" s="5">
        <v>449.9</v>
      </c>
      <c r="I19" s="5">
        <v>449</v>
      </c>
      <c r="J19" s="5">
        <v>0.2</v>
      </c>
      <c r="K19" s="5">
        <v>116</v>
      </c>
      <c r="L19" s="5">
        <v>332.9</v>
      </c>
      <c r="M19" s="5">
        <v>0.9</v>
      </c>
      <c r="N19" s="5">
        <v>1.7</v>
      </c>
      <c r="O19" s="5">
        <v>1.4</v>
      </c>
      <c r="P19">
        <v>0.3</v>
      </c>
      <c r="T19" s="5"/>
      <c r="U19" s="5"/>
      <c r="V19" s="5">
        <v>8461</v>
      </c>
      <c r="W19" s="5">
        <v>4463.3</v>
      </c>
      <c r="X19" s="5">
        <v>4111.5</v>
      </c>
      <c r="Y19" s="5">
        <v>322.89999999999998</v>
      </c>
      <c r="Z19" s="5">
        <v>29</v>
      </c>
      <c r="AA19" s="5"/>
      <c r="AB19" s="5">
        <v>3997.6</v>
      </c>
      <c r="AC19" s="5"/>
      <c r="AD19" s="5">
        <v>204.9</v>
      </c>
      <c r="AE19" s="5">
        <v>701.1</v>
      </c>
      <c r="AF19">
        <v>417.5</v>
      </c>
      <c r="AI19">
        <v>133.69999999999999</v>
      </c>
      <c r="AJ19">
        <v>9.3000000000000007</v>
      </c>
      <c r="AK19">
        <v>705.7</v>
      </c>
      <c r="AL19">
        <v>1583.9</v>
      </c>
      <c r="AM19">
        <v>61.9</v>
      </c>
      <c r="AN19">
        <v>65.400000000000006</v>
      </c>
      <c r="AO19">
        <v>7.7</v>
      </c>
      <c r="AP19">
        <v>5.5</v>
      </c>
      <c r="AQ19">
        <v>43.1</v>
      </c>
      <c r="AR19">
        <v>58</v>
      </c>
      <c r="AS19">
        <v>1220.7</v>
      </c>
      <c r="AT19">
        <v>19.3</v>
      </c>
      <c r="BD19">
        <v>19.3</v>
      </c>
      <c r="BE19">
        <v>9.1</v>
      </c>
      <c r="BF19">
        <v>10.199999999999999</v>
      </c>
      <c r="BH19">
        <v>110.7</v>
      </c>
      <c r="BJ19">
        <v>7.5</v>
      </c>
      <c r="BL19">
        <v>7.5</v>
      </c>
    </row>
    <row r="20" spans="4:65" x14ac:dyDescent="0.2">
      <c r="D20" s="5" t="s">
        <v>81</v>
      </c>
      <c r="E20" s="5" t="s">
        <v>78</v>
      </c>
      <c r="F20" s="5">
        <v>8404.1</v>
      </c>
      <c r="G20" s="5">
        <v>3.4</v>
      </c>
      <c r="H20" s="5"/>
      <c r="I20" s="5"/>
      <c r="J20" s="5"/>
      <c r="K20" s="5"/>
      <c r="L20" s="5"/>
      <c r="M20" s="5"/>
      <c r="N20" s="5">
        <v>3.4</v>
      </c>
      <c r="O20" s="5">
        <v>3.2</v>
      </c>
      <c r="R20">
        <v>0.2</v>
      </c>
      <c r="T20" s="5"/>
      <c r="U20" s="5"/>
      <c r="V20" s="5">
        <v>6596.1</v>
      </c>
      <c r="W20" s="5">
        <v>1923.8</v>
      </c>
      <c r="X20" s="5">
        <v>1880.4</v>
      </c>
      <c r="Y20" s="5">
        <v>30.7</v>
      </c>
      <c r="Z20" s="5">
        <v>12.7</v>
      </c>
      <c r="AA20" s="5"/>
      <c r="AB20" s="5">
        <v>4672.2</v>
      </c>
      <c r="AC20" s="5"/>
      <c r="AD20" s="5">
        <v>115.1</v>
      </c>
      <c r="AE20" s="5">
        <v>547.6</v>
      </c>
      <c r="AF20">
        <v>876.9</v>
      </c>
      <c r="AH20">
        <v>3.8</v>
      </c>
      <c r="AI20">
        <v>284.60000000000002</v>
      </c>
      <c r="AJ20">
        <v>23.9</v>
      </c>
      <c r="AK20">
        <v>1153.4000000000001</v>
      </c>
      <c r="AL20">
        <v>1470.7</v>
      </c>
      <c r="AM20">
        <v>29.9</v>
      </c>
      <c r="AN20">
        <v>81.2</v>
      </c>
      <c r="AO20">
        <v>20.6</v>
      </c>
      <c r="AP20">
        <v>7.2</v>
      </c>
      <c r="AQ20">
        <v>27.2</v>
      </c>
      <c r="AR20">
        <v>30</v>
      </c>
      <c r="AS20">
        <v>1660.1</v>
      </c>
      <c r="AT20">
        <v>64.099999999999994</v>
      </c>
      <c r="BD20">
        <v>64.099999999999994</v>
      </c>
      <c r="BE20">
        <v>1.4</v>
      </c>
      <c r="BF20">
        <v>62.6</v>
      </c>
      <c r="BH20">
        <v>79.2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1866.8</v>
      </c>
      <c r="G21" s="5">
        <v>448.2</v>
      </c>
      <c r="H21" s="5">
        <v>449.9</v>
      </c>
      <c r="I21" s="5">
        <v>449</v>
      </c>
      <c r="J21" s="5">
        <v>0.2</v>
      </c>
      <c r="K21" s="5">
        <v>116</v>
      </c>
      <c r="L21" s="5">
        <v>332.9</v>
      </c>
      <c r="M21" s="5">
        <v>0.9</v>
      </c>
      <c r="N21" s="5">
        <v>-1.7</v>
      </c>
      <c r="O21" s="5">
        <v>-1.8</v>
      </c>
      <c r="P21">
        <v>0.3</v>
      </c>
      <c r="R21">
        <v>-0.2</v>
      </c>
      <c r="T21" s="5"/>
      <c r="U21" s="5"/>
      <c r="V21" s="5">
        <v>1864.9</v>
      </c>
      <c r="W21" s="5">
        <v>2539.5</v>
      </c>
      <c r="X21" s="5">
        <v>2231.1</v>
      </c>
      <c r="Y21" s="5">
        <v>292.2</v>
      </c>
      <c r="Z21" s="5">
        <v>16.3</v>
      </c>
      <c r="AA21" s="5"/>
      <c r="AB21" s="5">
        <v>-674.6</v>
      </c>
      <c r="AC21" s="5"/>
      <c r="AD21" s="5">
        <v>89.9</v>
      </c>
      <c r="AE21" s="5">
        <v>153.5</v>
      </c>
      <c r="AF21">
        <v>-459.4</v>
      </c>
      <c r="AH21">
        <v>-3.8</v>
      </c>
      <c r="AI21">
        <v>-150.9</v>
      </c>
      <c r="AJ21">
        <v>-14.7</v>
      </c>
      <c r="AK21">
        <v>-447.7</v>
      </c>
      <c r="AL21">
        <v>113.2</v>
      </c>
      <c r="AM21">
        <v>32</v>
      </c>
      <c r="AN21">
        <v>-15.9</v>
      </c>
      <c r="AO21">
        <v>-12.9</v>
      </c>
      <c r="AP21">
        <v>-1.8</v>
      </c>
      <c r="AQ21">
        <v>15.8</v>
      </c>
      <c r="AR21">
        <v>28</v>
      </c>
      <c r="AS21">
        <v>-439.3</v>
      </c>
      <c r="AT21">
        <v>-44.8</v>
      </c>
      <c r="BD21">
        <v>-44.8</v>
      </c>
      <c r="BE21">
        <v>7.7</v>
      </c>
      <c r="BF21">
        <v>-52.4</v>
      </c>
      <c r="BH21">
        <v>31.5</v>
      </c>
      <c r="BJ21">
        <v>6.3</v>
      </c>
      <c r="BL21">
        <v>6.3</v>
      </c>
    </row>
    <row r="22" spans="4:65" x14ac:dyDescent="0.2">
      <c r="D22" s="5" t="s">
        <v>83</v>
      </c>
      <c r="E22" s="5" t="s">
        <v>78</v>
      </c>
      <c r="F22" s="5">
        <v>693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693</v>
      </c>
      <c r="W22" s="5"/>
      <c r="X22" s="5"/>
      <c r="Y22" s="5"/>
      <c r="Z22" s="5"/>
      <c r="AA22" s="5"/>
      <c r="AB22" s="5">
        <v>693</v>
      </c>
      <c r="AC22" s="5"/>
      <c r="AD22" s="5"/>
      <c r="AE22" s="5"/>
      <c r="AI22">
        <v>159.19999999999999</v>
      </c>
      <c r="AK22">
        <v>86.2</v>
      </c>
      <c r="AL22">
        <v>444.5</v>
      </c>
      <c r="AN22">
        <v>3.2</v>
      </c>
      <c r="AS22">
        <v>0</v>
      </c>
    </row>
    <row r="23" spans="4:65" x14ac:dyDescent="0.2">
      <c r="D23" s="5" t="s">
        <v>84</v>
      </c>
      <c r="E23" s="5" t="s">
        <v>78</v>
      </c>
      <c r="F23" s="5">
        <v>-137.80000000000001</v>
      </c>
      <c r="G23" s="5">
        <v>16</v>
      </c>
      <c r="H23" s="5">
        <v>16.399999999999999</v>
      </c>
      <c r="I23" s="5">
        <v>16.399999999999999</v>
      </c>
      <c r="J23" s="5">
        <v>0</v>
      </c>
      <c r="K23" s="5">
        <v>11.9</v>
      </c>
      <c r="L23" s="5">
        <v>4.5</v>
      </c>
      <c r="M23" s="5">
        <v>0</v>
      </c>
      <c r="N23" s="5">
        <v>-0.4</v>
      </c>
      <c r="O23" s="5">
        <v>-0.4</v>
      </c>
      <c r="R23">
        <v>0</v>
      </c>
      <c r="T23" s="5"/>
      <c r="U23" s="5"/>
      <c r="V23" s="5">
        <v>-140.80000000000001</v>
      </c>
      <c r="W23" s="5">
        <v>-42.1</v>
      </c>
      <c r="X23" s="5">
        <v>-36.700000000000003</v>
      </c>
      <c r="Y23" s="5">
        <v>-3.5</v>
      </c>
      <c r="Z23" s="5">
        <v>-1.8</v>
      </c>
      <c r="AA23" s="5"/>
      <c r="AB23" s="5">
        <v>-98.7</v>
      </c>
      <c r="AC23" s="5"/>
      <c r="AD23" s="5">
        <v>-3.4</v>
      </c>
      <c r="AE23" s="5">
        <v>16.100000000000001</v>
      </c>
      <c r="AF23">
        <v>-3.7</v>
      </c>
      <c r="AH23">
        <v>-0.1</v>
      </c>
      <c r="AI23">
        <v>-11.9</v>
      </c>
      <c r="AJ23">
        <v>0.5</v>
      </c>
      <c r="AK23">
        <v>-91.5</v>
      </c>
      <c r="AL23">
        <v>0.5</v>
      </c>
      <c r="AM23">
        <v>-3.9</v>
      </c>
      <c r="AN23">
        <v>1.3</v>
      </c>
      <c r="AO23">
        <v>0.4</v>
      </c>
      <c r="AP23">
        <v>0.2</v>
      </c>
      <c r="AQ23">
        <v>0</v>
      </c>
      <c r="AR23">
        <v>-3.2</v>
      </c>
      <c r="AS23">
        <v>-13.6</v>
      </c>
      <c r="AT23">
        <v>0.5</v>
      </c>
      <c r="BD23">
        <v>0.5</v>
      </c>
      <c r="BF23">
        <v>0.5</v>
      </c>
    </row>
    <row r="24" spans="4:65" x14ac:dyDescent="0.2">
      <c r="D24" s="5" t="s">
        <v>85</v>
      </c>
      <c r="E24" s="5" t="s">
        <v>78</v>
      </c>
      <c r="F24" s="5">
        <v>-18.7</v>
      </c>
      <c r="G24" s="5">
        <v>-0.1</v>
      </c>
      <c r="H24" s="5"/>
      <c r="I24" s="5"/>
      <c r="J24" s="5"/>
      <c r="K24" s="5"/>
      <c r="L24" s="5"/>
      <c r="M24" s="5"/>
      <c r="N24" s="5">
        <v>-0.1</v>
      </c>
      <c r="O24" s="5">
        <v>-0.1</v>
      </c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/>
      <c r="AD24" s="5"/>
      <c r="AE24" s="5"/>
      <c r="AJ24">
        <v>0</v>
      </c>
      <c r="AK24">
        <v>0</v>
      </c>
      <c r="AN24">
        <v>0</v>
      </c>
      <c r="AP24">
        <v>0</v>
      </c>
      <c r="AQ24">
        <v>0</v>
      </c>
      <c r="AS24">
        <v>-17.3</v>
      </c>
      <c r="AT24">
        <v>-0.1</v>
      </c>
      <c r="BD24">
        <v>-0.1</v>
      </c>
      <c r="BG24">
        <v>-0.1</v>
      </c>
      <c r="BH24">
        <v>-1.2</v>
      </c>
    </row>
    <row r="25" spans="4:65" x14ac:dyDescent="0.2">
      <c r="D25" s="5" t="s">
        <v>86</v>
      </c>
      <c r="E25" s="5" t="s">
        <v>78</v>
      </c>
      <c r="F25" s="5">
        <v>3089.3</v>
      </c>
      <c r="G25" s="5">
        <v>464.3</v>
      </c>
      <c r="H25" s="5">
        <v>466.3</v>
      </c>
      <c r="I25" s="5">
        <v>465.4</v>
      </c>
      <c r="J25" s="5">
        <v>0.1</v>
      </c>
      <c r="K25" s="5">
        <v>127.9</v>
      </c>
      <c r="L25" s="5">
        <v>337.4</v>
      </c>
      <c r="M25" s="5">
        <v>0.9</v>
      </c>
      <c r="N25" s="5">
        <v>-2</v>
      </c>
      <c r="O25" s="5">
        <v>-2.1</v>
      </c>
      <c r="P25">
        <v>0.3</v>
      </c>
      <c r="R25">
        <v>-0.2</v>
      </c>
      <c r="T25" s="5"/>
      <c r="U25" s="5"/>
      <c r="V25" s="5">
        <v>1134.3</v>
      </c>
      <c r="W25" s="5">
        <v>2583.9</v>
      </c>
      <c r="X25" s="5">
        <v>2254</v>
      </c>
      <c r="Y25" s="5">
        <v>306.3</v>
      </c>
      <c r="Z25" s="5">
        <v>23.6</v>
      </c>
      <c r="AA25" s="5"/>
      <c r="AB25" s="5">
        <v>-1449.6</v>
      </c>
      <c r="AC25" s="5">
        <v>16.3</v>
      </c>
      <c r="AD25" s="5">
        <v>86.5</v>
      </c>
      <c r="AE25" s="5">
        <v>169.6</v>
      </c>
      <c r="AF25">
        <v>-463.1</v>
      </c>
      <c r="AH25">
        <v>-3.9</v>
      </c>
      <c r="AI25">
        <v>-322</v>
      </c>
      <c r="AJ25">
        <v>-14.2</v>
      </c>
      <c r="AK25">
        <v>-625.4</v>
      </c>
      <c r="AL25">
        <v>-330.8</v>
      </c>
      <c r="AM25">
        <v>28.1</v>
      </c>
      <c r="AN25">
        <v>-17.7</v>
      </c>
      <c r="AO25">
        <v>-12.5</v>
      </c>
      <c r="AP25">
        <v>-1.6</v>
      </c>
      <c r="AQ25">
        <v>15.9</v>
      </c>
      <c r="AR25">
        <v>25.2</v>
      </c>
      <c r="AS25">
        <v>1215.8</v>
      </c>
      <c r="AT25">
        <v>158.5</v>
      </c>
      <c r="AU25">
        <v>0.3</v>
      </c>
      <c r="AV25">
        <v>27.2</v>
      </c>
      <c r="AW25">
        <v>23.1</v>
      </c>
      <c r="AX25">
        <v>4.0999999999999996</v>
      </c>
      <c r="AY25">
        <v>5.0999999999999996</v>
      </c>
      <c r="AZ25">
        <v>1.1000000000000001</v>
      </c>
      <c r="BA25">
        <v>4</v>
      </c>
      <c r="BB25">
        <v>2.4</v>
      </c>
      <c r="BC25">
        <v>5.7</v>
      </c>
      <c r="BD25">
        <v>117.8</v>
      </c>
      <c r="BE25">
        <v>41.6</v>
      </c>
      <c r="BF25">
        <v>62.4</v>
      </c>
      <c r="BG25">
        <v>13.9</v>
      </c>
      <c r="BH25">
        <v>32.700000000000003</v>
      </c>
      <c r="BJ25">
        <v>83.6</v>
      </c>
      <c r="BK25">
        <v>39.200000000000003</v>
      </c>
      <c r="BL25">
        <v>40.799999999999997</v>
      </c>
      <c r="BM25">
        <v>3.6</v>
      </c>
    </row>
    <row r="26" spans="4:65" x14ac:dyDescent="0.2">
      <c r="D26" s="5" t="s">
        <v>87</v>
      </c>
      <c r="E26" s="5" t="s">
        <v>78</v>
      </c>
      <c r="F26" s="5">
        <v>4654.7</v>
      </c>
      <c r="G26" s="5">
        <v>542.20000000000005</v>
      </c>
      <c r="H26" s="5">
        <v>464.4</v>
      </c>
      <c r="I26" s="5">
        <v>464.4</v>
      </c>
      <c r="J26" s="5"/>
      <c r="K26" s="5">
        <v>127.8</v>
      </c>
      <c r="L26" s="5">
        <v>336.6</v>
      </c>
      <c r="M26" s="5"/>
      <c r="N26" s="5">
        <v>77.7</v>
      </c>
      <c r="O26" s="5">
        <v>49.7</v>
      </c>
      <c r="T26" s="5">
        <v>2</v>
      </c>
      <c r="U26" s="5">
        <v>26</v>
      </c>
      <c r="V26" s="5">
        <v>3443.2</v>
      </c>
      <c r="W26" s="5">
        <v>2491.6999999999998</v>
      </c>
      <c r="X26" s="5">
        <v>2254</v>
      </c>
      <c r="Y26" s="5">
        <v>214.1</v>
      </c>
      <c r="Z26" s="5">
        <v>23.6</v>
      </c>
      <c r="AA26" s="5"/>
      <c r="AB26" s="5">
        <v>951.5</v>
      </c>
      <c r="AC26" s="5">
        <v>31.2</v>
      </c>
      <c r="AD26" s="5">
        <v>53.2</v>
      </c>
      <c r="AE26" s="5">
        <v>417.7</v>
      </c>
      <c r="AF26">
        <v>1.7</v>
      </c>
      <c r="AH26">
        <v>0</v>
      </c>
      <c r="AI26">
        <v>5.5</v>
      </c>
      <c r="AJ26">
        <v>10.6</v>
      </c>
      <c r="AK26">
        <v>131.80000000000001</v>
      </c>
      <c r="AL26">
        <v>175</v>
      </c>
      <c r="AM26">
        <v>70.7</v>
      </c>
      <c r="AN26">
        <v>1.6</v>
      </c>
      <c r="AO26">
        <v>0.4</v>
      </c>
      <c r="AP26">
        <v>0.2</v>
      </c>
      <c r="AR26">
        <v>52.1</v>
      </c>
      <c r="AS26">
        <v>446.1</v>
      </c>
      <c r="AT26">
        <v>123.8</v>
      </c>
      <c r="AU26">
        <v>0.3</v>
      </c>
      <c r="AV26">
        <v>27.2</v>
      </c>
      <c r="AW26">
        <v>23.1</v>
      </c>
      <c r="AX26">
        <v>4.0999999999999996</v>
      </c>
      <c r="AY26">
        <v>4</v>
      </c>
      <c r="BA26">
        <v>4</v>
      </c>
      <c r="BD26">
        <v>92.3</v>
      </c>
      <c r="BE26">
        <v>41.6</v>
      </c>
      <c r="BF26">
        <v>37.700000000000003</v>
      </c>
      <c r="BG26">
        <v>13</v>
      </c>
      <c r="BI26">
        <v>15.9</v>
      </c>
      <c r="BJ26">
        <v>83.5</v>
      </c>
      <c r="BK26">
        <v>39.200000000000003</v>
      </c>
      <c r="BL26">
        <v>40.799999999999997</v>
      </c>
      <c r="BM26">
        <v>3.5</v>
      </c>
    </row>
    <row r="27" spans="4:65" x14ac:dyDescent="0.2">
      <c r="D27" s="5" t="s">
        <v>88</v>
      </c>
      <c r="E27" s="5" t="s">
        <v>78</v>
      </c>
      <c r="F27" s="5">
        <v>997.2</v>
      </c>
      <c r="G27" s="5">
        <v>364.7</v>
      </c>
      <c r="H27" s="5">
        <v>336.6</v>
      </c>
      <c r="I27" s="5">
        <v>336.6</v>
      </c>
      <c r="J27" s="5"/>
      <c r="K27" s="5"/>
      <c r="L27" s="5">
        <v>336.6</v>
      </c>
      <c r="M27" s="5"/>
      <c r="N27" s="5">
        <v>28</v>
      </c>
      <c r="O27" s="5"/>
      <c r="T27" s="5">
        <v>2</v>
      </c>
      <c r="U27" s="5">
        <v>26</v>
      </c>
      <c r="V27" s="5">
        <v>17.100000000000001</v>
      </c>
      <c r="W27" s="5"/>
      <c r="X27" s="5"/>
      <c r="Y27" s="5"/>
      <c r="Z27" s="5"/>
      <c r="AA27" s="5"/>
      <c r="AB27" s="5">
        <v>17.100000000000001</v>
      </c>
      <c r="AC27" s="5">
        <v>16.3</v>
      </c>
      <c r="AD27" s="5"/>
      <c r="AE27" s="5"/>
      <c r="AK27">
        <v>0.8</v>
      </c>
      <c r="AL27">
        <v>0</v>
      </c>
      <c r="AS27">
        <v>419.2</v>
      </c>
      <c r="AT27">
        <v>104.9</v>
      </c>
      <c r="AU27">
        <v>0.3</v>
      </c>
      <c r="AV27">
        <v>27.2</v>
      </c>
      <c r="AW27">
        <v>23.1</v>
      </c>
      <c r="AX27">
        <v>4.0999999999999996</v>
      </c>
      <c r="AY27">
        <v>4</v>
      </c>
      <c r="BA27">
        <v>4</v>
      </c>
      <c r="BD27">
        <v>73.400000000000006</v>
      </c>
      <c r="BE27">
        <v>41.6</v>
      </c>
      <c r="BF27">
        <v>21.3</v>
      </c>
      <c r="BG27">
        <v>10.5</v>
      </c>
      <c r="BI27">
        <v>15.9</v>
      </c>
      <c r="BJ27">
        <v>75.5</v>
      </c>
      <c r="BK27">
        <v>39.200000000000003</v>
      </c>
      <c r="BL27">
        <v>34.1</v>
      </c>
      <c r="BM27">
        <v>2.1</v>
      </c>
    </row>
    <row r="28" spans="4:65" x14ac:dyDescent="0.2">
      <c r="D28" s="5" t="s">
        <v>89</v>
      </c>
      <c r="E28" s="5" t="s">
        <v>78</v>
      </c>
      <c r="F28" s="5">
        <v>3657.5</v>
      </c>
      <c r="G28" s="5">
        <v>177.5</v>
      </c>
      <c r="H28" s="5">
        <v>127.8</v>
      </c>
      <c r="I28" s="5">
        <v>127.8</v>
      </c>
      <c r="J28" s="5"/>
      <c r="K28" s="5">
        <v>127.8</v>
      </c>
      <c r="L28" s="5"/>
      <c r="M28" s="5"/>
      <c r="N28" s="5">
        <v>49.7</v>
      </c>
      <c r="O28" s="5">
        <v>49.7</v>
      </c>
      <c r="T28" s="5"/>
      <c r="U28" s="5"/>
      <c r="V28" s="5">
        <v>3426.1</v>
      </c>
      <c r="W28" s="5">
        <v>2491.6999999999998</v>
      </c>
      <c r="X28" s="5">
        <v>2254</v>
      </c>
      <c r="Y28" s="5">
        <v>214.1</v>
      </c>
      <c r="Z28" s="5">
        <v>23.6</v>
      </c>
      <c r="AA28" s="5"/>
      <c r="AB28" s="5">
        <v>934.4</v>
      </c>
      <c r="AC28" s="5">
        <v>14.9</v>
      </c>
      <c r="AD28" s="5">
        <v>53.2</v>
      </c>
      <c r="AE28" s="5">
        <v>417.7</v>
      </c>
      <c r="AF28">
        <v>1.7</v>
      </c>
      <c r="AH28">
        <v>0</v>
      </c>
      <c r="AI28">
        <v>5.5</v>
      </c>
      <c r="AJ28">
        <v>10.6</v>
      </c>
      <c r="AK28">
        <v>131</v>
      </c>
      <c r="AL28">
        <v>174.9</v>
      </c>
      <c r="AM28">
        <v>70.7</v>
      </c>
      <c r="AN28">
        <v>1.6</v>
      </c>
      <c r="AO28">
        <v>0.4</v>
      </c>
      <c r="AP28">
        <v>0.2</v>
      </c>
      <c r="AR28">
        <v>52.1</v>
      </c>
      <c r="AS28">
        <v>26.9</v>
      </c>
      <c r="AT28">
        <v>19</v>
      </c>
      <c r="BD28">
        <v>19</v>
      </c>
      <c r="BF28">
        <v>16.399999999999999</v>
      </c>
      <c r="BG28">
        <v>2.5</v>
      </c>
      <c r="BJ28">
        <v>8</v>
      </c>
      <c r="BL28">
        <v>6.7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4113.7</v>
      </c>
      <c r="G29" s="5">
        <v>114.4</v>
      </c>
      <c r="H29" s="5"/>
      <c r="I29" s="5"/>
      <c r="J29" s="5"/>
      <c r="K29" s="5"/>
      <c r="L29" s="5"/>
      <c r="M29" s="5"/>
      <c r="N29" s="5">
        <v>114.4</v>
      </c>
      <c r="O29" s="5">
        <v>58</v>
      </c>
      <c r="R29">
        <v>3.4</v>
      </c>
      <c r="T29" s="5">
        <v>16.3</v>
      </c>
      <c r="U29" s="5">
        <v>36.700000000000003</v>
      </c>
      <c r="V29" s="5">
        <v>3386.5</v>
      </c>
      <c r="W29" s="5"/>
      <c r="X29" s="5"/>
      <c r="Y29" s="5"/>
      <c r="Z29" s="5"/>
      <c r="AA29" s="5"/>
      <c r="AB29" s="5">
        <v>3386.5</v>
      </c>
      <c r="AC29" s="5">
        <v>198.4</v>
      </c>
      <c r="AD29" s="5">
        <v>83.6</v>
      </c>
      <c r="AE29" s="5">
        <v>411.5</v>
      </c>
      <c r="AF29">
        <v>629.1</v>
      </c>
      <c r="AH29">
        <v>3.9</v>
      </c>
      <c r="AI29">
        <v>329</v>
      </c>
      <c r="AJ29">
        <v>28.1</v>
      </c>
      <c r="AK29">
        <v>1051.9000000000001</v>
      </c>
      <c r="AL29">
        <v>507.3</v>
      </c>
      <c r="AM29">
        <v>44.2</v>
      </c>
      <c r="AN29">
        <v>24.7</v>
      </c>
      <c r="AO29">
        <v>20.2</v>
      </c>
      <c r="AP29">
        <v>5.5</v>
      </c>
      <c r="AQ29">
        <v>13.9</v>
      </c>
      <c r="AR29">
        <v>35.1</v>
      </c>
      <c r="AS29">
        <v>3.8</v>
      </c>
      <c r="BH29">
        <v>396.8</v>
      </c>
      <c r="BI29">
        <v>212.3</v>
      </c>
    </row>
    <row r="30" spans="4:65" x14ac:dyDescent="0.2">
      <c r="D30" s="5" t="s">
        <v>91</v>
      </c>
      <c r="E30" s="5" t="s">
        <v>78</v>
      </c>
      <c r="F30" s="5">
        <v>584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396.8</v>
      </c>
      <c r="BI30">
        <v>187.2</v>
      </c>
    </row>
    <row r="31" spans="4:65" x14ac:dyDescent="0.2">
      <c r="D31" s="5" t="s">
        <v>92</v>
      </c>
      <c r="E31" s="5" t="s">
        <v>78</v>
      </c>
      <c r="F31" s="5">
        <v>3529.8</v>
      </c>
      <c r="G31" s="5">
        <v>114.4</v>
      </c>
      <c r="H31" s="5"/>
      <c r="I31" s="5"/>
      <c r="J31" s="5"/>
      <c r="K31" s="5"/>
      <c r="L31" s="5"/>
      <c r="M31" s="5"/>
      <c r="N31" s="5">
        <v>114.4</v>
      </c>
      <c r="O31" s="5">
        <v>58</v>
      </c>
      <c r="R31">
        <v>3.4</v>
      </c>
      <c r="T31" s="5">
        <v>16.3</v>
      </c>
      <c r="U31" s="5">
        <v>36.700000000000003</v>
      </c>
      <c r="V31" s="5">
        <v>3386.5</v>
      </c>
      <c r="W31" s="5"/>
      <c r="X31" s="5"/>
      <c r="Y31" s="5"/>
      <c r="Z31" s="5"/>
      <c r="AA31" s="5"/>
      <c r="AB31" s="5">
        <v>3386.5</v>
      </c>
      <c r="AC31" s="5">
        <v>198.4</v>
      </c>
      <c r="AD31" s="5">
        <v>83.6</v>
      </c>
      <c r="AE31" s="5">
        <v>411.5</v>
      </c>
      <c r="AF31">
        <v>629.1</v>
      </c>
      <c r="AH31">
        <v>3.9</v>
      </c>
      <c r="AI31">
        <v>329</v>
      </c>
      <c r="AJ31">
        <v>28.1</v>
      </c>
      <c r="AK31">
        <v>1051.9000000000001</v>
      </c>
      <c r="AL31">
        <v>507.3</v>
      </c>
      <c r="AM31">
        <v>44.2</v>
      </c>
      <c r="AN31">
        <v>24.7</v>
      </c>
      <c r="AO31">
        <v>20.2</v>
      </c>
      <c r="AP31">
        <v>5.5</v>
      </c>
      <c r="AQ31">
        <v>13.9</v>
      </c>
      <c r="AR31">
        <v>35.1</v>
      </c>
      <c r="AS31">
        <v>3.8</v>
      </c>
      <c r="BI31">
        <v>25.1</v>
      </c>
    </row>
    <row r="32" spans="4:65" x14ac:dyDescent="0.2">
      <c r="D32" s="5" t="s">
        <v>200</v>
      </c>
      <c r="E32" s="5" t="s">
        <v>78</v>
      </c>
      <c r="F32" s="5">
        <v>541</v>
      </c>
      <c r="G32" s="5">
        <v>427.8</v>
      </c>
      <c r="H32" s="5">
        <v>464.4</v>
      </c>
      <c r="I32" s="5">
        <v>464.4</v>
      </c>
      <c r="J32" s="5"/>
      <c r="K32" s="5">
        <v>127.8</v>
      </c>
      <c r="L32" s="5">
        <v>336.6</v>
      </c>
      <c r="M32" s="5"/>
      <c r="N32" s="5">
        <v>-36.700000000000003</v>
      </c>
      <c r="O32" s="5">
        <v>-8.3000000000000007</v>
      </c>
      <c r="R32">
        <v>-3.4</v>
      </c>
      <c r="T32" s="5">
        <v>-14.3</v>
      </c>
      <c r="U32" s="5">
        <v>-10.7</v>
      </c>
      <c r="V32" s="5">
        <v>56.7</v>
      </c>
      <c r="W32" s="5">
        <v>2491.6999999999998</v>
      </c>
      <c r="X32" s="5">
        <v>2254</v>
      </c>
      <c r="Y32" s="5">
        <v>214.1</v>
      </c>
      <c r="Z32" s="5">
        <v>23.6</v>
      </c>
      <c r="AA32" s="5"/>
      <c r="AB32" s="5">
        <v>-2435</v>
      </c>
      <c r="AC32" s="5">
        <v>-167.3</v>
      </c>
      <c r="AD32" s="5">
        <v>-30.4</v>
      </c>
      <c r="AE32" s="5">
        <v>6.2</v>
      </c>
      <c r="AF32">
        <v>-627.4</v>
      </c>
      <c r="AH32">
        <v>-3.9</v>
      </c>
      <c r="AI32">
        <v>-323.5</v>
      </c>
      <c r="AJ32">
        <v>-17.5</v>
      </c>
      <c r="AK32">
        <v>-920.1</v>
      </c>
      <c r="AL32">
        <v>-332.3</v>
      </c>
      <c r="AM32">
        <v>26.5</v>
      </c>
      <c r="AN32">
        <v>-23.1</v>
      </c>
      <c r="AO32">
        <v>-19.899999999999999</v>
      </c>
      <c r="AP32">
        <v>-5.3</v>
      </c>
      <c r="AQ32">
        <v>-13.9</v>
      </c>
      <c r="AR32">
        <v>17</v>
      </c>
      <c r="AS32">
        <v>442.3</v>
      </c>
      <c r="AT32">
        <v>123.8</v>
      </c>
      <c r="AU32">
        <v>0.3</v>
      </c>
      <c r="AV32">
        <v>27.2</v>
      </c>
      <c r="AW32">
        <v>23.1</v>
      </c>
      <c r="AX32">
        <v>4.0999999999999996</v>
      </c>
      <c r="AY32">
        <v>4</v>
      </c>
      <c r="BA32">
        <v>4</v>
      </c>
      <c r="BD32">
        <v>92.3</v>
      </c>
      <c r="BE32">
        <v>41.6</v>
      </c>
      <c r="BF32">
        <v>37.700000000000003</v>
      </c>
      <c r="BG32">
        <v>13</v>
      </c>
      <c r="BH32">
        <v>-396.8</v>
      </c>
      <c r="BI32">
        <v>-196.4</v>
      </c>
      <c r="BJ32">
        <v>83.5</v>
      </c>
      <c r="BK32">
        <v>39.200000000000003</v>
      </c>
      <c r="BL32">
        <v>40.799999999999997</v>
      </c>
      <c r="BM32">
        <v>3.5</v>
      </c>
    </row>
    <row r="33" spans="4:65" x14ac:dyDescent="0.2">
      <c r="D33" s="5" t="s">
        <v>201</v>
      </c>
      <c r="E33" s="5" t="s">
        <v>78</v>
      </c>
      <c r="F33" s="5">
        <v>413.3</v>
      </c>
      <c r="G33" s="5">
        <v>364.7</v>
      </c>
      <c r="H33" s="5">
        <v>336.6</v>
      </c>
      <c r="I33" s="5">
        <v>336.6</v>
      </c>
      <c r="J33" s="5"/>
      <c r="K33" s="5"/>
      <c r="L33" s="5">
        <v>336.6</v>
      </c>
      <c r="M33" s="5"/>
      <c r="N33" s="5">
        <v>28</v>
      </c>
      <c r="O33" s="5"/>
      <c r="T33" s="5">
        <v>2</v>
      </c>
      <c r="U33" s="5">
        <v>26</v>
      </c>
      <c r="V33" s="5">
        <v>17.100000000000001</v>
      </c>
      <c r="W33" s="5"/>
      <c r="X33" s="5"/>
      <c r="Y33" s="5"/>
      <c r="Z33" s="5"/>
      <c r="AA33" s="5"/>
      <c r="AB33" s="5">
        <v>17.100000000000001</v>
      </c>
      <c r="AC33" s="5">
        <v>16.3</v>
      </c>
      <c r="AD33" s="5"/>
      <c r="AE33" s="5"/>
      <c r="AK33">
        <v>0.8</v>
      </c>
      <c r="AL33">
        <v>0</v>
      </c>
      <c r="AS33">
        <v>419.2</v>
      </c>
      <c r="AT33">
        <v>104.9</v>
      </c>
      <c r="AU33">
        <v>0.3</v>
      </c>
      <c r="AV33">
        <v>27.2</v>
      </c>
      <c r="AW33">
        <v>23.1</v>
      </c>
      <c r="AX33">
        <v>4.0999999999999996</v>
      </c>
      <c r="AY33">
        <v>4</v>
      </c>
      <c r="BA33">
        <v>4</v>
      </c>
      <c r="BD33">
        <v>73.400000000000006</v>
      </c>
      <c r="BE33">
        <v>41.6</v>
      </c>
      <c r="BF33">
        <v>21.3</v>
      </c>
      <c r="BG33">
        <v>10.5</v>
      </c>
      <c r="BH33">
        <v>-396.8</v>
      </c>
      <c r="BI33">
        <v>-171.3</v>
      </c>
      <c r="BJ33">
        <v>75.5</v>
      </c>
      <c r="BK33">
        <v>39.200000000000003</v>
      </c>
      <c r="BL33">
        <v>34.1</v>
      </c>
      <c r="BM33">
        <v>2.1</v>
      </c>
    </row>
    <row r="34" spans="4:65" x14ac:dyDescent="0.2">
      <c r="D34" s="5" t="s">
        <v>202</v>
      </c>
      <c r="E34" s="5" t="s">
        <v>78</v>
      </c>
      <c r="F34" s="5">
        <v>127.7</v>
      </c>
      <c r="G34" s="5">
        <v>63.1</v>
      </c>
      <c r="H34" s="5">
        <v>127.8</v>
      </c>
      <c r="I34" s="5">
        <v>127.8</v>
      </c>
      <c r="J34" s="5"/>
      <c r="K34" s="5">
        <v>127.8</v>
      </c>
      <c r="L34" s="5"/>
      <c r="M34" s="5"/>
      <c r="N34" s="5">
        <v>-64.7</v>
      </c>
      <c r="O34" s="5">
        <v>-8.3000000000000007</v>
      </c>
      <c r="R34">
        <v>-3.4</v>
      </c>
      <c r="T34" s="5">
        <v>-16.3</v>
      </c>
      <c r="U34" s="5">
        <v>-36.700000000000003</v>
      </c>
      <c r="V34" s="5">
        <v>39.700000000000003</v>
      </c>
      <c r="W34" s="5">
        <v>2491.6999999999998</v>
      </c>
      <c r="X34" s="5">
        <v>2254</v>
      </c>
      <c r="Y34" s="5">
        <v>214.1</v>
      </c>
      <c r="Z34" s="5">
        <v>23.6</v>
      </c>
      <c r="AA34" s="5"/>
      <c r="AB34" s="5">
        <v>-2452</v>
      </c>
      <c r="AC34" s="5">
        <v>-183.5</v>
      </c>
      <c r="AD34" s="5">
        <v>-30.4</v>
      </c>
      <c r="AE34" s="5">
        <v>6.2</v>
      </c>
      <c r="AF34">
        <v>-627.4</v>
      </c>
      <c r="AH34">
        <v>-3.9</v>
      </c>
      <c r="AI34">
        <v>-323.5</v>
      </c>
      <c r="AJ34">
        <v>-17.5</v>
      </c>
      <c r="AK34">
        <v>-920.9</v>
      </c>
      <c r="AL34">
        <v>-332.3</v>
      </c>
      <c r="AM34">
        <v>26.5</v>
      </c>
      <c r="AN34">
        <v>-23.1</v>
      </c>
      <c r="AO34">
        <v>-19.899999999999999</v>
      </c>
      <c r="AP34">
        <v>-5.3</v>
      </c>
      <c r="AQ34">
        <v>-13.9</v>
      </c>
      <c r="AR34">
        <v>17</v>
      </c>
      <c r="AS34">
        <v>23.1</v>
      </c>
      <c r="AT34">
        <v>19</v>
      </c>
      <c r="BD34">
        <v>19</v>
      </c>
      <c r="BF34">
        <v>16.399999999999999</v>
      </c>
      <c r="BG34">
        <v>2.5</v>
      </c>
      <c r="BI34">
        <v>-25.1</v>
      </c>
      <c r="BJ34">
        <v>8</v>
      </c>
      <c r="BL34">
        <v>6.7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210.1</v>
      </c>
      <c r="G35" s="5">
        <v>17.600000000000001</v>
      </c>
      <c r="H35" s="5"/>
      <c r="I35" s="5"/>
      <c r="J35" s="5"/>
      <c r="K35" s="5"/>
      <c r="L35" s="5"/>
      <c r="M35" s="5"/>
      <c r="N35" s="5">
        <v>17.600000000000001</v>
      </c>
      <c r="O35" s="5"/>
      <c r="T35" s="5">
        <v>8</v>
      </c>
      <c r="U35" s="5">
        <v>9.6999999999999993</v>
      </c>
      <c r="V35" s="5">
        <v>92.8</v>
      </c>
      <c r="W35" s="5"/>
      <c r="X35" s="5"/>
      <c r="Y35" s="5"/>
      <c r="Z35" s="5"/>
      <c r="AA35" s="5"/>
      <c r="AB35" s="5">
        <v>92.8</v>
      </c>
      <c r="AC35" s="5">
        <v>80.599999999999994</v>
      </c>
      <c r="AD35" s="5">
        <v>1.8</v>
      </c>
      <c r="AE35" s="5"/>
      <c r="AK35">
        <v>0</v>
      </c>
      <c r="AL35">
        <v>0.3</v>
      </c>
      <c r="AO35">
        <v>0</v>
      </c>
      <c r="AQ35">
        <v>10.1</v>
      </c>
      <c r="AR35">
        <v>0</v>
      </c>
      <c r="AS35">
        <v>46.1</v>
      </c>
      <c r="BH35">
        <v>37.1</v>
      </c>
      <c r="BI35">
        <v>16.399999999999999</v>
      </c>
    </row>
    <row r="36" spans="4:65" x14ac:dyDescent="0.2">
      <c r="D36" s="5" t="s">
        <v>93</v>
      </c>
      <c r="E36" s="5" t="s">
        <v>78</v>
      </c>
      <c r="F36" s="5">
        <v>16.100000000000001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16.100000000000001</v>
      </c>
    </row>
    <row r="37" spans="4:65" x14ac:dyDescent="0.2">
      <c r="D37" s="5" t="s">
        <v>94</v>
      </c>
      <c r="E37" s="5" t="s">
        <v>78</v>
      </c>
      <c r="F37" s="5">
        <v>34.799999999999997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E37" s="5"/>
      <c r="AK37">
        <v>0</v>
      </c>
      <c r="AS37">
        <v>25.8</v>
      </c>
      <c r="BH37">
        <v>9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9.3000000000000007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 s="5">
        <v>5.9</v>
      </c>
      <c r="U38" s="5">
        <v>2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  <c r="BI38">
        <v>1.1000000000000001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9.6999999999999993</v>
      </c>
      <c r="H39" s="5"/>
      <c r="I39" s="5"/>
      <c r="J39" s="5"/>
      <c r="K39" s="5"/>
      <c r="L39" s="5"/>
      <c r="M39" s="5"/>
      <c r="N39" s="5">
        <v>9.6999999999999993</v>
      </c>
      <c r="O39" s="5"/>
      <c r="T39" s="5">
        <v>2</v>
      </c>
      <c r="U39" s="5">
        <v>7.7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0.5</v>
      </c>
    </row>
    <row r="40" spans="4:65" x14ac:dyDescent="0.2">
      <c r="D40" s="5" t="s">
        <v>97</v>
      </c>
      <c r="E40" s="5" t="s">
        <v>78</v>
      </c>
      <c r="F40" s="5">
        <v>134.4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92.8</v>
      </c>
      <c r="W40" s="5"/>
      <c r="X40" s="5"/>
      <c r="Y40" s="5"/>
      <c r="Z40" s="5"/>
      <c r="AA40" s="5"/>
      <c r="AB40" s="5">
        <v>92.8</v>
      </c>
      <c r="AC40" s="5">
        <v>80.599999999999994</v>
      </c>
      <c r="AD40" s="5">
        <v>1.8</v>
      </c>
      <c r="AE40" s="5"/>
      <c r="AK40">
        <v>0</v>
      </c>
      <c r="AL40">
        <v>0.3</v>
      </c>
      <c r="AO40">
        <v>0</v>
      </c>
      <c r="AQ40">
        <v>10.1</v>
      </c>
      <c r="AS40">
        <v>17.600000000000001</v>
      </c>
      <c r="BH40">
        <v>9.3000000000000007</v>
      </c>
      <c r="BI40">
        <v>14.7</v>
      </c>
    </row>
    <row r="41" spans="4:65" x14ac:dyDescent="0.2">
      <c r="D41" s="5" t="s">
        <v>204</v>
      </c>
      <c r="E41" s="5" t="s">
        <v>78</v>
      </c>
      <c r="F41" s="5">
        <v>4.5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E41" s="5"/>
      <c r="AR41">
        <v>0</v>
      </c>
      <c r="AS41">
        <v>2</v>
      </c>
      <c r="BH41">
        <v>1.8</v>
      </c>
      <c r="BI41">
        <v>0.7</v>
      </c>
    </row>
    <row r="42" spans="4:65" x14ac:dyDescent="0.2">
      <c r="D42" s="5" t="s">
        <v>98</v>
      </c>
      <c r="E42" s="5" t="s">
        <v>78</v>
      </c>
      <c r="F42" s="5">
        <v>27.1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19</v>
      </c>
      <c r="BI42">
        <v>8.1999999999999993</v>
      </c>
    </row>
    <row r="43" spans="4:65" x14ac:dyDescent="0.2">
      <c r="D43" s="5" t="s">
        <v>99</v>
      </c>
      <c r="E43" s="5" t="s">
        <v>78</v>
      </c>
      <c r="F43" s="5">
        <v>2311.1</v>
      </c>
      <c r="G43" s="5">
        <v>18.899999999999999</v>
      </c>
      <c r="H43" s="5">
        <v>1.8</v>
      </c>
      <c r="I43" s="5">
        <v>1</v>
      </c>
      <c r="J43" s="5">
        <v>0.1</v>
      </c>
      <c r="K43" s="5">
        <v>0.1</v>
      </c>
      <c r="L43" s="5">
        <v>0.8</v>
      </c>
      <c r="M43" s="5">
        <v>0.9</v>
      </c>
      <c r="N43" s="5">
        <v>17.100000000000001</v>
      </c>
      <c r="O43" s="5">
        <v>6.2</v>
      </c>
      <c r="P43">
        <v>0.3</v>
      </c>
      <c r="R43">
        <v>3.2</v>
      </c>
      <c r="T43" s="5">
        <v>6.3</v>
      </c>
      <c r="U43" s="5">
        <v>1</v>
      </c>
      <c r="V43" s="5">
        <v>984.8</v>
      </c>
      <c r="W43" s="5">
        <v>92.2</v>
      </c>
      <c r="X43" s="5"/>
      <c r="Y43" s="5">
        <v>92.2</v>
      </c>
      <c r="Z43" s="5">
        <v>0</v>
      </c>
      <c r="AA43" s="5"/>
      <c r="AB43" s="5">
        <v>892.6</v>
      </c>
      <c r="AC43" s="5">
        <v>103</v>
      </c>
      <c r="AD43" s="5">
        <v>115</v>
      </c>
      <c r="AE43" s="5">
        <v>163.4</v>
      </c>
      <c r="AF43">
        <v>164.3</v>
      </c>
      <c r="AH43">
        <v>0</v>
      </c>
      <c r="AI43">
        <v>1.5</v>
      </c>
      <c r="AJ43">
        <v>3.3</v>
      </c>
      <c r="AK43">
        <v>294.8</v>
      </c>
      <c r="AL43">
        <v>1.2</v>
      </c>
      <c r="AM43">
        <v>1.6</v>
      </c>
      <c r="AN43">
        <v>5.5</v>
      </c>
      <c r="AO43">
        <v>7.3</v>
      </c>
      <c r="AP43">
        <v>3.7</v>
      </c>
      <c r="AQ43">
        <v>19.7</v>
      </c>
      <c r="AR43">
        <v>8.1999999999999993</v>
      </c>
      <c r="AS43">
        <v>727.4</v>
      </c>
      <c r="AT43">
        <v>34.700000000000003</v>
      </c>
      <c r="AY43">
        <v>1.1000000000000001</v>
      </c>
      <c r="AZ43">
        <v>1.1000000000000001</v>
      </c>
      <c r="BB43">
        <v>2.4</v>
      </c>
      <c r="BC43">
        <v>5.7</v>
      </c>
      <c r="BD43">
        <v>25.5</v>
      </c>
      <c r="BF43">
        <v>24.7</v>
      </c>
      <c r="BG43">
        <v>0.8</v>
      </c>
      <c r="BH43">
        <v>373.4</v>
      </c>
      <c r="BI43">
        <v>171.8</v>
      </c>
      <c r="BJ43">
        <v>0.1</v>
      </c>
      <c r="BM43">
        <v>0.1</v>
      </c>
    </row>
    <row r="44" spans="4:65" x14ac:dyDescent="0.2">
      <c r="D44" s="5" t="s">
        <v>100</v>
      </c>
      <c r="E44" s="5" t="s">
        <v>78</v>
      </c>
      <c r="F44" s="5">
        <v>1801.4</v>
      </c>
      <c r="G44" s="5">
        <v>15.4</v>
      </c>
      <c r="H44" s="5">
        <v>1.7</v>
      </c>
      <c r="I44" s="5">
        <v>0.8</v>
      </c>
      <c r="J44" s="5">
        <v>0</v>
      </c>
      <c r="K44" s="5">
        <v>0</v>
      </c>
      <c r="L44" s="5">
        <v>0.8</v>
      </c>
      <c r="M44" s="5">
        <v>0.9</v>
      </c>
      <c r="N44" s="5">
        <v>13.7</v>
      </c>
      <c r="O44" s="5">
        <v>6</v>
      </c>
      <c r="P44">
        <v>0.3</v>
      </c>
      <c r="T44" s="5">
        <v>6.3</v>
      </c>
      <c r="U44" s="5">
        <v>1</v>
      </c>
      <c r="V44" s="5">
        <v>578.1</v>
      </c>
      <c r="W44" s="5"/>
      <c r="X44" s="5"/>
      <c r="Y44" s="5"/>
      <c r="Z44" s="5"/>
      <c r="AA44" s="5"/>
      <c r="AB44" s="5">
        <v>578.1</v>
      </c>
      <c r="AC44" s="5">
        <v>103</v>
      </c>
      <c r="AD44" s="5">
        <v>12.4</v>
      </c>
      <c r="AE44" s="5"/>
      <c r="AF44">
        <v>164.3</v>
      </c>
      <c r="AH44">
        <v>0</v>
      </c>
      <c r="AI44">
        <v>1.5</v>
      </c>
      <c r="AJ44">
        <v>0.3</v>
      </c>
      <c r="AK44">
        <v>294.8</v>
      </c>
      <c r="AL44">
        <v>1.2</v>
      </c>
      <c r="AR44">
        <v>0.6</v>
      </c>
      <c r="AS44">
        <v>627.9</v>
      </c>
      <c r="AT44">
        <v>34.700000000000003</v>
      </c>
      <c r="AY44">
        <v>1.1000000000000001</v>
      </c>
      <c r="AZ44">
        <v>1.1000000000000001</v>
      </c>
      <c r="BB44">
        <v>2.4</v>
      </c>
      <c r="BC44">
        <v>5.7</v>
      </c>
      <c r="BD44">
        <v>25.5</v>
      </c>
      <c r="BF44">
        <v>24.7</v>
      </c>
      <c r="BG44">
        <v>0.8</v>
      </c>
      <c r="BH44">
        <v>373.4</v>
      </c>
      <c r="BI44">
        <v>171.8</v>
      </c>
      <c r="BJ44">
        <v>0.1</v>
      </c>
      <c r="BM44">
        <v>0.1</v>
      </c>
    </row>
    <row r="45" spans="4:65" x14ac:dyDescent="0.2">
      <c r="D45" s="5" t="s">
        <v>101</v>
      </c>
      <c r="E45" s="5" t="s">
        <v>78</v>
      </c>
      <c r="F45" s="5">
        <v>543.1</v>
      </c>
      <c r="G45" s="5">
        <v>15.1</v>
      </c>
      <c r="H45" s="5">
        <v>1.5</v>
      </c>
      <c r="I45" s="5">
        <v>0.8</v>
      </c>
      <c r="J45" s="5"/>
      <c r="K45" s="5">
        <v>0</v>
      </c>
      <c r="L45" s="5">
        <v>0.8</v>
      </c>
      <c r="M45" s="5">
        <v>0.7</v>
      </c>
      <c r="N45" s="5">
        <v>13.7</v>
      </c>
      <c r="O45" s="5">
        <v>6</v>
      </c>
      <c r="P45">
        <v>0.3</v>
      </c>
      <c r="T45" s="5">
        <v>6.3</v>
      </c>
      <c r="U45" s="5">
        <v>1</v>
      </c>
      <c r="V45" s="5">
        <v>126.7</v>
      </c>
      <c r="W45" s="5"/>
      <c r="X45" s="5"/>
      <c r="Y45" s="5"/>
      <c r="Z45" s="5"/>
      <c r="AA45" s="5"/>
      <c r="AB45" s="5">
        <v>126.7</v>
      </c>
      <c r="AC45" s="5">
        <v>103</v>
      </c>
      <c r="AD45" s="5">
        <v>0.3</v>
      </c>
      <c r="AE45" s="5"/>
      <c r="AJ45">
        <v>0</v>
      </c>
      <c r="AK45">
        <v>22.6</v>
      </c>
      <c r="AL45">
        <v>0.2</v>
      </c>
      <c r="AR45">
        <v>0.6</v>
      </c>
      <c r="AS45">
        <v>169.2</v>
      </c>
      <c r="AT45">
        <v>5</v>
      </c>
      <c r="BD45">
        <v>5</v>
      </c>
      <c r="BF45">
        <v>4.4000000000000004</v>
      </c>
      <c r="BG45">
        <v>0.6</v>
      </c>
      <c r="BH45">
        <v>124</v>
      </c>
      <c r="BI45">
        <v>102.9</v>
      </c>
      <c r="BJ45">
        <v>0.1</v>
      </c>
      <c r="BM45">
        <v>0.1</v>
      </c>
    </row>
    <row r="46" spans="4:65" x14ac:dyDescent="0.2">
      <c r="D46" s="5" t="s">
        <v>205</v>
      </c>
      <c r="E46" s="5" t="s">
        <v>78</v>
      </c>
      <c r="F46" s="5">
        <v>32.9</v>
      </c>
      <c r="G46" s="5">
        <v>12.4</v>
      </c>
      <c r="H46" s="5"/>
      <c r="I46" s="5"/>
      <c r="J46" s="5"/>
      <c r="K46" s="5"/>
      <c r="L46" s="5"/>
      <c r="M46" s="5"/>
      <c r="N46" s="5">
        <v>12.4</v>
      </c>
      <c r="O46" s="5">
        <v>5.0999999999999996</v>
      </c>
      <c r="T46" s="5">
        <v>6.3</v>
      </c>
      <c r="U46" s="5">
        <v>1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E46" s="5"/>
      <c r="AK46">
        <v>0</v>
      </c>
      <c r="AS46">
        <v>9.3000000000000007</v>
      </c>
      <c r="BH46">
        <v>9.1</v>
      </c>
      <c r="BI46">
        <v>2</v>
      </c>
    </row>
    <row r="47" spans="4:65" x14ac:dyDescent="0.2">
      <c r="D47" s="5" t="s">
        <v>206</v>
      </c>
      <c r="E47" s="5" t="s">
        <v>78</v>
      </c>
      <c r="F47" s="5">
        <v>286.39999999999998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103.7</v>
      </c>
      <c r="W47" s="5"/>
      <c r="X47" s="5"/>
      <c r="Y47" s="5"/>
      <c r="Z47" s="5"/>
      <c r="AA47" s="5"/>
      <c r="AB47" s="5">
        <v>103.7</v>
      </c>
      <c r="AC47" s="5">
        <v>103</v>
      </c>
      <c r="AD47" s="5">
        <v>0</v>
      </c>
      <c r="AE47" s="5"/>
      <c r="AK47">
        <v>0</v>
      </c>
      <c r="AR47">
        <v>0.6</v>
      </c>
      <c r="AS47">
        <v>63.9</v>
      </c>
      <c r="AT47">
        <v>0.3</v>
      </c>
      <c r="BD47">
        <v>0.3</v>
      </c>
      <c r="BH47">
        <v>45.8</v>
      </c>
      <c r="BI47">
        <v>72.5</v>
      </c>
      <c r="BJ47">
        <v>0.1</v>
      </c>
      <c r="BM47">
        <v>0.1</v>
      </c>
    </row>
    <row r="48" spans="4:65" x14ac:dyDescent="0.2">
      <c r="D48" s="5" t="s">
        <v>207</v>
      </c>
      <c r="E48" s="5" t="s">
        <v>78</v>
      </c>
      <c r="F48" s="5">
        <v>11.3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2.7</v>
      </c>
      <c r="BH48">
        <v>7.3</v>
      </c>
      <c r="BI48">
        <v>1.2</v>
      </c>
    </row>
    <row r="49" spans="4:65" x14ac:dyDescent="0.2">
      <c r="D49" s="5" t="s">
        <v>208</v>
      </c>
      <c r="E49" s="5" t="s">
        <v>78</v>
      </c>
      <c r="F49" s="5">
        <v>27.2</v>
      </c>
      <c r="G49" s="5">
        <v>1.4</v>
      </c>
      <c r="H49" s="5">
        <v>0.5</v>
      </c>
      <c r="I49" s="5">
        <v>0</v>
      </c>
      <c r="J49" s="5"/>
      <c r="K49" s="5">
        <v>0</v>
      </c>
      <c r="L49" s="5"/>
      <c r="M49" s="5">
        <v>0.5</v>
      </c>
      <c r="N49" s="5">
        <v>0.9</v>
      </c>
      <c r="O49" s="5">
        <v>0.9</v>
      </c>
      <c r="T49" s="5"/>
      <c r="U49" s="5"/>
      <c r="V49" s="5">
        <v>0.4</v>
      </c>
      <c r="W49" s="5"/>
      <c r="X49" s="5"/>
      <c r="Y49" s="5"/>
      <c r="Z49" s="5"/>
      <c r="AA49" s="5"/>
      <c r="AB49" s="5">
        <v>0.4</v>
      </c>
      <c r="AC49" s="5"/>
      <c r="AD49" s="5">
        <v>0</v>
      </c>
      <c r="AE49" s="5"/>
      <c r="AK49">
        <v>0.2</v>
      </c>
      <c r="AL49">
        <v>0.2</v>
      </c>
      <c r="AS49">
        <v>20.100000000000001</v>
      </c>
      <c r="AT49">
        <v>0.6</v>
      </c>
      <c r="BD49">
        <v>0.6</v>
      </c>
      <c r="BH49">
        <v>4.5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0.1</v>
      </c>
      <c r="W50" s="5"/>
      <c r="X50" s="5"/>
      <c r="Y50" s="5"/>
      <c r="Z50" s="5"/>
      <c r="AA50" s="5"/>
      <c r="AB50" s="5">
        <v>0.1</v>
      </c>
      <c r="AC50" s="5"/>
      <c r="AD50" s="5">
        <v>0</v>
      </c>
      <c r="AE50" s="5"/>
      <c r="AK50">
        <v>0</v>
      </c>
      <c r="AS50">
        <v>2.1</v>
      </c>
      <c r="BH50">
        <v>2.1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21.1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E51" s="5"/>
      <c r="AJ51">
        <v>0</v>
      </c>
      <c r="AK51">
        <v>0.1</v>
      </c>
      <c r="AS51">
        <v>10.5</v>
      </c>
      <c r="BH51">
        <v>10.4</v>
      </c>
      <c r="BI51">
        <v>0.1</v>
      </c>
    </row>
    <row r="52" spans="4:65" x14ac:dyDescent="0.2">
      <c r="D52" t="s">
        <v>211</v>
      </c>
      <c r="E52" t="s">
        <v>78</v>
      </c>
      <c r="F52">
        <v>4.8</v>
      </c>
      <c r="G52">
        <v>0.2</v>
      </c>
      <c r="H52">
        <v>0.2</v>
      </c>
      <c r="M52">
        <v>0.2</v>
      </c>
      <c r="V52">
        <v>0.3</v>
      </c>
      <c r="AB52">
        <v>0.3</v>
      </c>
      <c r="AD52">
        <v>0</v>
      </c>
      <c r="AK52">
        <v>0.3</v>
      </c>
      <c r="AS52">
        <v>1.7</v>
      </c>
      <c r="BH52">
        <v>0.8</v>
      </c>
      <c r="BI52">
        <v>1.8</v>
      </c>
    </row>
    <row r="53" spans="4:65" x14ac:dyDescent="0.2">
      <c r="D53" t="s">
        <v>212</v>
      </c>
      <c r="E53" t="s">
        <v>78</v>
      </c>
      <c r="F53">
        <v>80.599999999999994</v>
      </c>
      <c r="G53">
        <v>0.8</v>
      </c>
      <c r="H53">
        <v>0.8</v>
      </c>
      <c r="I53">
        <v>0.8</v>
      </c>
      <c r="L53">
        <v>0.8</v>
      </c>
      <c r="V53">
        <v>0.4</v>
      </c>
      <c r="AB53">
        <v>0.4</v>
      </c>
      <c r="AD53">
        <v>0</v>
      </c>
      <c r="AK53">
        <v>0.4</v>
      </c>
      <c r="AS53">
        <v>38.9</v>
      </c>
      <c r="AT53">
        <v>1.3</v>
      </c>
      <c r="BD53">
        <v>1.3</v>
      </c>
      <c r="BH53">
        <v>23</v>
      </c>
      <c r="BI53">
        <v>16.3</v>
      </c>
    </row>
    <row r="54" spans="4:65" x14ac:dyDescent="0.2">
      <c r="D54" t="s">
        <v>213</v>
      </c>
      <c r="E54" t="s">
        <v>78</v>
      </c>
      <c r="F54">
        <v>25.5</v>
      </c>
      <c r="V54">
        <v>0</v>
      </c>
      <c r="AB54">
        <v>0</v>
      </c>
      <c r="AD54">
        <v>0</v>
      </c>
      <c r="AK54">
        <v>0</v>
      </c>
      <c r="AS54">
        <v>6.8</v>
      </c>
      <c r="AT54">
        <v>1.5</v>
      </c>
      <c r="BD54">
        <v>1.5</v>
      </c>
      <c r="BH54">
        <v>8.6999999999999993</v>
      </c>
      <c r="BI54">
        <v>8.5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2.9</v>
      </c>
      <c r="AS55">
        <v>1</v>
      </c>
      <c r="AT55">
        <v>1</v>
      </c>
      <c r="BD55">
        <v>1</v>
      </c>
      <c r="BH55">
        <v>0.8</v>
      </c>
      <c r="BI55">
        <v>0.2</v>
      </c>
    </row>
    <row r="56" spans="4:65" x14ac:dyDescent="0.2">
      <c r="D56" t="s">
        <v>215</v>
      </c>
      <c r="E56" t="s">
        <v>78</v>
      </c>
      <c r="F56">
        <v>29.2</v>
      </c>
      <c r="G56">
        <v>0.1</v>
      </c>
      <c r="N56">
        <v>0.1</v>
      </c>
      <c r="O56">
        <v>0.1</v>
      </c>
      <c r="V56">
        <v>21.5</v>
      </c>
      <c r="AB56">
        <v>21.5</v>
      </c>
      <c r="AK56">
        <v>21.5</v>
      </c>
      <c r="AS56">
        <v>4.3</v>
      </c>
      <c r="AT56">
        <v>0.1</v>
      </c>
      <c r="BD56">
        <v>0.1</v>
      </c>
      <c r="BF56">
        <v>0.1</v>
      </c>
      <c r="BH56">
        <v>3.2</v>
      </c>
    </row>
    <row r="57" spans="4:65" x14ac:dyDescent="0.2">
      <c r="D57" t="s">
        <v>226</v>
      </c>
      <c r="E57" t="s">
        <v>78</v>
      </c>
      <c r="F57">
        <v>4</v>
      </c>
      <c r="V57">
        <v>0</v>
      </c>
      <c r="AB57">
        <v>0</v>
      </c>
      <c r="AD57">
        <v>0</v>
      </c>
      <c r="AK57">
        <v>0</v>
      </c>
      <c r="AS57">
        <v>2.5</v>
      </c>
      <c r="BH57">
        <v>1.2</v>
      </c>
      <c r="BI57">
        <v>0.2</v>
      </c>
    </row>
    <row r="58" spans="4:65" x14ac:dyDescent="0.2">
      <c r="D58" t="s">
        <v>216</v>
      </c>
      <c r="E58" t="s">
        <v>78</v>
      </c>
      <c r="F58">
        <v>12.8</v>
      </c>
      <c r="G58">
        <v>0.3</v>
      </c>
      <c r="H58">
        <v>0</v>
      </c>
      <c r="M58">
        <v>0</v>
      </c>
      <c r="N58">
        <v>0.3</v>
      </c>
      <c r="P58">
        <v>0.3</v>
      </c>
      <c r="V58">
        <v>0.1</v>
      </c>
      <c r="AB58">
        <v>0.1</v>
      </c>
      <c r="AD58">
        <v>0</v>
      </c>
      <c r="AJ58">
        <v>0</v>
      </c>
      <c r="AK58">
        <v>0</v>
      </c>
      <c r="AS58">
        <v>5.2</v>
      </c>
      <c r="AT58">
        <v>0.2</v>
      </c>
      <c r="BD58">
        <v>0.2</v>
      </c>
      <c r="BH58">
        <v>7</v>
      </c>
      <c r="BI58">
        <v>0</v>
      </c>
    </row>
    <row r="59" spans="4:65" x14ac:dyDescent="0.2">
      <c r="D59" t="s">
        <v>102</v>
      </c>
      <c r="E59" t="s">
        <v>78</v>
      </c>
      <c r="F59">
        <v>419.7</v>
      </c>
      <c r="V59">
        <v>411.7</v>
      </c>
      <c r="AB59">
        <v>411.7</v>
      </c>
      <c r="AD59">
        <v>8.1</v>
      </c>
      <c r="AF59">
        <v>164.3</v>
      </c>
      <c r="AH59">
        <v>0</v>
      </c>
      <c r="AI59">
        <v>0.4</v>
      </c>
      <c r="AK59">
        <v>238.8</v>
      </c>
      <c r="AS59">
        <v>1.5</v>
      </c>
      <c r="BH59">
        <v>6.5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397.9</v>
      </c>
      <c r="V61">
        <v>395.8</v>
      </c>
      <c r="AB61">
        <v>395.8</v>
      </c>
      <c r="AD61">
        <v>8.1</v>
      </c>
      <c r="AF61">
        <v>164.3</v>
      </c>
      <c r="AK61">
        <v>223.4</v>
      </c>
      <c r="AS61">
        <v>1.5</v>
      </c>
      <c r="BH61">
        <v>0.6</v>
      </c>
    </row>
    <row r="62" spans="4:65" x14ac:dyDescent="0.2">
      <c r="D62" t="s">
        <v>219</v>
      </c>
      <c r="E62" t="s">
        <v>78</v>
      </c>
      <c r="F62">
        <v>7.2</v>
      </c>
      <c r="V62">
        <v>1.2</v>
      </c>
      <c r="AB62">
        <v>1.2</v>
      </c>
      <c r="AK62">
        <v>1.2</v>
      </c>
      <c r="BH62">
        <v>5.9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14.2</v>
      </c>
      <c r="V64">
        <v>14.2</v>
      </c>
      <c r="AB64">
        <v>14.2</v>
      </c>
      <c r="AK64">
        <v>14.2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838.7</v>
      </c>
      <c r="G66">
        <v>0.2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39.700000000000003</v>
      </c>
      <c r="AB66">
        <v>39.700000000000003</v>
      </c>
      <c r="AD66">
        <v>4</v>
      </c>
      <c r="AI66">
        <v>1.2</v>
      </c>
      <c r="AJ66">
        <v>0.3</v>
      </c>
      <c r="AK66">
        <v>33.299999999999997</v>
      </c>
      <c r="AL66">
        <v>1</v>
      </c>
      <c r="AS66">
        <v>457.2</v>
      </c>
      <c r="AT66">
        <v>29.7</v>
      </c>
      <c r="AY66">
        <v>1.1000000000000001</v>
      </c>
      <c r="AZ66">
        <v>1.1000000000000001</v>
      </c>
      <c r="BB66">
        <v>2.4</v>
      </c>
      <c r="BC66">
        <v>5.7</v>
      </c>
      <c r="BD66">
        <v>20.399999999999999</v>
      </c>
      <c r="BF66">
        <v>20.2</v>
      </c>
      <c r="BG66">
        <v>0.2</v>
      </c>
      <c r="BH66">
        <v>243</v>
      </c>
      <c r="BI66">
        <v>68.8</v>
      </c>
    </row>
    <row r="67" spans="4:61" x14ac:dyDescent="0.2">
      <c r="D67" t="s">
        <v>115</v>
      </c>
      <c r="E67" t="s">
        <v>78</v>
      </c>
      <c r="F67">
        <v>282.5</v>
      </c>
      <c r="G67">
        <v>0.2</v>
      </c>
      <c r="H67">
        <v>0.2</v>
      </c>
      <c r="M67">
        <v>0.2</v>
      </c>
      <c r="N67">
        <v>0</v>
      </c>
      <c r="P67">
        <v>0</v>
      </c>
      <c r="V67">
        <v>8.4</v>
      </c>
      <c r="AB67">
        <v>8.4</v>
      </c>
      <c r="AD67">
        <v>1.7</v>
      </c>
      <c r="AK67">
        <v>6.8</v>
      </c>
      <c r="AL67">
        <v>0</v>
      </c>
      <c r="AS67">
        <v>128.19999999999999</v>
      </c>
      <c r="AT67">
        <v>5.2</v>
      </c>
      <c r="AY67">
        <v>0.2</v>
      </c>
      <c r="AZ67">
        <v>0.2</v>
      </c>
      <c r="BC67">
        <v>3.7</v>
      </c>
      <c r="BD67">
        <v>1.2</v>
      </c>
      <c r="BF67">
        <v>1</v>
      </c>
      <c r="BG67">
        <v>0.2</v>
      </c>
      <c r="BH67">
        <v>130.4</v>
      </c>
      <c r="BI67">
        <v>10</v>
      </c>
    </row>
    <row r="68" spans="4:61" x14ac:dyDescent="0.2">
      <c r="D68" t="s">
        <v>104</v>
      </c>
      <c r="E68" t="s">
        <v>78</v>
      </c>
      <c r="F68">
        <v>398.1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285.3</v>
      </c>
      <c r="AT68">
        <v>19.3</v>
      </c>
      <c r="AY68">
        <v>0.9</v>
      </c>
      <c r="AZ68">
        <v>0.9</v>
      </c>
      <c r="BC68">
        <v>1.7</v>
      </c>
      <c r="BD68">
        <v>16.7</v>
      </c>
      <c r="BF68">
        <v>16.7</v>
      </c>
      <c r="BH68">
        <v>79.900000000000006</v>
      </c>
      <c r="BI68">
        <v>12.1</v>
      </c>
    </row>
    <row r="69" spans="4:61" x14ac:dyDescent="0.2">
      <c r="D69" t="s">
        <v>105</v>
      </c>
      <c r="E69" t="s">
        <v>78</v>
      </c>
      <c r="F69">
        <v>146.9</v>
      </c>
      <c r="V69">
        <v>19.100000000000001</v>
      </c>
      <c r="AB69">
        <v>19.100000000000001</v>
      </c>
      <c r="AD69">
        <v>1.4</v>
      </c>
      <c r="AK69">
        <v>17.7</v>
      </c>
      <c r="AS69">
        <v>43.6</v>
      </c>
      <c r="AT69">
        <v>5.2</v>
      </c>
      <c r="BB69">
        <v>2.4</v>
      </c>
      <c r="BC69">
        <v>0.3</v>
      </c>
      <c r="BD69">
        <v>2.5</v>
      </c>
      <c r="BF69">
        <v>2.5</v>
      </c>
      <c r="BH69">
        <v>32.299999999999997</v>
      </c>
      <c r="BI69">
        <v>46.7</v>
      </c>
    </row>
    <row r="70" spans="4:61" x14ac:dyDescent="0.2">
      <c r="D70" t="s">
        <v>106</v>
      </c>
      <c r="E70" t="s">
        <v>78</v>
      </c>
      <c r="F70">
        <v>7.8</v>
      </c>
      <c r="V70">
        <v>7.8</v>
      </c>
      <c r="AB70">
        <v>7.8</v>
      </c>
      <c r="AK70">
        <v>6.8</v>
      </c>
      <c r="AL70">
        <v>1</v>
      </c>
    </row>
    <row r="71" spans="4:61" x14ac:dyDescent="0.2">
      <c r="D71" t="s">
        <v>107</v>
      </c>
      <c r="E71" t="s">
        <v>78</v>
      </c>
      <c r="F71">
        <v>3.4</v>
      </c>
      <c r="V71">
        <v>2.9</v>
      </c>
      <c r="AB71">
        <v>2.9</v>
      </c>
      <c r="AI71">
        <v>1.2</v>
      </c>
      <c r="AK71">
        <v>1.7</v>
      </c>
      <c r="AS71">
        <v>0.2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509.7</v>
      </c>
      <c r="G72">
        <v>3.6</v>
      </c>
      <c r="H72">
        <v>0.2</v>
      </c>
      <c r="I72">
        <v>0.2</v>
      </c>
      <c r="J72">
        <v>0.1</v>
      </c>
      <c r="K72">
        <v>0.1</v>
      </c>
      <c r="N72">
        <v>3.4</v>
      </c>
      <c r="O72">
        <v>0.1</v>
      </c>
      <c r="R72">
        <v>3.2</v>
      </c>
      <c r="V72">
        <v>406.7</v>
      </c>
      <c r="W72">
        <v>92.2</v>
      </c>
      <c r="Y72">
        <v>92.2</v>
      </c>
      <c r="Z72">
        <v>0</v>
      </c>
      <c r="AB72">
        <v>314.39999999999998</v>
      </c>
      <c r="AD72">
        <v>102.7</v>
      </c>
      <c r="AE72">
        <v>163.4</v>
      </c>
      <c r="AJ72">
        <v>3.1</v>
      </c>
      <c r="AM72">
        <v>1.6</v>
      </c>
      <c r="AN72">
        <v>5.5</v>
      </c>
      <c r="AO72">
        <v>7.3</v>
      </c>
      <c r="AP72">
        <v>3.7</v>
      </c>
      <c r="AQ72">
        <v>19.7</v>
      </c>
      <c r="AR72">
        <v>7.6</v>
      </c>
      <c r="AS72">
        <v>99.5</v>
      </c>
    </row>
    <row r="73" spans="4:61" x14ac:dyDescent="0.2">
      <c r="D73" t="s">
        <v>109</v>
      </c>
      <c r="E73" t="s">
        <v>78</v>
      </c>
      <c r="F73">
        <v>505.9</v>
      </c>
      <c r="G73">
        <v>3.6</v>
      </c>
      <c r="H73">
        <v>0.2</v>
      </c>
      <c r="I73">
        <v>0.2</v>
      </c>
      <c r="J73">
        <v>0.1</v>
      </c>
      <c r="K73">
        <v>0.1</v>
      </c>
      <c r="N73">
        <v>3.4</v>
      </c>
      <c r="O73">
        <v>0.1</v>
      </c>
      <c r="R73">
        <v>3.2</v>
      </c>
      <c r="V73">
        <v>402.9</v>
      </c>
      <c r="W73">
        <v>92.2</v>
      </c>
      <c r="Y73">
        <v>92.2</v>
      </c>
      <c r="Z73">
        <v>0</v>
      </c>
      <c r="AB73">
        <v>310.7</v>
      </c>
      <c r="AD73">
        <v>102.7</v>
      </c>
      <c r="AE73">
        <v>163.4</v>
      </c>
      <c r="AJ73">
        <v>2.9</v>
      </c>
      <c r="AM73">
        <v>1.6</v>
      </c>
      <c r="AN73">
        <v>1.8</v>
      </c>
      <c r="AO73">
        <v>7.3</v>
      </c>
      <c r="AP73">
        <v>3.7</v>
      </c>
      <c r="AQ73">
        <v>19.7</v>
      </c>
      <c r="AR73">
        <v>7.6</v>
      </c>
      <c r="AS73">
        <v>99.5</v>
      </c>
    </row>
    <row r="74" spans="4:61" x14ac:dyDescent="0.2">
      <c r="D74" t="s">
        <v>110</v>
      </c>
      <c r="E74" t="s">
        <v>78</v>
      </c>
      <c r="F74">
        <v>477</v>
      </c>
      <c r="V74">
        <v>377.6</v>
      </c>
      <c r="W74">
        <v>92.2</v>
      </c>
      <c r="Y74">
        <v>92.2</v>
      </c>
      <c r="Z74">
        <v>0</v>
      </c>
      <c r="AB74">
        <v>285.3</v>
      </c>
      <c r="AD74">
        <v>102.7</v>
      </c>
      <c r="AE74">
        <v>163.4</v>
      </c>
      <c r="AJ74">
        <v>2.9</v>
      </c>
      <c r="AM74">
        <v>0.8</v>
      </c>
      <c r="AP74">
        <v>2</v>
      </c>
      <c r="AQ74">
        <v>6</v>
      </c>
      <c r="AR74">
        <v>7.6</v>
      </c>
      <c r="AS74">
        <v>99.5</v>
      </c>
    </row>
    <row r="75" spans="4:61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1" x14ac:dyDescent="0.2">
      <c r="D76" t="s">
        <v>224</v>
      </c>
      <c r="E76" t="s">
        <v>78</v>
      </c>
      <c r="F76">
        <v>1.4</v>
      </c>
      <c r="V76">
        <v>1.4</v>
      </c>
      <c r="AB76">
        <v>1.4</v>
      </c>
      <c r="AJ76">
        <v>0.2</v>
      </c>
      <c r="AN76">
        <v>1.3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2A95-C01F-9C4B-8F82-751381C84BBC}">
  <sheetPr>
    <tabColor theme="9" tint="0.79998168889431442"/>
  </sheetPr>
  <dimension ref="D8:BM77"/>
  <sheetViews>
    <sheetView topLeftCell="AV14" workbookViewId="0">
      <selection activeCell="BF65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s="4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3010.1</v>
      </c>
      <c r="G17" s="5">
        <v>378.8</v>
      </c>
      <c r="H17" s="5">
        <v>380.2</v>
      </c>
      <c r="I17" s="5">
        <v>379.5</v>
      </c>
      <c r="J17" s="5">
        <v>1</v>
      </c>
      <c r="K17" s="5">
        <v>123.4</v>
      </c>
      <c r="L17" s="5">
        <v>255.1</v>
      </c>
      <c r="M17" s="5">
        <v>0.6</v>
      </c>
      <c r="N17" s="5">
        <v>-1.4</v>
      </c>
      <c r="O17" s="5">
        <v>-0.2</v>
      </c>
      <c r="P17">
        <v>0.5</v>
      </c>
      <c r="R17">
        <v>-1.7</v>
      </c>
      <c r="T17" s="5"/>
      <c r="U17" s="5"/>
      <c r="V17" s="5">
        <v>1129.5</v>
      </c>
      <c r="W17" s="5">
        <v>2445.4</v>
      </c>
      <c r="X17" s="5">
        <v>2125.6</v>
      </c>
      <c r="Y17" s="5">
        <v>297.5</v>
      </c>
      <c r="Z17" s="5">
        <v>22.3</v>
      </c>
      <c r="AA17" s="5"/>
      <c r="AB17" s="5">
        <v>-1315.8</v>
      </c>
      <c r="AC17" s="5">
        <v>19.7</v>
      </c>
      <c r="AD17" s="5">
        <v>79.599999999999994</v>
      </c>
      <c r="AE17" s="5">
        <v>155</v>
      </c>
      <c r="AF17">
        <v>-418.9</v>
      </c>
      <c r="AH17">
        <v>-2.6</v>
      </c>
      <c r="AI17">
        <v>-299.10000000000002</v>
      </c>
      <c r="AJ17">
        <v>-7.3</v>
      </c>
      <c r="AK17">
        <v>-588</v>
      </c>
      <c r="AL17">
        <v>-256.2</v>
      </c>
      <c r="AM17">
        <v>20.399999999999999</v>
      </c>
      <c r="AN17">
        <v>-16.3</v>
      </c>
      <c r="AO17">
        <v>-13</v>
      </c>
      <c r="AP17">
        <v>-1.9</v>
      </c>
      <c r="AQ17">
        <v>16</v>
      </c>
      <c r="AR17">
        <v>-3.1</v>
      </c>
      <c r="AS17">
        <v>1218.4000000000001</v>
      </c>
      <c r="AT17">
        <v>148.80000000000001</v>
      </c>
      <c r="AU17">
        <v>0.4</v>
      </c>
      <c r="AV17">
        <v>20.9</v>
      </c>
      <c r="AW17">
        <v>18.2</v>
      </c>
      <c r="AX17">
        <v>2.7</v>
      </c>
      <c r="AY17">
        <v>3.7</v>
      </c>
      <c r="AZ17">
        <v>1.1000000000000001</v>
      </c>
      <c r="BA17">
        <v>2.6</v>
      </c>
      <c r="BB17">
        <v>1.5</v>
      </c>
      <c r="BC17">
        <v>5</v>
      </c>
      <c r="BD17">
        <v>117.3</v>
      </c>
      <c r="BE17">
        <v>40.299999999999997</v>
      </c>
      <c r="BF17">
        <v>63.9</v>
      </c>
      <c r="BG17">
        <v>13.1</v>
      </c>
      <c r="BH17">
        <v>53</v>
      </c>
      <c r="BJ17">
        <v>81.5</v>
      </c>
      <c r="BK17">
        <v>39.4</v>
      </c>
      <c r="BL17">
        <v>39.299999999999997</v>
      </c>
      <c r="BM17">
        <v>2.8</v>
      </c>
    </row>
    <row r="18" spans="4:65" x14ac:dyDescent="0.2">
      <c r="D18" s="5" t="s">
        <v>79</v>
      </c>
      <c r="E18" s="5" t="s">
        <v>78</v>
      </c>
      <c r="F18" s="5">
        <v>2554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110.2</v>
      </c>
      <c r="W18" s="5">
        <v>90</v>
      </c>
      <c r="X18" s="5">
        <v>65.099999999999994</v>
      </c>
      <c r="Y18" s="5">
        <v>16.5</v>
      </c>
      <c r="Z18" s="5">
        <v>8.3000000000000007</v>
      </c>
      <c r="AA18" s="5"/>
      <c r="AB18" s="5">
        <v>20.3</v>
      </c>
      <c r="AC18" s="5">
        <v>19.7</v>
      </c>
      <c r="AD18" s="5"/>
      <c r="AE18" s="5"/>
      <c r="AR18">
        <v>0.6</v>
      </c>
      <c r="AS18">
        <v>2173.9</v>
      </c>
      <c r="AT18">
        <v>194.3</v>
      </c>
      <c r="AU18">
        <v>0.4</v>
      </c>
      <c r="AV18">
        <v>20.9</v>
      </c>
      <c r="AW18">
        <v>18.2</v>
      </c>
      <c r="AX18">
        <v>2.7</v>
      </c>
      <c r="AY18">
        <v>3.7</v>
      </c>
      <c r="AZ18">
        <v>1.1000000000000001</v>
      </c>
      <c r="BA18">
        <v>2.6</v>
      </c>
      <c r="BB18">
        <v>1.5</v>
      </c>
      <c r="BC18">
        <v>5</v>
      </c>
      <c r="BD18">
        <v>162.80000000000001</v>
      </c>
      <c r="BE18">
        <v>33.299999999999997</v>
      </c>
      <c r="BF18">
        <v>116.5</v>
      </c>
      <c r="BG18">
        <v>13.1</v>
      </c>
      <c r="BJ18">
        <v>75.599999999999994</v>
      </c>
      <c r="BK18">
        <v>39.4</v>
      </c>
      <c r="BL18">
        <v>33.299999999999997</v>
      </c>
      <c r="BM18">
        <v>2.8</v>
      </c>
    </row>
    <row r="19" spans="4:65" x14ac:dyDescent="0.2">
      <c r="D19" s="5" t="s">
        <v>80</v>
      </c>
      <c r="E19" s="5" t="s">
        <v>78</v>
      </c>
      <c r="F19" s="5">
        <v>9333.7000000000007</v>
      </c>
      <c r="G19" s="5">
        <v>406.8</v>
      </c>
      <c r="H19" s="5">
        <v>391.7</v>
      </c>
      <c r="I19" s="5">
        <v>390.9</v>
      </c>
      <c r="J19" s="5">
        <v>1</v>
      </c>
      <c r="K19" s="5">
        <v>128.9</v>
      </c>
      <c r="L19" s="5">
        <v>261</v>
      </c>
      <c r="M19" s="5">
        <v>0.8</v>
      </c>
      <c r="N19" s="5">
        <v>15.2</v>
      </c>
      <c r="O19" s="5">
        <v>13.3</v>
      </c>
      <c r="P19">
        <v>0.5</v>
      </c>
      <c r="R19">
        <v>1.3</v>
      </c>
      <c r="T19" s="5"/>
      <c r="U19" s="5"/>
      <c r="V19" s="5">
        <v>7847.7</v>
      </c>
      <c r="W19" s="5">
        <v>4246.5</v>
      </c>
      <c r="X19" s="5">
        <v>3923.9</v>
      </c>
      <c r="Y19" s="5">
        <v>293.3</v>
      </c>
      <c r="Z19" s="5">
        <v>29.3</v>
      </c>
      <c r="AA19" s="5"/>
      <c r="AB19" s="5">
        <v>3601.2</v>
      </c>
      <c r="AC19" s="5"/>
      <c r="AD19" s="5">
        <v>154.69999999999999</v>
      </c>
      <c r="AE19" s="5">
        <v>652.9</v>
      </c>
      <c r="AF19">
        <v>399.9</v>
      </c>
      <c r="AI19">
        <v>113.8</v>
      </c>
      <c r="AJ19">
        <v>8.1999999999999993</v>
      </c>
      <c r="AK19">
        <v>660.8</v>
      </c>
      <c r="AL19">
        <v>1438.4</v>
      </c>
      <c r="AM19">
        <v>38.5</v>
      </c>
      <c r="AN19">
        <v>53.8</v>
      </c>
      <c r="AO19">
        <v>7.8</v>
      </c>
      <c r="AP19">
        <v>5.2</v>
      </c>
      <c r="AQ19">
        <v>36.299999999999997</v>
      </c>
      <c r="AR19">
        <v>30.9</v>
      </c>
      <c r="AS19">
        <v>934.7</v>
      </c>
      <c r="AT19">
        <v>19.100000000000001</v>
      </c>
      <c r="BD19">
        <v>19.100000000000001</v>
      </c>
      <c r="BE19">
        <v>8.4</v>
      </c>
      <c r="BF19">
        <v>10.6</v>
      </c>
      <c r="BH19">
        <v>118.3</v>
      </c>
      <c r="BJ19">
        <v>7.2</v>
      </c>
      <c r="BL19">
        <v>7.2</v>
      </c>
    </row>
    <row r="20" spans="4:65" x14ac:dyDescent="0.2">
      <c r="D20" s="5" t="s">
        <v>81</v>
      </c>
      <c r="E20" s="5" t="s">
        <v>78</v>
      </c>
      <c r="F20" s="5">
        <v>8101.5</v>
      </c>
      <c r="G20" s="5">
        <v>18.3</v>
      </c>
      <c r="H20" s="5"/>
      <c r="I20" s="5"/>
      <c r="J20" s="5"/>
      <c r="K20" s="5"/>
      <c r="L20" s="5"/>
      <c r="M20" s="5"/>
      <c r="N20" s="5">
        <v>18.3</v>
      </c>
      <c r="O20" s="5">
        <v>15.3</v>
      </c>
      <c r="P20">
        <v>0</v>
      </c>
      <c r="R20">
        <v>3.1</v>
      </c>
      <c r="T20" s="5"/>
      <c r="U20" s="5"/>
      <c r="V20" s="5">
        <v>6102.5</v>
      </c>
      <c r="W20" s="5">
        <v>1875.6</v>
      </c>
      <c r="X20" s="5">
        <v>1851</v>
      </c>
      <c r="Y20" s="5">
        <v>7.5</v>
      </c>
      <c r="Z20" s="5">
        <v>17.2</v>
      </c>
      <c r="AA20" s="5"/>
      <c r="AB20" s="5">
        <v>4226.8</v>
      </c>
      <c r="AC20" s="5"/>
      <c r="AD20" s="5">
        <v>73.400000000000006</v>
      </c>
      <c r="AE20" s="5">
        <v>486.6</v>
      </c>
      <c r="AF20">
        <v>814</v>
      </c>
      <c r="AH20">
        <v>2.7</v>
      </c>
      <c r="AI20">
        <v>263</v>
      </c>
      <c r="AJ20">
        <v>16.100000000000001</v>
      </c>
      <c r="AK20">
        <v>1197.7</v>
      </c>
      <c r="AL20">
        <v>1206.8</v>
      </c>
      <c r="AM20">
        <v>19</v>
      </c>
      <c r="AN20">
        <v>65.599999999999994</v>
      </c>
      <c r="AO20">
        <v>20.5</v>
      </c>
      <c r="AP20">
        <v>6.9</v>
      </c>
      <c r="AQ20">
        <v>20.3</v>
      </c>
      <c r="AR20">
        <v>34.1</v>
      </c>
      <c r="AS20">
        <v>1846.7</v>
      </c>
      <c r="AT20">
        <v>67.599999999999994</v>
      </c>
      <c r="BD20">
        <v>67.599999999999994</v>
      </c>
      <c r="BE20">
        <v>1.4</v>
      </c>
      <c r="BF20">
        <v>66.099999999999994</v>
      </c>
      <c r="BH20">
        <v>65.3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1232.2</v>
      </c>
      <c r="G21" s="5">
        <v>388.5</v>
      </c>
      <c r="H21" s="5">
        <v>391.7</v>
      </c>
      <c r="I21" s="5">
        <v>390.9</v>
      </c>
      <c r="J21" s="5">
        <v>1</v>
      </c>
      <c r="K21" s="5">
        <v>128.9</v>
      </c>
      <c r="L21" s="5">
        <v>261</v>
      </c>
      <c r="M21" s="5">
        <v>0.8</v>
      </c>
      <c r="N21" s="5">
        <v>-3.2</v>
      </c>
      <c r="O21" s="5">
        <v>-1.9</v>
      </c>
      <c r="P21">
        <v>0.5</v>
      </c>
      <c r="R21">
        <v>-1.7</v>
      </c>
      <c r="T21" s="5"/>
      <c r="U21" s="5"/>
      <c r="V21" s="5">
        <v>1745.2</v>
      </c>
      <c r="W21" s="5">
        <v>2370.9</v>
      </c>
      <c r="X21" s="5">
        <v>2072.9</v>
      </c>
      <c r="Y21" s="5">
        <v>285.8</v>
      </c>
      <c r="Z21" s="5">
        <v>12.2</v>
      </c>
      <c r="AA21" s="5"/>
      <c r="AB21" s="5">
        <v>-625.6</v>
      </c>
      <c r="AC21" s="5"/>
      <c r="AD21" s="5">
        <v>81.3</v>
      </c>
      <c r="AE21" s="5">
        <v>166.3</v>
      </c>
      <c r="AF21">
        <v>-414.1</v>
      </c>
      <c r="AH21">
        <v>-2.7</v>
      </c>
      <c r="AI21">
        <v>-149.19999999999999</v>
      </c>
      <c r="AJ21">
        <v>-7.9</v>
      </c>
      <c r="AK21">
        <v>-536.9</v>
      </c>
      <c r="AL21">
        <v>231.5</v>
      </c>
      <c r="AM21">
        <v>19.5</v>
      </c>
      <c r="AN21">
        <v>-11.8</v>
      </c>
      <c r="AO21">
        <v>-12.7</v>
      </c>
      <c r="AP21">
        <v>-1.8</v>
      </c>
      <c r="AQ21">
        <v>16</v>
      </c>
      <c r="AR21">
        <v>-3.2</v>
      </c>
      <c r="AS21">
        <v>-912.1</v>
      </c>
      <c r="AT21">
        <v>-48.5</v>
      </c>
      <c r="BD21">
        <v>-48.5</v>
      </c>
      <c r="BE21">
        <v>7</v>
      </c>
      <c r="BF21">
        <v>-55.5</v>
      </c>
      <c r="BH21">
        <v>53</v>
      </c>
      <c r="BJ21">
        <v>6</v>
      </c>
      <c r="BL21">
        <v>6</v>
      </c>
    </row>
    <row r="22" spans="4:65" x14ac:dyDescent="0.2">
      <c r="D22" s="5" t="s">
        <v>83</v>
      </c>
      <c r="E22" s="5" t="s">
        <v>78</v>
      </c>
      <c r="F22" s="5">
        <v>689.8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689.8</v>
      </c>
      <c r="W22" s="5"/>
      <c r="X22" s="5"/>
      <c r="Y22" s="5"/>
      <c r="Z22" s="5"/>
      <c r="AA22" s="5"/>
      <c r="AB22" s="5">
        <v>689.8</v>
      </c>
      <c r="AC22" s="5"/>
      <c r="AD22" s="5"/>
      <c r="AE22" s="5"/>
      <c r="AI22">
        <v>151.4</v>
      </c>
      <c r="AK22">
        <v>58</v>
      </c>
      <c r="AL22">
        <v>479.6</v>
      </c>
      <c r="AN22">
        <v>0.8</v>
      </c>
      <c r="AS22">
        <v>0</v>
      </c>
    </row>
    <row r="23" spans="4:65" x14ac:dyDescent="0.2">
      <c r="D23" s="5" t="s">
        <v>84</v>
      </c>
      <c r="E23" s="5" t="s">
        <v>78</v>
      </c>
      <c r="F23" s="5">
        <v>-86.3</v>
      </c>
      <c r="G23" s="5">
        <v>-9.8000000000000007</v>
      </c>
      <c r="H23" s="5">
        <v>-11.5</v>
      </c>
      <c r="I23" s="5">
        <v>-11.3</v>
      </c>
      <c r="J23" s="5"/>
      <c r="K23" s="5">
        <v>-5.5</v>
      </c>
      <c r="L23" s="5">
        <v>-5.8</v>
      </c>
      <c r="M23" s="5">
        <v>-0.2</v>
      </c>
      <c r="N23" s="5">
        <v>1.8</v>
      </c>
      <c r="O23" s="5">
        <v>1.7</v>
      </c>
      <c r="R23">
        <v>0</v>
      </c>
      <c r="T23" s="5"/>
      <c r="U23" s="5"/>
      <c r="V23" s="5">
        <v>-36.1</v>
      </c>
      <c r="W23" s="5">
        <v>-15.5</v>
      </c>
      <c r="X23" s="5">
        <v>-12.4</v>
      </c>
      <c r="Y23" s="5">
        <v>-4.9000000000000004</v>
      </c>
      <c r="Z23" s="5">
        <v>1.8</v>
      </c>
      <c r="AA23" s="5"/>
      <c r="AB23" s="5">
        <v>-20.6</v>
      </c>
      <c r="AC23" s="5"/>
      <c r="AD23" s="5">
        <v>-1.7</v>
      </c>
      <c r="AE23" s="5">
        <v>-11.3</v>
      </c>
      <c r="AF23">
        <v>-4.9000000000000004</v>
      </c>
      <c r="AH23">
        <v>0.1</v>
      </c>
      <c r="AI23">
        <v>1.6</v>
      </c>
      <c r="AJ23">
        <v>0.6</v>
      </c>
      <c r="AK23">
        <v>6.8</v>
      </c>
      <c r="AL23">
        <v>-8.1999999999999993</v>
      </c>
      <c r="AM23">
        <v>0.9</v>
      </c>
      <c r="AN23">
        <v>-3.7</v>
      </c>
      <c r="AO23">
        <v>-0.2</v>
      </c>
      <c r="AP23">
        <v>-0.1</v>
      </c>
      <c r="AQ23">
        <v>0</v>
      </c>
      <c r="AR23">
        <v>-0.5</v>
      </c>
      <c r="AS23">
        <v>-43.4</v>
      </c>
      <c r="AT23">
        <v>3</v>
      </c>
      <c r="BD23">
        <v>3</v>
      </c>
      <c r="BF23">
        <v>3</v>
      </c>
    </row>
    <row r="24" spans="4:65" x14ac:dyDescent="0.2">
      <c r="D24" s="5" t="s">
        <v>85</v>
      </c>
      <c r="E24" s="5" t="s">
        <v>78</v>
      </c>
      <c r="F24" s="5">
        <v>-18.7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-5.3</v>
      </c>
      <c r="W24" s="5"/>
      <c r="X24" s="5"/>
      <c r="Y24" s="5"/>
      <c r="Z24" s="5"/>
      <c r="AA24" s="5"/>
      <c r="AB24" s="5">
        <v>-5.3</v>
      </c>
      <c r="AC24" s="5"/>
      <c r="AD24" s="5"/>
      <c r="AE24" s="5"/>
      <c r="AK24">
        <v>-5.3</v>
      </c>
      <c r="AS24">
        <v>-17.399999999999999</v>
      </c>
      <c r="BH24">
        <v>4</v>
      </c>
    </row>
    <row r="25" spans="4:65" x14ac:dyDescent="0.2">
      <c r="D25" s="5" t="s">
        <v>86</v>
      </c>
      <c r="E25" s="5" t="s">
        <v>78</v>
      </c>
      <c r="F25" s="5">
        <v>3028.7</v>
      </c>
      <c r="G25" s="5">
        <v>378.8</v>
      </c>
      <c r="H25" s="5">
        <v>380.2</v>
      </c>
      <c r="I25" s="5">
        <v>379.5</v>
      </c>
      <c r="J25" s="5">
        <v>1</v>
      </c>
      <c r="K25" s="5">
        <v>123.4</v>
      </c>
      <c r="L25" s="5">
        <v>255.1</v>
      </c>
      <c r="M25" s="5">
        <v>0.6</v>
      </c>
      <c r="N25" s="5">
        <v>-1.4</v>
      </c>
      <c r="O25" s="5">
        <v>-0.2</v>
      </c>
      <c r="P25">
        <v>0.5</v>
      </c>
      <c r="R25">
        <v>-1.7</v>
      </c>
      <c r="T25" s="5"/>
      <c r="U25" s="5"/>
      <c r="V25" s="5">
        <v>1134.8</v>
      </c>
      <c r="W25" s="5">
        <v>2445.4</v>
      </c>
      <c r="X25" s="5">
        <v>2125.6</v>
      </c>
      <c r="Y25" s="5">
        <v>297.5</v>
      </c>
      <c r="Z25" s="5">
        <v>22.3</v>
      </c>
      <c r="AA25" s="5"/>
      <c r="AB25" s="5">
        <v>-1310.5</v>
      </c>
      <c r="AC25" s="5">
        <v>19.7</v>
      </c>
      <c r="AD25" s="5">
        <v>79.599999999999994</v>
      </c>
      <c r="AE25" s="5">
        <v>155</v>
      </c>
      <c r="AF25">
        <v>-418.9</v>
      </c>
      <c r="AH25">
        <v>-2.6</v>
      </c>
      <c r="AI25">
        <v>-299.10000000000002</v>
      </c>
      <c r="AJ25">
        <v>-7.3</v>
      </c>
      <c r="AK25">
        <v>-582.79999999999995</v>
      </c>
      <c r="AL25">
        <v>-256.2</v>
      </c>
      <c r="AM25">
        <v>20.399999999999999</v>
      </c>
      <c r="AN25">
        <v>-16.3</v>
      </c>
      <c r="AO25">
        <v>-13</v>
      </c>
      <c r="AP25">
        <v>-1.9</v>
      </c>
      <c r="AQ25">
        <v>16</v>
      </c>
      <c r="AR25">
        <v>-3.1</v>
      </c>
      <c r="AS25">
        <v>1235.8</v>
      </c>
      <c r="AT25">
        <v>148.80000000000001</v>
      </c>
      <c r="AU25">
        <v>0.4</v>
      </c>
      <c r="AV25">
        <v>20.9</v>
      </c>
      <c r="AW25">
        <v>18.2</v>
      </c>
      <c r="AX25">
        <v>2.7</v>
      </c>
      <c r="AY25">
        <v>3.7</v>
      </c>
      <c r="AZ25">
        <v>1.1000000000000001</v>
      </c>
      <c r="BA25">
        <v>2.6</v>
      </c>
      <c r="BB25">
        <v>1.5</v>
      </c>
      <c r="BC25">
        <v>5</v>
      </c>
      <c r="BD25">
        <v>117.3</v>
      </c>
      <c r="BE25">
        <v>40.299999999999997</v>
      </c>
      <c r="BF25">
        <v>63.9</v>
      </c>
      <c r="BG25">
        <v>13.1</v>
      </c>
      <c r="BH25">
        <v>49</v>
      </c>
      <c r="BJ25">
        <v>81.5</v>
      </c>
      <c r="BK25">
        <v>39.4</v>
      </c>
      <c r="BL25">
        <v>39.299999999999997</v>
      </c>
      <c r="BM25">
        <v>2.8</v>
      </c>
    </row>
    <row r="26" spans="4:65" x14ac:dyDescent="0.2">
      <c r="D26" s="5" t="s">
        <v>87</v>
      </c>
      <c r="E26" s="5" t="s">
        <v>78</v>
      </c>
      <c r="F26" s="5">
        <v>4377.8999999999996</v>
      </c>
      <c r="G26" s="5">
        <v>458.8</v>
      </c>
      <c r="H26" s="5">
        <v>378.3</v>
      </c>
      <c r="I26" s="5">
        <v>378.3</v>
      </c>
      <c r="J26" s="5"/>
      <c r="K26" s="5">
        <v>123.2</v>
      </c>
      <c r="L26" s="5">
        <v>255.1</v>
      </c>
      <c r="M26" s="5"/>
      <c r="N26" s="5">
        <v>80.5</v>
      </c>
      <c r="O26" s="5">
        <v>51.5</v>
      </c>
      <c r="R26">
        <v>0.7</v>
      </c>
      <c r="T26" s="5">
        <v>2.2000000000000002</v>
      </c>
      <c r="U26" s="5">
        <v>26.1</v>
      </c>
      <c r="V26" s="5">
        <v>3219.9</v>
      </c>
      <c r="W26" s="5">
        <v>2355.5</v>
      </c>
      <c r="X26" s="5">
        <v>2132.8000000000002</v>
      </c>
      <c r="Y26" s="5">
        <v>200.4</v>
      </c>
      <c r="Z26" s="5">
        <v>22.3</v>
      </c>
      <c r="AA26" s="5"/>
      <c r="AB26" s="5">
        <v>864.4</v>
      </c>
      <c r="AC26" s="5">
        <v>46</v>
      </c>
      <c r="AD26" s="5">
        <v>50.9</v>
      </c>
      <c r="AE26" s="5">
        <v>344.3</v>
      </c>
      <c r="AF26">
        <v>1</v>
      </c>
      <c r="AI26">
        <v>3.9</v>
      </c>
      <c r="AJ26">
        <v>5.8</v>
      </c>
      <c r="AK26">
        <v>142.5</v>
      </c>
      <c r="AL26">
        <v>190.2</v>
      </c>
      <c r="AM26">
        <v>42.8</v>
      </c>
      <c r="AN26">
        <v>2.6</v>
      </c>
      <c r="AO26">
        <v>0.1</v>
      </c>
      <c r="AP26">
        <v>4.0999999999999996</v>
      </c>
      <c r="AQ26">
        <v>1.4</v>
      </c>
      <c r="AR26">
        <v>28.9</v>
      </c>
      <c r="AS26">
        <v>486.6</v>
      </c>
      <c r="AT26">
        <v>117.5</v>
      </c>
      <c r="AU26">
        <v>0.4</v>
      </c>
      <c r="AV26">
        <v>20.9</v>
      </c>
      <c r="AW26">
        <v>18.2</v>
      </c>
      <c r="AX26">
        <v>2.7</v>
      </c>
      <c r="AY26">
        <v>2.6</v>
      </c>
      <c r="BA26">
        <v>2.6</v>
      </c>
      <c r="BD26">
        <v>93.6</v>
      </c>
      <c r="BE26">
        <v>40.299999999999997</v>
      </c>
      <c r="BF26">
        <v>41</v>
      </c>
      <c r="BG26">
        <v>12.3</v>
      </c>
      <c r="BI26">
        <v>17.600000000000001</v>
      </c>
      <c r="BJ26">
        <v>77.599999999999994</v>
      </c>
      <c r="BK26">
        <v>39.4</v>
      </c>
      <c r="BL26">
        <v>36.6</v>
      </c>
      <c r="BM26">
        <v>1.6</v>
      </c>
    </row>
    <row r="27" spans="4:65" x14ac:dyDescent="0.2">
      <c r="D27" s="5" t="s">
        <v>88</v>
      </c>
      <c r="E27" s="5" t="s">
        <v>78</v>
      </c>
      <c r="F27" s="5">
        <v>955.1</v>
      </c>
      <c r="G27" s="5">
        <v>283.39999999999998</v>
      </c>
      <c r="H27" s="5">
        <v>255.1</v>
      </c>
      <c r="I27" s="5">
        <v>255.1</v>
      </c>
      <c r="J27" s="5"/>
      <c r="K27" s="5"/>
      <c r="L27" s="5">
        <v>255.1</v>
      </c>
      <c r="M27" s="5"/>
      <c r="N27" s="5">
        <v>28.3</v>
      </c>
      <c r="O27" s="5"/>
      <c r="T27" s="5">
        <v>2.2000000000000002</v>
      </c>
      <c r="U27" s="5">
        <v>26.1</v>
      </c>
      <c r="V27" s="5">
        <v>27</v>
      </c>
      <c r="W27" s="5"/>
      <c r="X27" s="5"/>
      <c r="Y27" s="5"/>
      <c r="Z27" s="5"/>
      <c r="AA27" s="5"/>
      <c r="AB27" s="5">
        <v>27</v>
      </c>
      <c r="AC27" s="5">
        <v>20.2</v>
      </c>
      <c r="AD27" s="5"/>
      <c r="AE27" s="5"/>
      <c r="AK27">
        <v>2.9</v>
      </c>
      <c r="AL27">
        <v>0</v>
      </c>
      <c r="AR27">
        <v>3.9</v>
      </c>
      <c r="AS27">
        <v>454.7</v>
      </c>
      <c r="AT27">
        <v>96.8</v>
      </c>
      <c r="AU27">
        <v>0.4</v>
      </c>
      <c r="AV27">
        <v>20.9</v>
      </c>
      <c r="AW27">
        <v>18.2</v>
      </c>
      <c r="AX27">
        <v>2.7</v>
      </c>
      <c r="AY27">
        <v>2.6</v>
      </c>
      <c r="BA27">
        <v>2.6</v>
      </c>
      <c r="BD27">
        <v>72.900000000000006</v>
      </c>
      <c r="BE27">
        <v>40.299999999999997</v>
      </c>
      <c r="BF27">
        <v>22.3</v>
      </c>
      <c r="BG27">
        <v>10.4</v>
      </c>
      <c r="BI27">
        <v>17.2</v>
      </c>
      <c r="BJ27">
        <v>75.900000000000006</v>
      </c>
      <c r="BK27">
        <v>39.4</v>
      </c>
      <c r="BL27">
        <v>34.9</v>
      </c>
      <c r="BM27">
        <v>1.5</v>
      </c>
    </row>
    <row r="28" spans="4:65" x14ac:dyDescent="0.2">
      <c r="D28" s="5" t="s">
        <v>89</v>
      </c>
      <c r="E28" s="5" t="s">
        <v>78</v>
      </c>
      <c r="F28" s="5">
        <v>3422.9</v>
      </c>
      <c r="G28" s="5">
        <v>175.4</v>
      </c>
      <c r="H28" s="5">
        <v>123.2</v>
      </c>
      <c r="I28" s="5">
        <v>123.2</v>
      </c>
      <c r="J28" s="5"/>
      <c r="K28" s="5">
        <v>123.2</v>
      </c>
      <c r="L28" s="5"/>
      <c r="M28" s="5"/>
      <c r="N28" s="5">
        <v>52.2</v>
      </c>
      <c r="O28" s="5">
        <v>51.5</v>
      </c>
      <c r="R28">
        <v>0.7</v>
      </c>
      <c r="T28" s="5"/>
      <c r="U28" s="5"/>
      <c r="V28" s="5">
        <v>3192.9</v>
      </c>
      <c r="W28" s="5">
        <v>2355.5</v>
      </c>
      <c r="X28" s="5">
        <v>2132.8000000000002</v>
      </c>
      <c r="Y28" s="5">
        <v>200.4</v>
      </c>
      <c r="Z28" s="5">
        <v>22.3</v>
      </c>
      <c r="AA28" s="5"/>
      <c r="AB28" s="5">
        <v>837.4</v>
      </c>
      <c r="AC28" s="5">
        <v>25.8</v>
      </c>
      <c r="AD28" s="5">
        <v>50.9</v>
      </c>
      <c r="AE28" s="5">
        <v>344.3</v>
      </c>
      <c r="AF28">
        <v>1</v>
      </c>
      <c r="AI28">
        <v>3.9</v>
      </c>
      <c r="AJ28">
        <v>5.8</v>
      </c>
      <c r="AK28">
        <v>139.6</v>
      </c>
      <c r="AL28">
        <v>190.1</v>
      </c>
      <c r="AM28">
        <v>42.8</v>
      </c>
      <c r="AN28">
        <v>2.6</v>
      </c>
      <c r="AO28">
        <v>0.1</v>
      </c>
      <c r="AP28">
        <v>4.0999999999999996</v>
      </c>
      <c r="AQ28">
        <v>1.4</v>
      </c>
      <c r="AR28">
        <v>25</v>
      </c>
      <c r="AS28">
        <v>31.8</v>
      </c>
      <c r="AT28">
        <v>20.7</v>
      </c>
      <c r="BD28">
        <v>20.7</v>
      </c>
      <c r="BF28">
        <v>18.7</v>
      </c>
      <c r="BG28">
        <v>2</v>
      </c>
      <c r="BI28">
        <v>0.3</v>
      </c>
      <c r="BJ28">
        <v>1.7</v>
      </c>
      <c r="BL28">
        <v>1.7</v>
      </c>
      <c r="BM28">
        <v>0</v>
      </c>
    </row>
    <row r="29" spans="4:65" x14ac:dyDescent="0.2">
      <c r="D29" s="5" t="s">
        <v>90</v>
      </c>
      <c r="E29" s="5" t="s">
        <v>78</v>
      </c>
      <c r="F29" s="5">
        <v>3856.8</v>
      </c>
      <c r="G29" s="5">
        <v>113.4</v>
      </c>
      <c r="H29" s="5"/>
      <c r="I29" s="5"/>
      <c r="J29" s="5"/>
      <c r="K29" s="5"/>
      <c r="L29" s="5"/>
      <c r="M29" s="5"/>
      <c r="N29" s="5">
        <v>113.4</v>
      </c>
      <c r="O29" s="5">
        <v>57.3</v>
      </c>
      <c r="R29">
        <v>3.8</v>
      </c>
      <c r="T29" s="5">
        <v>16.100000000000001</v>
      </c>
      <c r="U29" s="5">
        <v>36.200000000000003</v>
      </c>
      <c r="V29" s="5">
        <v>3149.5</v>
      </c>
      <c r="W29" s="5">
        <v>7.2</v>
      </c>
      <c r="X29" s="5">
        <v>7.2</v>
      </c>
      <c r="Y29" s="5"/>
      <c r="Z29" s="5"/>
      <c r="AA29" s="5"/>
      <c r="AB29" s="5">
        <v>3142.3</v>
      </c>
      <c r="AC29" s="5">
        <v>198.2</v>
      </c>
      <c r="AD29" s="5">
        <v>79.900000000000006</v>
      </c>
      <c r="AE29" s="5">
        <v>344.8</v>
      </c>
      <c r="AF29">
        <v>583.79999999999995</v>
      </c>
      <c r="AH29">
        <v>2.7</v>
      </c>
      <c r="AI29">
        <v>304.89999999999998</v>
      </c>
      <c r="AJ29">
        <v>16.8</v>
      </c>
      <c r="AK29">
        <v>1019.5</v>
      </c>
      <c r="AL29">
        <v>449.5</v>
      </c>
      <c r="AM29">
        <v>24</v>
      </c>
      <c r="AN29">
        <v>24.4</v>
      </c>
      <c r="AO29">
        <v>21.6</v>
      </c>
      <c r="AP29">
        <v>18.600000000000001</v>
      </c>
      <c r="AQ29">
        <v>14.6</v>
      </c>
      <c r="AR29">
        <v>39.1</v>
      </c>
      <c r="AS29">
        <v>3.2</v>
      </c>
      <c r="BH29">
        <v>372</v>
      </c>
      <c r="BI29">
        <v>218.7</v>
      </c>
    </row>
    <row r="30" spans="4:65" x14ac:dyDescent="0.2">
      <c r="D30" s="5" t="s">
        <v>91</v>
      </c>
      <c r="E30" s="5" t="s">
        <v>78</v>
      </c>
      <c r="F30" s="5">
        <v>570.9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372</v>
      </c>
      <c r="BI30">
        <v>198.9</v>
      </c>
    </row>
    <row r="31" spans="4:65" x14ac:dyDescent="0.2">
      <c r="D31" s="5" t="s">
        <v>92</v>
      </c>
      <c r="E31" s="5" t="s">
        <v>78</v>
      </c>
      <c r="F31" s="5">
        <v>3285.9</v>
      </c>
      <c r="G31" s="5">
        <v>113.4</v>
      </c>
      <c r="H31" s="5"/>
      <c r="I31" s="5"/>
      <c r="J31" s="5"/>
      <c r="K31" s="5"/>
      <c r="L31" s="5"/>
      <c r="M31" s="5"/>
      <c r="N31" s="5">
        <v>113.4</v>
      </c>
      <c r="O31" s="5">
        <v>57.3</v>
      </c>
      <c r="R31">
        <v>3.8</v>
      </c>
      <c r="T31" s="5">
        <v>16.100000000000001</v>
      </c>
      <c r="U31" s="5">
        <v>36.200000000000003</v>
      </c>
      <c r="V31" s="5">
        <v>3149.5</v>
      </c>
      <c r="W31" s="5">
        <v>7.2</v>
      </c>
      <c r="X31" s="5">
        <v>7.2</v>
      </c>
      <c r="Y31" s="5"/>
      <c r="Z31" s="5"/>
      <c r="AA31" s="5"/>
      <c r="AB31" s="5">
        <v>3142.3</v>
      </c>
      <c r="AC31" s="5">
        <v>198.2</v>
      </c>
      <c r="AD31" s="5">
        <v>79.900000000000006</v>
      </c>
      <c r="AE31" s="5">
        <v>344.8</v>
      </c>
      <c r="AF31">
        <v>583.79999999999995</v>
      </c>
      <c r="AH31">
        <v>2.7</v>
      </c>
      <c r="AI31">
        <v>304.89999999999998</v>
      </c>
      <c r="AJ31">
        <v>16.8</v>
      </c>
      <c r="AK31">
        <v>1019.5</v>
      </c>
      <c r="AL31">
        <v>449.5</v>
      </c>
      <c r="AM31">
        <v>24</v>
      </c>
      <c r="AN31">
        <v>24.4</v>
      </c>
      <c r="AO31">
        <v>21.6</v>
      </c>
      <c r="AP31">
        <v>18.600000000000001</v>
      </c>
      <c r="AQ31">
        <v>14.6</v>
      </c>
      <c r="AR31">
        <v>39.1</v>
      </c>
      <c r="AS31">
        <v>3.2</v>
      </c>
      <c r="BI31">
        <v>19.8</v>
      </c>
    </row>
    <row r="32" spans="4:65" x14ac:dyDescent="0.2">
      <c r="D32" s="5" t="s">
        <v>200</v>
      </c>
      <c r="E32" s="5" t="s">
        <v>78</v>
      </c>
      <c r="F32" s="5">
        <v>521.20000000000005</v>
      </c>
      <c r="G32" s="5">
        <v>345.4</v>
      </c>
      <c r="H32" s="5">
        <v>378.3</v>
      </c>
      <c r="I32" s="5">
        <v>378.3</v>
      </c>
      <c r="J32" s="5"/>
      <c r="K32" s="5">
        <v>123.2</v>
      </c>
      <c r="L32" s="5">
        <v>255.1</v>
      </c>
      <c r="M32" s="5"/>
      <c r="N32" s="5">
        <v>-32.9</v>
      </c>
      <c r="O32" s="5">
        <v>-5.8</v>
      </c>
      <c r="R32">
        <v>-3.1</v>
      </c>
      <c r="T32" s="5">
        <v>-13.9</v>
      </c>
      <c r="U32" s="5">
        <v>-10.1</v>
      </c>
      <c r="V32" s="5">
        <v>70.400000000000006</v>
      </c>
      <c r="W32" s="5">
        <v>2348.1999999999998</v>
      </c>
      <c r="X32" s="5">
        <v>2125.6</v>
      </c>
      <c r="Y32" s="5">
        <v>200.4</v>
      </c>
      <c r="Z32" s="5">
        <v>22.3</v>
      </c>
      <c r="AA32" s="5"/>
      <c r="AB32" s="5">
        <v>-2277.9</v>
      </c>
      <c r="AC32" s="5">
        <v>-152.19999999999999</v>
      </c>
      <c r="AD32" s="5">
        <v>-29.1</v>
      </c>
      <c r="AE32" s="5">
        <v>-0.5</v>
      </c>
      <c r="AF32">
        <v>-582.79999999999995</v>
      </c>
      <c r="AH32">
        <v>-2.7</v>
      </c>
      <c r="AI32">
        <v>-301</v>
      </c>
      <c r="AJ32">
        <v>-11</v>
      </c>
      <c r="AK32">
        <v>-877</v>
      </c>
      <c r="AL32">
        <v>-259.3</v>
      </c>
      <c r="AM32">
        <v>18.8</v>
      </c>
      <c r="AN32">
        <v>-21.8</v>
      </c>
      <c r="AO32">
        <v>-21.5</v>
      </c>
      <c r="AP32">
        <v>-14.5</v>
      </c>
      <c r="AQ32">
        <v>-13.2</v>
      </c>
      <c r="AR32">
        <v>-10.199999999999999</v>
      </c>
      <c r="AS32">
        <v>483.4</v>
      </c>
      <c r="AT32">
        <v>117.5</v>
      </c>
      <c r="AU32">
        <v>0.4</v>
      </c>
      <c r="AV32">
        <v>20.9</v>
      </c>
      <c r="AW32">
        <v>18.2</v>
      </c>
      <c r="AX32">
        <v>2.7</v>
      </c>
      <c r="AY32">
        <v>2.6</v>
      </c>
      <c r="BA32">
        <v>2.6</v>
      </c>
      <c r="BD32">
        <v>93.6</v>
      </c>
      <c r="BE32">
        <v>40.299999999999997</v>
      </c>
      <c r="BF32">
        <v>41</v>
      </c>
      <c r="BG32">
        <v>12.3</v>
      </c>
      <c r="BH32">
        <v>-372</v>
      </c>
      <c r="BI32">
        <v>-201.1</v>
      </c>
      <c r="BJ32">
        <v>77.599999999999994</v>
      </c>
      <c r="BK32">
        <v>39.4</v>
      </c>
      <c r="BL32">
        <v>36.6</v>
      </c>
      <c r="BM32">
        <v>1.6</v>
      </c>
    </row>
    <row r="33" spans="4:65" x14ac:dyDescent="0.2">
      <c r="D33" s="5" t="s">
        <v>201</v>
      </c>
      <c r="E33" s="5" t="s">
        <v>78</v>
      </c>
      <c r="F33" s="5">
        <v>384.2</v>
      </c>
      <c r="G33" s="5">
        <v>283.39999999999998</v>
      </c>
      <c r="H33" s="5">
        <v>255.1</v>
      </c>
      <c r="I33" s="5">
        <v>255.1</v>
      </c>
      <c r="J33" s="5"/>
      <c r="K33" s="5"/>
      <c r="L33" s="5">
        <v>255.1</v>
      </c>
      <c r="M33" s="5"/>
      <c r="N33" s="5">
        <v>28.3</v>
      </c>
      <c r="O33" s="5"/>
      <c r="T33" s="5">
        <v>2.2000000000000002</v>
      </c>
      <c r="U33" s="5">
        <v>26.1</v>
      </c>
      <c r="V33" s="5">
        <v>27</v>
      </c>
      <c r="W33" s="5"/>
      <c r="X33" s="5"/>
      <c r="Y33" s="5"/>
      <c r="Z33" s="5"/>
      <c r="AA33" s="5"/>
      <c r="AB33" s="5">
        <v>27</v>
      </c>
      <c r="AC33" s="5">
        <v>20.2</v>
      </c>
      <c r="AD33" s="5"/>
      <c r="AE33" s="5"/>
      <c r="AK33">
        <v>2.9</v>
      </c>
      <c r="AL33">
        <v>0</v>
      </c>
      <c r="AR33">
        <v>3.9</v>
      </c>
      <c r="AS33">
        <v>454.7</v>
      </c>
      <c r="AT33">
        <v>96.8</v>
      </c>
      <c r="AU33">
        <v>0.4</v>
      </c>
      <c r="AV33">
        <v>20.9</v>
      </c>
      <c r="AW33">
        <v>18.2</v>
      </c>
      <c r="AX33">
        <v>2.7</v>
      </c>
      <c r="AY33">
        <v>2.6</v>
      </c>
      <c r="BA33">
        <v>2.6</v>
      </c>
      <c r="BD33">
        <v>72.900000000000006</v>
      </c>
      <c r="BE33">
        <v>40.299999999999997</v>
      </c>
      <c r="BF33">
        <v>22.3</v>
      </c>
      <c r="BG33">
        <v>10.4</v>
      </c>
      <c r="BH33">
        <v>-372</v>
      </c>
      <c r="BI33">
        <v>-181.7</v>
      </c>
      <c r="BJ33">
        <v>75.900000000000006</v>
      </c>
      <c r="BK33">
        <v>39.4</v>
      </c>
      <c r="BL33">
        <v>34.9</v>
      </c>
      <c r="BM33">
        <v>1.5</v>
      </c>
    </row>
    <row r="34" spans="4:65" x14ac:dyDescent="0.2">
      <c r="D34" s="5" t="s">
        <v>202</v>
      </c>
      <c r="E34" s="5" t="s">
        <v>78</v>
      </c>
      <c r="F34" s="5">
        <v>137</v>
      </c>
      <c r="G34" s="5">
        <v>62</v>
      </c>
      <c r="H34" s="5">
        <v>123.2</v>
      </c>
      <c r="I34" s="5">
        <v>123.2</v>
      </c>
      <c r="J34" s="5"/>
      <c r="K34" s="5">
        <v>123.2</v>
      </c>
      <c r="L34" s="5"/>
      <c r="M34" s="5"/>
      <c r="N34" s="5">
        <v>-61.2</v>
      </c>
      <c r="O34" s="5">
        <v>-5.8</v>
      </c>
      <c r="R34">
        <v>-3.1</v>
      </c>
      <c r="T34" s="5">
        <v>-16.100000000000001</v>
      </c>
      <c r="U34" s="5">
        <v>-36.200000000000003</v>
      </c>
      <c r="V34" s="5">
        <v>43.3</v>
      </c>
      <c r="W34" s="5">
        <v>2348.1999999999998</v>
      </c>
      <c r="X34" s="5">
        <v>2125.6</v>
      </c>
      <c r="Y34" s="5">
        <v>200.4</v>
      </c>
      <c r="Z34" s="5">
        <v>22.3</v>
      </c>
      <c r="AA34" s="5"/>
      <c r="AB34" s="5">
        <v>-2304.9</v>
      </c>
      <c r="AC34" s="5">
        <v>-172.4</v>
      </c>
      <c r="AD34" s="5">
        <v>-29.1</v>
      </c>
      <c r="AE34" s="5">
        <v>-0.5</v>
      </c>
      <c r="AF34">
        <v>-582.79999999999995</v>
      </c>
      <c r="AH34">
        <v>-2.7</v>
      </c>
      <c r="AI34">
        <v>-301</v>
      </c>
      <c r="AJ34">
        <v>-11</v>
      </c>
      <c r="AK34">
        <v>-879.9</v>
      </c>
      <c r="AL34">
        <v>-259.3</v>
      </c>
      <c r="AM34">
        <v>18.8</v>
      </c>
      <c r="AN34">
        <v>-21.8</v>
      </c>
      <c r="AO34">
        <v>-21.5</v>
      </c>
      <c r="AP34">
        <v>-14.5</v>
      </c>
      <c r="AQ34">
        <v>-13.2</v>
      </c>
      <c r="AR34">
        <v>-14.1</v>
      </c>
      <c r="AS34">
        <v>28.7</v>
      </c>
      <c r="AT34">
        <v>20.7</v>
      </c>
      <c r="BD34">
        <v>20.7</v>
      </c>
      <c r="BF34">
        <v>18.7</v>
      </c>
      <c r="BG34">
        <v>2</v>
      </c>
      <c r="BI34">
        <v>-19.399999999999999</v>
      </c>
      <c r="BJ34">
        <v>1.7</v>
      </c>
      <c r="BL34">
        <v>1.7</v>
      </c>
      <c r="BM34">
        <v>0</v>
      </c>
    </row>
    <row r="35" spans="4:65" x14ac:dyDescent="0.2">
      <c r="D35" s="5" t="s">
        <v>203</v>
      </c>
      <c r="E35" s="5" t="s">
        <v>78</v>
      </c>
      <c r="F35" s="5">
        <v>198.2</v>
      </c>
      <c r="G35" s="5">
        <v>17.399999999999999</v>
      </c>
      <c r="H35" s="5"/>
      <c r="I35" s="5"/>
      <c r="J35" s="5"/>
      <c r="K35" s="5"/>
      <c r="L35" s="5"/>
      <c r="M35" s="5"/>
      <c r="N35" s="5">
        <v>17.399999999999999</v>
      </c>
      <c r="O35" s="5"/>
      <c r="T35" s="5">
        <v>8.6999999999999993</v>
      </c>
      <c r="U35" s="5">
        <v>8.6999999999999993</v>
      </c>
      <c r="V35" s="5">
        <v>80.8</v>
      </c>
      <c r="W35" s="5"/>
      <c r="X35" s="5"/>
      <c r="Y35" s="5"/>
      <c r="Z35" s="5"/>
      <c r="AA35" s="5"/>
      <c r="AB35" s="5">
        <v>80.8</v>
      </c>
      <c r="AC35" s="5">
        <v>70.099999999999994</v>
      </c>
      <c r="AD35" s="5">
        <v>0.1</v>
      </c>
      <c r="AE35" s="5"/>
      <c r="AK35">
        <v>0.2</v>
      </c>
      <c r="AL35">
        <v>0.2</v>
      </c>
      <c r="AO35">
        <v>0</v>
      </c>
      <c r="AQ35">
        <v>9.6</v>
      </c>
      <c r="AR35">
        <v>0.7</v>
      </c>
      <c r="AS35">
        <v>45.7</v>
      </c>
      <c r="BH35">
        <v>37.200000000000003</v>
      </c>
      <c r="BI35">
        <v>17.100000000000001</v>
      </c>
    </row>
    <row r="36" spans="4:65" x14ac:dyDescent="0.2">
      <c r="D36" s="5" t="s">
        <v>93</v>
      </c>
      <c r="E36" s="5" t="s">
        <v>78</v>
      </c>
      <c r="F36" s="5">
        <v>16.7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16.7</v>
      </c>
    </row>
    <row r="37" spans="4:65" x14ac:dyDescent="0.2">
      <c r="D37" s="5" t="s">
        <v>94</v>
      </c>
      <c r="E37" s="5" t="s">
        <v>78</v>
      </c>
      <c r="F37" s="5">
        <v>36.1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>
        <v>0</v>
      </c>
      <c r="AE37" s="5"/>
      <c r="AK37">
        <v>0.2</v>
      </c>
      <c r="AS37">
        <v>26.7</v>
      </c>
      <c r="BH37">
        <v>9.3000000000000007</v>
      </c>
    </row>
    <row r="38" spans="4:65" x14ac:dyDescent="0.2">
      <c r="D38" s="5" t="s">
        <v>95</v>
      </c>
      <c r="E38" s="5" t="s">
        <v>78</v>
      </c>
      <c r="F38" s="5">
        <v>8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T38" s="5">
        <v>6.3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9.6999999999999993</v>
      </c>
      <c r="H39" s="5"/>
      <c r="I39" s="5"/>
      <c r="J39" s="5"/>
      <c r="K39" s="5"/>
      <c r="L39" s="5"/>
      <c r="M39" s="5"/>
      <c r="N39" s="5">
        <v>9.6999999999999993</v>
      </c>
      <c r="O39" s="5"/>
      <c r="T39" s="5">
        <v>2.4</v>
      </c>
      <c r="U39" s="5">
        <v>7.3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122.4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80.7</v>
      </c>
      <c r="W40" s="5"/>
      <c r="X40" s="5"/>
      <c r="Y40" s="5"/>
      <c r="Z40" s="5"/>
      <c r="AA40" s="5"/>
      <c r="AB40" s="5">
        <v>80.7</v>
      </c>
      <c r="AC40" s="5">
        <v>70.099999999999994</v>
      </c>
      <c r="AD40" s="5">
        <v>0.1</v>
      </c>
      <c r="AE40" s="5"/>
      <c r="AK40">
        <v>0</v>
      </c>
      <c r="AL40">
        <v>0.2</v>
      </c>
      <c r="AO40">
        <v>0</v>
      </c>
      <c r="AQ40">
        <v>9.6</v>
      </c>
      <c r="AR40">
        <v>0.7</v>
      </c>
      <c r="AS40">
        <v>16.2</v>
      </c>
      <c r="BH40">
        <v>9.6</v>
      </c>
      <c r="BI40">
        <v>16</v>
      </c>
    </row>
    <row r="41" spans="4:65" x14ac:dyDescent="0.2">
      <c r="D41" s="5" t="s">
        <v>204</v>
      </c>
      <c r="E41" s="5" t="s">
        <v>78</v>
      </c>
      <c r="F41" s="5">
        <v>4.0999999999999996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S41">
        <v>2.1</v>
      </c>
      <c r="BH41">
        <v>0.9</v>
      </c>
      <c r="BI41">
        <v>1.1000000000000001</v>
      </c>
    </row>
    <row r="42" spans="4:65" x14ac:dyDescent="0.2">
      <c r="D42" s="5" t="s">
        <v>98</v>
      </c>
      <c r="E42" s="5" t="s">
        <v>78</v>
      </c>
      <c r="F42" s="5">
        <v>20.9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17.8</v>
      </c>
      <c r="BI42">
        <v>3.1</v>
      </c>
    </row>
    <row r="43" spans="4:65" x14ac:dyDescent="0.2">
      <c r="D43" s="5" t="s">
        <v>99</v>
      </c>
      <c r="E43" s="5" t="s">
        <v>78</v>
      </c>
      <c r="F43" s="5">
        <v>2288.4</v>
      </c>
      <c r="G43" s="5">
        <v>16</v>
      </c>
      <c r="H43" s="5">
        <v>1.8</v>
      </c>
      <c r="I43" s="5">
        <v>1.2</v>
      </c>
      <c r="J43" s="5">
        <v>1</v>
      </c>
      <c r="K43" s="5">
        <v>0.2</v>
      </c>
      <c r="L43" s="5"/>
      <c r="M43" s="5">
        <v>0.6</v>
      </c>
      <c r="N43" s="5">
        <v>14.1</v>
      </c>
      <c r="O43" s="5">
        <v>5.6</v>
      </c>
      <c r="P43">
        <v>0.5</v>
      </c>
      <c r="R43">
        <v>1.4</v>
      </c>
      <c r="T43" s="5">
        <v>5.2</v>
      </c>
      <c r="U43" s="5">
        <v>1.4</v>
      </c>
      <c r="V43" s="5">
        <v>983.6</v>
      </c>
      <c r="W43" s="5">
        <v>97.1</v>
      </c>
      <c r="X43" s="5"/>
      <c r="Y43" s="5">
        <v>97.1</v>
      </c>
      <c r="Z43" s="5"/>
      <c r="AA43" s="5"/>
      <c r="AB43" s="5">
        <v>886.5</v>
      </c>
      <c r="AC43" s="5">
        <v>101.8</v>
      </c>
      <c r="AD43" s="5">
        <v>108.6</v>
      </c>
      <c r="AE43" s="5">
        <v>155.5</v>
      </c>
      <c r="AF43">
        <v>163.80000000000001</v>
      </c>
      <c r="AH43">
        <v>0.1</v>
      </c>
      <c r="AI43">
        <v>1.9</v>
      </c>
      <c r="AJ43">
        <v>3.7</v>
      </c>
      <c r="AK43">
        <v>294</v>
      </c>
      <c r="AL43">
        <v>2.9</v>
      </c>
      <c r="AM43">
        <v>1.6</v>
      </c>
      <c r="AN43">
        <v>5.4</v>
      </c>
      <c r="AO43">
        <v>8.5</v>
      </c>
      <c r="AP43">
        <v>12.6</v>
      </c>
      <c r="AQ43">
        <v>19.600000000000001</v>
      </c>
      <c r="AR43">
        <v>6.4</v>
      </c>
      <c r="AS43">
        <v>706.7</v>
      </c>
      <c r="AT43">
        <v>31.3</v>
      </c>
      <c r="AY43">
        <v>1.1000000000000001</v>
      </c>
      <c r="AZ43">
        <v>1.1000000000000001</v>
      </c>
      <c r="BB43">
        <v>1.5</v>
      </c>
      <c r="BC43">
        <v>5</v>
      </c>
      <c r="BD43">
        <v>23.7</v>
      </c>
      <c r="BF43">
        <v>22.9</v>
      </c>
      <c r="BG43">
        <v>0.8</v>
      </c>
      <c r="BH43">
        <v>366</v>
      </c>
      <c r="BI43">
        <v>180.9</v>
      </c>
      <c r="BJ43">
        <v>4</v>
      </c>
      <c r="BL43">
        <v>2.7</v>
      </c>
      <c r="BM43">
        <v>1.3</v>
      </c>
    </row>
    <row r="44" spans="4:65" x14ac:dyDescent="0.2">
      <c r="D44" s="5" t="s">
        <v>100</v>
      </c>
      <c r="E44" s="5" t="s">
        <v>78</v>
      </c>
      <c r="F44" s="5">
        <v>1764.6</v>
      </c>
      <c r="G44" s="5">
        <v>14.2</v>
      </c>
      <c r="H44" s="5">
        <v>1.7</v>
      </c>
      <c r="I44" s="5">
        <v>1</v>
      </c>
      <c r="J44" s="5">
        <v>1</v>
      </c>
      <c r="K44" s="5"/>
      <c r="L44" s="5"/>
      <c r="M44" s="5">
        <v>0.6</v>
      </c>
      <c r="N44" s="5">
        <v>12.6</v>
      </c>
      <c r="O44" s="5">
        <v>5.5</v>
      </c>
      <c r="P44">
        <v>0.5</v>
      </c>
      <c r="T44" s="5">
        <v>5.2</v>
      </c>
      <c r="U44" s="5">
        <v>1.4</v>
      </c>
      <c r="V44" s="5">
        <v>576.9</v>
      </c>
      <c r="W44" s="5"/>
      <c r="X44" s="5"/>
      <c r="Y44" s="5"/>
      <c r="Z44" s="5"/>
      <c r="AA44" s="5"/>
      <c r="AB44" s="5">
        <v>576.9</v>
      </c>
      <c r="AC44" s="5">
        <v>101.8</v>
      </c>
      <c r="AD44" s="5">
        <v>12.1</v>
      </c>
      <c r="AE44" s="5"/>
      <c r="AF44">
        <v>163.80000000000001</v>
      </c>
      <c r="AH44">
        <v>0.1</v>
      </c>
      <c r="AI44">
        <v>1.9</v>
      </c>
      <c r="AJ44">
        <v>0.3</v>
      </c>
      <c r="AK44">
        <v>294</v>
      </c>
      <c r="AL44">
        <v>2.9</v>
      </c>
      <c r="AS44">
        <v>591.4</v>
      </c>
      <c r="AT44">
        <v>31.3</v>
      </c>
      <c r="AY44">
        <v>1.1000000000000001</v>
      </c>
      <c r="AZ44">
        <v>1.1000000000000001</v>
      </c>
      <c r="BB44">
        <v>1.5</v>
      </c>
      <c r="BC44">
        <v>5</v>
      </c>
      <c r="BD44">
        <v>23.7</v>
      </c>
      <c r="BF44">
        <v>22.9</v>
      </c>
      <c r="BG44">
        <v>0.8</v>
      </c>
      <c r="BH44">
        <v>366</v>
      </c>
      <c r="BI44">
        <v>180.9</v>
      </c>
      <c r="BJ44">
        <v>4</v>
      </c>
      <c r="BL44">
        <v>2.7</v>
      </c>
      <c r="BM44">
        <v>1.3</v>
      </c>
    </row>
    <row r="45" spans="4:65" x14ac:dyDescent="0.2">
      <c r="D45" s="5" t="s">
        <v>101</v>
      </c>
      <c r="E45" s="5" t="s">
        <v>78</v>
      </c>
      <c r="F45" s="5">
        <v>541</v>
      </c>
      <c r="G45" s="5">
        <v>14.1</v>
      </c>
      <c r="H45" s="5">
        <v>1.6</v>
      </c>
      <c r="I45" s="5">
        <v>1</v>
      </c>
      <c r="J45" s="5">
        <v>1</v>
      </c>
      <c r="K45" s="5"/>
      <c r="L45" s="5"/>
      <c r="M45" s="5">
        <v>0.6</v>
      </c>
      <c r="N45" s="5">
        <v>12.5</v>
      </c>
      <c r="O45" s="5">
        <v>5.5</v>
      </c>
      <c r="P45">
        <v>0.4</v>
      </c>
      <c r="T45" s="5">
        <v>5.2</v>
      </c>
      <c r="U45" s="5">
        <v>1.4</v>
      </c>
      <c r="V45" s="5">
        <v>126.5</v>
      </c>
      <c r="W45" s="5"/>
      <c r="X45" s="5"/>
      <c r="Y45" s="5"/>
      <c r="Z45" s="5"/>
      <c r="AA45" s="5"/>
      <c r="AB45" s="5">
        <v>126.5</v>
      </c>
      <c r="AC45" s="5">
        <v>101.8</v>
      </c>
      <c r="AD45" s="5">
        <v>0.4</v>
      </c>
      <c r="AE45" s="5"/>
      <c r="AJ45">
        <v>0</v>
      </c>
      <c r="AK45">
        <v>24.1</v>
      </c>
      <c r="AL45">
        <v>0.2</v>
      </c>
      <c r="AS45">
        <v>160.80000000000001</v>
      </c>
      <c r="AT45">
        <v>3.3</v>
      </c>
      <c r="BD45">
        <v>3.3</v>
      </c>
      <c r="BF45">
        <v>2.7</v>
      </c>
      <c r="BG45">
        <v>0.5</v>
      </c>
      <c r="BH45">
        <v>119.7</v>
      </c>
      <c r="BI45">
        <v>113.9</v>
      </c>
      <c r="BJ45">
        <v>2.7</v>
      </c>
      <c r="BL45">
        <v>2.7</v>
      </c>
    </row>
    <row r="46" spans="4:65" x14ac:dyDescent="0.2">
      <c r="D46" s="5" t="s">
        <v>205</v>
      </c>
      <c r="E46" s="5" t="s">
        <v>78</v>
      </c>
      <c r="F46" s="5">
        <v>32.700000000000003</v>
      </c>
      <c r="G46" s="5">
        <v>11.1</v>
      </c>
      <c r="H46" s="5"/>
      <c r="I46" s="5"/>
      <c r="J46" s="5"/>
      <c r="K46" s="5"/>
      <c r="L46" s="5"/>
      <c r="M46" s="5"/>
      <c r="N46" s="5">
        <v>11.1</v>
      </c>
      <c r="O46" s="5">
        <v>4.5</v>
      </c>
      <c r="T46" s="5">
        <v>5.2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/>
      <c r="AE46" s="5"/>
      <c r="AK46">
        <v>0.2</v>
      </c>
      <c r="AS46">
        <v>9.6999999999999993</v>
      </c>
      <c r="BH46">
        <v>9.3000000000000007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297.2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101.8</v>
      </c>
      <c r="W47" s="5"/>
      <c r="X47" s="5"/>
      <c r="Y47" s="5"/>
      <c r="Z47" s="5"/>
      <c r="AA47" s="5"/>
      <c r="AB47" s="5">
        <v>101.8</v>
      </c>
      <c r="AC47" s="5">
        <v>101.8</v>
      </c>
      <c r="AD47" s="5">
        <v>0</v>
      </c>
      <c r="AE47" s="5"/>
      <c r="AK47">
        <v>0</v>
      </c>
      <c r="AS47">
        <v>65.099999999999994</v>
      </c>
      <c r="AT47">
        <v>0.3</v>
      </c>
      <c r="BD47">
        <v>0.3</v>
      </c>
      <c r="BH47">
        <v>44.6</v>
      </c>
      <c r="BI47">
        <v>83.8</v>
      </c>
      <c r="BJ47">
        <v>1.4</v>
      </c>
      <c r="BL47">
        <v>1.4</v>
      </c>
    </row>
    <row r="48" spans="4:65" x14ac:dyDescent="0.2">
      <c r="D48" s="5" t="s">
        <v>207</v>
      </c>
      <c r="E48" s="5" t="s">
        <v>78</v>
      </c>
      <c r="F48" s="5">
        <v>9.4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2.2000000000000002</v>
      </c>
      <c r="BH48">
        <v>5.9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23.8</v>
      </c>
      <c r="G49" s="5">
        <v>1.4</v>
      </c>
      <c r="H49" s="5">
        <v>0.5</v>
      </c>
      <c r="I49" s="5">
        <v>0</v>
      </c>
      <c r="J49" s="5">
        <v>0</v>
      </c>
      <c r="K49" s="5"/>
      <c r="L49" s="5"/>
      <c r="M49" s="5">
        <v>0.5</v>
      </c>
      <c r="N49" s="5">
        <v>0.9</v>
      </c>
      <c r="O49" s="5">
        <v>0.9</v>
      </c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</v>
      </c>
      <c r="AE49" s="5"/>
      <c r="AK49">
        <v>0.3</v>
      </c>
      <c r="AL49">
        <v>0.2</v>
      </c>
      <c r="AS49">
        <v>16.7</v>
      </c>
      <c r="AT49">
        <v>0.8</v>
      </c>
      <c r="BD49">
        <v>0.8</v>
      </c>
      <c r="BH49">
        <v>4.2</v>
      </c>
      <c r="BI49">
        <v>0.2</v>
      </c>
    </row>
    <row r="50" spans="4:61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0.2</v>
      </c>
      <c r="W50" s="5"/>
      <c r="X50" s="5"/>
      <c r="Y50" s="5"/>
      <c r="Z50" s="5"/>
      <c r="AA50" s="5"/>
      <c r="AB50" s="5">
        <v>0.2</v>
      </c>
      <c r="AC50" s="5"/>
      <c r="AD50" s="5">
        <v>0</v>
      </c>
      <c r="AE50" s="5"/>
      <c r="AK50">
        <v>0.2</v>
      </c>
      <c r="AS50">
        <v>2.1</v>
      </c>
      <c r="BH50">
        <v>2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20.7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0.2</v>
      </c>
      <c r="AE51" s="5"/>
      <c r="AK51">
        <v>0.2</v>
      </c>
      <c r="AS51">
        <v>10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3.8</v>
      </c>
      <c r="G52">
        <v>0.2</v>
      </c>
      <c r="H52">
        <v>0.2</v>
      </c>
      <c r="M52">
        <v>0.2</v>
      </c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E52" s="5"/>
      <c r="AK52">
        <v>0.3</v>
      </c>
      <c r="AS52">
        <v>2</v>
      </c>
      <c r="BH52">
        <v>0.7</v>
      </c>
      <c r="BI52">
        <v>0.6</v>
      </c>
    </row>
    <row r="53" spans="4:61" x14ac:dyDescent="0.2">
      <c r="D53" t="s">
        <v>212</v>
      </c>
      <c r="E53" t="s">
        <v>78</v>
      </c>
      <c r="F53">
        <v>75.7</v>
      </c>
      <c r="G53">
        <v>1</v>
      </c>
      <c r="H53">
        <v>1</v>
      </c>
      <c r="I53">
        <v>1</v>
      </c>
      <c r="J53">
        <v>1</v>
      </c>
      <c r="N53">
        <v>0</v>
      </c>
      <c r="O53">
        <v>0</v>
      </c>
      <c r="T53" s="5"/>
      <c r="U53" s="5"/>
      <c r="V53" s="5">
        <v>0.2</v>
      </c>
      <c r="W53" s="5"/>
      <c r="X53" s="5"/>
      <c r="Y53" s="5"/>
      <c r="Z53" s="5"/>
      <c r="AA53" s="5"/>
      <c r="AB53" s="5">
        <v>0.2</v>
      </c>
      <c r="AC53" s="5"/>
      <c r="AD53" s="5">
        <v>0</v>
      </c>
      <c r="AE53" s="5"/>
      <c r="AK53">
        <v>0.2</v>
      </c>
      <c r="AS53">
        <v>34.6</v>
      </c>
      <c r="AT53">
        <v>0.6</v>
      </c>
      <c r="BD53">
        <v>0.6</v>
      </c>
      <c r="BH53">
        <v>22.4</v>
      </c>
      <c r="BI53">
        <v>16.899999999999999</v>
      </c>
    </row>
    <row r="54" spans="4:61" x14ac:dyDescent="0.2">
      <c r="D54" t="s">
        <v>213</v>
      </c>
      <c r="E54" t="s">
        <v>78</v>
      </c>
      <c r="F54">
        <v>24.3</v>
      </c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E54" s="5"/>
      <c r="AK54">
        <v>0</v>
      </c>
      <c r="AS54">
        <v>6.4</v>
      </c>
      <c r="AT54">
        <v>0.2</v>
      </c>
      <c r="BD54">
        <v>0.2</v>
      </c>
      <c r="BH54">
        <v>8.3000000000000007</v>
      </c>
      <c r="BI54">
        <v>9.4</v>
      </c>
    </row>
    <row r="55" spans="4:61" x14ac:dyDescent="0.2">
      <c r="D55" t="s">
        <v>214</v>
      </c>
      <c r="E55" t="s">
        <v>78</v>
      </c>
      <c r="F55">
        <v>2.8</v>
      </c>
      <c r="V55">
        <v>0</v>
      </c>
      <c r="AB55">
        <v>0</v>
      </c>
      <c r="AD55">
        <v>0</v>
      </c>
      <c r="AS55">
        <v>1</v>
      </c>
      <c r="AT55">
        <v>1</v>
      </c>
      <c r="BD55">
        <v>1</v>
      </c>
      <c r="BH55">
        <v>0.7</v>
      </c>
      <c r="BI55">
        <v>0.1</v>
      </c>
    </row>
    <row r="56" spans="4:61" x14ac:dyDescent="0.2">
      <c r="D56" t="s">
        <v>215</v>
      </c>
      <c r="E56" t="s">
        <v>78</v>
      </c>
      <c r="F56">
        <v>30</v>
      </c>
      <c r="G56">
        <v>0.1</v>
      </c>
      <c r="N56">
        <v>0.1</v>
      </c>
      <c r="O56">
        <v>0.1</v>
      </c>
      <c r="V56">
        <v>22.7</v>
      </c>
      <c r="AB56">
        <v>22.7</v>
      </c>
      <c r="AK56">
        <v>22.7</v>
      </c>
      <c r="AS56">
        <v>4.0999999999999996</v>
      </c>
      <c r="AT56">
        <v>0.1</v>
      </c>
      <c r="BD56">
        <v>0.1</v>
      </c>
      <c r="BF56">
        <v>0.1</v>
      </c>
      <c r="BH56">
        <v>3.2</v>
      </c>
    </row>
    <row r="57" spans="4:61" x14ac:dyDescent="0.2">
      <c r="D57" t="s">
        <v>226</v>
      </c>
      <c r="E57" t="s">
        <v>78</v>
      </c>
      <c r="F57">
        <v>3.7</v>
      </c>
      <c r="V57">
        <v>0</v>
      </c>
      <c r="AB57">
        <v>0</v>
      </c>
      <c r="AD57">
        <v>0</v>
      </c>
      <c r="AS57">
        <v>2.2000000000000002</v>
      </c>
      <c r="BH57">
        <v>1.2</v>
      </c>
      <c r="BI57">
        <v>0.3</v>
      </c>
    </row>
    <row r="58" spans="4:61" x14ac:dyDescent="0.2">
      <c r="D58" t="s">
        <v>216</v>
      </c>
      <c r="E58" t="s">
        <v>78</v>
      </c>
      <c r="F58">
        <v>12.7</v>
      </c>
      <c r="G58">
        <v>0.4</v>
      </c>
      <c r="N58">
        <v>0.4</v>
      </c>
      <c r="P58">
        <v>0.4</v>
      </c>
      <c r="V58">
        <v>0.1</v>
      </c>
      <c r="AB58">
        <v>0.1</v>
      </c>
      <c r="AD58">
        <v>0</v>
      </c>
      <c r="AK58">
        <v>0.1</v>
      </c>
      <c r="AS58">
        <v>4.9000000000000004</v>
      </c>
      <c r="AT58">
        <v>0.3</v>
      </c>
      <c r="BD58">
        <v>0.3</v>
      </c>
      <c r="BH58">
        <v>7</v>
      </c>
      <c r="BI58">
        <v>0</v>
      </c>
    </row>
    <row r="59" spans="4:61" x14ac:dyDescent="0.2">
      <c r="D59" t="s">
        <v>102</v>
      </c>
      <c r="E59" t="s">
        <v>78</v>
      </c>
      <c r="F59">
        <v>418.6</v>
      </c>
      <c r="V59">
        <v>410.9</v>
      </c>
      <c r="AB59">
        <v>410.9</v>
      </c>
      <c r="AD59">
        <v>9.1999999999999993</v>
      </c>
      <c r="AF59">
        <v>163.80000000000001</v>
      </c>
      <c r="AH59">
        <v>0.1</v>
      </c>
      <c r="AI59">
        <v>0.4</v>
      </c>
      <c r="AK59">
        <v>237.4</v>
      </c>
      <c r="AS59">
        <v>1.4</v>
      </c>
      <c r="BH59">
        <v>6.2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0.4</v>
      </c>
    </row>
    <row r="61" spans="4:61" x14ac:dyDescent="0.2">
      <c r="D61" t="s">
        <v>218</v>
      </c>
      <c r="E61" t="s">
        <v>78</v>
      </c>
      <c r="F61">
        <v>398.3</v>
      </c>
      <c r="V61">
        <v>396.5</v>
      </c>
      <c r="AB61">
        <v>396.5</v>
      </c>
      <c r="AD61">
        <v>9.1999999999999993</v>
      </c>
      <c r="AF61">
        <v>163.80000000000001</v>
      </c>
      <c r="AK61">
        <v>223.5</v>
      </c>
      <c r="AS61">
        <v>1.4</v>
      </c>
      <c r="BH61">
        <v>0.3</v>
      </c>
    </row>
    <row r="62" spans="4:61" x14ac:dyDescent="0.2">
      <c r="D62" t="s">
        <v>219</v>
      </c>
      <c r="E62" t="s">
        <v>78</v>
      </c>
      <c r="F62">
        <v>7.1</v>
      </c>
      <c r="V62">
        <v>1.2</v>
      </c>
      <c r="AB62">
        <v>1.2</v>
      </c>
      <c r="AK62">
        <v>1.2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12.8</v>
      </c>
      <c r="V64">
        <v>12.8</v>
      </c>
      <c r="AB64">
        <v>12.8</v>
      </c>
      <c r="AK64">
        <v>12.8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805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39.4</v>
      </c>
      <c r="AB66">
        <v>39.4</v>
      </c>
      <c r="AD66">
        <v>2.5</v>
      </c>
      <c r="AI66">
        <v>1.5</v>
      </c>
      <c r="AJ66">
        <v>0.3</v>
      </c>
      <c r="AK66">
        <v>32.4</v>
      </c>
      <c r="AL66">
        <v>2.7</v>
      </c>
      <c r="AS66">
        <v>429.1</v>
      </c>
      <c r="AT66">
        <v>28</v>
      </c>
      <c r="AY66">
        <v>1.1000000000000001</v>
      </c>
      <c r="AZ66">
        <v>1.1000000000000001</v>
      </c>
      <c r="BB66">
        <v>1.5</v>
      </c>
      <c r="BC66">
        <v>5</v>
      </c>
      <c r="BD66">
        <v>20.399999999999999</v>
      </c>
      <c r="BF66">
        <v>20.2</v>
      </c>
      <c r="BG66">
        <v>0.2</v>
      </c>
      <c r="BH66">
        <v>240.1</v>
      </c>
      <c r="BI66">
        <v>67</v>
      </c>
      <c r="BJ66">
        <v>1.3</v>
      </c>
      <c r="BM66">
        <v>1.3</v>
      </c>
    </row>
    <row r="67" spans="4:65" x14ac:dyDescent="0.2">
      <c r="D67" t="s">
        <v>115</v>
      </c>
      <c r="E67" t="s">
        <v>78</v>
      </c>
      <c r="F67">
        <v>271.89999999999998</v>
      </c>
      <c r="G67">
        <v>0</v>
      </c>
      <c r="N67">
        <v>0</v>
      </c>
      <c r="P67">
        <v>0</v>
      </c>
      <c r="V67">
        <v>7.7</v>
      </c>
      <c r="AB67">
        <v>7.7</v>
      </c>
      <c r="AD67">
        <v>0.6</v>
      </c>
      <c r="AK67">
        <v>7.2</v>
      </c>
      <c r="AS67">
        <v>118.3</v>
      </c>
      <c r="AT67">
        <v>4.5</v>
      </c>
      <c r="AY67">
        <v>0.2</v>
      </c>
      <c r="AZ67">
        <v>0.2</v>
      </c>
      <c r="BC67">
        <v>3.2</v>
      </c>
      <c r="BD67">
        <v>1.1000000000000001</v>
      </c>
      <c r="BF67">
        <v>0.9</v>
      </c>
      <c r="BG67">
        <v>0.2</v>
      </c>
      <c r="BH67">
        <v>128.1</v>
      </c>
      <c r="BI67">
        <v>11.9</v>
      </c>
      <c r="BJ67">
        <v>1.3</v>
      </c>
      <c r="BM67">
        <v>1.3</v>
      </c>
    </row>
    <row r="68" spans="4:65" x14ac:dyDescent="0.2">
      <c r="D68" t="s">
        <v>104</v>
      </c>
      <c r="E68" t="s">
        <v>78</v>
      </c>
      <c r="F68">
        <v>381.8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267.8</v>
      </c>
      <c r="AT68">
        <v>19.3</v>
      </c>
      <c r="AY68">
        <v>0.9</v>
      </c>
      <c r="AZ68">
        <v>0.9</v>
      </c>
      <c r="BC68">
        <v>1.5</v>
      </c>
      <c r="BD68">
        <v>16.899999999999999</v>
      </c>
      <c r="BF68">
        <v>16.899999999999999</v>
      </c>
      <c r="BH68">
        <v>82.2</v>
      </c>
      <c r="BI68">
        <v>10.9</v>
      </c>
    </row>
    <row r="69" spans="4:65" x14ac:dyDescent="0.2">
      <c r="D69" t="s">
        <v>105</v>
      </c>
      <c r="E69" t="s">
        <v>78</v>
      </c>
      <c r="F69">
        <v>139.19999999999999</v>
      </c>
      <c r="V69">
        <v>18.600000000000001</v>
      </c>
      <c r="AB69">
        <v>18.600000000000001</v>
      </c>
      <c r="AD69">
        <v>1</v>
      </c>
      <c r="AK69">
        <v>17.600000000000001</v>
      </c>
      <c r="AS69">
        <v>42.9</v>
      </c>
      <c r="AT69">
        <v>4.2</v>
      </c>
      <c r="BB69">
        <v>1.5</v>
      </c>
      <c r="BC69">
        <v>0.3</v>
      </c>
      <c r="BD69">
        <v>2.4</v>
      </c>
      <c r="BF69">
        <v>2.4</v>
      </c>
      <c r="BH69">
        <v>29.4</v>
      </c>
      <c r="BI69">
        <v>44.2</v>
      </c>
    </row>
    <row r="70" spans="4:65" x14ac:dyDescent="0.2">
      <c r="D70" t="s">
        <v>106</v>
      </c>
      <c r="E70" t="s">
        <v>78</v>
      </c>
      <c r="F70">
        <v>8.3000000000000007</v>
      </c>
      <c r="V70">
        <v>8.3000000000000007</v>
      </c>
      <c r="AB70">
        <v>8.3000000000000007</v>
      </c>
      <c r="AK70">
        <v>5.6</v>
      </c>
      <c r="AL70">
        <v>2.7</v>
      </c>
    </row>
    <row r="71" spans="4:65" x14ac:dyDescent="0.2">
      <c r="D71" t="s">
        <v>107</v>
      </c>
      <c r="E71" t="s">
        <v>78</v>
      </c>
      <c r="F71">
        <v>3.8</v>
      </c>
      <c r="V71">
        <v>3.3</v>
      </c>
      <c r="AB71">
        <v>3.3</v>
      </c>
      <c r="AI71">
        <v>1.5</v>
      </c>
      <c r="AK71">
        <v>1.8</v>
      </c>
      <c r="AS71">
        <v>0.2</v>
      </c>
      <c r="BH71">
        <v>0.3</v>
      </c>
      <c r="BI71">
        <v>0</v>
      </c>
    </row>
    <row r="72" spans="4:65" x14ac:dyDescent="0.2">
      <c r="D72" t="s">
        <v>108</v>
      </c>
      <c r="E72" t="s">
        <v>78</v>
      </c>
      <c r="F72">
        <v>523.79999999999995</v>
      </c>
      <c r="G72">
        <v>1.7</v>
      </c>
      <c r="H72">
        <v>0.2</v>
      </c>
      <c r="I72">
        <v>0.2</v>
      </c>
      <c r="K72">
        <v>0.2</v>
      </c>
      <c r="N72">
        <v>1.6</v>
      </c>
      <c r="O72">
        <v>0.2</v>
      </c>
      <c r="R72">
        <v>1.4</v>
      </c>
      <c r="V72">
        <v>406.7</v>
      </c>
      <c r="W72">
        <v>97.1</v>
      </c>
      <c r="Y72">
        <v>97.1</v>
      </c>
      <c r="AB72">
        <v>309.60000000000002</v>
      </c>
      <c r="AD72">
        <v>96.5</v>
      </c>
      <c r="AE72">
        <v>155.5</v>
      </c>
      <c r="AJ72">
        <v>3.4</v>
      </c>
      <c r="AL72">
        <v>0</v>
      </c>
      <c r="AM72">
        <v>1.6</v>
      </c>
      <c r="AN72">
        <v>5.4</v>
      </c>
      <c r="AO72">
        <v>8.5</v>
      </c>
      <c r="AP72">
        <v>12.6</v>
      </c>
      <c r="AQ72">
        <v>19.600000000000001</v>
      </c>
      <c r="AR72">
        <v>6.4</v>
      </c>
      <c r="AS72">
        <v>115.3</v>
      </c>
    </row>
    <row r="73" spans="4:65" x14ac:dyDescent="0.2">
      <c r="D73" t="s">
        <v>109</v>
      </c>
      <c r="E73" t="s">
        <v>78</v>
      </c>
      <c r="F73">
        <v>504.9</v>
      </c>
      <c r="G73">
        <v>1.7</v>
      </c>
      <c r="H73">
        <v>0.2</v>
      </c>
      <c r="I73">
        <v>0.2</v>
      </c>
      <c r="K73">
        <v>0.2</v>
      </c>
      <c r="N73">
        <v>1.6</v>
      </c>
      <c r="O73">
        <v>0.2</v>
      </c>
      <c r="R73">
        <v>1.4</v>
      </c>
      <c r="V73">
        <v>403</v>
      </c>
      <c r="W73">
        <v>97.1</v>
      </c>
      <c r="Y73">
        <v>97.1</v>
      </c>
      <c r="AB73">
        <v>305.89999999999998</v>
      </c>
      <c r="AD73">
        <v>96.5</v>
      </c>
      <c r="AE73">
        <v>155.5</v>
      </c>
      <c r="AJ73">
        <v>3.3</v>
      </c>
      <c r="AL73">
        <v>0</v>
      </c>
      <c r="AM73">
        <v>1.6</v>
      </c>
      <c r="AN73">
        <v>1.8</v>
      </c>
      <c r="AO73">
        <v>8.5</v>
      </c>
      <c r="AP73">
        <v>12.6</v>
      </c>
      <c r="AQ73">
        <v>19.600000000000001</v>
      </c>
      <c r="AR73">
        <v>6.4</v>
      </c>
      <c r="AS73">
        <v>100.2</v>
      </c>
    </row>
    <row r="74" spans="4:65" x14ac:dyDescent="0.2">
      <c r="D74" t="s">
        <v>110</v>
      </c>
      <c r="E74" t="s">
        <v>78</v>
      </c>
      <c r="F74">
        <v>473.6</v>
      </c>
      <c r="G74">
        <v>1.4</v>
      </c>
      <c r="N74">
        <v>1.4</v>
      </c>
      <c r="R74">
        <v>1.4</v>
      </c>
      <c r="V74">
        <v>372.1</v>
      </c>
      <c r="W74">
        <v>97.1</v>
      </c>
      <c r="Y74">
        <v>97.1</v>
      </c>
      <c r="AB74">
        <v>275</v>
      </c>
      <c r="AD74">
        <v>96.5</v>
      </c>
      <c r="AE74">
        <v>155.5</v>
      </c>
      <c r="AJ74">
        <v>3.3</v>
      </c>
      <c r="AL74">
        <v>0</v>
      </c>
      <c r="AM74">
        <v>1</v>
      </c>
      <c r="AN74">
        <v>0</v>
      </c>
      <c r="AP74">
        <v>11.1</v>
      </c>
      <c r="AQ74">
        <v>1.2</v>
      </c>
      <c r="AR74">
        <v>6.4</v>
      </c>
      <c r="AS74">
        <v>100.1</v>
      </c>
    </row>
    <row r="75" spans="4:65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5" x14ac:dyDescent="0.2">
      <c r="D76" t="s">
        <v>224</v>
      </c>
      <c r="E76" t="s">
        <v>78</v>
      </c>
      <c r="F76">
        <v>16.600000000000001</v>
      </c>
      <c r="V76">
        <v>1.4</v>
      </c>
      <c r="AB76">
        <v>1.4</v>
      </c>
      <c r="AJ76">
        <v>0.2</v>
      </c>
      <c r="AN76">
        <v>1.3</v>
      </c>
      <c r="AS76">
        <v>15.2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7FB-6250-D744-9C68-96094FD64DBB}">
  <sheetPr>
    <tabColor theme="9" tint="0.79998168889431442"/>
  </sheetPr>
  <dimension ref="D8:BM77"/>
  <sheetViews>
    <sheetView topLeftCell="AW13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3165.3</v>
      </c>
      <c r="G17" s="5">
        <v>342.8</v>
      </c>
      <c r="H17" s="5">
        <v>339.7</v>
      </c>
      <c r="I17" s="5">
        <v>339.2</v>
      </c>
      <c r="J17" s="5">
        <v>0.8</v>
      </c>
      <c r="K17" s="5">
        <v>117.7</v>
      </c>
      <c r="L17" s="5">
        <v>220.7</v>
      </c>
      <c r="M17" s="5">
        <v>0.5</v>
      </c>
      <c r="N17" s="5">
        <v>3.1</v>
      </c>
      <c r="O17" s="5">
        <v>1.2</v>
      </c>
      <c r="P17">
        <v>0.9</v>
      </c>
      <c r="R17">
        <v>1</v>
      </c>
      <c r="T17" s="5"/>
      <c r="U17" s="5"/>
      <c r="V17" s="5">
        <v>1141.2</v>
      </c>
      <c r="W17" s="5">
        <v>2401</v>
      </c>
      <c r="X17" s="5">
        <v>2037.1</v>
      </c>
      <c r="Y17" s="5">
        <v>342.6</v>
      </c>
      <c r="Z17" s="5">
        <v>21.2</v>
      </c>
      <c r="AA17" s="5"/>
      <c r="AB17" s="5">
        <v>-1259.8</v>
      </c>
      <c r="AC17" s="5">
        <v>12</v>
      </c>
      <c r="AD17" s="5">
        <v>51.4</v>
      </c>
      <c r="AE17" s="5">
        <v>131.1</v>
      </c>
      <c r="AF17">
        <v>-343.2</v>
      </c>
      <c r="AH17">
        <v>-1.9</v>
      </c>
      <c r="AI17">
        <v>-277.39999999999998</v>
      </c>
      <c r="AJ17">
        <v>-3.8</v>
      </c>
      <c r="AK17">
        <v>-561.4</v>
      </c>
      <c r="AL17">
        <v>-256.89999999999998</v>
      </c>
      <c r="AM17">
        <v>18.899999999999999</v>
      </c>
      <c r="AN17">
        <v>-15.2</v>
      </c>
      <c r="AO17">
        <v>-10.1</v>
      </c>
      <c r="AP17">
        <v>-1.3</v>
      </c>
      <c r="AQ17">
        <v>8.3000000000000007</v>
      </c>
      <c r="AR17">
        <v>-10.3</v>
      </c>
      <c r="AS17">
        <v>1397.6</v>
      </c>
      <c r="AT17">
        <v>148.80000000000001</v>
      </c>
      <c r="AU17">
        <v>0.4</v>
      </c>
      <c r="AV17">
        <v>20.3</v>
      </c>
      <c r="AW17">
        <v>17.5</v>
      </c>
      <c r="AX17">
        <v>2.8</v>
      </c>
      <c r="AY17">
        <v>2.6</v>
      </c>
      <c r="AZ17">
        <v>1.1000000000000001</v>
      </c>
      <c r="BA17">
        <v>1.5</v>
      </c>
      <c r="BB17">
        <v>1</v>
      </c>
      <c r="BC17">
        <v>4.4000000000000004</v>
      </c>
      <c r="BD17">
        <v>120.2</v>
      </c>
      <c r="BE17">
        <v>40.700000000000003</v>
      </c>
      <c r="BF17">
        <v>66.400000000000006</v>
      </c>
      <c r="BG17">
        <v>13.1</v>
      </c>
      <c r="BH17">
        <v>65.7</v>
      </c>
      <c r="BJ17">
        <v>69.3</v>
      </c>
      <c r="BK17">
        <v>27.6</v>
      </c>
      <c r="BL17">
        <v>37.799999999999997</v>
      </c>
      <c r="BM17">
        <v>3.9</v>
      </c>
    </row>
    <row r="18" spans="4:65" x14ac:dyDescent="0.2">
      <c r="D18" s="5" t="s">
        <v>79</v>
      </c>
      <c r="E18" s="5" t="s">
        <v>78</v>
      </c>
      <c r="F18" s="5">
        <v>2942.3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86.7</v>
      </c>
      <c r="W18" s="5">
        <v>74.599999999999994</v>
      </c>
      <c r="X18" s="5">
        <v>47.9</v>
      </c>
      <c r="Y18" s="5">
        <v>17.5</v>
      </c>
      <c r="Z18" s="5">
        <v>9.1999999999999993</v>
      </c>
      <c r="AA18" s="5"/>
      <c r="AB18" s="5">
        <v>12</v>
      </c>
      <c r="AC18" s="5">
        <v>12</v>
      </c>
      <c r="AD18" s="5"/>
      <c r="AE18" s="5"/>
      <c r="AS18">
        <v>2606.6</v>
      </c>
      <c r="AT18">
        <v>185.7</v>
      </c>
      <c r="AU18">
        <v>0.4</v>
      </c>
      <c r="AV18">
        <v>20.3</v>
      </c>
      <c r="AW18">
        <v>17.5</v>
      </c>
      <c r="AX18">
        <v>2.8</v>
      </c>
      <c r="AY18">
        <v>2.6</v>
      </c>
      <c r="AZ18">
        <v>1.1000000000000001</v>
      </c>
      <c r="BA18">
        <v>1.5</v>
      </c>
      <c r="BB18">
        <v>1</v>
      </c>
      <c r="BC18">
        <v>4.4000000000000004</v>
      </c>
      <c r="BD18">
        <v>157.1</v>
      </c>
      <c r="BE18">
        <v>33.4</v>
      </c>
      <c r="BF18">
        <v>110.6</v>
      </c>
      <c r="BG18">
        <v>13.1</v>
      </c>
      <c r="BJ18">
        <v>63.4</v>
      </c>
      <c r="BK18">
        <v>27.6</v>
      </c>
      <c r="BL18">
        <v>31.9</v>
      </c>
      <c r="BM18">
        <v>3.9</v>
      </c>
    </row>
    <row r="19" spans="4:65" x14ac:dyDescent="0.2">
      <c r="D19" s="5" t="s">
        <v>80</v>
      </c>
      <c r="E19" s="5" t="s">
        <v>78</v>
      </c>
      <c r="F19" s="5">
        <v>9110.6</v>
      </c>
      <c r="G19" s="5">
        <v>343.9</v>
      </c>
      <c r="H19" s="5">
        <v>337.4</v>
      </c>
      <c r="I19" s="5">
        <v>336.6</v>
      </c>
      <c r="J19" s="5">
        <v>0.8</v>
      </c>
      <c r="K19" s="5">
        <v>114.4</v>
      </c>
      <c r="L19" s="5">
        <v>221.4</v>
      </c>
      <c r="M19" s="5">
        <v>0.8</v>
      </c>
      <c r="N19" s="5">
        <v>6.5</v>
      </c>
      <c r="O19" s="5">
        <v>4.4000000000000004</v>
      </c>
      <c r="P19">
        <v>0.9</v>
      </c>
      <c r="R19">
        <v>1.2</v>
      </c>
      <c r="T19" s="5"/>
      <c r="U19" s="5"/>
      <c r="V19" s="5">
        <v>7705.2</v>
      </c>
      <c r="W19" s="5">
        <v>3985.9</v>
      </c>
      <c r="X19" s="5">
        <v>3642.6</v>
      </c>
      <c r="Y19" s="5">
        <v>315.89999999999998</v>
      </c>
      <c r="Z19" s="5">
        <v>27.4</v>
      </c>
      <c r="AA19" s="5"/>
      <c r="AB19" s="5">
        <v>3719.3</v>
      </c>
      <c r="AC19" s="5"/>
      <c r="AD19" s="5">
        <v>115.8</v>
      </c>
      <c r="AE19" s="5">
        <v>694.4</v>
      </c>
      <c r="AF19">
        <v>406.6</v>
      </c>
      <c r="AI19">
        <v>167.3</v>
      </c>
      <c r="AJ19">
        <v>9.9</v>
      </c>
      <c r="AK19">
        <v>768.5</v>
      </c>
      <c r="AL19">
        <v>1391.6</v>
      </c>
      <c r="AM19">
        <v>37.9</v>
      </c>
      <c r="AN19">
        <v>45.6</v>
      </c>
      <c r="AO19">
        <v>13.2</v>
      </c>
      <c r="AP19">
        <v>4.9000000000000004</v>
      </c>
      <c r="AQ19">
        <v>43.7</v>
      </c>
      <c r="AR19">
        <v>19.899999999999999</v>
      </c>
      <c r="AS19">
        <v>913.1</v>
      </c>
      <c r="AT19">
        <v>21.7</v>
      </c>
      <c r="BD19">
        <v>21.7</v>
      </c>
      <c r="BE19">
        <v>8.6999999999999993</v>
      </c>
      <c r="BF19">
        <v>13</v>
      </c>
      <c r="BH19">
        <v>119.7</v>
      </c>
      <c r="BJ19">
        <v>7.1</v>
      </c>
      <c r="BL19">
        <v>7.1</v>
      </c>
    </row>
    <row r="20" spans="4:65" x14ac:dyDescent="0.2">
      <c r="D20" s="5" t="s">
        <v>81</v>
      </c>
      <c r="E20" s="5" t="s">
        <v>78</v>
      </c>
      <c r="F20" s="5">
        <v>8206.4</v>
      </c>
      <c r="G20" s="5">
        <v>9.1999999999999993</v>
      </c>
      <c r="H20" s="5"/>
      <c r="I20" s="5"/>
      <c r="J20" s="5"/>
      <c r="K20" s="5"/>
      <c r="L20" s="5"/>
      <c r="M20" s="5"/>
      <c r="N20" s="5">
        <v>9.1999999999999993</v>
      </c>
      <c r="O20" s="5">
        <v>9.1</v>
      </c>
      <c r="R20">
        <v>0.2</v>
      </c>
      <c r="T20" s="5"/>
      <c r="U20" s="5"/>
      <c r="V20" s="5">
        <v>5959.3</v>
      </c>
      <c r="W20" s="5">
        <v>1670.3</v>
      </c>
      <c r="X20" s="5">
        <v>1657.8</v>
      </c>
      <c r="Y20" s="5">
        <v>1.2</v>
      </c>
      <c r="Z20" s="5">
        <v>11.3</v>
      </c>
      <c r="AA20" s="5"/>
      <c r="AB20" s="5">
        <v>4289</v>
      </c>
      <c r="AC20" s="5"/>
      <c r="AD20" s="5">
        <v>64.5</v>
      </c>
      <c r="AE20" s="5">
        <v>558.20000000000005</v>
      </c>
      <c r="AF20">
        <v>744.9</v>
      </c>
      <c r="AH20">
        <v>2</v>
      </c>
      <c r="AI20">
        <v>295.2</v>
      </c>
      <c r="AJ20">
        <v>12.8</v>
      </c>
      <c r="AK20">
        <v>1276.5</v>
      </c>
      <c r="AL20">
        <v>1157.2</v>
      </c>
      <c r="AM20">
        <v>19.899999999999999</v>
      </c>
      <c r="AN20">
        <v>61.3</v>
      </c>
      <c r="AO20">
        <v>23.6</v>
      </c>
      <c r="AP20">
        <v>6.2</v>
      </c>
      <c r="AQ20">
        <v>35.4</v>
      </c>
      <c r="AR20">
        <v>31.3</v>
      </c>
      <c r="AS20">
        <v>2128.1</v>
      </c>
      <c r="AT20">
        <v>54.6</v>
      </c>
      <c r="BD20">
        <v>54.6</v>
      </c>
      <c r="BE20">
        <v>1.4</v>
      </c>
      <c r="BF20">
        <v>53.1</v>
      </c>
      <c r="BH20">
        <v>54.1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904.2</v>
      </c>
      <c r="G21" s="5">
        <v>334.6</v>
      </c>
      <c r="H21" s="5">
        <v>337.4</v>
      </c>
      <c r="I21" s="5">
        <v>336.6</v>
      </c>
      <c r="J21" s="5">
        <v>0.8</v>
      </c>
      <c r="K21" s="5">
        <v>114.4</v>
      </c>
      <c r="L21" s="5">
        <v>221.4</v>
      </c>
      <c r="M21" s="5">
        <v>0.8</v>
      </c>
      <c r="N21" s="5">
        <v>-2.8</v>
      </c>
      <c r="O21" s="5">
        <v>-4.7</v>
      </c>
      <c r="P21">
        <v>0.9</v>
      </c>
      <c r="R21">
        <v>1</v>
      </c>
      <c r="T21" s="5"/>
      <c r="U21" s="5"/>
      <c r="V21" s="5">
        <v>1745.9</v>
      </c>
      <c r="W21" s="5">
        <v>2315.6</v>
      </c>
      <c r="X21" s="5">
        <v>1984.7</v>
      </c>
      <c r="Y21" s="5">
        <v>314.7</v>
      </c>
      <c r="Z21" s="5">
        <v>16.100000000000001</v>
      </c>
      <c r="AA21" s="5"/>
      <c r="AB21" s="5">
        <v>-569.70000000000005</v>
      </c>
      <c r="AC21" s="5"/>
      <c r="AD21" s="5">
        <v>51.3</v>
      </c>
      <c r="AE21" s="5">
        <v>136.19999999999999</v>
      </c>
      <c r="AF21">
        <v>-338.3</v>
      </c>
      <c r="AH21">
        <v>-2</v>
      </c>
      <c r="AI21">
        <v>-127.9</v>
      </c>
      <c r="AJ21">
        <v>-2.9</v>
      </c>
      <c r="AK21">
        <v>-508</v>
      </c>
      <c r="AL21">
        <v>234.5</v>
      </c>
      <c r="AM21">
        <v>18</v>
      </c>
      <c r="AN21">
        <v>-15.7</v>
      </c>
      <c r="AO21">
        <v>-10.4</v>
      </c>
      <c r="AP21">
        <v>-1.3</v>
      </c>
      <c r="AQ21">
        <v>8.3000000000000007</v>
      </c>
      <c r="AR21">
        <v>-11.3</v>
      </c>
      <c r="AS21">
        <v>-1215</v>
      </c>
      <c r="AT21">
        <v>-32.9</v>
      </c>
      <c r="BD21">
        <v>-32.9</v>
      </c>
      <c r="BE21">
        <v>7.2</v>
      </c>
      <c r="BF21">
        <v>-40.200000000000003</v>
      </c>
      <c r="BH21">
        <v>65.7</v>
      </c>
      <c r="BJ21">
        <v>5.9</v>
      </c>
      <c r="BL21">
        <v>5.9</v>
      </c>
    </row>
    <row r="22" spans="4:65" x14ac:dyDescent="0.2">
      <c r="D22" s="5" t="s">
        <v>83</v>
      </c>
      <c r="E22" s="5" t="s">
        <v>78</v>
      </c>
      <c r="F22" s="5">
        <v>695.8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695.8</v>
      </c>
      <c r="W22" s="5"/>
      <c r="X22" s="5"/>
      <c r="Y22" s="5"/>
      <c r="Z22" s="5"/>
      <c r="AA22" s="5"/>
      <c r="AB22" s="5">
        <v>695.8</v>
      </c>
      <c r="AC22" s="5"/>
      <c r="AD22" s="5"/>
      <c r="AE22" s="5"/>
      <c r="AI22">
        <v>145.9</v>
      </c>
      <c r="AK22">
        <v>57.7</v>
      </c>
      <c r="AL22">
        <v>490.8</v>
      </c>
      <c r="AN22">
        <v>1.4</v>
      </c>
      <c r="AS22">
        <v>0</v>
      </c>
    </row>
    <row r="23" spans="4:65" x14ac:dyDescent="0.2">
      <c r="D23" s="5" t="s">
        <v>84</v>
      </c>
      <c r="E23" s="5" t="s">
        <v>78</v>
      </c>
      <c r="F23" s="5">
        <v>14.6</v>
      </c>
      <c r="G23" s="5">
        <v>8.1</v>
      </c>
      <c r="H23" s="5">
        <v>2.2999999999999998</v>
      </c>
      <c r="I23" s="5">
        <v>2.6</v>
      </c>
      <c r="J23" s="5"/>
      <c r="K23" s="5">
        <v>3.3</v>
      </c>
      <c r="L23" s="5">
        <v>-0.7</v>
      </c>
      <c r="M23" s="5">
        <v>-0.3</v>
      </c>
      <c r="N23" s="5">
        <v>5.8</v>
      </c>
      <c r="O23" s="5">
        <v>5.8</v>
      </c>
      <c r="R23">
        <v>0</v>
      </c>
      <c r="T23" s="5"/>
      <c r="U23" s="5"/>
      <c r="V23" s="5">
        <v>4.5</v>
      </c>
      <c r="W23" s="5">
        <v>10.8</v>
      </c>
      <c r="X23" s="5">
        <v>4.5</v>
      </c>
      <c r="Y23" s="5">
        <v>10.4</v>
      </c>
      <c r="Z23" s="5">
        <v>-4.0999999999999996</v>
      </c>
      <c r="AA23" s="5"/>
      <c r="AB23" s="5">
        <v>-6.3</v>
      </c>
      <c r="AC23" s="5"/>
      <c r="AD23" s="5">
        <v>0.1</v>
      </c>
      <c r="AE23" s="5">
        <v>-5</v>
      </c>
      <c r="AF23">
        <v>-4.9000000000000004</v>
      </c>
      <c r="AH23">
        <v>0.1</v>
      </c>
      <c r="AI23">
        <v>-3.6</v>
      </c>
      <c r="AJ23">
        <v>-0.8</v>
      </c>
      <c r="AK23">
        <v>4.3</v>
      </c>
      <c r="AL23">
        <v>-0.6</v>
      </c>
      <c r="AM23">
        <v>0.9</v>
      </c>
      <c r="AN23">
        <v>2</v>
      </c>
      <c r="AO23">
        <v>0.3</v>
      </c>
      <c r="AP23">
        <v>0</v>
      </c>
      <c r="AQ23">
        <v>0</v>
      </c>
      <c r="AR23">
        <v>1</v>
      </c>
      <c r="AS23">
        <v>6</v>
      </c>
      <c r="AT23">
        <v>-4</v>
      </c>
      <c r="BD23">
        <v>-4</v>
      </c>
      <c r="BF23">
        <v>-4</v>
      </c>
    </row>
    <row r="24" spans="4:65" x14ac:dyDescent="0.2">
      <c r="D24" s="5" t="s">
        <v>85</v>
      </c>
      <c r="E24" s="5" t="s">
        <v>78</v>
      </c>
      <c r="F24" s="5">
        <v>-19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-9.8000000000000007</v>
      </c>
      <c r="W24" s="5"/>
      <c r="X24" s="5"/>
      <c r="Y24" s="5"/>
      <c r="Z24" s="5"/>
      <c r="AA24" s="5"/>
      <c r="AB24" s="5">
        <v>-9.8000000000000007</v>
      </c>
      <c r="AC24" s="5"/>
      <c r="AD24" s="5"/>
      <c r="AE24" s="5"/>
      <c r="AK24">
        <v>-9.8000000000000007</v>
      </c>
      <c r="AS24">
        <v>-10.5</v>
      </c>
      <c r="AT24">
        <v>-0.1</v>
      </c>
      <c r="BD24">
        <v>-0.1</v>
      </c>
      <c r="BG24">
        <v>-0.1</v>
      </c>
      <c r="BH24">
        <v>1.3</v>
      </c>
    </row>
    <row r="25" spans="4:65" x14ac:dyDescent="0.2">
      <c r="D25" s="5" t="s">
        <v>86</v>
      </c>
      <c r="E25" s="5" t="s">
        <v>78</v>
      </c>
      <c r="F25" s="5">
        <v>3184.3</v>
      </c>
      <c r="G25" s="5">
        <v>342.8</v>
      </c>
      <c r="H25" s="5">
        <v>339.7</v>
      </c>
      <c r="I25" s="5">
        <v>339.2</v>
      </c>
      <c r="J25" s="5">
        <v>0.8</v>
      </c>
      <c r="K25" s="5">
        <v>117.7</v>
      </c>
      <c r="L25" s="5">
        <v>220.7</v>
      </c>
      <c r="M25" s="5">
        <v>0.5</v>
      </c>
      <c r="N25" s="5">
        <v>3.1</v>
      </c>
      <c r="O25" s="5">
        <v>1.2</v>
      </c>
      <c r="P25">
        <v>0.9</v>
      </c>
      <c r="R25">
        <v>1</v>
      </c>
      <c r="T25" s="5"/>
      <c r="U25" s="5"/>
      <c r="V25" s="5">
        <v>1151</v>
      </c>
      <c r="W25" s="5">
        <v>2401</v>
      </c>
      <c r="X25" s="5">
        <v>2037.1</v>
      </c>
      <c r="Y25" s="5">
        <v>342.6</v>
      </c>
      <c r="Z25" s="5">
        <v>21.2</v>
      </c>
      <c r="AA25" s="5"/>
      <c r="AB25" s="5">
        <v>-1250</v>
      </c>
      <c r="AC25" s="5">
        <v>12</v>
      </c>
      <c r="AD25" s="5">
        <v>51.4</v>
      </c>
      <c r="AE25" s="5">
        <v>131.1</v>
      </c>
      <c r="AF25">
        <v>-343.2</v>
      </c>
      <c r="AH25">
        <v>-1.9</v>
      </c>
      <c r="AI25">
        <v>-277.39999999999998</v>
      </c>
      <c r="AJ25">
        <v>-3.8</v>
      </c>
      <c r="AK25">
        <v>-551.6</v>
      </c>
      <c r="AL25">
        <v>-256.89999999999998</v>
      </c>
      <c r="AM25">
        <v>18.899999999999999</v>
      </c>
      <c r="AN25">
        <v>-15.2</v>
      </c>
      <c r="AO25">
        <v>-10.1</v>
      </c>
      <c r="AP25">
        <v>-1.3</v>
      </c>
      <c r="AQ25">
        <v>8.3000000000000007</v>
      </c>
      <c r="AR25">
        <v>-10.3</v>
      </c>
      <c r="AS25">
        <v>1408.1</v>
      </c>
      <c r="AT25">
        <v>148.80000000000001</v>
      </c>
      <c r="AU25">
        <v>0.4</v>
      </c>
      <c r="AV25">
        <v>20.3</v>
      </c>
      <c r="AW25">
        <v>17.5</v>
      </c>
      <c r="AX25">
        <v>2.8</v>
      </c>
      <c r="AY25">
        <v>2.6</v>
      </c>
      <c r="AZ25">
        <v>1.1000000000000001</v>
      </c>
      <c r="BA25">
        <v>1.5</v>
      </c>
      <c r="BB25">
        <v>1</v>
      </c>
      <c r="BC25">
        <v>4.4000000000000004</v>
      </c>
      <c r="BD25">
        <v>120.2</v>
      </c>
      <c r="BE25">
        <v>40.700000000000003</v>
      </c>
      <c r="BF25">
        <v>66.400000000000006</v>
      </c>
      <c r="BG25">
        <v>13.1</v>
      </c>
      <c r="BH25">
        <v>64.3</v>
      </c>
      <c r="BJ25">
        <v>69.3</v>
      </c>
      <c r="BK25">
        <v>27.6</v>
      </c>
      <c r="BL25">
        <v>37.799999999999997</v>
      </c>
      <c r="BM25">
        <v>3.9</v>
      </c>
    </row>
    <row r="26" spans="4:65" x14ac:dyDescent="0.2">
      <c r="D26" s="5" t="s">
        <v>87</v>
      </c>
      <c r="E26" s="5" t="s">
        <v>78</v>
      </c>
      <c r="F26" s="5">
        <v>4238.8999999999996</v>
      </c>
      <c r="G26" s="5">
        <v>418.9</v>
      </c>
      <c r="H26" s="5">
        <v>338.3</v>
      </c>
      <c r="I26" s="5">
        <v>338.3</v>
      </c>
      <c r="J26" s="5"/>
      <c r="K26" s="5">
        <v>117.6</v>
      </c>
      <c r="L26" s="5">
        <v>220.7</v>
      </c>
      <c r="M26" s="5"/>
      <c r="N26" s="5">
        <v>80.599999999999994</v>
      </c>
      <c r="O26" s="5">
        <v>51.7</v>
      </c>
      <c r="R26">
        <v>1.4</v>
      </c>
      <c r="T26" s="5">
        <v>2.5</v>
      </c>
      <c r="U26" s="5">
        <v>25</v>
      </c>
      <c r="V26" s="5">
        <v>3092.9</v>
      </c>
      <c r="W26" s="5">
        <v>2303.6</v>
      </c>
      <c r="X26" s="5">
        <v>2044.3</v>
      </c>
      <c r="Y26" s="5">
        <v>238.1</v>
      </c>
      <c r="Z26" s="5">
        <v>21.2</v>
      </c>
      <c r="AA26" s="5"/>
      <c r="AB26" s="5">
        <v>789.3</v>
      </c>
      <c r="AC26" s="5">
        <v>36.299999999999997</v>
      </c>
      <c r="AD26" s="5">
        <v>35.5</v>
      </c>
      <c r="AE26" s="5">
        <v>306.39999999999998</v>
      </c>
      <c r="AF26">
        <v>3.4</v>
      </c>
      <c r="AH26">
        <v>0</v>
      </c>
      <c r="AI26">
        <v>9.1</v>
      </c>
      <c r="AJ26">
        <v>12.9</v>
      </c>
      <c r="AK26">
        <v>129.80000000000001</v>
      </c>
      <c r="AL26">
        <v>183.5</v>
      </c>
      <c r="AM26">
        <v>46.4</v>
      </c>
      <c r="AN26">
        <v>1.6</v>
      </c>
      <c r="AO26">
        <v>0.1</v>
      </c>
      <c r="AP26">
        <v>2.9</v>
      </c>
      <c r="AQ26">
        <v>1.4</v>
      </c>
      <c r="AR26">
        <v>20</v>
      </c>
      <c r="AS26">
        <v>524.20000000000005</v>
      </c>
      <c r="AT26">
        <v>119.8</v>
      </c>
      <c r="AU26">
        <v>0.4</v>
      </c>
      <c r="AV26">
        <v>20.3</v>
      </c>
      <c r="AW26">
        <v>17.5</v>
      </c>
      <c r="AX26">
        <v>2.8</v>
      </c>
      <c r="AY26">
        <v>1.5</v>
      </c>
      <c r="BA26">
        <v>1.5</v>
      </c>
      <c r="BD26">
        <v>97.7</v>
      </c>
      <c r="BE26">
        <v>40.700000000000003</v>
      </c>
      <c r="BF26">
        <v>44.9</v>
      </c>
      <c r="BG26">
        <v>12.1</v>
      </c>
      <c r="BI26">
        <v>19.100000000000001</v>
      </c>
      <c r="BJ26">
        <v>64</v>
      </c>
      <c r="BK26">
        <v>27.6</v>
      </c>
      <c r="BL26">
        <v>35.6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949.7</v>
      </c>
      <c r="G27" s="5">
        <v>248.3</v>
      </c>
      <c r="H27" s="5">
        <v>220.7</v>
      </c>
      <c r="I27" s="5">
        <v>220.7</v>
      </c>
      <c r="J27" s="5"/>
      <c r="K27" s="5"/>
      <c r="L27" s="5">
        <v>220.7</v>
      </c>
      <c r="M27" s="5"/>
      <c r="N27" s="5">
        <v>27.5</v>
      </c>
      <c r="O27" s="5"/>
      <c r="T27" s="5">
        <v>2.5</v>
      </c>
      <c r="U27" s="5">
        <v>25</v>
      </c>
      <c r="V27" s="5">
        <v>21.7</v>
      </c>
      <c r="W27" s="5"/>
      <c r="X27" s="5"/>
      <c r="Y27" s="5"/>
      <c r="Z27" s="5"/>
      <c r="AA27" s="5"/>
      <c r="AB27" s="5">
        <v>21.7</v>
      </c>
      <c r="AC27" s="5">
        <v>19.100000000000001</v>
      </c>
      <c r="AD27" s="5"/>
      <c r="AE27" s="5"/>
      <c r="AK27">
        <v>1</v>
      </c>
      <c r="AL27">
        <v>0</v>
      </c>
      <c r="AR27">
        <v>1.5</v>
      </c>
      <c r="AS27">
        <v>497</v>
      </c>
      <c r="AT27">
        <v>101.6</v>
      </c>
      <c r="AU27">
        <v>0.4</v>
      </c>
      <c r="AV27">
        <v>20.3</v>
      </c>
      <c r="AW27">
        <v>17.5</v>
      </c>
      <c r="AX27">
        <v>2.8</v>
      </c>
      <c r="AY27">
        <v>1.5</v>
      </c>
      <c r="BA27">
        <v>1.5</v>
      </c>
      <c r="BD27">
        <v>79.5</v>
      </c>
      <c r="BE27">
        <v>40.700000000000003</v>
      </c>
      <c r="BF27">
        <v>28.2</v>
      </c>
      <c r="BG27">
        <v>10.6</v>
      </c>
      <c r="BI27">
        <v>19</v>
      </c>
      <c r="BJ27">
        <v>62.1</v>
      </c>
      <c r="BK27">
        <v>27.6</v>
      </c>
      <c r="BL27">
        <v>33.6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3289.2</v>
      </c>
      <c r="G28" s="5">
        <v>170.6</v>
      </c>
      <c r="H28" s="5">
        <v>117.6</v>
      </c>
      <c r="I28" s="5">
        <v>117.6</v>
      </c>
      <c r="J28" s="5"/>
      <c r="K28" s="5">
        <v>117.6</v>
      </c>
      <c r="L28" s="5"/>
      <c r="M28" s="5"/>
      <c r="N28" s="5">
        <v>53.1</v>
      </c>
      <c r="O28" s="5">
        <v>51.7</v>
      </c>
      <c r="R28">
        <v>1.4</v>
      </c>
      <c r="T28" s="5"/>
      <c r="U28" s="5"/>
      <c r="V28" s="5">
        <v>3071.2</v>
      </c>
      <c r="W28" s="5">
        <v>2303.6</v>
      </c>
      <c r="X28" s="5">
        <v>2044.3</v>
      </c>
      <c r="Y28" s="5">
        <v>238.1</v>
      </c>
      <c r="Z28" s="5">
        <v>21.2</v>
      </c>
      <c r="AA28" s="5"/>
      <c r="AB28" s="5">
        <v>767.6</v>
      </c>
      <c r="AC28" s="5">
        <v>17.2</v>
      </c>
      <c r="AD28" s="5">
        <v>35.5</v>
      </c>
      <c r="AE28" s="5">
        <v>306.39999999999998</v>
      </c>
      <c r="AF28">
        <v>3.4</v>
      </c>
      <c r="AH28">
        <v>0</v>
      </c>
      <c r="AI28">
        <v>9.1</v>
      </c>
      <c r="AJ28">
        <v>12.9</v>
      </c>
      <c r="AK28">
        <v>128.80000000000001</v>
      </c>
      <c r="AL28">
        <v>183.5</v>
      </c>
      <c r="AM28">
        <v>46.4</v>
      </c>
      <c r="AN28">
        <v>1.6</v>
      </c>
      <c r="AO28">
        <v>0.1</v>
      </c>
      <c r="AP28">
        <v>2.9</v>
      </c>
      <c r="AQ28">
        <v>1.4</v>
      </c>
      <c r="AR28">
        <v>18.399999999999999</v>
      </c>
      <c r="AS28">
        <v>27.1</v>
      </c>
      <c r="AT28">
        <v>18.2</v>
      </c>
      <c r="BD28">
        <v>18.2</v>
      </c>
      <c r="BF28">
        <v>16.7</v>
      </c>
      <c r="BG28">
        <v>1.5</v>
      </c>
      <c r="BI28">
        <v>0.1</v>
      </c>
      <c r="BJ28">
        <v>2</v>
      </c>
      <c r="BL28">
        <v>1.9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3757.8</v>
      </c>
      <c r="G29" s="5">
        <v>111.4</v>
      </c>
      <c r="H29" s="5"/>
      <c r="I29" s="5"/>
      <c r="J29" s="5"/>
      <c r="K29" s="5"/>
      <c r="L29" s="5"/>
      <c r="M29" s="5"/>
      <c r="N29" s="5">
        <v>111.4</v>
      </c>
      <c r="O29" s="5">
        <v>56.6</v>
      </c>
      <c r="R29">
        <v>3.6</v>
      </c>
      <c r="T29" s="5">
        <v>15.6</v>
      </c>
      <c r="U29" s="5">
        <v>35.6</v>
      </c>
      <c r="V29" s="5">
        <v>3036.5</v>
      </c>
      <c r="W29" s="5">
        <v>7.1</v>
      </c>
      <c r="X29" s="5">
        <v>7.1</v>
      </c>
      <c r="Y29" s="5"/>
      <c r="Z29" s="5"/>
      <c r="AA29" s="5"/>
      <c r="AB29" s="5">
        <v>3029.4</v>
      </c>
      <c r="AC29" s="5">
        <v>190.7</v>
      </c>
      <c r="AD29" s="5">
        <v>68.2</v>
      </c>
      <c r="AE29" s="5">
        <v>367.2</v>
      </c>
      <c r="AF29">
        <v>511.9</v>
      </c>
      <c r="AH29">
        <v>2</v>
      </c>
      <c r="AI29">
        <v>288.3</v>
      </c>
      <c r="AJ29">
        <v>20.2</v>
      </c>
      <c r="AK29">
        <v>1002.8</v>
      </c>
      <c r="AL29">
        <v>443.2</v>
      </c>
      <c r="AM29">
        <v>28.9</v>
      </c>
      <c r="AN29">
        <v>22</v>
      </c>
      <c r="AO29">
        <v>19</v>
      </c>
      <c r="AP29">
        <v>14.6</v>
      </c>
      <c r="AQ29">
        <v>12.1</v>
      </c>
      <c r="AR29">
        <v>38.4</v>
      </c>
      <c r="AS29">
        <v>2.8</v>
      </c>
      <c r="BH29">
        <v>365.8</v>
      </c>
      <c r="BI29">
        <v>241.3</v>
      </c>
    </row>
    <row r="30" spans="4:65" x14ac:dyDescent="0.2">
      <c r="D30" s="5" t="s">
        <v>91</v>
      </c>
      <c r="E30" s="5" t="s">
        <v>78</v>
      </c>
      <c r="F30" s="5">
        <v>587.20000000000005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365.8</v>
      </c>
      <c r="BI30">
        <v>221.5</v>
      </c>
    </row>
    <row r="31" spans="4:65" x14ac:dyDescent="0.2">
      <c r="D31" s="5" t="s">
        <v>92</v>
      </c>
      <c r="E31" s="5" t="s">
        <v>78</v>
      </c>
      <c r="F31" s="5">
        <v>3170.6</v>
      </c>
      <c r="G31" s="5">
        <v>111.4</v>
      </c>
      <c r="H31" s="5"/>
      <c r="I31" s="5"/>
      <c r="J31" s="5"/>
      <c r="K31" s="5"/>
      <c r="L31" s="5"/>
      <c r="M31" s="5"/>
      <c r="N31" s="5">
        <v>111.4</v>
      </c>
      <c r="O31" s="5">
        <v>56.6</v>
      </c>
      <c r="R31">
        <v>3.6</v>
      </c>
      <c r="T31" s="5">
        <v>15.6</v>
      </c>
      <c r="U31" s="5">
        <v>35.6</v>
      </c>
      <c r="V31" s="5">
        <v>3036.5</v>
      </c>
      <c r="W31" s="5">
        <v>7.1</v>
      </c>
      <c r="X31" s="5">
        <v>7.1</v>
      </c>
      <c r="Y31" s="5"/>
      <c r="Z31" s="5"/>
      <c r="AA31" s="5"/>
      <c r="AB31" s="5">
        <v>3029.4</v>
      </c>
      <c r="AC31" s="5">
        <v>190.7</v>
      </c>
      <c r="AD31" s="5">
        <v>68.2</v>
      </c>
      <c r="AE31" s="5">
        <v>367.2</v>
      </c>
      <c r="AF31">
        <v>511.9</v>
      </c>
      <c r="AH31">
        <v>2</v>
      </c>
      <c r="AI31">
        <v>288.3</v>
      </c>
      <c r="AJ31">
        <v>20.2</v>
      </c>
      <c r="AK31">
        <v>1002.8</v>
      </c>
      <c r="AL31">
        <v>443.2</v>
      </c>
      <c r="AM31">
        <v>28.9</v>
      </c>
      <c r="AN31">
        <v>22</v>
      </c>
      <c r="AO31">
        <v>19</v>
      </c>
      <c r="AP31">
        <v>14.6</v>
      </c>
      <c r="AQ31">
        <v>12.1</v>
      </c>
      <c r="AR31">
        <v>38.4</v>
      </c>
      <c r="AS31">
        <v>2.8</v>
      </c>
      <c r="BI31">
        <v>19.8</v>
      </c>
    </row>
    <row r="32" spans="4:65" x14ac:dyDescent="0.2">
      <c r="D32" s="5" t="s">
        <v>200</v>
      </c>
      <c r="E32" s="5" t="s">
        <v>78</v>
      </c>
      <c r="F32" s="5">
        <v>481</v>
      </c>
      <c r="G32" s="5">
        <v>307.5</v>
      </c>
      <c r="H32" s="5">
        <v>338.3</v>
      </c>
      <c r="I32" s="5">
        <v>338.3</v>
      </c>
      <c r="J32" s="5"/>
      <c r="K32" s="5">
        <v>117.6</v>
      </c>
      <c r="L32" s="5">
        <v>220.7</v>
      </c>
      <c r="M32" s="5"/>
      <c r="N32" s="5">
        <v>-30.8</v>
      </c>
      <c r="O32" s="5">
        <v>-4.9000000000000004</v>
      </c>
      <c r="R32">
        <v>-2.2000000000000002</v>
      </c>
      <c r="T32" s="5">
        <v>-13.1</v>
      </c>
      <c r="U32" s="5">
        <v>-10.6</v>
      </c>
      <c r="V32" s="5">
        <v>56.4</v>
      </c>
      <c r="W32" s="5">
        <v>2296.4</v>
      </c>
      <c r="X32" s="5">
        <v>2037.1</v>
      </c>
      <c r="Y32" s="5">
        <v>238.1</v>
      </c>
      <c r="Z32" s="5">
        <v>21.2</v>
      </c>
      <c r="AA32" s="5"/>
      <c r="AB32" s="5">
        <v>-2240.1</v>
      </c>
      <c r="AC32" s="5">
        <v>-154.4</v>
      </c>
      <c r="AD32" s="5">
        <v>-32.6</v>
      </c>
      <c r="AE32" s="5">
        <v>-60.8</v>
      </c>
      <c r="AF32">
        <v>-508.4</v>
      </c>
      <c r="AH32">
        <v>-2</v>
      </c>
      <c r="AI32">
        <v>-279.2</v>
      </c>
      <c r="AJ32">
        <v>-7.3</v>
      </c>
      <c r="AK32">
        <v>-873</v>
      </c>
      <c r="AL32">
        <v>-259.7</v>
      </c>
      <c r="AM32">
        <v>17.5</v>
      </c>
      <c r="AN32">
        <v>-20.399999999999999</v>
      </c>
      <c r="AO32">
        <v>-18.8</v>
      </c>
      <c r="AP32">
        <v>-11.7</v>
      </c>
      <c r="AQ32">
        <v>-10.7</v>
      </c>
      <c r="AR32">
        <v>-18.399999999999999</v>
      </c>
      <c r="AS32">
        <v>521.29999999999995</v>
      </c>
      <c r="AT32">
        <v>119.8</v>
      </c>
      <c r="AU32">
        <v>0.4</v>
      </c>
      <c r="AV32">
        <v>20.3</v>
      </c>
      <c r="AW32">
        <v>17.5</v>
      </c>
      <c r="AX32">
        <v>2.8</v>
      </c>
      <c r="AY32">
        <v>1.5</v>
      </c>
      <c r="BA32">
        <v>1.5</v>
      </c>
      <c r="BD32">
        <v>97.7</v>
      </c>
      <c r="BE32">
        <v>40.700000000000003</v>
      </c>
      <c r="BF32">
        <v>44.9</v>
      </c>
      <c r="BG32">
        <v>12.1</v>
      </c>
      <c r="BH32">
        <v>-365.8</v>
      </c>
      <c r="BI32">
        <v>-222.2</v>
      </c>
      <c r="BJ32">
        <v>64</v>
      </c>
      <c r="BK32">
        <v>27.6</v>
      </c>
      <c r="BL32">
        <v>35.6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362.5</v>
      </c>
      <c r="G33" s="5">
        <v>248.3</v>
      </c>
      <c r="H33" s="5">
        <v>220.7</v>
      </c>
      <c r="I33" s="5">
        <v>220.7</v>
      </c>
      <c r="J33" s="5"/>
      <c r="K33" s="5"/>
      <c r="L33" s="5">
        <v>220.7</v>
      </c>
      <c r="M33" s="5"/>
      <c r="N33" s="5">
        <v>27.5</v>
      </c>
      <c r="O33" s="5"/>
      <c r="T33" s="5">
        <v>2.5</v>
      </c>
      <c r="U33" s="5">
        <v>25</v>
      </c>
      <c r="V33" s="5">
        <v>21.7</v>
      </c>
      <c r="W33" s="5"/>
      <c r="X33" s="5"/>
      <c r="Y33" s="5"/>
      <c r="Z33" s="5"/>
      <c r="AA33" s="5"/>
      <c r="AB33" s="5">
        <v>21.7</v>
      </c>
      <c r="AC33" s="5">
        <v>19.100000000000001</v>
      </c>
      <c r="AD33" s="5"/>
      <c r="AE33" s="5"/>
      <c r="AK33">
        <v>1</v>
      </c>
      <c r="AL33">
        <v>0</v>
      </c>
      <c r="AR33">
        <v>1.5</v>
      </c>
      <c r="AS33">
        <v>497</v>
      </c>
      <c r="AT33">
        <v>101.6</v>
      </c>
      <c r="AU33">
        <v>0.4</v>
      </c>
      <c r="AV33">
        <v>20.3</v>
      </c>
      <c r="AW33">
        <v>17.5</v>
      </c>
      <c r="AX33">
        <v>2.8</v>
      </c>
      <c r="AY33">
        <v>1.5</v>
      </c>
      <c r="BA33">
        <v>1.5</v>
      </c>
      <c r="BD33">
        <v>79.5</v>
      </c>
      <c r="BE33">
        <v>40.700000000000003</v>
      </c>
      <c r="BF33">
        <v>28.2</v>
      </c>
      <c r="BG33">
        <v>10.6</v>
      </c>
      <c r="BH33">
        <v>-365.8</v>
      </c>
      <c r="BI33">
        <v>-202.5</v>
      </c>
      <c r="BJ33">
        <v>62.1</v>
      </c>
      <c r="BK33">
        <v>27.6</v>
      </c>
      <c r="BL33">
        <v>33.6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118.6</v>
      </c>
      <c r="G34" s="5">
        <v>59.2</v>
      </c>
      <c r="H34" s="5">
        <v>117.6</v>
      </c>
      <c r="I34" s="5">
        <v>117.6</v>
      </c>
      <c r="J34" s="5"/>
      <c r="K34" s="5">
        <v>117.6</v>
      </c>
      <c r="L34" s="5"/>
      <c r="M34" s="5"/>
      <c r="N34" s="5">
        <v>-58.4</v>
      </c>
      <c r="O34" s="5">
        <v>-4.9000000000000004</v>
      </c>
      <c r="R34">
        <v>-2.2000000000000002</v>
      </c>
      <c r="T34" s="5">
        <v>-15.6</v>
      </c>
      <c r="U34" s="5">
        <v>-35.6</v>
      </c>
      <c r="V34" s="5">
        <v>34.700000000000003</v>
      </c>
      <c r="W34" s="5">
        <v>2296.4</v>
      </c>
      <c r="X34" s="5">
        <v>2037.1</v>
      </c>
      <c r="Y34" s="5">
        <v>238.1</v>
      </c>
      <c r="Z34" s="5">
        <v>21.2</v>
      </c>
      <c r="AA34" s="5"/>
      <c r="AB34" s="5">
        <v>-2261.8000000000002</v>
      </c>
      <c r="AC34" s="5">
        <v>-173.5</v>
      </c>
      <c r="AD34" s="5">
        <v>-32.6</v>
      </c>
      <c r="AE34" s="5">
        <v>-60.8</v>
      </c>
      <c r="AF34">
        <v>-508.4</v>
      </c>
      <c r="AH34">
        <v>-2</v>
      </c>
      <c r="AI34">
        <v>-279.2</v>
      </c>
      <c r="AJ34">
        <v>-7.3</v>
      </c>
      <c r="AK34">
        <v>-874</v>
      </c>
      <c r="AL34">
        <v>-259.7</v>
      </c>
      <c r="AM34">
        <v>17.5</v>
      </c>
      <c r="AN34">
        <v>-20.399999999999999</v>
      </c>
      <c r="AO34">
        <v>-18.8</v>
      </c>
      <c r="AP34">
        <v>-11.7</v>
      </c>
      <c r="AQ34">
        <v>-10.7</v>
      </c>
      <c r="AR34">
        <v>-20</v>
      </c>
      <c r="AS34">
        <v>24.3</v>
      </c>
      <c r="AT34">
        <v>18.2</v>
      </c>
      <c r="BD34">
        <v>18.2</v>
      </c>
      <c r="BF34">
        <v>16.7</v>
      </c>
      <c r="BG34">
        <v>1.5</v>
      </c>
      <c r="BI34">
        <v>-19.7</v>
      </c>
      <c r="BJ34">
        <v>2</v>
      </c>
      <c r="BL34">
        <v>1.9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201.7</v>
      </c>
      <c r="G35" s="5">
        <v>17.5</v>
      </c>
      <c r="H35" s="5"/>
      <c r="I35" s="5"/>
      <c r="J35" s="5"/>
      <c r="K35" s="5"/>
      <c r="L35" s="5"/>
      <c r="M35" s="5"/>
      <c r="N35" s="5">
        <v>17.5</v>
      </c>
      <c r="O35" s="5"/>
      <c r="T35" s="5">
        <v>8.3000000000000007</v>
      </c>
      <c r="U35" s="5">
        <v>9.1999999999999993</v>
      </c>
      <c r="V35" s="5">
        <v>76.2</v>
      </c>
      <c r="W35" s="5"/>
      <c r="X35" s="5"/>
      <c r="Y35" s="5"/>
      <c r="Z35" s="5"/>
      <c r="AA35" s="5"/>
      <c r="AB35" s="5">
        <v>76.2</v>
      </c>
      <c r="AC35" s="5">
        <v>66.900000000000006</v>
      </c>
      <c r="AD35" s="5">
        <v>0</v>
      </c>
      <c r="AE35" s="5"/>
      <c r="AK35">
        <v>0.2</v>
      </c>
      <c r="AL35">
        <v>0.3</v>
      </c>
      <c r="AQ35">
        <v>8.6999999999999993</v>
      </c>
      <c r="AS35">
        <v>53.5</v>
      </c>
      <c r="AT35">
        <v>0</v>
      </c>
      <c r="BD35">
        <v>0</v>
      </c>
      <c r="BG35">
        <v>0</v>
      </c>
      <c r="BH35">
        <v>35.700000000000003</v>
      </c>
      <c r="BI35">
        <v>18.899999999999999</v>
      </c>
    </row>
    <row r="36" spans="4:65" x14ac:dyDescent="0.2">
      <c r="D36" s="5" t="s">
        <v>93</v>
      </c>
      <c r="E36" s="5" t="s">
        <v>78</v>
      </c>
      <c r="F36" s="5">
        <v>15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15</v>
      </c>
    </row>
    <row r="37" spans="4:65" x14ac:dyDescent="0.2">
      <c r="D37" s="5" t="s">
        <v>94</v>
      </c>
      <c r="E37" s="5" t="s">
        <v>78</v>
      </c>
      <c r="F37" s="5">
        <v>40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>
        <v>0</v>
      </c>
      <c r="AE37" s="5"/>
      <c r="AK37">
        <v>0.2</v>
      </c>
      <c r="AS37">
        <v>30.2</v>
      </c>
      <c r="BH37">
        <v>9.6</v>
      </c>
    </row>
    <row r="38" spans="4:65" x14ac:dyDescent="0.2">
      <c r="D38" s="5" t="s">
        <v>95</v>
      </c>
      <c r="E38" s="5" t="s">
        <v>78</v>
      </c>
      <c r="F38" s="5">
        <v>7.7</v>
      </c>
      <c r="G38" s="5">
        <v>7.4</v>
      </c>
      <c r="H38" s="5"/>
      <c r="I38" s="5"/>
      <c r="J38" s="5"/>
      <c r="K38" s="5"/>
      <c r="L38" s="5"/>
      <c r="M38" s="5"/>
      <c r="N38" s="5">
        <v>7.4</v>
      </c>
      <c r="O38" s="5"/>
      <c r="T38" s="5">
        <v>6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</row>
    <row r="39" spans="4:65" x14ac:dyDescent="0.2">
      <c r="D39" s="5" t="s">
        <v>96</v>
      </c>
      <c r="E39" s="5" t="s">
        <v>78</v>
      </c>
      <c r="F39" s="5">
        <v>11.1</v>
      </c>
      <c r="G39" s="5">
        <v>10</v>
      </c>
      <c r="H39" s="5"/>
      <c r="I39" s="5"/>
      <c r="J39" s="5"/>
      <c r="K39" s="5"/>
      <c r="L39" s="5"/>
      <c r="M39" s="5"/>
      <c r="N39" s="5">
        <v>10</v>
      </c>
      <c r="O39" s="5"/>
      <c r="T39" s="5">
        <v>2.2999999999999998</v>
      </c>
      <c r="U39" s="5">
        <v>7.8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124.1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76</v>
      </c>
      <c r="W40" s="5"/>
      <c r="X40" s="5"/>
      <c r="Y40" s="5"/>
      <c r="Z40" s="5"/>
      <c r="AA40" s="5"/>
      <c r="AB40" s="5">
        <v>76</v>
      </c>
      <c r="AC40" s="5">
        <v>66.900000000000006</v>
      </c>
      <c r="AD40" s="5">
        <v>0</v>
      </c>
      <c r="AE40" s="5"/>
      <c r="AK40">
        <v>0</v>
      </c>
      <c r="AL40">
        <v>0.3</v>
      </c>
      <c r="AQ40">
        <v>8.6999999999999993</v>
      </c>
      <c r="AS40">
        <v>20.7</v>
      </c>
      <c r="BH40">
        <v>9.5</v>
      </c>
      <c r="BI40">
        <v>17.899999999999999</v>
      </c>
    </row>
    <row r="41" spans="4:65" x14ac:dyDescent="0.2">
      <c r="D41" s="5" t="s">
        <v>204</v>
      </c>
      <c r="E41" s="5" t="s">
        <v>78</v>
      </c>
      <c r="F41" s="5">
        <v>3.7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S41">
        <v>1.9</v>
      </c>
      <c r="AT41">
        <v>0</v>
      </c>
      <c r="BD41">
        <v>0</v>
      </c>
      <c r="BG41">
        <v>0</v>
      </c>
      <c r="BH41">
        <v>0.8</v>
      </c>
      <c r="BI41">
        <v>1</v>
      </c>
    </row>
    <row r="42" spans="4:65" x14ac:dyDescent="0.2">
      <c r="D42" s="5" t="s">
        <v>98</v>
      </c>
      <c r="E42" s="5" t="s">
        <v>78</v>
      </c>
      <c r="F42" s="5">
        <v>22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18.5</v>
      </c>
      <c r="BI42">
        <v>3.5</v>
      </c>
    </row>
    <row r="43" spans="4:65" x14ac:dyDescent="0.2">
      <c r="D43" s="5" t="s">
        <v>99</v>
      </c>
      <c r="E43" s="5" t="s">
        <v>78</v>
      </c>
      <c r="F43" s="5">
        <v>2479.6</v>
      </c>
      <c r="G43" s="5">
        <v>17.8</v>
      </c>
      <c r="H43" s="5">
        <v>1.4</v>
      </c>
      <c r="I43" s="5">
        <v>0.9</v>
      </c>
      <c r="J43" s="5">
        <v>0.8</v>
      </c>
      <c r="K43" s="5">
        <v>0.1</v>
      </c>
      <c r="L43" s="5"/>
      <c r="M43" s="5">
        <v>0.5</v>
      </c>
      <c r="N43" s="5">
        <v>16.399999999999999</v>
      </c>
      <c r="O43" s="5">
        <v>6.1</v>
      </c>
      <c r="P43">
        <v>0.9</v>
      </c>
      <c r="R43">
        <v>3.2</v>
      </c>
      <c r="T43" s="5">
        <v>4.8</v>
      </c>
      <c r="U43" s="5">
        <v>1.5</v>
      </c>
      <c r="V43" s="5">
        <v>1018.5</v>
      </c>
      <c r="W43" s="5">
        <v>104.5</v>
      </c>
      <c r="X43" s="5"/>
      <c r="Y43" s="5">
        <v>104.5</v>
      </c>
      <c r="Z43" s="5"/>
      <c r="AA43" s="5"/>
      <c r="AB43" s="5">
        <v>913.9</v>
      </c>
      <c r="AC43" s="5">
        <v>99.5</v>
      </c>
      <c r="AD43" s="5">
        <v>84</v>
      </c>
      <c r="AE43" s="5">
        <v>191.9</v>
      </c>
      <c r="AF43">
        <v>165.2</v>
      </c>
      <c r="AH43">
        <v>0.1</v>
      </c>
      <c r="AI43">
        <v>1.8</v>
      </c>
      <c r="AJ43">
        <v>3.6</v>
      </c>
      <c r="AK43">
        <v>321.2</v>
      </c>
      <c r="AL43">
        <v>2.4</v>
      </c>
      <c r="AM43">
        <v>1.4</v>
      </c>
      <c r="AN43">
        <v>5.2</v>
      </c>
      <c r="AO43">
        <v>8.8000000000000007</v>
      </c>
      <c r="AP43">
        <v>10.4</v>
      </c>
      <c r="AQ43">
        <v>10.3</v>
      </c>
      <c r="AR43">
        <v>8.1</v>
      </c>
      <c r="AS43">
        <v>833.3</v>
      </c>
      <c r="AT43">
        <v>29</v>
      </c>
      <c r="AY43">
        <v>1.1000000000000001</v>
      </c>
      <c r="AZ43">
        <v>1.1000000000000001</v>
      </c>
      <c r="BB43">
        <v>1</v>
      </c>
      <c r="BC43">
        <v>4.4000000000000004</v>
      </c>
      <c r="BD43">
        <v>22.5</v>
      </c>
      <c r="BF43">
        <v>21.5</v>
      </c>
      <c r="BG43">
        <v>1</v>
      </c>
      <c r="BH43">
        <v>375.9</v>
      </c>
      <c r="BI43">
        <v>199.9</v>
      </c>
      <c r="BJ43">
        <v>5.2</v>
      </c>
      <c r="BL43">
        <v>2.2999999999999998</v>
      </c>
      <c r="BM43">
        <v>3</v>
      </c>
    </row>
    <row r="44" spans="4:65" x14ac:dyDescent="0.2">
      <c r="D44" s="5" t="s">
        <v>100</v>
      </c>
      <c r="E44" s="5" t="s">
        <v>78</v>
      </c>
      <c r="F44" s="5">
        <v>1957.1</v>
      </c>
      <c r="G44" s="5">
        <v>14.2</v>
      </c>
      <c r="H44" s="5">
        <v>1.3</v>
      </c>
      <c r="I44" s="5">
        <v>0.8</v>
      </c>
      <c r="J44" s="5">
        <v>0.8</v>
      </c>
      <c r="K44" s="5"/>
      <c r="L44" s="5"/>
      <c r="M44" s="5">
        <v>0.5</v>
      </c>
      <c r="N44" s="5">
        <v>12.9</v>
      </c>
      <c r="O44" s="5">
        <v>5.8</v>
      </c>
      <c r="P44">
        <v>0.9</v>
      </c>
      <c r="T44" s="5">
        <v>4.8</v>
      </c>
      <c r="U44" s="5">
        <v>1.5</v>
      </c>
      <c r="V44" s="5">
        <v>607.20000000000005</v>
      </c>
      <c r="W44" s="5"/>
      <c r="X44" s="5"/>
      <c r="Y44" s="5"/>
      <c r="Z44" s="5"/>
      <c r="AA44" s="5"/>
      <c r="AB44" s="5">
        <v>607.20000000000005</v>
      </c>
      <c r="AC44" s="5">
        <v>99.5</v>
      </c>
      <c r="AD44" s="5">
        <v>16.8</v>
      </c>
      <c r="AE44" s="5"/>
      <c r="AF44">
        <v>165.2</v>
      </c>
      <c r="AH44">
        <v>0.1</v>
      </c>
      <c r="AI44">
        <v>1.8</v>
      </c>
      <c r="AJ44">
        <v>0.3</v>
      </c>
      <c r="AK44">
        <v>321.2</v>
      </c>
      <c r="AL44">
        <v>2.4</v>
      </c>
      <c r="AS44">
        <v>725.6</v>
      </c>
      <c r="AT44">
        <v>29</v>
      </c>
      <c r="AY44">
        <v>1.1000000000000001</v>
      </c>
      <c r="AZ44">
        <v>1.1000000000000001</v>
      </c>
      <c r="BB44">
        <v>1</v>
      </c>
      <c r="BC44">
        <v>4.4000000000000004</v>
      </c>
      <c r="BD44">
        <v>22.5</v>
      </c>
      <c r="BF44">
        <v>21.5</v>
      </c>
      <c r="BG44">
        <v>1</v>
      </c>
      <c r="BH44">
        <v>375.9</v>
      </c>
      <c r="BI44">
        <v>199.9</v>
      </c>
      <c r="BJ44">
        <v>5.2</v>
      </c>
      <c r="BL44">
        <v>2.2999999999999998</v>
      </c>
      <c r="BM44">
        <v>3</v>
      </c>
    </row>
    <row r="45" spans="4:65" x14ac:dyDescent="0.2">
      <c r="D45" s="5" t="s">
        <v>101</v>
      </c>
      <c r="E45" s="5" t="s">
        <v>78</v>
      </c>
      <c r="F45" s="5">
        <v>559.29999999999995</v>
      </c>
      <c r="G45" s="5">
        <v>14.1</v>
      </c>
      <c r="H45" s="5">
        <v>1.3</v>
      </c>
      <c r="I45" s="5">
        <v>0.8</v>
      </c>
      <c r="J45" s="5">
        <v>0.8</v>
      </c>
      <c r="K45" s="5"/>
      <c r="L45" s="5"/>
      <c r="M45" s="5">
        <v>0.5</v>
      </c>
      <c r="N45" s="5">
        <v>12.8</v>
      </c>
      <c r="O45" s="5">
        <v>5.8</v>
      </c>
      <c r="P45">
        <v>0.8</v>
      </c>
      <c r="T45" s="5">
        <v>4.8</v>
      </c>
      <c r="U45" s="5">
        <v>1.5</v>
      </c>
      <c r="V45" s="5">
        <v>124</v>
      </c>
      <c r="W45" s="5"/>
      <c r="X45" s="5"/>
      <c r="Y45" s="5"/>
      <c r="Z45" s="5"/>
      <c r="AA45" s="5"/>
      <c r="AB45" s="5">
        <v>124</v>
      </c>
      <c r="AC45" s="5">
        <v>99.5</v>
      </c>
      <c r="AD45" s="5">
        <v>0.5</v>
      </c>
      <c r="AE45" s="5"/>
      <c r="AF45">
        <v>0</v>
      </c>
      <c r="AJ45">
        <v>0</v>
      </c>
      <c r="AK45">
        <v>23.8</v>
      </c>
      <c r="AL45">
        <v>0.2</v>
      </c>
      <c r="AS45">
        <v>167.6</v>
      </c>
      <c r="AT45">
        <v>3.1</v>
      </c>
      <c r="BD45">
        <v>3.1</v>
      </c>
      <c r="BF45">
        <v>2.4</v>
      </c>
      <c r="BG45">
        <v>0.7</v>
      </c>
      <c r="BH45">
        <v>126.1</v>
      </c>
      <c r="BI45">
        <v>122.2</v>
      </c>
      <c r="BJ45">
        <v>2.2999999999999998</v>
      </c>
      <c r="BL45">
        <v>2.2999999999999998</v>
      </c>
    </row>
    <row r="46" spans="4:65" x14ac:dyDescent="0.2">
      <c r="D46" s="5" t="s">
        <v>205</v>
      </c>
      <c r="E46" s="5" t="s">
        <v>78</v>
      </c>
      <c r="F46" s="5">
        <v>33</v>
      </c>
      <c r="G46" s="5">
        <v>11.1</v>
      </c>
      <c r="H46" s="5"/>
      <c r="I46" s="5"/>
      <c r="J46" s="5"/>
      <c r="K46" s="5"/>
      <c r="L46" s="5"/>
      <c r="M46" s="5"/>
      <c r="N46" s="5">
        <v>11.1</v>
      </c>
      <c r="O46" s="5">
        <v>4.8</v>
      </c>
      <c r="T46" s="5">
        <v>4.8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E46" s="5"/>
      <c r="AF46">
        <v>0</v>
      </c>
      <c r="AK46">
        <v>0.2</v>
      </c>
      <c r="AS46">
        <v>9.9</v>
      </c>
      <c r="BH46">
        <v>9.1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301.5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99.8</v>
      </c>
      <c r="W47" s="5"/>
      <c r="X47" s="5"/>
      <c r="Y47" s="5"/>
      <c r="Z47" s="5"/>
      <c r="AA47" s="5"/>
      <c r="AB47" s="5">
        <v>99.8</v>
      </c>
      <c r="AC47" s="5">
        <v>99.5</v>
      </c>
      <c r="AD47" s="5">
        <v>0.2</v>
      </c>
      <c r="AE47" s="5"/>
      <c r="AK47">
        <v>0.1</v>
      </c>
      <c r="AS47">
        <v>67.900000000000006</v>
      </c>
      <c r="AT47">
        <v>0.1</v>
      </c>
      <c r="BD47">
        <v>0.1</v>
      </c>
      <c r="BH47">
        <v>46</v>
      </c>
      <c r="BI47">
        <v>86.9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14.3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E48" s="5"/>
      <c r="AK48">
        <v>0.1</v>
      </c>
      <c r="AS48">
        <v>2.7</v>
      </c>
      <c r="BH48">
        <v>10.199999999999999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23.7</v>
      </c>
      <c r="G49" s="5">
        <v>1.2</v>
      </c>
      <c r="H49" s="5">
        <v>0.3</v>
      </c>
      <c r="I49" s="5">
        <v>0</v>
      </c>
      <c r="J49" s="5">
        <v>0</v>
      </c>
      <c r="K49" s="5"/>
      <c r="L49" s="5"/>
      <c r="M49" s="5">
        <v>0.3</v>
      </c>
      <c r="N49" s="5">
        <v>0.9</v>
      </c>
      <c r="O49" s="5">
        <v>0.9</v>
      </c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0.1</v>
      </c>
      <c r="AE49" s="5"/>
      <c r="AK49">
        <v>0.2</v>
      </c>
      <c r="AL49">
        <v>0.2</v>
      </c>
      <c r="AS49">
        <v>16.5</v>
      </c>
      <c r="AT49">
        <v>0.8</v>
      </c>
      <c r="BD49">
        <v>0.8</v>
      </c>
      <c r="BH49">
        <v>4.4000000000000004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4.2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0.2</v>
      </c>
      <c r="W50" s="5"/>
      <c r="X50" s="5"/>
      <c r="Y50" s="5"/>
      <c r="Z50" s="5"/>
      <c r="AA50" s="5"/>
      <c r="AB50" s="5">
        <v>0.2</v>
      </c>
      <c r="AC50" s="5"/>
      <c r="AD50" s="5">
        <v>0</v>
      </c>
      <c r="AE50" s="5"/>
      <c r="AK50">
        <v>0.2</v>
      </c>
      <c r="AS50">
        <v>2</v>
      </c>
      <c r="BH50">
        <v>2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21.5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0.3</v>
      </c>
      <c r="W51" s="5"/>
      <c r="X51" s="5"/>
      <c r="Y51" s="5"/>
      <c r="Z51" s="5"/>
      <c r="AA51" s="5"/>
      <c r="AB51" s="5">
        <v>0.3</v>
      </c>
      <c r="AC51" s="5"/>
      <c r="AD51" s="5">
        <v>0.1</v>
      </c>
      <c r="AE51" s="5"/>
      <c r="AJ51">
        <v>0</v>
      </c>
      <c r="AK51">
        <v>0.2</v>
      </c>
      <c r="AS51">
        <v>11.5</v>
      </c>
      <c r="BH51">
        <v>9.6999999999999993</v>
      </c>
      <c r="BI51">
        <v>0.1</v>
      </c>
    </row>
    <row r="52" spans="4:61" x14ac:dyDescent="0.2">
      <c r="D52" t="s">
        <v>211</v>
      </c>
      <c r="E52" t="s">
        <v>78</v>
      </c>
      <c r="F52">
        <v>5.9</v>
      </c>
      <c r="G52">
        <v>0.2</v>
      </c>
      <c r="H52">
        <v>0.2</v>
      </c>
      <c r="M52">
        <v>0.2</v>
      </c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E52" s="5"/>
      <c r="AK52">
        <v>0.3</v>
      </c>
      <c r="AS52">
        <v>1.8</v>
      </c>
      <c r="BH52">
        <v>0.9</v>
      </c>
      <c r="BI52">
        <v>2.7</v>
      </c>
    </row>
    <row r="53" spans="4:61" x14ac:dyDescent="0.2">
      <c r="D53" t="s">
        <v>212</v>
      </c>
      <c r="E53" t="s">
        <v>78</v>
      </c>
      <c r="F53">
        <v>76.400000000000006</v>
      </c>
      <c r="G53">
        <v>0.8</v>
      </c>
      <c r="H53">
        <v>0.8</v>
      </c>
      <c r="I53">
        <v>0.8</v>
      </c>
      <c r="J53">
        <v>0.8</v>
      </c>
      <c r="V53">
        <v>0.1</v>
      </c>
      <c r="AB53">
        <v>0.1</v>
      </c>
      <c r="AD53">
        <v>0</v>
      </c>
      <c r="AK53">
        <v>0.1</v>
      </c>
      <c r="AS53">
        <v>35.5</v>
      </c>
      <c r="AT53">
        <v>0.7</v>
      </c>
      <c r="BD53">
        <v>0.7</v>
      </c>
      <c r="BH53">
        <v>22.3</v>
      </c>
      <c r="BI53">
        <v>17</v>
      </c>
    </row>
    <row r="54" spans="4:61" x14ac:dyDescent="0.2">
      <c r="D54" t="s">
        <v>213</v>
      </c>
      <c r="E54" t="s">
        <v>78</v>
      </c>
      <c r="F54">
        <v>27.5</v>
      </c>
      <c r="V54">
        <v>0</v>
      </c>
      <c r="AB54">
        <v>0</v>
      </c>
      <c r="AD54">
        <v>0</v>
      </c>
      <c r="AK54">
        <v>0</v>
      </c>
      <c r="AS54">
        <v>6.2</v>
      </c>
      <c r="AT54">
        <v>0.2</v>
      </c>
      <c r="BD54">
        <v>0.2</v>
      </c>
      <c r="BH54">
        <v>9.1999999999999993</v>
      </c>
      <c r="BI54">
        <v>11.9</v>
      </c>
    </row>
    <row r="55" spans="4:61" x14ac:dyDescent="0.2">
      <c r="D55" t="s">
        <v>214</v>
      </c>
      <c r="E55" t="s">
        <v>78</v>
      </c>
      <c r="F55">
        <v>2.4</v>
      </c>
      <c r="AS55">
        <v>0.8</v>
      </c>
      <c r="AT55">
        <v>0.9</v>
      </c>
      <c r="BD55">
        <v>0.9</v>
      </c>
      <c r="BH55">
        <v>0.6</v>
      </c>
      <c r="BI55">
        <v>0.1</v>
      </c>
    </row>
    <row r="56" spans="4:61" x14ac:dyDescent="0.2">
      <c r="D56" t="s">
        <v>215</v>
      </c>
      <c r="E56" t="s">
        <v>78</v>
      </c>
      <c r="F56">
        <v>31.1</v>
      </c>
      <c r="G56">
        <v>0</v>
      </c>
      <c r="N56">
        <v>0</v>
      </c>
      <c r="O56">
        <v>0</v>
      </c>
      <c r="V56">
        <v>22.5</v>
      </c>
      <c r="AB56">
        <v>22.5</v>
      </c>
      <c r="AK56">
        <v>22.5</v>
      </c>
      <c r="AS56">
        <v>5.0999999999999996</v>
      </c>
      <c r="AT56">
        <v>0.1</v>
      </c>
      <c r="BD56">
        <v>0.1</v>
      </c>
      <c r="BF56">
        <v>0.1</v>
      </c>
      <c r="BH56">
        <v>3.4</v>
      </c>
    </row>
    <row r="57" spans="4:61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D57">
        <v>0</v>
      </c>
      <c r="AS57">
        <v>2.5</v>
      </c>
      <c r="BH57">
        <v>1.4</v>
      </c>
      <c r="BI57">
        <v>0.4</v>
      </c>
    </row>
    <row r="58" spans="4:61" x14ac:dyDescent="0.2">
      <c r="D58" t="s">
        <v>216</v>
      </c>
      <c r="E58" t="s">
        <v>78</v>
      </c>
      <c r="F58">
        <v>13.4</v>
      </c>
      <c r="G58">
        <v>0.8</v>
      </c>
      <c r="N58">
        <v>0.8</v>
      </c>
      <c r="P58">
        <v>0.8</v>
      </c>
      <c r="V58">
        <v>0</v>
      </c>
      <c r="AB58">
        <v>0</v>
      </c>
      <c r="AD58">
        <v>0</v>
      </c>
      <c r="AK58">
        <v>0</v>
      </c>
      <c r="AS58">
        <v>5.3</v>
      </c>
      <c r="AT58">
        <v>0.3</v>
      </c>
      <c r="BD58">
        <v>0.3</v>
      </c>
      <c r="BH58">
        <v>6.9</v>
      </c>
      <c r="BI58">
        <v>0.1</v>
      </c>
    </row>
    <row r="59" spans="4:61" x14ac:dyDescent="0.2">
      <c r="D59" t="s">
        <v>102</v>
      </c>
      <c r="E59" t="s">
        <v>78</v>
      </c>
      <c r="F59">
        <v>450.6</v>
      </c>
      <c r="V59">
        <v>443.1</v>
      </c>
      <c r="AB59">
        <v>443.1</v>
      </c>
      <c r="AD59">
        <v>12</v>
      </c>
      <c r="AF59">
        <v>165.2</v>
      </c>
      <c r="AH59">
        <v>0.1</v>
      </c>
      <c r="AI59">
        <v>0.5</v>
      </c>
      <c r="AK59">
        <v>265.39999999999998</v>
      </c>
      <c r="AS59">
        <v>1.1000000000000001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427.7</v>
      </c>
      <c r="V61">
        <v>426.5</v>
      </c>
      <c r="AB61">
        <v>426.5</v>
      </c>
      <c r="AD61">
        <v>12</v>
      </c>
      <c r="AF61">
        <v>165.2</v>
      </c>
      <c r="AK61">
        <v>249.3</v>
      </c>
      <c r="AS61">
        <v>1.1000000000000001</v>
      </c>
      <c r="BH61">
        <v>0.1</v>
      </c>
    </row>
    <row r="62" spans="4:61" x14ac:dyDescent="0.2">
      <c r="D62" t="s">
        <v>219</v>
      </c>
      <c r="E62" t="s">
        <v>78</v>
      </c>
      <c r="F62">
        <v>7.3</v>
      </c>
      <c r="V62">
        <v>1.2</v>
      </c>
      <c r="AB62">
        <v>1.2</v>
      </c>
      <c r="AK62">
        <v>1.2</v>
      </c>
      <c r="BH62">
        <v>6.2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14.9</v>
      </c>
      <c r="V64">
        <v>14.9</v>
      </c>
      <c r="AB64">
        <v>14.9</v>
      </c>
      <c r="AK64">
        <v>14.9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947.2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40.1</v>
      </c>
      <c r="AB66">
        <v>40.1</v>
      </c>
      <c r="AD66">
        <v>4.3</v>
      </c>
      <c r="AI66">
        <v>1.3</v>
      </c>
      <c r="AJ66">
        <v>0.3</v>
      </c>
      <c r="AK66">
        <v>32</v>
      </c>
      <c r="AL66">
        <v>2.2000000000000002</v>
      </c>
      <c r="AS66">
        <v>556.9</v>
      </c>
      <c r="AT66">
        <v>25.9</v>
      </c>
      <c r="AY66">
        <v>1.1000000000000001</v>
      </c>
      <c r="AZ66">
        <v>1.1000000000000001</v>
      </c>
      <c r="BB66">
        <v>1</v>
      </c>
      <c r="BC66">
        <v>4.4000000000000004</v>
      </c>
      <c r="BD66">
        <v>19.399999999999999</v>
      </c>
      <c r="BF66">
        <v>19.100000000000001</v>
      </c>
      <c r="BG66">
        <v>0.3</v>
      </c>
      <c r="BH66">
        <v>243.5</v>
      </c>
      <c r="BI66">
        <v>77.7</v>
      </c>
      <c r="BJ66">
        <v>3</v>
      </c>
      <c r="BM66">
        <v>3</v>
      </c>
    </row>
    <row r="67" spans="4:65" x14ac:dyDescent="0.2">
      <c r="D67" t="s">
        <v>115</v>
      </c>
      <c r="E67" t="s">
        <v>78</v>
      </c>
      <c r="F67">
        <v>308.2</v>
      </c>
      <c r="G67">
        <v>0.1</v>
      </c>
      <c r="N67">
        <v>0.1</v>
      </c>
      <c r="P67">
        <v>0.1</v>
      </c>
      <c r="V67">
        <v>9.3000000000000007</v>
      </c>
      <c r="AB67">
        <v>9.3000000000000007</v>
      </c>
      <c r="AD67">
        <v>1.7</v>
      </c>
      <c r="AK67">
        <v>7.6</v>
      </c>
      <c r="AS67">
        <v>150.19999999999999</v>
      </c>
      <c r="AT67">
        <v>4.0999999999999996</v>
      </c>
      <c r="AY67">
        <v>0.2</v>
      </c>
      <c r="AZ67">
        <v>0.2</v>
      </c>
      <c r="BC67">
        <v>2.7</v>
      </c>
      <c r="BD67">
        <v>1.3</v>
      </c>
      <c r="BF67">
        <v>0.9</v>
      </c>
      <c r="BG67">
        <v>0.3</v>
      </c>
      <c r="BH67">
        <v>130.6</v>
      </c>
      <c r="BI67">
        <v>10.9</v>
      </c>
      <c r="BJ67">
        <v>3</v>
      </c>
      <c r="BM67">
        <v>3</v>
      </c>
    </row>
    <row r="68" spans="4:65" x14ac:dyDescent="0.2">
      <c r="D68" t="s">
        <v>104</v>
      </c>
      <c r="E68" t="s">
        <v>78</v>
      </c>
      <c r="F68">
        <v>478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1.8</v>
      </c>
      <c r="AB68">
        <v>1.8</v>
      </c>
      <c r="AD68">
        <v>1.3</v>
      </c>
      <c r="AJ68">
        <v>0.3</v>
      </c>
      <c r="AK68">
        <v>0.3</v>
      </c>
      <c r="AS68">
        <v>359</v>
      </c>
      <c r="AT68">
        <v>19.3</v>
      </c>
      <c r="AY68">
        <v>0.9</v>
      </c>
      <c r="AZ68">
        <v>0.9</v>
      </c>
      <c r="BC68">
        <v>1.4</v>
      </c>
      <c r="BD68">
        <v>17</v>
      </c>
      <c r="BF68">
        <v>17</v>
      </c>
      <c r="BH68">
        <v>84.1</v>
      </c>
      <c r="BI68">
        <v>13.6</v>
      </c>
    </row>
    <row r="69" spans="4:65" x14ac:dyDescent="0.2">
      <c r="D69" t="s">
        <v>105</v>
      </c>
      <c r="E69" t="s">
        <v>78</v>
      </c>
      <c r="F69">
        <v>149</v>
      </c>
      <c r="V69">
        <v>17.5</v>
      </c>
      <c r="AB69">
        <v>17.5</v>
      </c>
      <c r="AD69">
        <v>1.4</v>
      </c>
      <c r="AK69">
        <v>16.100000000000001</v>
      </c>
      <c r="AS69">
        <v>47.5</v>
      </c>
      <c r="AT69">
        <v>2.4</v>
      </c>
      <c r="BB69">
        <v>1</v>
      </c>
      <c r="BC69">
        <v>0.3</v>
      </c>
      <c r="BD69">
        <v>1.2</v>
      </c>
      <c r="BF69">
        <v>1.2</v>
      </c>
      <c r="BH69">
        <v>28.4</v>
      </c>
      <c r="BI69">
        <v>53.1</v>
      </c>
    </row>
    <row r="70" spans="4:65" x14ac:dyDescent="0.2">
      <c r="D70" t="s">
        <v>106</v>
      </c>
      <c r="E70" t="s">
        <v>78</v>
      </c>
      <c r="F70">
        <v>8.3000000000000007</v>
      </c>
      <c r="V70">
        <v>8.3000000000000007</v>
      </c>
      <c r="AB70">
        <v>8.3000000000000007</v>
      </c>
      <c r="AK70">
        <v>6.1</v>
      </c>
      <c r="AL70">
        <v>2.2000000000000002</v>
      </c>
    </row>
    <row r="71" spans="4:65" x14ac:dyDescent="0.2">
      <c r="D71" t="s">
        <v>107</v>
      </c>
      <c r="E71" t="s">
        <v>78</v>
      </c>
      <c r="F71">
        <v>3.7</v>
      </c>
      <c r="V71">
        <v>3.1</v>
      </c>
      <c r="AB71">
        <v>3.1</v>
      </c>
      <c r="AI71">
        <v>1.3</v>
      </c>
      <c r="AK71">
        <v>1.8</v>
      </c>
      <c r="AS71">
        <v>0.2</v>
      </c>
      <c r="BH71">
        <v>0.4</v>
      </c>
      <c r="BI71">
        <v>0</v>
      </c>
    </row>
    <row r="72" spans="4:65" x14ac:dyDescent="0.2">
      <c r="D72" t="s">
        <v>108</v>
      </c>
      <c r="E72" t="s">
        <v>78</v>
      </c>
      <c r="F72">
        <v>522.5</v>
      </c>
      <c r="G72">
        <v>3.6</v>
      </c>
      <c r="H72">
        <v>0.1</v>
      </c>
      <c r="I72">
        <v>0.1</v>
      </c>
      <c r="K72">
        <v>0.1</v>
      </c>
      <c r="N72">
        <v>3.5</v>
      </c>
      <c r="O72">
        <v>0.3</v>
      </c>
      <c r="R72">
        <v>3.2</v>
      </c>
      <c r="V72">
        <v>411.3</v>
      </c>
      <c r="W72">
        <v>104.5</v>
      </c>
      <c r="Y72">
        <v>104.5</v>
      </c>
      <c r="AB72">
        <v>306.7</v>
      </c>
      <c r="AD72">
        <v>67.2</v>
      </c>
      <c r="AE72">
        <v>191.9</v>
      </c>
      <c r="AJ72">
        <v>3.3</v>
      </c>
      <c r="AK72">
        <v>0</v>
      </c>
      <c r="AL72">
        <v>0.1</v>
      </c>
      <c r="AM72">
        <v>1.4</v>
      </c>
      <c r="AN72">
        <v>5.2</v>
      </c>
      <c r="AO72">
        <v>8.8000000000000007</v>
      </c>
      <c r="AP72">
        <v>10.4</v>
      </c>
      <c r="AQ72">
        <v>10.3</v>
      </c>
      <c r="AR72">
        <v>8.1</v>
      </c>
      <c r="AS72">
        <v>107.7</v>
      </c>
    </row>
    <row r="73" spans="4:65" x14ac:dyDescent="0.2">
      <c r="D73" t="s">
        <v>109</v>
      </c>
      <c r="E73" t="s">
        <v>78</v>
      </c>
      <c r="F73">
        <v>507.9</v>
      </c>
      <c r="G73">
        <v>3.6</v>
      </c>
      <c r="H73">
        <v>0.1</v>
      </c>
      <c r="I73">
        <v>0.1</v>
      </c>
      <c r="K73">
        <v>0.1</v>
      </c>
      <c r="N73">
        <v>3.5</v>
      </c>
      <c r="O73">
        <v>0.3</v>
      </c>
      <c r="R73">
        <v>3.2</v>
      </c>
      <c r="V73">
        <v>407.7</v>
      </c>
      <c r="W73">
        <v>104.5</v>
      </c>
      <c r="Y73">
        <v>104.5</v>
      </c>
      <c r="AB73">
        <v>303.10000000000002</v>
      </c>
      <c r="AD73">
        <v>67.2</v>
      </c>
      <c r="AE73">
        <v>191.9</v>
      </c>
      <c r="AJ73">
        <v>3.2</v>
      </c>
      <c r="AK73">
        <v>0</v>
      </c>
      <c r="AL73">
        <v>0.1</v>
      </c>
      <c r="AM73">
        <v>1.4</v>
      </c>
      <c r="AN73">
        <v>1.7</v>
      </c>
      <c r="AO73">
        <v>8.8000000000000007</v>
      </c>
      <c r="AP73">
        <v>10.4</v>
      </c>
      <c r="AQ73">
        <v>10.3</v>
      </c>
      <c r="AR73">
        <v>8.1</v>
      </c>
      <c r="AS73">
        <v>96.7</v>
      </c>
    </row>
    <row r="74" spans="4:65" x14ac:dyDescent="0.2">
      <c r="D74" t="s">
        <v>110</v>
      </c>
      <c r="E74" t="s">
        <v>78</v>
      </c>
      <c r="F74">
        <v>486.2</v>
      </c>
      <c r="G74">
        <v>3.2</v>
      </c>
      <c r="N74">
        <v>3.2</v>
      </c>
      <c r="R74">
        <v>3.2</v>
      </c>
      <c r="V74">
        <v>386.3</v>
      </c>
      <c r="W74">
        <v>104.5</v>
      </c>
      <c r="Y74">
        <v>104.5</v>
      </c>
      <c r="AB74">
        <v>281.8</v>
      </c>
      <c r="AD74">
        <v>67.2</v>
      </c>
      <c r="AE74">
        <v>191.9</v>
      </c>
      <c r="AJ74">
        <v>3.2</v>
      </c>
      <c r="AL74">
        <v>0.1</v>
      </c>
      <c r="AM74">
        <v>0.7</v>
      </c>
      <c r="AP74">
        <v>9</v>
      </c>
      <c r="AQ74">
        <v>1.5</v>
      </c>
      <c r="AR74">
        <v>8.1</v>
      </c>
      <c r="AS74">
        <v>96.7</v>
      </c>
    </row>
    <row r="75" spans="4:65" x14ac:dyDescent="0.2">
      <c r="D75" t="s">
        <v>223</v>
      </c>
      <c r="E75" t="s">
        <v>78</v>
      </c>
      <c r="F75">
        <v>2.2000000000000002</v>
      </c>
      <c r="V75">
        <v>2.2000000000000002</v>
      </c>
      <c r="AB75">
        <v>2.2000000000000002</v>
      </c>
      <c r="AN75">
        <v>2.2000000000000002</v>
      </c>
    </row>
    <row r="76" spans="4:65" x14ac:dyDescent="0.2">
      <c r="D76" t="s">
        <v>224</v>
      </c>
      <c r="E76" t="s">
        <v>78</v>
      </c>
      <c r="F76">
        <v>12.4</v>
      </c>
      <c r="V76">
        <v>1.3</v>
      </c>
      <c r="AB76">
        <v>1.3</v>
      </c>
      <c r="AJ76">
        <v>0.1</v>
      </c>
      <c r="AN76">
        <v>1.2</v>
      </c>
      <c r="AS76">
        <v>11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FB0-DC54-D942-AB86-31E7C1C1A51C}">
  <sheetPr>
    <tabColor theme="9" tint="0.79998168889431442"/>
  </sheetPr>
  <dimension ref="D8:BM77"/>
  <sheetViews>
    <sheetView topLeftCell="AX18" workbookViewId="0">
      <selection activeCell="BF71" sqref="BF71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3251.2</v>
      </c>
      <c r="G17" s="5">
        <v>341.1</v>
      </c>
      <c r="H17" s="5">
        <v>332.7</v>
      </c>
      <c r="I17" s="5">
        <v>332.1</v>
      </c>
      <c r="J17" s="5">
        <v>1.1000000000000001</v>
      </c>
      <c r="K17" s="5">
        <v>119.6</v>
      </c>
      <c r="L17" s="5">
        <v>211.4</v>
      </c>
      <c r="M17" s="5">
        <v>0.6</v>
      </c>
      <c r="N17" s="5">
        <v>8.5</v>
      </c>
      <c r="O17" s="5">
        <v>6.4</v>
      </c>
      <c r="P17">
        <v>1.5</v>
      </c>
      <c r="R17">
        <v>0.6</v>
      </c>
      <c r="S17" s="5"/>
      <c r="T17" s="5"/>
      <c r="U17" s="5"/>
      <c r="V17" s="5">
        <v>1217.3</v>
      </c>
      <c r="W17" s="5">
        <v>2499.8000000000002</v>
      </c>
      <c r="X17" s="5">
        <v>2149.9</v>
      </c>
      <c r="Y17" s="5">
        <v>336.1</v>
      </c>
      <c r="Z17" s="5">
        <v>13.8</v>
      </c>
      <c r="AA17" s="5"/>
      <c r="AB17" s="5">
        <v>-1282.5</v>
      </c>
      <c r="AC17" s="5">
        <v>12</v>
      </c>
      <c r="AD17" s="5">
        <v>-0.4</v>
      </c>
      <c r="AE17">
        <v>200.6</v>
      </c>
      <c r="AF17">
        <v>-324.2</v>
      </c>
      <c r="AH17">
        <v>-2.1</v>
      </c>
      <c r="AI17">
        <v>-279.7</v>
      </c>
      <c r="AJ17">
        <v>-7.8</v>
      </c>
      <c r="AK17">
        <v>-546.9</v>
      </c>
      <c r="AL17">
        <v>-313.10000000000002</v>
      </c>
      <c r="AM17">
        <v>8.3000000000000007</v>
      </c>
      <c r="AN17">
        <v>-19.600000000000001</v>
      </c>
      <c r="AO17">
        <v>-4.8</v>
      </c>
      <c r="AP17">
        <v>-1.4</v>
      </c>
      <c r="AQ17">
        <v>8.6</v>
      </c>
      <c r="AR17">
        <v>-11.7</v>
      </c>
      <c r="AS17">
        <v>1402</v>
      </c>
      <c r="AT17">
        <v>150.6</v>
      </c>
      <c r="AU17">
        <v>0.4</v>
      </c>
      <c r="AV17">
        <v>17.899999999999999</v>
      </c>
      <c r="AW17">
        <v>15.1</v>
      </c>
      <c r="AX17">
        <v>2.8</v>
      </c>
      <c r="AY17">
        <v>1.8</v>
      </c>
      <c r="AZ17">
        <v>1.1000000000000001</v>
      </c>
      <c r="BA17">
        <v>0.7</v>
      </c>
      <c r="BB17">
        <v>0.5</v>
      </c>
      <c r="BC17">
        <v>3.8</v>
      </c>
      <c r="BD17">
        <v>126.2</v>
      </c>
      <c r="BE17">
        <v>39.799999999999997</v>
      </c>
      <c r="BF17">
        <v>74</v>
      </c>
      <c r="BG17">
        <v>12.5</v>
      </c>
      <c r="BH17">
        <v>61.6</v>
      </c>
      <c r="BJ17">
        <v>78.599999999999994</v>
      </c>
      <c r="BK17">
        <v>38.5</v>
      </c>
      <c r="BL17">
        <v>36</v>
      </c>
      <c r="BM17">
        <v>4</v>
      </c>
    </row>
    <row r="18" spans="4:65" x14ac:dyDescent="0.2">
      <c r="D18" s="5" t="s">
        <v>79</v>
      </c>
      <c r="E18" s="5" t="s">
        <v>78</v>
      </c>
      <c r="F18" s="5">
        <v>2787.5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83.2</v>
      </c>
      <c r="W18" s="5">
        <v>71.099999999999994</v>
      </c>
      <c r="X18" s="5">
        <v>47.4</v>
      </c>
      <c r="Y18" s="5">
        <v>15.6</v>
      </c>
      <c r="Z18" s="5">
        <v>8.1</v>
      </c>
      <c r="AA18" s="5"/>
      <c r="AB18" s="5">
        <v>12</v>
      </c>
      <c r="AC18" s="5">
        <v>12</v>
      </c>
      <c r="AD18" s="5"/>
      <c r="AS18">
        <v>2462.5</v>
      </c>
      <c r="AT18">
        <v>166.4</v>
      </c>
      <c r="AU18">
        <v>0.4</v>
      </c>
      <c r="AV18">
        <v>17.899999999999999</v>
      </c>
      <c r="AW18">
        <v>15.1</v>
      </c>
      <c r="AX18">
        <v>2.8</v>
      </c>
      <c r="AY18">
        <v>1.8</v>
      </c>
      <c r="AZ18">
        <v>1.1000000000000001</v>
      </c>
      <c r="BA18">
        <v>0.7</v>
      </c>
      <c r="BB18">
        <v>0.5</v>
      </c>
      <c r="BC18">
        <v>3.8</v>
      </c>
      <c r="BD18">
        <v>142</v>
      </c>
      <c r="BE18">
        <v>35.799999999999997</v>
      </c>
      <c r="BF18">
        <v>93.8</v>
      </c>
      <c r="BG18">
        <v>12.5</v>
      </c>
      <c r="BJ18">
        <v>75.400000000000006</v>
      </c>
      <c r="BK18">
        <v>38.5</v>
      </c>
      <c r="BL18">
        <v>32.9</v>
      </c>
      <c r="BM18">
        <v>4</v>
      </c>
    </row>
    <row r="19" spans="4:65" x14ac:dyDescent="0.2">
      <c r="D19" s="5" t="s">
        <v>80</v>
      </c>
      <c r="E19" s="5" t="s">
        <v>78</v>
      </c>
      <c r="F19" s="5">
        <v>9458.2999999999993</v>
      </c>
      <c r="G19" s="5">
        <v>340.8</v>
      </c>
      <c r="H19" s="5">
        <v>331.4</v>
      </c>
      <c r="I19" s="5">
        <v>330.8</v>
      </c>
      <c r="J19" s="5">
        <v>1.1000000000000001</v>
      </c>
      <c r="K19" s="5">
        <v>118.6</v>
      </c>
      <c r="L19" s="5">
        <v>211.1</v>
      </c>
      <c r="M19" s="5">
        <v>0.6</v>
      </c>
      <c r="N19" s="5">
        <v>9.4</v>
      </c>
      <c r="O19" s="5">
        <v>6.6</v>
      </c>
      <c r="P19">
        <v>1.5</v>
      </c>
      <c r="R19">
        <v>1.2</v>
      </c>
      <c r="S19" s="5"/>
      <c r="T19" s="5"/>
      <c r="U19" s="5"/>
      <c r="V19" s="5">
        <v>8127.7</v>
      </c>
      <c r="W19" s="5">
        <v>4383.3</v>
      </c>
      <c r="X19" s="5">
        <v>4032.6</v>
      </c>
      <c r="Y19" s="5">
        <v>328.7</v>
      </c>
      <c r="Z19" s="5">
        <v>22</v>
      </c>
      <c r="AA19" s="5"/>
      <c r="AB19" s="5">
        <v>3744.4</v>
      </c>
      <c r="AC19" s="5"/>
      <c r="AD19" s="5">
        <v>71.099999999999994</v>
      </c>
      <c r="AE19">
        <v>740.5</v>
      </c>
      <c r="AF19">
        <v>501.7</v>
      </c>
      <c r="AH19">
        <v>0</v>
      </c>
      <c r="AI19">
        <v>115.1</v>
      </c>
      <c r="AJ19">
        <v>9.4</v>
      </c>
      <c r="AK19">
        <v>782.8</v>
      </c>
      <c r="AL19">
        <v>1361.7</v>
      </c>
      <c r="AM19">
        <v>32.200000000000003</v>
      </c>
      <c r="AN19">
        <v>45.5</v>
      </c>
      <c r="AO19">
        <v>16.399999999999999</v>
      </c>
      <c r="AP19">
        <v>4.4000000000000004</v>
      </c>
      <c r="AQ19">
        <v>38.1</v>
      </c>
      <c r="AR19">
        <v>25.5</v>
      </c>
      <c r="AS19">
        <v>841.4</v>
      </c>
      <c r="AT19">
        <v>28.5</v>
      </c>
      <c r="BD19">
        <v>28.5</v>
      </c>
      <c r="BE19">
        <v>5.5</v>
      </c>
      <c r="BF19">
        <v>23</v>
      </c>
      <c r="BH19">
        <v>115.8</v>
      </c>
      <c r="BJ19">
        <v>4.3</v>
      </c>
      <c r="BL19">
        <v>4.3</v>
      </c>
    </row>
    <row r="20" spans="4:65" x14ac:dyDescent="0.2">
      <c r="D20" s="5" t="s">
        <v>81</v>
      </c>
      <c r="E20" s="5" t="s">
        <v>78</v>
      </c>
      <c r="F20" s="5">
        <v>8185</v>
      </c>
      <c r="G20" s="5">
        <v>3.3</v>
      </c>
      <c r="H20" s="5"/>
      <c r="I20" s="5"/>
      <c r="J20" s="5"/>
      <c r="K20" s="5"/>
      <c r="L20" s="5"/>
      <c r="M20" s="5"/>
      <c r="N20" s="5">
        <v>3.3</v>
      </c>
      <c r="O20" s="5">
        <v>2.6</v>
      </c>
      <c r="R20">
        <v>0.7</v>
      </c>
      <c r="S20" s="5"/>
      <c r="T20" s="5"/>
      <c r="U20" s="5"/>
      <c r="V20" s="5">
        <v>6177.9</v>
      </c>
      <c r="W20" s="5">
        <v>1887.8</v>
      </c>
      <c r="X20" s="5">
        <v>1866.9</v>
      </c>
      <c r="Y20" s="5">
        <v>5.6</v>
      </c>
      <c r="Z20" s="5">
        <v>15.3</v>
      </c>
      <c r="AA20" s="5"/>
      <c r="AB20" s="5">
        <v>4290.1000000000004</v>
      </c>
      <c r="AC20" s="5"/>
      <c r="AD20" s="5">
        <v>71.2</v>
      </c>
      <c r="AE20">
        <v>539.29999999999995</v>
      </c>
      <c r="AF20">
        <v>818</v>
      </c>
      <c r="AH20">
        <v>2.2999999999999998</v>
      </c>
      <c r="AI20">
        <v>252</v>
      </c>
      <c r="AJ20">
        <v>18.8</v>
      </c>
      <c r="AK20">
        <v>1250.0999999999999</v>
      </c>
      <c r="AL20">
        <v>1156.4000000000001</v>
      </c>
      <c r="AM20">
        <v>24.5</v>
      </c>
      <c r="AN20">
        <v>64.5</v>
      </c>
      <c r="AO20">
        <v>20.8</v>
      </c>
      <c r="AP20">
        <v>5.7</v>
      </c>
      <c r="AQ20">
        <v>29.8</v>
      </c>
      <c r="AR20">
        <v>36.6</v>
      </c>
      <c r="AS20">
        <v>1906.5</v>
      </c>
      <c r="AT20">
        <v>41.9</v>
      </c>
      <c r="BD20">
        <v>41.9</v>
      </c>
      <c r="BE20">
        <v>1.5</v>
      </c>
      <c r="BF20">
        <v>40.5</v>
      </c>
      <c r="BH20">
        <v>54.2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1273.4000000000001</v>
      </c>
      <c r="G21" s="5">
        <v>337.5</v>
      </c>
      <c r="H21" s="5">
        <v>331.4</v>
      </c>
      <c r="I21" s="5">
        <v>330.8</v>
      </c>
      <c r="J21" s="5">
        <v>1.1000000000000001</v>
      </c>
      <c r="K21" s="5">
        <v>118.6</v>
      </c>
      <c r="L21" s="5">
        <v>211.1</v>
      </c>
      <c r="M21" s="5">
        <v>0.6</v>
      </c>
      <c r="N21" s="5">
        <v>6.1</v>
      </c>
      <c r="O21" s="5">
        <v>4</v>
      </c>
      <c r="P21">
        <v>1.5</v>
      </c>
      <c r="R21">
        <v>0.5</v>
      </c>
      <c r="S21" s="5"/>
      <c r="T21" s="5"/>
      <c r="U21" s="5"/>
      <c r="V21" s="5">
        <v>1949.8</v>
      </c>
      <c r="W21" s="5">
        <v>2495.5</v>
      </c>
      <c r="X21" s="5">
        <v>2165.6999999999998</v>
      </c>
      <c r="Y21" s="5">
        <v>323.2</v>
      </c>
      <c r="Z21" s="5">
        <v>6.7</v>
      </c>
      <c r="AA21" s="5"/>
      <c r="AB21" s="5">
        <v>-545.79999999999995</v>
      </c>
      <c r="AC21" s="5"/>
      <c r="AD21" s="5">
        <v>-0.1</v>
      </c>
      <c r="AE21">
        <v>201.2</v>
      </c>
      <c r="AF21">
        <v>-316.3</v>
      </c>
      <c r="AH21">
        <v>-2.2000000000000002</v>
      </c>
      <c r="AI21">
        <v>-136.9</v>
      </c>
      <c r="AJ21">
        <v>-9.4</v>
      </c>
      <c r="AK21">
        <v>-467.3</v>
      </c>
      <c r="AL21">
        <v>205.3</v>
      </c>
      <c r="AM21">
        <v>7.7</v>
      </c>
      <c r="AN21">
        <v>-19</v>
      </c>
      <c r="AO21">
        <v>-4.4000000000000004</v>
      </c>
      <c r="AP21">
        <v>-1.3</v>
      </c>
      <c r="AQ21">
        <v>8.1999999999999993</v>
      </c>
      <c r="AR21">
        <v>-11</v>
      </c>
      <c r="AS21">
        <v>-1065.2</v>
      </c>
      <c r="AT21">
        <v>-13.5</v>
      </c>
      <c r="BD21">
        <v>-13.5</v>
      </c>
      <c r="BE21">
        <v>4</v>
      </c>
      <c r="BF21">
        <v>-17.5</v>
      </c>
      <c r="BH21">
        <v>61.6</v>
      </c>
      <c r="BJ21">
        <v>3.2</v>
      </c>
      <c r="BL21">
        <v>3.2</v>
      </c>
    </row>
    <row r="22" spans="4:65" x14ac:dyDescent="0.2">
      <c r="D22" s="5" t="s">
        <v>83</v>
      </c>
      <c r="E22" s="5" t="s">
        <v>78</v>
      </c>
      <c r="F22" s="5">
        <v>716.9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716.9</v>
      </c>
      <c r="W22" s="5"/>
      <c r="X22" s="5"/>
      <c r="Y22" s="5"/>
      <c r="Z22" s="5"/>
      <c r="AA22" s="5"/>
      <c r="AB22" s="5">
        <v>716.9</v>
      </c>
      <c r="AC22" s="5"/>
      <c r="AD22" s="5"/>
      <c r="AI22">
        <v>142.80000000000001</v>
      </c>
      <c r="AK22">
        <v>63.7</v>
      </c>
      <c r="AL22">
        <v>508.4</v>
      </c>
      <c r="AN22">
        <v>2</v>
      </c>
    </row>
    <row r="23" spans="4:65" x14ac:dyDescent="0.2">
      <c r="D23" s="5" t="s">
        <v>84</v>
      </c>
      <c r="E23" s="5" t="s">
        <v>78</v>
      </c>
      <c r="F23" s="5">
        <v>-92.8</v>
      </c>
      <c r="G23" s="5">
        <v>3.6</v>
      </c>
      <c r="H23" s="5">
        <v>1.3</v>
      </c>
      <c r="I23" s="5">
        <v>1.3</v>
      </c>
      <c r="J23" s="5"/>
      <c r="K23" s="5">
        <v>1</v>
      </c>
      <c r="L23" s="5">
        <v>0.3</v>
      </c>
      <c r="M23" s="5">
        <v>0</v>
      </c>
      <c r="N23" s="5">
        <v>2.4</v>
      </c>
      <c r="O23" s="5">
        <v>2.2999999999999998</v>
      </c>
      <c r="R23">
        <v>0</v>
      </c>
      <c r="S23" s="5"/>
      <c r="T23" s="5"/>
      <c r="U23" s="5"/>
      <c r="V23" s="5">
        <v>-98.8</v>
      </c>
      <c r="W23" s="5">
        <v>-66.900000000000006</v>
      </c>
      <c r="X23" s="5">
        <v>-63.3</v>
      </c>
      <c r="Y23" s="5">
        <v>-2.7</v>
      </c>
      <c r="Z23" s="5">
        <v>-0.9</v>
      </c>
      <c r="AA23" s="5"/>
      <c r="AB23" s="5">
        <v>-31.9</v>
      </c>
      <c r="AC23" s="5"/>
      <c r="AD23" s="5">
        <v>-0.3</v>
      </c>
      <c r="AE23">
        <v>-0.6</v>
      </c>
      <c r="AF23">
        <v>-7.9</v>
      </c>
      <c r="AH23">
        <v>0.1</v>
      </c>
      <c r="AI23">
        <v>0</v>
      </c>
      <c r="AJ23">
        <v>1.6</v>
      </c>
      <c r="AK23">
        <v>-15.9</v>
      </c>
      <c r="AL23">
        <v>-10</v>
      </c>
      <c r="AM23">
        <v>0.5</v>
      </c>
      <c r="AN23">
        <v>1.4</v>
      </c>
      <c r="AO23">
        <v>-0.4</v>
      </c>
      <c r="AP23">
        <v>-0.1</v>
      </c>
      <c r="AQ23">
        <v>0.3</v>
      </c>
      <c r="AR23">
        <v>-0.7</v>
      </c>
      <c r="AS23">
        <v>4.5999999999999996</v>
      </c>
      <c r="AT23">
        <v>-2.2999999999999998</v>
      </c>
      <c r="BD23">
        <v>-2.2999999999999998</v>
      </c>
      <c r="BF23">
        <v>-2.2999999999999998</v>
      </c>
    </row>
    <row r="24" spans="4:65" x14ac:dyDescent="0.2">
      <c r="D24" s="5" t="s">
        <v>85</v>
      </c>
      <c r="E24" s="5" t="s">
        <v>78</v>
      </c>
      <c r="F24" s="5">
        <v>-9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-4.5</v>
      </c>
      <c r="W24" s="5"/>
      <c r="X24" s="5"/>
      <c r="Y24" s="5"/>
      <c r="Z24" s="5"/>
      <c r="AA24" s="5"/>
      <c r="AB24" s="5">
        <v>-4.5</v>
      </c>
      <c r="AC24" s="5"/>
      <c r="AD24" s="5"/>
      <c r="AK24">
        <v>-4.5</v>
      </c>
      <c r="AS24">
        <v>-12.3</v>
      </c>
      <c r="AT24">
        <v>-0.1</v>
      </c>
      <c r="BD24">
        <v>-0.1</v>
      </c>
      <c r="BG24">
        <v>-0.1</v>
      </c>
      <c r="BH24">
        <v>7.9</v>
      </c>
    </row>
    <row r="25" spans="4:65" x14ac:dyDescent="0.2">
      <c r="D25" s="5" t="s">
        <v>86</v>
      </c>
      <c r="E25" s="5" t="s">
        <v>78</v>
      </c>
      <c r="F25" s="5">
        <v>3260.2</v>
      </c>
      <c r="G25" s="5">
        <v>341.1</v>
      </c>
      <c r="H25" s="5">
        <v>332.7</v>
      </c>
      <c r="I25" s="5">
        <v>332.1</v>
      </c>
      <c r="J25" s="5">
        <v>1.1000000000000001</v>
      </c>
      <c r="K25" s="5">
        <v>119.6</v>
      </c>
      <c r="L25" s="5">
        <v>211.4</v>
      </c>
      <c r="M25" s="5">
        <v>0.6</v>
      </c>
      <c r="N25" s="5">
        <v>8.5</v>
      </c>
      <c r="O25" s="5">
        <v>6.4</v>
      </c>
      <c r="P25">
        <v>1.5</v>
      </c>
      <c r="R25">
        <v>0.6</v>
      </c>
      <c r="S25" s="5"/>
      <c r="T25" s="5"/>
      <c r="U25" s="5"/>
      <c r="V25" s="5">
        <v>1221.8</v>
      </c>
      <c r="W25" s="5">
        <v>2499.8000000000002</v>
      </c>
      <c r="X25" s="5">
        <v>2149.9</v>
      </c>
      <c r="Y25" s="5">
        <v>336.1</v>
      </c>
      <c r="Z25" s="5">
        <v>13.8</v>
      </c>
      <c r="AA25" s="5"/>
      <c r="AB25" s="5">
        <v>-1278</v>
      </c>
      <c r="AC25" s="5">
        <v>12</v>
      </c>
      <c r="AD25" s="5">
        <v>-0.4</v>
      </c>
      <c r="AE25">
        <v>200.6</v>
      </c>
      <c r="AF25">
        <v>-324.2</v>
      </c>
      <c r="AH25">
        <v>-2.1</v>
      </c>
      <c r="AI25">
        <v>-279.7</v>
      </c>
      <c r="AJ25">
        <v>-7.8</v>
      </c>
      <c r="AK25">
        <v>-542.4</v>
      </c>
      <c r="AL25">
        <v>-313.10000000000002</v>
      </c>
      <c r="AM25">
        <v>8.3000000000000007</v>
      </c>
      <c r="AN25">
        <v>-19.600000000000001</v>
      </c>
      <c r="AO25">
        <v>-4.8</v>
      </c>
      <c r="AP25">
        <v>-1.4</v>
      </c>
      <c r="AQ25">
        <v>8.6</v>
      </c>
      <c r="AR25">
        <v>-11.7</v>
      </c>
      <c r="AS25">
        <v>1414.2</v>
      </c>
      <c r="AT25">
        <v>150.69999999999999</v>
      </c>
      <c r="AU25">
        <v>0.4</v>
      </c>
      <c r="AV25">
        <v>17.899999999999999</v>
      </c>
      <c r="AW25">
        <v>15.1</v>
      </c>
      <c r="AX25">
        <v>2.8</v>
      </c>
      <c r="AY25">
        <v>1.8</v>
      </c>
      <c r="AZ25">
        <v>1.1000000000000001</v>
      </c>
      <c r="BA25">
        <v>0.7</v>
      </c>
      <c r="BB25">
        <v>0.5</v>
      </c>
      <c r="BC25">
        <v>3.8</v>
      </c>
      <c r="BD25">
        <v>126.3</v>
      </c>
      <c r="BE25">
        <v>39.799999999999997</v>
      </c>
      <c r="BF25">
        <v>74</v>
      </c>
      <c r="BG25">
        <v>12.5</v>
      </c>
      <c r="BH25">
        <v>53.7</v>
      </c>
      <c r="BJ25">
        <v>78.599999999999994</v>
      </c>
      <c r="BK25">
        <v>38.5</v>
      </c>
      <c r="BL25">
        <v>36</v>
      </c>
      <c r="BM25">
        <v>4</v>
      </c>
    </row>
    <row r="26" spans="4:65" x14ac:dyDescent="0.2">
      <c r="D26" s="5" t="s">
        <v>87</v>
      </c>
      <c r="E26" s="5" t="s">
        <v>78</v>
      </c>
      <c r="F26" s="5">
        <v>4304.6000000000004</v>
      </c>
      <c r="G26" s="5">
        <v>415</v>
      </c>
      <c r="H26" s="5">
        <v>330.9</v>
      </c>
      <c r="I26" s="5">
        <v>330.9</v>
      </c>
      <c r="J26" s="5"/>
      <c r="K26" s="5">
        <v>119.5</v>
      </c>
      <c r="L26" s="5">
        <v>211.4</v>
      </c>
      <c r="M26" s="5"/>
      <c r="N26" s="5">
        <v>84</v>
      </c>
      <c r="O26" s="5">
        <v>53.4</v>
      </c>
      <c r="R26">
        <v>1.5</v>
      </c>
      <c r="S26" s="5"/>
      <c r="T26" s="5">
        <v>2.6</v>
      </c>
      <c r="U26" s="5">
        <v>26.5</v>
      </c>
      <c r="V26" s="5">
        <v>3139</v>
      </c>
      <c r="W26" s="5">
        <v>2397.6999999999998</v>
      </c>
      <c r="X26" s="5">
        <v>2150.9</v>
      </c>
      <c r="Y26" s="5">
        <v>232.9</v>
      </c>
      <c r="Z26" s="5">
        <v>13.8</v>
      </c>
      <c r="AA26" s="5"/>
      <c r="AB26" s="5">
        <v>741.3</v>
      </c>
      <c r="AC26" s="5">
        <v>38.6</v>
      </c>
      <c r="AD26" s="5">
        <v>20.5</v>
      </c>
      <c r="AE26">
        <v>315.2</v>
      </c>
      <c r="AF26">
        <v>2.7</v>
      </c>
      <c r="AI26">
        <v>3</v>
      </c>
      <c r="AJ26">
        <v>15.1</v>
      </c>
      <c r="AK26">
        <v>125.2</v>
      </c>
      <c r="AL26">
        <v>158.9</v>
      </c>
      <c r="AM26">
        <v>36.700000000000003</v>
      </c>
      <c r="AN26">
        <v>1.4</v>
      </c>
      <c r="AO26">
        <v>0.1</v>
      </c>
      <c r="AP26">
        <v>2.6</v>
      </c>
      <c r="AQ26">
        <v>1.2</v>
      </c>
      <c r="AR26">
        <v>20</v>
      </c>
      <c r="AS26">
        <v>534.79999999999995</v>
      </c>
      <c r="AT26">
        <v>123.4</v>
      </c>
      <c r="AU26">
        <v>0.4</v>
      </c>
      <c r="AV26">
        <v>17.899999999999999</v>
      </c>
      <c r="AW26">
        <v>15.1</v>
      </c>
      <c r="AX26">
        <v>2.8</v>
      </c>
      <c r="AY26">
        <v>0.7</v>
      </c>
      <c r="BA26">
        <v>0.7</v>
      </c>
      <c r="BD26">
        <v>104.4</v>
      </c>
      <c r="BE26">
        <v>39.799999999999997</v>
      </c>
      <c r="BF26">
        <v>52.9</v>
      </c>
      <c r="BG26">
        <v>11.6</v>
      </c>
      <c r="BI26">
        <v>19.100000000000001</v>
      </c>
      <c r="BJ26">
        <v>73.400000000000006</v>
      </c>
      <c r="BK26">
        <v>38.5</v>
      </c>
      <c r="BL26">
        <v>34.1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969.6</v>
      </c>
      <c r="G27" s="5">
        <v>240.5</v>
      </c>
      <c r="H27" s="5">
        <v>211.4</v>
      </c>
      <c r="I27" s="5">
        <v>211.4</v>
      </c>
      <c r="J27" s="5"/>
      <c r="K27" s="5"/>
      <c r="L27" s="5">
        <v>211.4</v>
      </c>
      <c r="M27" s="5"/>
      <c r="N27" s="5">
        <v>29.1</v>
      </c>
      <c r="O27" s="5"/>
      <c r="S27" s="5"/>
      <c r="T27" s="5">
        <v>2.6</v>
      </c>
      <c r="U27" s="5">
        <v>26.5</v>
      </c>
      <c r="V27" s="5">
        <v>23.4</v>
      </c>
      <c r="W27" s="5"/>
      <c r="X27" s="5"/>
      <c r="Y27" s="5"/>
      <c r="Z27" s="5"/>
      <c r="AA27" s="5"/>
      <c r="AB27" s="5">
        <v>23.4</v>
      </c>
      <c r="AC27" s="5">
        <v>20</v>
      </c>
      <c r="AD27" s="5"/>
      <c r="AK27">
        <v>0.8</v>
      </c>
      <c r="AL27">
        <v>0</v>
      </c>
      <c r="AR27">
        <v>2.6</v>
      </c>
      <c r="AS27">
        <v>508.6</v>
      </c>
      <c r="AT27">
        <v>107.6</v>
      </c>
      <c r="AU27">
        <v>0.4</v>
      </c>
      <c r="AV27">
        <v>17.899999999999999</v>
      </c>
      <c r="AW27">
        <v>15.1</v>
      </c>
      <c r="AX27">
        <v>2.8</v>
      </c>
      <c r="AY27">
        <v>0.7</v>
      </c>
      <c r="BA27">
        <v>0.7</v>
      </c>
      <c r="BD27">
        <v>88.6</v>
      </c>
      <c r="BE27">
        <v>39.799999999999997</v>
      </c>
      <c r="BF27">
        <v>38.1</v>
      </c>
      <c r="BG27">
        <v>10.8</v>
      </c>
      <c r="BI27">
        <v>18.5</v>
      </c>
      <c r="BJ27">
        <v>71</v>
      </c>
      <c r="BK27">
        <v>38.5</v>
      </c>
      <c r="BL27">
        <v>31.8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3335</v>
      </c>
      <c r="G28" s="5">
        <v>174.4</v>
      </c>
      <c r="H28" s="5">
        <v>119.5</v>
      </c>
      <c r="I28" s="5">
        <v>119.5</v>
      </c>
      <c r="J28" s="5"/>
      <c r="K28" s="5">
        <v>119.5</v>
      </c>
      <c r="L28" s="5"/>
      <c r="M28" s="5"/>
      <c r="N28" s="5">
        <v>54.9</v>
      </c>
      <c r="O28" s="5">
        <v>53.4</v>
      </c>
      <c r="R28">
        <v>1.5</v>
      </c>
      <c r="S28" s="5"/>
      <c r="T28" s="5"/>
      <c r="U28" s="5"/>
      <c r="V28" s="5">
        <v>3115.6</v>
      </c>
      <c r="W28" s="5">
        <v>2397.6999999999998</v>
      </c>
      <c r="X28" s="5">
        <v>2150.9</v>
      </c>
      <c r="Y28" s="5">
        <v>232.9</v>
      </c>
      <c r="Z28" s="5">
        <v>13.8</v>
      </c>
      <c r="AA28" s="5"/>
      <c r="AB28" s="5">
        <v>717.9</v>
      </c>
      <c r="AC28" s="5">
        <v>18.600000000000001</v>
      </c>
      <c r="AD28" s="5">
        <v>20.5</v>
      </c>
      <c r="AE28">
        <v>315.2</v>
      </c>
      <c r="AF28">
        <v>2.7</v>
      </c>
      <c r="AI28">
        <v>3</v>
      </c>
      <c r="AJ28">
        <v>15.1</v>
      </c>
      <c r="AK28">
        <v>124.5</v>
      </c>
      <c r="AL28">
        <v>158.9</v>
      </c>
      <c r="AM28">
        <v>36.700000000000003</v>
      </c>
      <c r="AN28">
        <v>1.4</v>
      </c>
      <c r="AO28">
        <v>0.1</v>
      </c>
      <c r="AP28">
        <v>2.6</v>
      </c>
      <c r="AQ28">
        <v>1.2</v>
      </c>
      <c r="AR28">
        <v>17.399999999999999</v>
      </c>
      <c r="AS28">
        <v>26.2</v>
      </c>
      <c r="AT28">
        <v>15.7</v>
      </c>
      <c r="BD28">
        <v>15.7</v>
      </c>
      <c r="BF28">
        <v>14.9</v>
      </c>
      <c r="BG28">
        <v>0.9</v>
      </c>
      <c r="BI28">
        <v>0.7</v>
      </c>
      <c r="BJ28">
        <v>2.4</v>
      </c>
      <c r="BL28">
        <v>2.2999999999999998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3804.3</v>
      </c>
      <c r="G29" s="5">
        <v>110.4</v>
      </c>
      <c r="H29" s="5"/>
      <c r="I29" s="5"/>
      <c r="J29" s="5"/>
      <c r="K29" s="5"/>
      <c r="L29" s="5"/>
      <c r="M29" s="5"/>
      <c r="N29" s="5">
        <v>110.4</v>
      </c>
      <c r="O29" s="5">
        <v>53.7</v>
      </c>
      <c r="R29">
        <v>4</v>
      </c>
      <c r="S29" s="5"/>
      <c r="T29" s="5">
        <v>15.7</v>
      </c>
      <c r="U29" s="5">
        <v>37</v>
      </c>
      <c r="V29" s="5">
        <v>3075.3</v>
      </c>
      <c r="W29" s="5">
        <v>8.4</v>
      </c>
      <c r="X29" s="5">
        <v>1.1000000000000001</v>
      </c>
      <c r="Y29" s="5">
        <v>7.3</v>
      </c>
      <c r="Z29" s="5"/>
      <c r="AA29" s="5"/>
      <c r="AB29" s="5">
        <v>3066.9</v>
      </c>
      <c r="AC29" s="5">
        <v>206.3</v>
      </c>
      <c r="AD29" s="5">
        <v>72.2</v>
      </c>
      <c r="AE29">
        <v>364.5</v>
      </c>
      <c r="AF29">
        <v>496.2</v>
      </c>
      <c r="AH29">
        <v>2.2000000000000002</v>
      </c>
      <c r="AI29">
        <v>284.39999999999998</v>
      </c>
      <c r="AJ29">
        <v>26.6</v>
      </c>
      <c r="AK29">
        <v>1004.1</v>
      </c>
      <c r="AL29">
        <v>475</v>
      </c>
      <c r="AM29">
        <v>30.4</v>
      </c>
      <c r="AN29">
        <v>26.4</v>
      </c>
      <c r="AO29">
        <v>13.2</v>
      </c>
      <c r="AP29">
        <v>12.3</v>
      </c>
      <c r="AQ29">
        <v>13.9</v>
      </c>
      <c r="AR29">
        <v>39.200000000000003</v>
      </c>
      <c r="AS29">
        <v>2.4</v>
      </c>
      <c r="BH29">
        <v>371.5</v>
      </c>
      <c r="BI29">
        <v>244.6</v>
      </c>
    </row>
    <row r="30" spans="4:65" x14ac:dyDescent="0.2">
      <c r="D30" s="5" t="s">
        <v>91</v>
      </c>
      <c r="E30" s="5" t="s">
        <v>78</v>
      </c>
      <c r="F30" s="5">
        <v>596.79999999999995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371.5</v>
      </c>
      <c r="BI30">
        <v>225.3</v>
      </c>
    </row>
    <row r="31" spans="4:65" x14ac:dyDescent="0.2">
      <c r="D31" s="5" t="s">
        <v>92</v>
      </c>
      <c r="E31" s="5" t="s">
        <v>78</v>
      </c>
      <c r="F31" s="5">
        <v>3207.4</v>
      </c>
      <c r="G31" s="5">
        <v>110.4</v>
      </c>
      <c r="H31" s="5"/>
      <c r="I31" s="5"/>
      <c r="J31" s="5"/>
      <c r="K31" s="5"/>
      <c r="L31" s="5"/>
      <c r="M31" s="5"/>
      <c r="N31" s="5">
        <v>110.4</v>
      </c>
      <c r="O31" s="5">
        <v>53.7</v>
      </c>
      <c r="R31">
        <v>4</v>
      </c>
      <c r="S31" s="5"/>
      <c r="T31" s="5">
        <v>15.7</v>
      </c>
      <c r="U31" s="5">
        <v>37</v>
      </c>
      <c r="V31" s="5">
        <v>3075.3</v>
      </c>
      <c r="W31" s="5">
        <v>8.4</v>
      </c>
      <c r="X31" s="5">
        <v>1.1000000000000001</v>
      </c>
      <c r="Y31" s="5">
        <v>7.3</v>
      </c>
      <c r="Z31" s="5"/>
      <c r="AA31" s="5"/>
      <c r="AB31" s="5">
        <v>3066.9</v>
      </c>
      <c r="AC31" s="5">
        <v>206.3</v>
      </c>
      <c r="AD31" s="5">
        <v>72.2</v>
      </c>
      <c r="AE31">
        <v>364.5</v>
      </c>
      <c r="AF31">
        <v>496.2</v>
      </c>
      <c r="AH31">
        <v>2.2000000000000002</v>
      </c>
      <c r="AI31">
        <v>284.39999999999998</v>
      </c>
      <c r="AJ31">
        <v>26.6</v>
      </c>
      <c r="AK31">
        <v>1004.1</v>
      </c>
      <c r="AL31">
        <v>475</v>
      </c>
      <c r="AM31">
        <v>30.4</v>
      </c>
      <c r="AN31">
        <v>26.4</v>
      </c>
      <c r="AO31">
        <v>13.2</v>
      </c>
      <c r="AP31">
        <v>12.3</v>
      </c>
      <c r="AQ31">
        <v>13.9</v>
      </c>
      <c r="AR31">
        <v>39.200000000000003</v>
      </c>
      <c r="AS31">
        <v>2.4</v>
      </c>
      <c r="BI31">
        <v>19.3</v>
      </c>
    </row>
    <row r="32" spans="4:65" x14ac:dyDescent="0.2">
      <c r="D32" s="5" t="s">
        <v>200</v>
      </c>
      <c r="E32" s="5" t="s">
        <v>78</v>
      </c>
      <c r="F32" s="5">
        <v>500.3</v>
      </c>
      <c r="G32" s="5">
        <v>304.60000000000002</v>
      </c>
      <c r="H32" s="5">
        <v>330.9</v>
      </c>
      <c r="I32" s="5">
        <v>330.9</v>
      </c>
      <c r="J32" s="5"/>
      <c r="K32" s="5">
        <v>119.5</v>
      </c>
      <c r="L32" s="5">
        <v>211.4</v>
      </c>
      <c r="M32" s="5"/>
      <c r="N32" s="5">
        <v>-26.4</v>
      </c>
      <c r="O32" s="5">
        <v>-0.3</v>
      </c>
      <c r="R32">
        <v>-2.5</v>
      </c>
      <c r="S32" s="5"/>
      <c r="T32" s="5">
        <v>-13.2</v>
      </c>
      <c r="U32" s="5">
        <v>-10.5</v>
      </c>
      <c r="V32" s="5">
        <v>63.7</v>
      </c>
      <c r="W32" s="5">
        <v>2389.3000000000002</v>
      </c>
      <c r="X32" s="5">
        <v>2149.9</v>
      </c>
      <c r="Y32" s="5">
        <v>225.6</v>
      </c>
      <c r="Z32" s="5">
        <v>13.8</v>
      </c>
      <c r="AA32" s="5"/>
      <c r="AB32" s="5">
        <v>-2325.6</v>
      </c>
      <c r="AC32" s="5">
        <v>-167.7</v>
      </c>
      <c r="AD32" s="5">
        <v>-51.7</v>
      </c>
      <c r="AE32">
        <v>-49.3</v>
      </c>
      <c r="AF32">
        <v>-493.5</v>
      </c>
      <c r="AH32">
        <v>-2.2000000000000002</v>
      </c>
      <c r="AI32">
        <v>-281.5</v>
      </c>
      <c r="AJ32">
        <v>-11.4</v>
      </c>
      <c r="AK32">
        <v>-878.9</v>
      </c>
      <c r="AL32">
        <v>-316.10000000000002</v>
      </c>
      <c r="AM32">
        <v>6.4</v>
      </c>
      <c r="AN32">
        <v>-25</v>
      </c>
      <c r="AO32">
        <v>-13.2</v>
      </c>
      <c r="AP32">
        <v>-9.6999999999999993</v>
      </c>
      <c r="AQ32">
        <v>-12.7</v>
      </c>
      <c r="AR32">
        <v>-19.2</v>
      </c>
      <c r="AS32">
        <v>532.29999999999995</v>
      </c>
      <c r="AT32">
        <v>123.4</v>
      </c>
      <c r="AU32">
        <v>0.4</v>
      </c>
      <c r="AV32">
        <v>17.899999999999999</v>
      </c>
      <c r="AW32">
        <v>15.1</v>
      </c>
      <c r="AX32">
        <v>2.8</v>
      </c>
      <c r="AY32">
        <v>0.7</v>
      </c>
      <c r="BA32">
        <v>0.7</v>
      </c>
      <c r="BD32">
        <v>104.4</v>
      </c>
      <c r="BE32">
        <v>39.799999999999997</v>
      </c>
      <c r="BF32">
        <v>52.9</v>
      </c>
      <c r="BG32">
        <v>11.6</v>
      </c>
      <c r="BH32">
        <v>-371.5</v>
      </c>
      <c r="BI32">
        <v>-225.5</v>
      </c>
      <c r="BJ32">
        <v>73.400000000000006</v>
      </c>
      <c r="BK32">
        <v>38.5</v>
      </c>
      <c r="BL32">
        <v>34.1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372.8</v>
      </c>
      <c r="G33" s="5">
        <v>240.5</v>
      </c>
      <c r="H33" s="5">
        <v>211.4</v>
      </c>
      <c r="I33" s="5">
        <v>211.4</v>
      </c>
      <c r="J33" s="5"/>
      <c r="K33" s="5"/>
      <c r="L33" s="5">
        <v>211.4</v>
      </c>
      <c r="M33" s="5"/>
      <c r="N33" s="5">
        <v>29.1</v>
      </c>
      <c r="O33" s="5"/>
      <c r="S33" s="5"/>
      <c r="T33" s="5">
        <v>2.6</v>
      </c>
      <c r="U33" s="5">
        <v>26.5</v>
      </c>
      <c r="V33" s="5">
        <v>23.4</v>
      </c>
      <c r="W33" s="5"/>
      <c r="X33" s="5"/>
      <c r="Y33" s="5"/>
      <c r="Z33" s="5"/>
      <c r="AA33" s="5"/>
      <c r="AB33" s="5">
        <v>23.4</v>
      </c>
      <c r="AC33" s="5">
        <v>20</v>
      </c>
      <c r="AD33" s="5"/>
      <c r="AK33">
        <v>0.8</v>
      </c>
      <c r="AL33">
        <v>0</v>
      </c>
      <c r="AR33">
        <v>2.6</v>
      </c>
      <c r="AS33">
        <v>508.6</v>
      </c>
      <c r="AT33">
        <v>107.6</v>
      </c>
      <c r="AU33">
        <v>0.4</v>
      </c>
      <c r="AV33">
        <v>17.899999999999999</v>
      </c>
      <c r="AW33">
        <v>15.1</v>
      </c>
      <c r="AX33">
        <v>2.8</v>
      </c>
      <c r="AY33">
        <v>0.7</v>
      </c>
      <c r="BA33">
        <v>0.7</v>
      </c>
      <c r="BD33">
        <v>88.6</v>
      </c>
      <c r="BE33">
        <v>39.799999999999997</v>
      </c>
      <c r="BF33">
        <v>38.1</v>
      </c>
      <c r="BG33">
        <v>10.8</v>
      </c>
      <c r="BH33">
        <v>-371.5</v>
      </c>
      <c r="BI33">
        <v>-206.8</v>
      </c>
      <c r="BJ33">
        <v>71</v>
      </c>
      <c r="BK33">
        <v>38.5</v>
      </c>
      <c r="BL33">
        <v>31.8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127.5</v>
      </c>
      <c r="G34" s="5">
        <v>64.099999999999994</v>
      </c>
      <c r="H34" s="5">
        <v>119.5</v>
      </c>
      <c r="I34" s="5">
        <v>119.5</v>
      </c>
      <c r="J34" s="5"/>
      <c r="K34" s="5">
        <v>119.5</v>
      </c>
      <c r="L34" s="5"/>
      <c r="M34" s="5"/>
      <c r="N34" s="5">
        <v>-55.5</v>
      </c>
      <c r="O34" s="5">
        <v>-0.3</v>
      </c>
      <c r="R34">
        <v>-2.5</v>
      </c>
      <c r="S34" s="5"/>
      <c r="T34" s="5">
        <v>-15.7</v>
      </c>
      <c r="U34" s="5">
        <v>-37</v>
      </c>
      <c r="V34" s="5">
        <v>40.299999999999997</v>
      </c>
      <c r="W34" s="5">
        <v>2389.3000000000002</v>
      </c>
      <c r="X34" s="5">
        <v>2149.9</v>
      </c>
      <c r="Y34" s="5">
        <v>225.6</v>
      </c>
      <c r="Z34" s="5">
        <v>13.8</v>
      </c>
      <c r="AA34" s="5"/>
      <c r="AB34" s="5">
        <v>-2349</v>
      </c>
      <c r="AC34" s="5">
        <v>-187.7</v>
      </c>
      <c r="AD34" s="5">
        <v>-51.7</v>
      </c>
      <c r="AE34">
        <v>-49.3</v>
      </c>
      <c r="AF34">
        <v>-493.5</v>
      </c>
      <c r="AH34">
        <v>-2.2000000000000002</v>
      </c>
      <c r="AI34">
        <v>-281.5</v>
      </c>
      <c r="AJ34">
        <v>-11.4</v>
      </c>
      <c r="AK34">
        <v>-879.7</v>
      </c>
      <c r="AL34">
        <v>-316.10000000000002</v>
      </c>
      <c r="AM34">
        <v>6.4</v>
      </c>
      <c r="AN34">
        <v>-25</v>
      </c>
      <c r="AO34">
        <v>-13.2</v>
      </c>
      <c r="AP34">
        <v>-9.6999999999999993</v>
      </c>
      <c r="AQ34">
        <v>-12.7</v>
      </c>
      <c r="AR34">
        <v>-21.8</v>
      </c>
      <c r="AS34">
        <v>23.7</v>
      </c>
      <c r="AT34">
        <v>15.7</v>
      </c>
      <c r="BD34">
        <v>15.7</v>
      </c>
      <c r="BF34">
        <v>14.9</v>
      </c>
      <c r="BG34">
        <v>0.9</v>
      </c>
      <c r="BI34">
        <v>-18.7</v>
      </c>
      <c r="BJ34">
        <v>2.4</v>
      </c>
      <c r="BL34">
        <v>2.2999999999999998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201.3</v>
      </c>
      <c r="G35" s="5">
        <v>17.7</v>
      </c>
      <c r="H35" s="5"/>
      <c r="I35" s="5"/>
      <c r="J35" s="5"/>
      <c r="K35" s="5"/>
      <c r="L35" s="5"/>
      <c r="M35" s="5"/>
      <c r="N35" s="5">
        <v>17.7</v>
      </c>
      <c r="O35" s="5"/>
      <c r="S35" s="5"/>
      <c r="T35" s="5">
        <v>8.6999999999999993</v>
      </c>
      <c r="U35" s="5">
        <v>8.9</v>
      </c>
      <c r="V35" s="5">
        <v>81.5</v>
      </c>
      <c r="W35" s="5"/>
      <c r="X35" s="5"/>
      <c r="Y35" s="5"/>
      <c r="Z35" s="5"/>
      <c r="AA35" s="5"/>
      <c r="AB35" s="5">
        <v>81.5</v>
      </c>
      <c r="AC35" s="5">
        <v>70.8</v>
      </c>
      <c r="AD35" s="5">
        <v>0.1</v>
      </c>
      <c r="AK35">
        <v>0.2</v>
      </c>
      <c r="AL35">
        <v>0.3</v>
      </c>
      <c r="AQ35">
        <v>10.1</v>
      </c>
      <c r="AR35">
        <v>0</v>
      </c>
      <c r="AS35">
        <v>49</v>
      </c>
      <c r="BH35">
        <v>32</v>
      </c>
      <c r="BI35">
        <v>21.1</v>
      </c>
    </row>
    <row r="36" spans="4:65" x14ac:dyDescent="0.2">
      <c r="D36" s="5" t="s">
        <v>93</v>
      </c>
      <c r="E36" s="5" t="s">
        <v>78</v>
      </c>
      <c r="F36" s="5">
        <v>14.6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14.6</v>
      </c>
    </row>
    <row r="37" spans="4:65" x14ac:dyDescent="0.2">
      <c r="D37" s="5" t="s">
        <v>94</v>
      </c>
      <c r="E37" s="5" t="s">
        <v>78</v>
      </c>
      <c r="F37" s="5">
        <v>34.200000000000003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/>
      <c r="AK37">
        <v>0.2</v>
      </c>
      <c r="AS37">
        <v>27.5</v>
      </c>
      <c r="BH37">
        <v>6.5</v>
      </c>
    </row>
    <row r="38" spans="4:65" x14ac:dyDescent="0.2">
      <c r="D38" s="5" t="s">
        <v>95</v>
      </c>
      <c r="E38" s="5" t="s">
        <v>78</v>
      </c>
      <c r="F38" s="5">
        <v>7.5</v>
      </c>
      <c r="G38" s="5">
        <v>7.2</v>
      </c>
      <c r="H38" s="5"/>
      <c r="I38" s="5"/>
      <c r="J38" s="5"/>
      <c r="K38" s="5"/>
      <c r="L38" s="5"/>
      <c r="M38" s="5"/>
      <c r="N38" s="5">
        <v>7.2</v>
      </c>
      <c r="O38" s="5"/>
      <c r="S38" s="5"/>
      <c r="T38" s="5">
        <v>6.2</v>
      </c>
      <c r="U38" s="5">
        <v>0.9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</row>
    <row r="39" spans="4:65" x14ac:dyDescent="0.2">
      <c r="D39" s="5" t="s">
        <v>96</v>
      </c>
      <c r="E39" s="5" t="s">
        <v>78</v>
      </c>
      <c r="F39" s="5">
        <v>11.5</v>
      </c>
      <c r="G39" s="5">
        <v>10.5</v>
      </c>
      <c r="H39" s="5"/>
      <c r="I39" s="5"/>
      <c r="J39" s="5"/>
      <c r="K39" s="5"/>
      <c r="L39" s="5"/>
      <c r="M39" s="5"/>
      <c r="N39" s="5">
        <v>10.5</v>
      </c>
      <c r="O39" s="5"/>
      <c r="S39" s="5"/>
      <c r="T39" s="5">
        <v>2.5</v>
      </c>
      <c r="U39" s="5">
        <v>8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130.1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81.3</v>
      </c>
      <c r="W40" s="5"/>
      <c r="X40" s="5"/>
      <c r="Y40" s="5"/>
      <c r="Z40" s="5"/>
      <c r="AA40" s="5"/>
      <c r="AB40" s="5">
        <v>81.3</v>
      </c>
      <c r="AC40" s="5">
        <v>70.8</v>
      </c>
      <c r="AD40" s="5">
        <v>0.1</v>
      </c>
      <c r="AK40">
        <v>0</v>
      </c>
      <c r="AL40">
        <v>0.3</v>
      </c>
      <c r="AQ40">
        <v>10.1</v>
      </c>
      <c r="AR40">
        <v>0</v>
      </c>
      <c r="AS40">
        <v>19.100000000000001</v>
      </c>
      <c r="BH40">
        <v>9.4</v>
      </c>
      <c r="BI40">
        <v>20.2</v>
      </c>
    </row>
    <row r="41" spans="4:65" x14ac:dyDescent="0.2">
      <c r="D41" s="5" t="s">
        <v>204</v>
      </c>
      <c r="E41" s="5" t="s">
        <v>78</v>
      </c>
      <c r="F41" s="5">
        <v>3.4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1.8</v>
      </c>
      <c r="BH41">
        <v>0.8</v>
      </c>
      <c r="BI41">
        <v>0.8</v>
      </c>
    </row>
    <row r="42" spans="4:65" x14ac:dyDescent="0.2">
      <c r="D42" s="5" t="s">
        <v>98</v>
      </c>
      <c r="E42" s="5" t="s">
        <v>78</v>
      </c>
      <c r="F42" s="5">
        <v>22.1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18.7</v>
      </c>
      <c r="BI42">
        <v>3.4</v>
      </c>
    </row>
    <row r="43" spans="4:65" x14ac:dyDescent="0.2">
      <c r="D43" s="5" t="s">
        <v>99</v>
      </c>
      <c r="E43" s="5" t="s">
        <v>78</v>
      </c>
      <c r="F43" s="5">
        <v>2536.4</v>
      </c>
      <c r="G43" s="5">
        <v>18.899999999999999</v>
      </c>
      <c r="H43" s="5">
        <v>1.7</v>
      </c>
      <c r="I43" s="5">
        <v>1.2</v>
      </c>
      <c r="J43" s="5">
        <v>1.1000000000000001</v>
      </c>
      <c r="K43" s="5">
        <v>0.1</v>
      </c>
      <c r="L43" s="5"/>
      <c r="M43" s="5">
        <v>0.6</v>
      </c>
      <c r="N43" s="5">
        <v>17.2</v>
      </c>
      <c r="O43" s="5">
        <v>6.6</v>
      </c>
      <c r="P43">
        <v>1.5</v>
      </c>
      <c r="R43">
        <v>3</v>
      </c>
      <c r="S43" s="5"/>
      <c r="T43" s="5">
        <v>4.5</v>
      </c>
      <c r="U43" s="5">
        <v>1.5</v>
      </c>
      <c r="V43" s="5">
        <v>1076.5999999999999</v>
      </c>
      <c r="W43" s="5">
        <v>110.5</v>
      </c>
      <c r="X43" s="5"/>
      <c r="Y43" s="5">
        <v>110.5</v>
      </c>
      <c r="Z43" s="5"/>
      <c r="AA43" s="5"/>
      <c r="AB43" s="5">
        <v>966.1</v>
      </c>
      <c r="AC43" s="5">
        <v>108.9</v>
      </c>
      <c r="AD43" s="5">
        <v>51.2</v>
      </c>
      <c r="AE43">
        <v>249.9</v>
      </c>
      <c r="AF43">
        <v>169.2</v>
      </c>
      <c r="AH43">
        <v>0.1</v>
      </c>
      <c r="AI43">
        <v>1.7</v>
      </c>
      <c r="AJ43">
        <v>3.6</v>
      </c>
      <c r="AK43">
        <v>336.3</v>
      </c>
      <c r="AL43">
        <v>2.7</v>
      </c>
      <c r="AM43">
        <v>1.9</v>
      </c>
      <c r="AN43">
        <v>5.4</v>
      </c>
      <c r="AO43">
        <v>8.4</v>
      </c>
      <c r="AP43">
        <v>8.3000000000000007</v>
      </c>
      <c r="AQ43">
        <v>11.1</v>
      </c>
      <c r="AR43">
        <v>7.4</v>
      </c>
      <c r="AS43">
        <v>832.9</v>
      </c>
      <c r="AT43">
        <v>27.3</v>
      </c>
      <c r="AY43">
        <v>1.1000000000000001</v>
      </c>
      <c r="AZ43">
        <v>1.1000000000000001</v>
      </c>
      <c r="BB43">
        <v>0.5</v>
      </c>
      <c r="BC43">
        <v>3.8</v>
      </c>
      <c r="BD43">
        <v>21.9</v>
      </c>
      <c r="BF43">
        <v>21.1</v>
      </c>
      <c r="BG43">
        <v>0.9</v>
      </c>
      <c r="BH43">
        <v>374.5</v>
      </c>
      <c r="BI43">
        <v>201</v>
      </c>
      <c r="BJ43">
        <v>5.2</v>
      </c>
      <c r="BL43">
        <v>2</v>
      </c>
      <c r="BM43">
        <v>3.2</v>
      </c>
    </row>
    <row r="44" spans="4:65" x14ac:dyDescent="0.2">
      <c r="D44" s="5" t="s">
        <v>100</v>
      </c>
      <c r="E44" s="5" t="s">
        <v>78</v>
      </c>
      <c r="F44" s="5">
        <v>1963.9</v>
      </c>
      <c r="G44" s="5">
        <v>14.9</v>
      </c>
      <c r="H44" s="5">
        <v>1.7</v>
      </c>
      <c r="I44" s="5">
        <v>1.1000000000000001</v>
      </c>
      <c r="J44" s="5">
        <v>1.1000000000000001</v>
      </c>
      <c r="K44" s="5"/>
      <c r="L44" s="5"/>
      <c r="M44" s="5">
        <v>0.6</v>
      </c>
      <c r="N44" s="5">
        <v>13.2</v>
      </c>
      <c r="O44" s="5">
        <v>5.7</v>
      </c>
      <c r="P44">
        <v>1.5</v>
      </c>
      <c r="S44" s="5"/>
      <c r="T44" s="5">
        <v>4.5</v>
      </c>
      <c r="U44" s="5">
        <v>1.5</v>
      </c>
      <c r="V44" s="5">
        <v>636.5</v>
      </c>
      <c r="W44" s="5"/>
      <c r="X44" s="5"/>
      <c r="Y44" s="5"/>
      <c r="Z44" s="5"/>
      <c r="AA44" s="5"/>
      <c r="AB44" s="5">
        <v>636.5</v>
      </c>
      <c r="AC44" s="5">
        <v>108.9</v>
      </c>
      <c r="AD44" s="5">
        <v>17.3</v>
      </c>
      <c r="AF44">
        <v>169.2</v>
      </c>
      <c r="AH44">
        <v>0.1</v>
      </c>
      <c r="AI44">
        <v>1.7</v>
      </c>
      <c r="AJ44">
        <v>0.3</v>
      </c>
      <c r="AK44">
        <v>336.2</v>
      </c>
      <c r="AL44">
        <v>2.6</v>
      </c>
      <c r="AS44">
        <v>704.4</v>
      </c>
      <c r="AT44">
        <v>27.3</v>
      </c>
      <c r="AY44">
        <v>1.1000000000000001</v>
      </c>
      <c r="AZ44">
        <v>1.1000000000000001</v>
      </c>
      <c r="BB44">
        <v>0.5</v>
      </c>
      <c r="BC44">
        <v>3.8</v>
      </c>
      <c r="BD44">
        <v>21.9</v>
      </c>
      <c r="BF44">
        <v>21.1</v>
      </c>
      <c r="BG44">
        <v>0.9</v>
      </c>
      <c r="BH44">
        <v>374.5</v>
      </c>
      <c r="BI44">
        <v>201</v>
      </c>
      <c r="BJ44">
        <v>5.2</v>
      </c>
      <c r="BL44">
        <v>2</v>
      </c>
      <c r="BM44">
        <v>3.2</v>
      </c>
    </row>
    <row r="45" spans="4:65" x14ac:dyDescent="0.2">
      <c r="D45" s="5" t="s">
        <v>101</v>
      </c>
      <c r="E45" s="5" t="s">
        <v>78</v>
      </c>
      <c r="F45" s="5">
        <v>569.4</v>
      </c>
      <c r="G45" s="5">
        <v>14.7</v>
      </c>
      <c r="H45" s="5">
        <v>1.7</v>
      </c>
      <c r="I45" s="5">
        <v>1.1000000000000001</v>
      </c>
      <c r="J45" s="5">
        <v>1.1000000000000001</v>
      </c>
      <c r="K45" s="5"/>
      <c r="L45" s="5"/>
      <c r="M45" s="5">
        <v>0.6</v>
      </c>
      <c r="N45" s="5">
        <v>13</v>
      </c>
      <c r="O45" s="5">
        <v>5.7</v>
      </c>
      <c r="P45">
        <v>1.3</v>
      </c>
      <c r="S45" s="5"/>
      <c r="T45" s="5">
        <v>4.5</v>
      </c>
      <c r="U45" s="5">
        <v>1.5</v>
      </c>
      <c r="V45" s="5">
        <v>133.5</v>
      </c>
      <c r="W45" s="5"/>
      <c r="X45" s="5"/>
      <c r="Y45" s="5"/>
      <c r="Z45" s="5"/>
      <c r="AA45" s="5"/>
      <c r="AB45" s="5">
        <v>133.5</v>
      </c>
      <c r="AC45" s="5">
        <v>108.9</v>
      </c>
      <c r="AD45" s="5">
        <v>0.4</v>
      </c>
      <c r="AF45">
        <v>0</v>
      </c>
      <c r="AJ45">
        <v>0</v>
      </c>
      <c r="AK45">
        <v>23.7</v>
      </c>
      <c r="AL45">
        <v>0.6</v>
      </c>
      <c r="AS45">
        <v>166.9</v>
      </c>
      <c r="AT45">
        <v>3</v>
      </c>
      <c r="BD45">
        <v>3</v>
      </c>
      <c r="BF45">
        <v>2.4</v>
      </c>
      <c r="BG45">
        <v>0.6</v>
      </c>
      <c r="BH45">
        <v>126.8</v>
      </c>
      <c r="BI45">
        <v>122.6</v>
      </c>
      <c r="BJ45">
        <v>2</v>
      </c>
      <c r="BL45">
        <v>2</v>
      </c>
    </row>
    <row r="46" spans="4:65" x14ac:dyDescent="0.2">
      <c r="D46" s="5" t="s">
        <v>205</v>
      </c>
      <c r="E46" s="5" t="s">
        <v>78</v>
      </c>
      <c r="F46" s="5">
        <v>33</v>
      </c>
      <c r="G46" s="5">
        <v>10.6</v>
      </c>
      <c r="H46" s="5"/>
      <c r="I46" s="5"/>
      <c r="J46" s="5"/>
      <c r="K46" s="5"/>
      <c r="L46" s="5"/>
      <c r="M46" s="5"/>
      <c r="N46" s="5">
        <v>10.6</v>
      </c>
      <c r="O46" s="5">
        <v>4.7</v>
      </c>
      <c r="S46" s="5"/>
      <c r="T46" s="5">
        <v>4.5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10.199999999999999</v>
      </c>
      <c r="BH46">
        <v>9.3000000000000007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308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109.1</v>
      </c>
      <c r="W47" s="5"/>
      <c r="X47" s="5"/>
      <c r="Y47" s="5"/>
      <c r="Z47" s="5"/>
      <c r="AA47" s="5"/>
      <c r="AB47" s="5">
        <v>109.1</v>
      </c>
      <c r="AC47" s="5">
        <v>108.9</v>
      </c>
      <c r="AD47" s="5">
        <v>0</v>
      </c>
      <c r="AK47">
        <v>0.1</v>
      </c>
      <c r="AS47">
        <v>63.9</v>
      </c>
      <c r="AT47">
        <v>0.1</v>
      </c>
      <c r="BD47">
        <v>0.1</v>
      </c>
      <c r="BH47">
        <v>45.9</v>
      </c>
      <c r="BI47">
        <v>88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14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10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25.5</v>
      </c>
      <c r="G49" s="5">
        <v>1.4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</v>
      </c>
      <c r="O49" s="5">
        <v>1</v>
      </c>
      <c r="S49" s="5"/>
      <c r="T49" s="5"/>
      <c r="U49" s="5"/>
      <c r="V49" s="5">
        <v>0.8</v>
      </c>
      <c r="W49" s="5"/>
      <c r="X49" s="5"/>
      <c r="Y49" s="5"/>
      <c r="Z49" s="5"/>
      <c r="AA49" s="5"/>
      <c r="AB49" s="5">
        <v>0.8</v>
      </c>
      <c r="AC49" s="5"/>
      <c r="AD49" s="5">
        <v>0.1</v>
      </c>
      <c r="AK49">
        <v>0.2</v>
      </c>
      <c r="AL49">
        <v>0.6</v>
      </c>
      <c r="AS49">
        <v>17.7</v>
      </c>
      <c r="AT49">
        <v>0.9</v>
      </c>
      <c r="BD49">
        <v>0.9</v>
      </c>
      <c r="BH49">
        <v>4.4000000000000004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3.9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</v>
      </c>
      <c r="BH50">
        <v>1.9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22.5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0.1</v>
      </c>
      <c r="AJ51">
        <v>0</v>
      </c>
      <c r="AK51">
        <v>0.3</v>
      </c>
      <c r="AS51">
        <v>11.8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6.2</v>
      </c>
      <c r="G52">
        <v>0.2</v>
      </c>
      <c r="H52">
        <v>0.2</v>
      </c>
      <c r="M52">
        <v>0.2</v>
      </c>
      <c r="S52" s="5"/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K52">
        <v>0.3</v>
      </c>
      <c r="AS52">
        <v>2.1</v>
      </c>
      <c r="BH52">
        <v>0.9</v>
      </c>
      <c r="BI52">
        <v>2.7</v>
      </c>
    </row>
    <row r="53" spans="4:61" x14ac:dyDescent="0.2">
      <c r="D53" t="s">
        <v>212</v>
      </c>
      <c r="E53" t="s">
        <v>78</v>
      </c>
      <c r="F53">
        <v>77.400000000000006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S53" s="5"/>
      <c r="T53" s="5"/>
      <c r="U53" s="5"/>
      <c r="V53" s="5">
        <v>0.4</v>
      </c>
      <c r="W53" s="5"/>
      <c r="X53" s="5"/>
      <c r="Y53" s="5"/>
      <c r="Z53" s="5"/>
      <c r="AA53" s="5"/>
      <c r="AB53" s="5">
        <v>0.4</v>
      </c>
      <c r="AC53" s="5"/>
      <c r="AD53" s="5">
        <v>0.1</v>
      </c>
      <c r="AK53">
        <v>0.4</v>
      </c>
      <c r="AS53">
        <v>36.5</v>
      </c>
      <c r="AT53">
        <v>0.5</v>
      </c>
      <c r="BD53">
        <v>0.5</v>
      </c>
      <c r="BH53">
        <v>22.7</v>
      </c>
      <c r="BI53">
        <v>16.100000000000001</v>
      </c>
    </row>
    <row r="54" spans="4:61" x14ac:dyDescent="0.2">
      <c r="D54" t="s">
        <v>213</v>
      </c>
      <c r="E54" t="s">
        <v>78</v>
      </c>
      <c r="F54">
        <v>27.5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6.8</v>
      </c>
      <c r="AT54">
        <v>0.2</v>
      </c>
      <c r="BD54">
        <v>0.2</v>
      </c>
      <c r="BH54">
        <v>9</v>
      </c>
      <c r="BI54">
        <v>11.5</v>
      </c>
    </row>
    <row r="55" spans="4:61" x14ac:dyDescent="0.2">
      <c r="D55" t="s">
        <v>214</v>
      </c>
      <c r="E55" t="s">
        <v>78</v>
      </c>
      <c r="F55">
        <v>2.7</v>
      </c>
      <c r="V55">
        <v>0</v>
      </c>
      <c r="AB55">
        <v>0</v>
      </c>
      <c r="AD55">
        <v>0</v>
      </c>
      <c r="AK55">
        <v>0</v>
      </c>
      <c r="AS55">
        <v>0.9</v>
      </c>
      <c r="AT55">
        <v>0.9</v>
      </c>
      <c r="BD55">
        <v>0.9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30.6</v>
      </c>
      <c r="G56">
        <v>0</v>
      </c>
      <c r="N56">
        <v>0</v>
      </c>
      <c r="O56">
        <v>0</v>
      </c>
      <c r="V56">
        <v>22.2</v>
      </c>
      <c r="AB56">
        <v>22.2</v>
      </c>
      <c r="AK56">
        <v>22.2</v>
      </c>
      <c r="AS56">
        <v>5</v>
      </c>
      <c r="AT56">
        <v>0.1</v>
      </c>
      <c r="BD56">
        <v>0.1</v>
      </c>
      <c r="BF56">
        <v>0.1</v>
      </c>
      <c r="BH56">
        <v>3.2</v>
      </c>
    </row>
    <row r="57" spans="4:61" x14ac:dyDescent="0.2">
      <c r="D57" t="s">
        <v>226</v>
      </c>
      <c r="E57" t="s">
        <v>78</v>
      </c>
      <c r="F57">
        <v>4.2</v>
      </c>
      <c r="V57">
        <v>0</v>
      </c>
      <c r="AB57">
        <v>0</v>
      </c>
      <c r="AD57">
        <v>0</v>
      </c>
      <c r="AS57">
        <v>2.5</v>
      </c>
      <c r="BH57">
        <v>1.3</v>
      </c>
      <c r="BI57">
        <v>0.5</v>
      </c>
    </row>
    <row r="58" spans="4:61" x14ac:dyDescent="0.2">
      <c r="D58" t="s">
        <v>216</v>
      </c>
      <c r="E58" t="s">
        <v>78</v>
      </c>
      <c r="F58">
        <v>13.9</v>
      </c>
      <c r="G58">
        <v>1.3</v>
      </c>
      <c r="N58">
        <v>1.3</v>
      </c>
      <c r="P58">
        <v>1.3</v>
      </c>
      <c r="V58">
        <v>0</v>
      </c>
      <c r="AB58">
        <v>0</v>
      </c>
      <c r="AD58">
        <v>0</v>
      </c>
      <c r="AK58">
        <v>0</v>
      </c>
      <c r="AS58">
        <v>4.8</v>
      </c>
      <c r="AT58">
        <v>0.3</v>
      </c>
      <c r="BD58">
        <v>0.3</v>
      </c>
      <c r="BH58">
        <v>7.1</v>
      </c>
      <c r="BI58">
        <v>0.3</v>
      </c>
    </row>
    <row r="59" spans="4:61" x14ac:dyDescent="0.2">
      <c r="D59" t="s">
        <v>102</v>
      </c>
      <c r="E59" t="s">
        <v>78</v>
      </c>
      <c r="F59">
        <v>472</v>
      </c>
      <c r="V59">
        <v>464.7</v>
      </c>
      <c r="AB59">
        <v>464.7</v>
      </c>
      <c r="AD59">
        <v>12.7</v>
      </c>
      <c r="AF59">
        <v>169.2</v>
      </c>
      <c r="AH59">
        <v>0.1</v>
      </c>
      <c r="AI59">
        <v>0.5</v>
      </c>
      <c r="AK59">
        <v>282.10000000000002</v>
      </c>
      <c r="AS59">
        <v>1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449.9</v>
      </c>
      <c r="V61">
        <v>448.9</v>
      </c>
      <c r="AB61">
        <v>448.9</v>
      </c>
      <c r="AD61">
        <v>12.7</v>
      </c>
      <c r="AF61">
        <v>169.2</v>
      </c>
      <c r="AK61">
        <v>266.89999999999998</v>
      </c>
      <c r="AS61">
        <v>1</v>
      </c>
      <c r="BH61">
        <v>0.1</v>
      </c>
    </row>
    <row r="62" spans="4:61" x14ac:dyDescent="0.2">
      <c r="D62" t="s">
        <v>219</v>
      </c>
      <c r="E62" t="s">
        <v>78</v>
      </c>
      <c r="F62">
        <v>7.4</v>
      </c>
      <c r="V62">
        <v>1.1000000000000001</v>
      </c>
      <c r="AB62">
        <v>1.1000000000000001</v>
      </c>
      <c r="AK62">
        <v>1.1000000000000001</v>
      </c>
      <c r="BH62">
        <v>6.3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14.1</v>
      </c>
      <c r="V64">
        <v>14.1</v>
      </c>
      <c r="AB64">
        <v>14.1</v>
      </c>
      <c r="AK64">
        <v>14.1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922.4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38.299999999999997</v>
      </c>
      <c r="AB66">
        <v>38.299999999999997</v>
      </c>
      <c r="AD66">
        <v>4.2</v>
      </c>
      <c r="AI66">
        <v>1.2</v>
      </c>
      <c r="AJ66">
        <v>0.3</v>
      </c>
      <c r="AK66">
        <v>30.5</v>
      </c>
      <c r="AL66">
        <v>2.1</v>
      </c>
      <c r="AS66">
        <v>536.6</v>
      </c>
      <c r="AT66">
        <v>24.3</v>
      </c>
      <c r="AY66">
        <v>1.1000000000000001</v>
      </c>
      <c r="AZ66">
        <v>1.1000000000000001</v>
      </c>
      <c r="BB66">
        <v>0.5</v>
      </c>
      <c r="BC66">
        <v>3.8</v>
      </c>
      <c r="BD66">
        <v>18.899999999999999</v>
      </c>
      <c r="BF66">
        <v>18.7</v>
      </c>
      <c r="BG66">
        <v>0.3</v>
      </c>
      <c r="BH66">
        <v>241.4</v>
      </c>
      <c r="BI66">
        <v>78.400000000000006</v>
      </c>
      <c r="BJ66">
        <v>3.2</v>
      </c>
      <c r="BM66">
        <v>3.2</v>
      </c>
    </row>
    <row r="67" spans="4:65" x14ac:dyDescent="0.2">
      <c r="D67" t="s">
        <v>115</v>
      </c>
      <c r="E67" t="s">
        <v>78</v>
      </c>
      <c r="F67">
        <v>307.8</v>
      </c>
      <c r="G67">
        <v>0.2</v>
      </c>
      <c r="N67">
        <v>0.2</v>
      </c>
      <c r="P67">
        <v>0.2</v>
      </c>
      <c r="V67">
        <v>9.6</v>
      </c>
      <c r="AB67">
        <v>9.6</v>
      </c>
      <c r="AD67">
        <v>1.8</v>
      </c>
      <c r="AK67">
        <v>7.8</v>
      </c>
      <c r="AS67">
        <v>149.6</v>
      </c>
      <c r="AT67">
        <v>3.4</v>
      </c>
      <c r="AY67">
        <v>0.1</v>
      </c>
      <c r="AZ67">
        <v>0.1</v>
      </c>
      <c r="BC67">
        <v>2.2999999999999998</v>
      </c>
      <c r="BD67">
        <v>1</v>
      </c>
      <c r="BF67">
        <v>0.7</v>
      </c>
      <c r="BG67">
        <v>0.3</v>
      </c>
      <c r="BH67">
        <v>130.1</v>
      </c>
      <c r="BI67">
        <v>11.8</v>
      </c>
      <c r="BJ67">
        <v>3.2</v>
      </c>
      <c r="BM67">
        <v>3.2</v>
      </c>
    </row>
    <row r="68" spans="4:65" x14ac:dyDescent="0.2">
      <c r="D68" t="s">
        <v>104</v>
      </c>
      <c r="E68" t="s">
        <v>78</v>
      </c>
      <c r="F68">
        <v>455.1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337.9</v>
      </c>
      <c r="AT68">
        <v>19.100000000000001</v>
      </c>
      <c r="AY68">
        <v>0.9</v>
      </c>
      <c r="AZ68">
        <v>0.9</v>
      </c>
      <c r="BC68">
        <v>1.2</v>
      </c>
      <c r="BD68">
        <v>16.899999999999999</v>
      </c>
      <c r="BF68">
        <v>16.899999999999999</v>
      </c>
      <c r="BH68">
        <v>84.1</v>
      </c>
      <c r="BI68">
        <v>12.1</v>
      </c>
    </row>
    <row r="69" spans="4:65" x14ac:dyDescent="0.2">
      <c r="D69" t="s">
        <v>105</v>
      </c>
      <c r="E69" t="s">
        <v>78</v>
      </c>
      <c r="F69">
        <v>148.6</v>
      </c>
      <c r="V69">
        <v>16.600000000000001</v>
      </c>
      <c r="AB69">
        <v>16.600000000000001</v>
      </c>
      <c r="AD69">
        <v>1.3</v>
      </c>
      <c r="AK69">
        <v>15.4</v>
      </c>
      <c r="AS69">
        <v>48.8</v>
      </c>
      <c r="AT69">
        <v>1.8</v>
      </c>
      <c r="BB69">
        <v>0.5</v>
      </c>
      <c r="BC69">
        <v>0.3</v>
      </c>
      <c r="BD69">
        <v>1.1000000000000001</v>
      </c>
      <c r="BF69">
        <v>1.1000000000000001</v>
      </c>
      <c r="BH69">
        <v>26.8</v>
      </c>
      <c r="BI69">
        <v>54.5</v>
      </c>
    </row>
    <row r="70" spans="4:65" x14ac:dyDescent="0.2">
      <c r="D70" t="s">
        <v>106</v>
      </c>
      <c r="E70" t="s">
        <v>78</v>
      </c>
      <c r="F70">
        <v>7.5</v>
      </c>
      <c r="V70">
        <v>7.5</v>
      </c>
      <c r="AB70">
        <v>7.5</v>
      </c>
      <c r="AK70">
        <v>5.4</v>
      </c>
      <c r="AL70">
        <v>2.1</v>
      </c>
    </row>
    <row r="71" spans="4:65" x14ac:dyDescent="0.2">
      <c r="D71" t="s">
        <v>107</v>
      </c>
      <c r="E71" t="s">
        <v>78</v>
      </c>
      <c r="F71">
        <v>3.3</v>
      </c>
      <c r="V71">
        <v>2.8</v>
      </c>
      <c r="AB71">
        <v>2.8</v>
      </c>
      <c r="AI71">
        <v>1.2</v>
      </c>
      <c r="AK71">
        <v>1.6</v>
      </c>
      <c r="AS71">
        <v>0.2</v>
      </c>
      <c r="BH71">
        <v>0.4</v>
      </c>
      <c r="BI71">
        <v>0</v>
      </c>
    </row>
    <row r="72" spans="4:65" x14ac:dyDescent="0.2">
      <c r="D72" t="s">
        <v>108</v>
      </c>
      <c r="E72" t="s">
        <v>78</v>
      </c>
      <c r="F72">
        <v>572.5</v>
      </c>
      <c r="G72">
        <v>4</v>
      </c>
      <c r="H72">
        <v>0.1</v>
      </c>
      <c r="I72">
        <v>0.1</v>
      </c>
      <c r="K72">
        <v>0.1</v>
      </c>
      <c r="N72">
        <v>3.9</v>
      </c>
      <c r="O72">
        <v>0.9</v>
      </c>
      <c r="R72">
        <v>3</v>
      </c>
      <c r="V72">
        <v>440.1</v>
      </c>
      <c r="W72">
        <v>110.5</v>
      </c>
      <c r="Y72">
        <v>110.5</v>
      </c>
      <c r="AB72">
        <v>329.6</v>
      </c>
      <c r="AD72">
        <v>33.9</v>
      </c>
      <c r="AE72">
        <v>249.9</v>
      </c>
      <c r="AJ72">
        <v>3.4</v>
      </c>
      <c r="AK72">
        <v>0</v>
      </c>
      <c r="AL72">
        <v>0</v>
      </c>
      <c r="AM72">
        <v>1.9</v>
      </c>
      <c r="AN72">
        <v>5.4</v>
      </c>
      <c r="AO72">
        <v>8.4</v>
      </c>
      <c r="AP72">
        <v>8.3000000000000007</v>
      </c>
      <c r="AQ72">
        <v>11.1</v>
      </c>
      <c r="AR72">
        <v>7.4</v>
      </c>
      <c r="AS72">
        <v>128.4</v>
      </c>
    </row>
    <row r="73" spans="4:65" x14ac:dyDescent="0.2">
      <c r="D73" t="s">
        <v>109</v>
      </c>
      <c r="E73" t="s">
        <v>78</v>
      </c>
      <c r="F73">
        <v>536.5</v>
      </c>
      <c r="G73">
        <v>4</v>
      </c>
      <c r="H73">
        <v>0.1</v>
      </c>
      <c r="I73">
        <v>0.1</v>
      </c>
      <c r="K73">
        <v>0.1</v>
      </c>
      <c r="N73">
        <v>3.9</v>
      </c>
      <c r="O73">
        <v>0.9</v>
      </c>
      <c r="R73">
        <v>3</v>
      </c>
      <c r="V73">
        <v>436.4</v>
      </c>
      <c r="W73">
        <v>110.5</v>
      </c>
      <c r="Y73">
        <v>110.5</v>
      </c>
      <c r="AB73">
        <v>325.89999999999998</v>
      </c>
      <c r="AD73">
        <v>33.9</v>
      </c>
      <c r="AE73">
        <v>249.9</v>
      </c>
      <c r="AJ73">
        <v>3.2</v>
      </c>
      <c r="AK73">
        <v>0</v>
      </c>
      <c r="AL73">
        <v>0</v>
      </c>
      <c r="AM73">
        <v>1.9</v>
      </c>
      <c r="AN73">
        <v>1.8</v>
      </c>
      <c r="AO73">
        <v>8.4</v>
      </c>
      <c r="AP73">
        <v>8.3000000000000007</v>
      </c>
      <c r="AQ73">
        <v>11.1</v>
      </c>
      <c r="AR73">
        <v>7.4</v>
      </c>
      <c r="AS73">
        <v>96.1</v>
      </c>
    </row>
    <row r="74" spans="4:65" x14ac:dyDescent="0.2">
      <c r="D74" t="s">
        <v>110</v>
      </c>
      <c r="E74" t="s">
        <v>78</v>
      </c>
      <c r="F74">
        <v>515.1</v>
      </c>
      <c r="G74">
        <v>3.7</v>
      </c>
      <c r="N74">
        <v>3.7</v>
      </c>
      <c r="O74">
        <v>0.6</v>
      </c>
      <c r="R74">
        <v>3</v>
      </c>
      <c r="V74">
        <v>415.3</v>
      </c>
      <c r="W74">
        <v>110.5</v>
      </c>
      <c r="Y74">
        <v>110.5</v>
      </c>
      <c r="AB74">
        <v>304.8</v>
      </c>
      <c r="AD74">
        <v>33.9</v>
      </c>
      <c r="AE74">
        <v>249.9</v>
      </c>
      <c r="AJ74">
        <v>3.2</v>
      </c>
      <c r="AK74">
        <v>0</v>
      </c>
      <c r="AL74">
        <v>0</v>
      </c>
      <c r="AM74">
        <v>1.2</v>
      </c>
      <c r="AP74">
        <v>7</v>
      </c>
      <c r="AQ74">
        <v>2.1</v>
      </c>
      <c r="AR74">
        <v>7.4</v>
      </c>
      <c r="AS74">
        <v>96.1</v>
      </c>
    </row>
    <row r="75" spans="4:65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5" x14ac:dyDescent="0.2">
      <c r="D76" t="s">
        <v>224</v>
      </c>
      <c r="E76" t="s">
        <v>78</v>
      </c>
      <c r="F76">
        <v>33.700000000000003</v>
      </c>
      <c r="V76">
        <v>1.4</v>
      </c>
      <c r="AB76">
        <v>1.4</v>
      </c>
      <c r="AJ76">
        <v>0.1</v>
      </c>
      <c r="AN76">
        <v>1.3</v>
      </c>
      <c r="AS76">
        <v>32.299999999999997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A037-9C88-7D49-9136-D2654DFC485A}">
  <sheetPr>
    <tabColor theme="9" tint="0.79998168889431442"/>
  </sheetPr>
  <dimension ref="D8:BM77"/>
  <sheetViews>
    <sheetView topLeftCell="AV26" workbookViewId="0">
      <selection activeCell="BF65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3237.2</v>
      </c>
      <c r="G17" s="5">
        <v>311.39999999999998</v>
      </c>
      <c r="H17" s="5">
        <v>305.10000000000002</v>
      </c>
      <c r="I17" s="5">
        <v>304.60000000000002</v>
      </c>
      <c r="J17" s="5">
        <v>1</v>
      </c>
      <c r="K17" s="5">
        <v>121.5</v>
      </c>
      <c r="L17" s="5">
        <v>182.1</v>
      </c>
      <c r="M17" s="5">
        <v>0.5</v>
      </c>
      <c r="N17" s="5">
        <v>6.2</v>
      </c>
      <c r="O17" s="5">
        <v>4.2</v>
      </c>
      <c r="P17">
        <v>1.6</v>
      </c>
      <c r="R17">
        <v>0.5</v>
      </c>
      <c r="V17">
        <v>1203.9000000000001</v>
      </c>
      <c r="W17">
        <v>2513</v>
      </c>
      <c r="X17">
        <v>2146.1999999999998</v>
      </c>
      <c r="Y17">
        <v>351.7</v>
      </c>
      <c r="Z17">
        <v>15.1</v>
      </c>
      <c r="AB17">
        <v>-1309.0999999999999</v>
      </c>
      <c r="AC17">
        <v>6.7</v>
      </c>
      <c r="AD17">
        <v>22.7</v>
      </c>
      <c r="AE17">
        <v>27</v>
      </c>
      <c r="AF17">
        <v>-206.2</v>
      </c>
      <c r="AH17">
        <v>-1.5</v>
      </c>
      <c r="AI17">
        <v>-303.10000000000002</v>
      </c>
      <c r="AJ17">
        <v>-3.3</v>
      </c>
      <c r="AK17">
        <v>-551.1</v>
      </c>
      <c r="AL17">
        <v>-269.2</v>
      </c>
      <c r="AM17">
        <v>-5.6</v>
      </c>
      <c r="AN17">
        <v>-20.5</v>
      </c>
      <c r="AO17">
        <v>-1.8</v>
      </c>
      <c r="AP17">
        <v>1.3</v>
      </c>
      <c r="AQ17">
        <v>11.4</v>
      </c>
      <c r="AR17">
        <v>-16.100000000000001</v>
      </c>
      <c r="AS17">
        <v>1467.2</v>
      </c>
      <c r="AT17">
        <v>143.1</v>
      </c>
      <c r="AU17">
        <v>0.2</v>
      </c>
      <c r="AV17">
        <v>18.399999999999999</v>
      </c>
      <c r="AW17">
        <v>15.5</v>
      </c>
      <c r="AX17">
        <v>2.9</v>
      </c>
      <c r="AY17">
        <v>1.4</v>
      </c>
      <c r="AZ17">
        <v>1</v>
      </c>
      <c r="BA17">
        <v>0.4</v>
      </c>
      <c r="BB17">
        <v>0.3</v>
      </c>
      <c r="BC17">
        <v>3.3</v>
      </c>
      <c r="BD17">
        <v>119.5</v>
      </c>
      <c r="BE17">
        <v>37.4</v>
      </c>
      <c r="BF17">
        <v>69.8</v>
      </c>
      <c r="BG17">
        <v>12.4</v>
      </c>
      <c r="BH17">
        <v>32.700000000000003</v>
      </c>
      <c r="BJ17">
        <v>78.8</v>
      </c>
      <c r="BK17">
        <v>40.200000000000003</v>
      </c>
      <c r="BL17">
        <v>36.200000000000003</v>
      </c>
      <c r="BM17">
        <v>2.4</v>
      </c>
    </row>
    <row r="18" spans="4:65" x14ac:dyDescent="0.2">
      <c r="D18" s="5" t="s">
        <v>79</v>
      </c>
      <c r="E18" s="5" t="s">
        <v>78</v>
      </c>
      <c r="F18" s="5">
        <v>2794.2</v>
      </c>
      <c r="G18" s="5"/>
      <c r="H18" s="5"/>
      <c r="I18" s="5"/>
      <c r="J18" s="5"/>
      <c r="K18" s="5"/>
      <c r="L18" s="5"/>
      <c r="M18" s="5"/>
      <c r="N18" s="5"/>
      <c r="O18" s="5"/>
      <c r="V18">
        <v>76.900000000000006</v>
      </c>
      <c r="W18">
        <v>70.2</v>
      </c>
      <c r="X18">
        <v>46.1</v>
      </c>
      <c r="Y18">
        <v>16.8</v>
      </c>
      <c r="Z18">
        <v>7.2</v>
      </c>
      <c r="AB18">
        <v>6.7</v>
      </c>
      <c r="AC18">
        <v>6.7</v>
      </c>
      <c r="AS18">
        <v>2501.9</v>
      </c>
      <c r="AT18">
        <v>137.19999999999999</v>
      </c>
      <c r="AU18">
        <v>0.2</v>
      </c>
      <c r="AV18">
        <v>18.399999999999999</v>
      </c>
      <c r="AW18">
        <v>15.5</v>
      </c>
      <c r="AX18">
        <v>2.9</v>
      </c>
      <c r="AY18">
        <v>1.4</v>
      </c>
      <c r="AZ18">
        <v>1</v>
      </c>
      <c r="BA18">
        <v>0.4</v>
      </c>
      <c r="BB18">
        <v>0.3</v>
      </c>
      <c r="BC18">
        <v>3.3</v>
      </c>
      <c r="BD18">
        <v>113.6</v>
      </c>
      <c r="BE18">
        <v>36.700000000000003</v>
      </c>
      <c r="BF18">
        <v>64.5</v>
      </c>
      <c r="BG18">
        <v>12.4</v>
      </c>
      <c r="BJ18">
        <v>78.2</v>
      </c>
      <c r="BK18">
        <v>40.200000000000003</v>
      </c>
      <c r="BL18">
        <v>35.6</v>
      </c>
      <c r="BM18">
        <v>2.4</v>
      </c>
    </row>
    <row r="19" spans="4:65" x14ac:dyDescent="0.2">
      <c r="D19" s="5" t="s">
        <v>80</v>
      </c>
      <c r="E19" s="5" t="s">
        <v>78</v>
      </c>
      <c r="F19" s="5">
        <v>8807.2999999999993</v>
      </c>
      <c r="G19" s="5">
        <v>315.89999999999998</v>
      </c>
      <c r="H19" s="5">
        <v>308.8</v>
      </c>
      <c r="I19" s="5">
        <v>308.39999999999998</v>
      </c>
      <c r="J19" s="5">
        <v>1</v>
      </c>
      <c r="K19" s="5">
        <v>126.9</v>
      </c>
      <c r="L19" s="5">
        <v>180.5</v>
      </c>
      <c r="M19" s="5">
        <v>0.4</v>
      </c>
      <c r="N19" s="5">
        <v>7.1</v>
      </c>
      <c r="O19" s="5">
        <v>4.5</v>
      </c>
      <c r="P19">
        <v>1.6</v>
      </c>
      <c r="R19">
        <v>1</v>
      </c>
      <c r="V19">
        <v>7669.9</v>
      </c>
      <c r="W19">
        <v>4105.8999999999996</v>
      </c>
      <c r="X19">
        <v>3742.2</v>
      </c>
      <c r="Y19">
        <v>334.5</v>
      </c>
      <c r="Z19">
        <v>29.2</v>
      </c>
      <c r="AB19">
        <v>3564</v>
      </c>
      <c r="AD19">
        <v>90.8</v>
      </c>
      <c r="AE19">
        <v>561.6</v>
      </c>
      <c r="AF19">
        <v>437</v>
      </c>
      <c r="AH19">
        <v>0.9</v>
      </c>
      <c r="AI19">
        <v>115.9</v>
      </c>
      <c r="AJ19">
        <v>16.5</v>
      </c>
      <c r="AK19">
        <v>789.8</v>
      </c>
      <c r="AL19">
        <v>1403.7</v>
      </c>
      <c r="AM19">
        <v>22.4</v>
      </c>
      <c r="AN19">
        <v>41.8</v>
      </c>
      <c r="AO19">
        <v>10.5</v>
      </c>
      <c r="AP19">
        <v>7.3</v>
      </c>
      <c r="AQ19">
        <v>41.6</v>
      </c>
      <c r="AR19">
        <v>24.1</v>
      </c>
      <c r="AS19">
        <v>719.5</v>
      </c>
      <c r="AT19">
        <v>26.1</v>
      </c>
      <c r="BD19">
        <v>26.1</v>
      </c>
      <c r="BE19">
        <v>1.9</v>
      </c>
      <c r="BF19">
        <v>24.2</v>
      </c>
      <c r="BH19">
        <v>74.2</v>
      </c>
      <c r="BJ19">
        <v>1.6</v>
      </c>
      <c r="BL19">
        <v>1.6</v>
      </c>
    </row>
    <row r="20" spans="4:65" x14ac:dyDescent="0.2">
      <c r="D20" s="5" t="s">
        <v>81</v>
      </c>
      <c r="E20" s="5" t="s">
        <v>78</v>
      </c>
      <c r="F20" s="5">
        <v>7690.2</v>
      </c>
      <c r="G20" s="5">
        <v>1.8</v>
      </c>
      <c r="H20" s="5"/>
      <c r="I20" s="5"/>
      <c r="J20" s="5"/>
      <c r="K20" s="5"/>
      <c r="L20" s="5"/>
      <c r="M20" s="5"/>
      <c r="N20" s="5">
        <v>1.8</v>
      </c>
      <c r="O20" s="5">
        <v>1.2</v>
      </c>
      <c r="R20">
        <v>0.6</v>
      </c>
      <c r="V20">
        <v>5908.2</v>
      </c>
      <c r="W20">
        <v>1752</v>
      </c>
      <c r="X20">
        <v>1719.2</v>
      </c>
      <c r="Y20">
        <v>9.1</v>
      </c>
      <c r="Z20">
        <v>23.7</v>
      </c>
      <c r="AB20">
        <v>4156.2</v>
      </c>
      <c r="AD20">
        <v>67.099999999999994</v>
      </c>
      <c r="AE20">
        <v>535.4</v>
      </c>
      <c r="AF20">
        <v>635.79999999999995</v>
      </c>
      <c r="AH20">
        <v>2.2000000000000002</v>
      </c>
      <c r="AI20">
        <v>273.7</v>
      </c>
      <c r="AJ20">
        <v>20.399999999999999</v>
      </c>
      <c r="AK20">
        <v>1320.6</v>
      </c>
      <c r="AL20">
        <v>1129.5999999999999</v>
      </c>
      <c r="AM20">
        <v>25.4</v>
      </c>
      <c r="AN20">
        <v>56.8</v>
      </c>
      <c r="AO20">
        <v>12.2</v>
      </c>
      <c r="AP20">
        <v>6.2</v>
      </c>
      <c r="AQ20">
        <v>29.9</v>
      </c>
      <c r="AR20">
        <v>40.799999999999997</v>
      </c>
      <c r="AS20">
        <v>1719.3</v>
      </c>
      <c r="AT20">
        <v>18.399999999999999</v>
      </c>
      <c r="BD20">
        <v>18.399999999999999</v>
      </c>
      <c r="BE20">
        <v>1.3</v>
      </c>
      <c r="BF20">
        <v>17.100000000000001</v>
      </c>
      <c r="BH20">
        <v>41.5</v>
      </c>
      <c r="BJ20">
        <v>1.1000000000000001</v>
      </c>
      <c r="BL20">
        <v>1.1000000000000001</v>
      </c>
    </row>
    <row r="21" spans="4:65" x14ac:dyDescent="0.2">
      <c r="D21" s="5" t="s">
        <v>82</v>
      </c>
      <c r="E21" s="5" t="s">
        <v>78</v>
      </c>
      <c r="F21" s="5">
        <v>1117.0999999999999</v>
      </c>
      <c r="G21" s="5">
        <v>314.2</v>
      </c>
      <c r="H21" s="5">
        <v>308.8</v>
      </c>
      <c r="I21" s="5">
        <v>308.39999999999998</v>
      </c>
      <c r="J21" s="5">
        <v>1</v>
      </c>
      <c r="K21" s="5">
        <v>126.9</v>
      </c>
      <c r="L21" s="5">
        <v>180.5</v>
      </c>
      <c r="M21" s="5">
        <v>0.4</v>
      </c>
      <c r="N21" s="5">
        <v>5.4</v>
      </c>
      <c r="O21" s="5">
        <v>3.3</v>
      </c>
      <c r="P21">
        <v>1.6</v>
      </c>
      <c r="R21">
        <v>0.4</v>
      </c>
      <c r="V21">
        <v>1761.7</v>
      </c>
      <c r="W21">
        <v>2353.9</v>
      </c>
      <c r="X21">
        <v>2023</v>
      </c>
      <c r="Y21">
        <v>325.39999999999998</v>
      </c>
      <c r="Z21">
        <v>5.5</v>
      </c>
      <c r="AB21">
        <v>-592.20000000000005</v>
      </c>
      <c r="AD21">
        <v>23.7</v>
      </c>
      <c r="AE21">
        <v>26.3</v>
      </c>
      <c r="AF21">
        <v>-198.9</v>
      </c>
      <c r="AH21">
        <v>-1.4</v>
      </c>
      <c r="AI21">
        <v>-157.80000000000001</v>
      </c>
      <c r="AJ21">
        <v>-3.9</v>
      </c>
      <c r="AK21">
        <v>-530.79999999999995</v>
      </c>
      <c r="AL21">
        <v>274.10000000000002</v>
      </c>
      <c r="AM21">
        <v>-3</v>
      </c>
      <c r="AN21">
        <v>-15</v>
      </c>
      <c r="AO21">
        <v>-1.7</v>
      </c>
      <c r="AP21">
        <v>1.1000000000000001</v>
      </c>
      <c r="AQ21">
        <v>11.7</v>
      </c>
      <c r="AR21">
        <v>-16.7</v>
      </c>
      <c r="AS21">
        <v>-999.8</v>
      </c>
      <c r="AT21">
        <v>7.7</v>
      </c>
      <c r="BD21">
        <v>7.7</v>
      </c>
      <c r="BE21">
        <v>0.7</v>
      </c>
      <c r="BF21">
        <v>7</v>
      </c>
      <c r="BH21">
        <v>32.700000000000003</v>
      </c>
      <c r="BJ21">
        <v>0.6</v>
      </c>
      <c r="BL21">
        <v>0.6</v>
      </c>
    </row>
    <row r="22" spans="4:65" x14ac:dyDescent="0.2">
      <c r="D22" s="5" t="s">
        <v>83</v>
      </c>
      <c r="E22" s="5" t="s">
        <v>78</v>
      </c>
      <c r="F22" s="5">
        <v>773.2</v>
      </c>
      <c r="G22" s="5"/>
      <c r="H22" s="5"/>
      <c r="I22" s="5"/>
      <c r="J22" s="5"/>
      <c r="K22" s="5"/>
      <c r="L22" s="5"/>
      <c r="M22" s="5"/>
      <c r="N22" s="5"/>
      <c r="O22" s="5"/>
      <c r="V22">
        <v>773.2</v>
      </c>
      <c r="AB22">
        <v>773.2</v>
      </c>
      <c r="AI22">
        <v>148.6</v>
      </c>
      <c r="AK22">
        <v>63.1</v>
      </c>
      <c r="AL22">
        <v>558.79999999999995</v>
      </c>
      <c r="AN22">
        <v>2.8</v>
      </c>
    </row>
    <row r="23" spans="4:65" x14ac:dyDescent="0.2">
      <c r="D23" s="5" t="s">
        <v>84</v>
      </c>
      <c r="E23" s="5" t="s">
        <v>78</v>
      </c>
      <c r="F23" s="5">
        <v>99.2</v>
      </c>
      <c r="G23" s="5">
        <v>-2.8</v>
      </c>
      <c r="H23" s="5">
        <v>-3.7</v>
      </c>
      <c r="I23" s="5">
        <v>-3.8</v>
      </c>
      <c r="J23" s="5"/>
      <c r="K23" s="5">
        <v>-5.4</v>
      </c>
      <c r="L23" s="5">
        <v>1.6</v>
      </c>
      <c r="M23" s="5">
        <v>0.1</v>
      </c>
      <c r="N23" s="5">
        <v>0.9</v>
      </c>
      <c r="O23" s="5">
        <v>0.9</v>
      </c>
      <c r="R23">
        <v>0</v>
      </c>
      <c r="V23">
        <v>138.6</v>
      </c>
      <c r="W23">
        <v>89</v>
      </c>
      <c r="X23">
        <v>77.099999999999994</v>
      </c>
      <c r="Y23">
        <v>9.5</v>
      </c>
      <c r="Z23">
        <v>2.4</v>
      </c>
      <c r="AB23">
        <v>49.6</v>
      </c>
      <c r="AD23">
        <v>-1</v>
      </c>
      <c r="AE23">
        <v>0.8</v>
      </c>
      <c r="AF23">
        <v>-7.3</v>
      </c>
      <c r="AH23">
        <v>-0.1</v>
      </c>
      <c r="AI23">
        <v>3.3</v>
      </c>
      <c r="AJ23">
        <v>0.7</v>
      </c>
      <c r="AK23">
        <v>42.8</v>
      </c>
      <c r="AL23">
        <v>15.5</v>
      </c>
      <c r="AM23">
        <v>-2.6</v>
      </c>
      <c r="AN23">
        <v>-2.7</v>
      </c>
      <c r="AO23">
        <v>-0.1</v>
      </c>
      <c r="AP23">
        <v>0.2</v>
      </c>
      <c r="AQ23">
        <v>-0.3</v>
      </c>
      <c r="AR23">
        <v>0.6</v>
      </c>
      <c r="AS23">
        <v>-34.9</v>
      </c>
      <c r="AT23">
        <v>-1.8</v>
      </c>
      <c r="BD23">
        <v>-1.8</v>
      </c>
      <c r="BF23">
        <v>-1.8</v>
      </c>
    </row>
    <row r="24" spans="4:65" x14ac:dyDescent="0.2">
      <c r="D24" s="5" t="s">
        <v>85</v>
      </c>
      <c r="E24" s="5" t="s">
        <v>78</v>
      </c>
      <c r="F24" s="5">
        <v>-13.1</v>
      </c>
      <c r="G24" s="5"/>
      <c r="H24" s="5"/>
      <c r="I24" s="5"/>
      <c r="J24" s="5"/>
      <c r="K24" s="5"/>
      <c r="L24" s="5"/>
      <c r="M24" s="5"/>
      <c r="N24" s="5"/>
      <c r="O24" s="5"/>
      <c r="V24">
        <v>-8</v>
      </c>
      <c r="AB24">
        <v>-8</v>
      </c>
      <c r="AK24">
        <v>-8</v>
      </c>
      <c r="AS24">
        <v>-6.2</v>
      </c>
      <c r="AT24">
        <v>-0.1</v>
      </c>
      <c r="BD24">
        <v>-0.1</v>
      </c>
      <c r="BG24">
        <v>-0.1</v>
      </c>
      <c r="BH24">
        <v>1.2</v>
      </c>
    </row>
    <row r="25" spans="4:65" x14ac:dyDescent="0.2">
      <c r="D25" s="5" t="s">
        <v>86</v>
      </c>
      <c r="E25" s="5" t="s">
        <v>78</v>
      </c>
      <c r="F25" s="5">
        <v>3250.3</v>
      </c>
      <c r="G25" s="5">
        <v>311.39999999999998</v>
      </c>
      <c r="H25" s="5">
        <v>305.10000000000002</v>
      </c>
      <c r="I25" s="5">
        <v>304.60000000000002</v>
      </c>
      <c r="J25" s="5">
        <v>1</v>
      </c>
      <c r="K25" s="5">
        <v>121.5</v>
      </c>
      <c r="L25" s="5">
        <v>182.1</v>
      </c>
      <c r="M25" s="5">
        <v>0.5</v>
      </c>
      <c r="N25" s="5">
        <v>6.2</v>
      </c>
      <c r="O25" s="5">
        <v>4.2</v>
      </c>
      <c r="P25">
        <v>1.6</v>
      </c>
      <c r="R25">
        <v>0.5</v>
      </c>
      <c r="V25">
        <v>1212</v>
      </c>
      <c r="W25">
        <v>2513</v>
      </c>
      <c r="X25">
        <v>2146.1999999999998</v>
      </c>
      <c r="Y25">
        <v>351.7</v>
      </c>
      <c r="Z25">
        <v>15.1</v>
      </c>
      <c r="AB25">
        <v>-1301.0999999999999</v>
      </c>
      <c r="AC25">
        <v>6.7</v>
      </c>
      <c r="AD25">
        <v>22.7</v>
      </c>
      <c r="AE25">
        <v>27</v>
      </c>
      <c r="AF25">
        <v>-206.2</v>
      </c>
      <c r="AH25">
        <v>-1.5</v>
      </c>
      <c r="AI25">
        <v>-303.10000000000002</v>
      </c>
      <c r="AJ25">
        <v>-3.3</v>
      </c>
      <c r="AK25">
        <v>-543.1</v>
      </c>
      <c r="AL25">
        <v>-269.2</v>
      </c>
      <c r="AM25">
        <v>-5.6</v>
      </c>
      <c r="AN25">
        <v>-20.5</v>
      </c>
      <c r="AO25">
        <v>-1.8</v>
      </c>
      <c r="AP25">
        <v>1.3</v>
      </c>
      <c r="AQ25">
        <v>11.4</v>
      </c>
      <c r="AR25">
        <v>-16.100000000000001</v>
      </c>
      <c r="AS25">
        <v>1473.4</v>
      </c>
      <c r="AT25">
        <v>143.19999999999999</v>
      </c>
      <c r="AU25">
        <v>0.2</v>
      </c>
      <c r="AV25">
        <v>18.399999999999999</v>
      </c>
      <c r="AW25">
        <v>15.5</v>
      </c>
      <c r="AX25">
        <v>2.9</v>
      </c>
      <c r="AY25">
        <v>1.4</v>
      </c>
      <c r="AZ25">
        <v>1</v>
      </c>
      <c r="BA25">
        <v>0.4</v>
      </c>
      <c r="BB25">
        <v>0.3</v>
      </c>
      <c r="BC25">
        <v>3.3</v>
      </c>
      <c r="BD25">
        <v>119.6</v>
      </c>
      <c r="BE25">
        <v>37.4</v>
      </c>
      <c r="BF25">
        <v>69.8</v>
      </c>
      <c r="BG25">
        <v>12.4</v>
      </c>
      <c r="BH25">
        <v>31.5</v>
      </c>
      <c r="BJ25">
        <v>78.8</v>
      </c>
      <c r="BK25">
        <v>40.200000000000003</v>
      </c>
      <c r="BL25">
        <v>36.200000000000003</v>
      </c>
      <c r="BM25">
        <v>2.4</v>
      </c>
    </row>
    <row r="26" spans="4:65" x14ac:dyDescent="0.2">
      <c r="D26" s="5" t="s">
        <v>87</v>
      </c>
      <c r="E26" s="5" t="s">
        <v>78</v>
      </c>
      <c r="F26" s="5">
        <v>4238.1000000000004</v>
      </c>
      <c r="G26" s="5">
        <v>387.5</v>
      </c>
      <c r="H26" s="5">
        <v>303.60000000000002</v>
      </c>
      <c r="I26" s="5">
        <v>303.60000000000002</v>
      </c>
      <c r="J26" s="5"/>
      <c r="K26" s="5">
        <v>121.5</v>
      </c>
      <c r="L26" s="5">
        <v>182.1</v>
      </c>
      <c r="M26" s="5"/>
      <c r="N26" s="5">
        <v>83.9</v>
      </c>
      <c r="O26" s="5">
        <v>53.3</v>
      </c>
      <c r="R26">
        <v>1.5</v>
      </c>
      <c r="T26">
        <v>2.4</v>
      </c>
      <c r="U26">
        <v>26.7</v>
      </c>
      <c r="V26">
        <v>3009.7</v>
      </c>
      <c r="W26">
        <v>2395</v>
      </c>
      <c r="X26">
        <v>2146.8000000000002</v>
      </c>
      <c r="Y26">
        <v>233</v>
      </c>
      <c r="Z26">
        <v>15.1</v>
      </c>
      <c r="AB26">
        <v>614.70000000000005</v>
      </c>
      <c r="AC26">
        <v>38.5</v>
      </c>
      <c r="AD26">
        <v>25.8</v>
      </c>
      <c r="AE26">
        <v>207.2</v>
      </c>
      <c r="AF26">
        <v>1.9</v>
      </c>
      <c r="AH26">
        <v>0.1</v>
      </c>
      <c r="AI26">
        <v>1</v>
      </c>
      <c r="AJ26">
        <v>12.9</v>
      </c>
      <c r="AK26">
        <v>114.6</v>
      </c>
      <c r="AL26">
        <v>163.1</v>
      </c>
      <c r="AM26">
        <v>26.1</v>
      </c>
      <c r="AN26">
        <v>1.9</v>
      </c>
      <c r="AO26">
        <v>0.1</v>
      </c>
      <c r="AP26">
        <v>3.7</v>
      </c>
      <c r="AQ26">
        <v>1.3</v>
      </c>
      <c r="AR26">
        <v>16.3</v>
      </c>
      <c r="AS26">
        <v>632</v>
      </c>
      <c r="AT26">
        <v>116.5</v>
      </c>
      <c r="AU26">
        <v>0.2</v>
      </c>
      <c r="AV26">
        <v>18.399999999999999</v>
      </c>
      <c r="AW26">
        <v>15.5</v>
      </c>
      <c r="AX26">
        <v>2.9</v>
      </c>
      <c r="AY26">
        <v>0.4</v>
      </c>
      <c r="BA26">
        <v>0.4</v>
      </c>
      <c r="BD26">
        <v>97.5</v>
      </c>
      <c r="BE26">
        <v>37.4</v>
      </c>
      <c r="BF26">
        <v>48.4</v>
      </c>
      <c r="BG26">
        <v>11.7</v>
      </c>
      <c r="BI26">
        <v>17.5</v>
      </c>
      <c r="BJ26">
        <v>75</v>
      </c>
      <c r="BK26">
        <v>40.200000000000003</v>
      </c>
      <c r="BL26">
        <v>34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1029</v>
      </c>
      <c r="G27" s="5">
        <v>211.2</v>
      </c>
      <c r="H27" s="5">
        <v>182.1</v>
      </c>
      <c r="I27" s="5">
        <v>182.1</v>
      </c>
      <c r="J27" s="5"/>
      <c r="K27" s="5"/>
      <c r="L27" s="5">
        <v>182.1</v>
      </c>
      <c r="M27" s="5"/>
      <c r="N27" s="5">
        <v>29.1</v>
      </c>
      <c r="O27" s="5"/>
      <c r="T27">
        <v>2.4</v>
      </c>
      <c r="U27">
        <v>26.7</v>
      </c>
      <c r="V27">
        <v>27.6</v>
      </c>
      <c r="AB27">
        <v>27.6</v>
      </c>
      <c r="AC27">
        <v>23.6</v>
      </c>
      <c r="AK27">
        <v>0.6</v>
      </c>
      <c r="AR27">
        <v>3.4</v>
      </c>
      <c r="AS27">
        <v>603.6</v>
      </c>
      <c r="AT27">
        <v>101.1</v>
      </c>
      <c r="AU27">
        <v>0.2</v>
      </c>
      <c r="AV27">
        <v>18.399999999999999</v>
      </c>
      <c r="AW27">
        <v>15.5</v>
      </c>
      <c r="AX27">
        <v>2.9</v>
      </c>
      <c r="AY27">
        <v>0.4</v>
      </c>
      <c r="BA27">
        <v>0.4</v>
      </c>
      <c r="BD27">
        <v>82.2</v>
      </c>
      <c r="BE27">
        <v>33.700000000000003</v>
      </c>
      <c r="BF27">
        <v>37.299999999999997</v>
      </c>
      <c r="BG27">
        <v>11.2</v>
      </c>
      <c r="BI27">
        <v>15.7</v>
      </c>
      <c r="BJ27">
        <v>69.900000000000006</v>
      </c>
      <c r="BK27">
        <v>40.200000000000003</v>
      </c>
      <c r="BL27">
        <v>29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3209.1</v>
      </c>
      <c r="G28" s="5">
        <v>176.3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54.8</v>
      </c>
      <c r="O28" s="5">
        <v>53.3</v>
      </c>
      <c r="R28">
        <v>1.5</v>
      </c>
      <c r="V28">
        <v>2982.1</v>
      </c>
      <c r="W28">
        <v>2395</v>
      </c>
      <c r="X28">
        <v>2146.8000000000002</v>
      </c>
      <c r="Y28">
        <v>233</v>
      </c>
      <c r="Z28">
        <v>15.1</v>
      </c>
      <c r="AB28">
        <v>587.1</v>
      </c>
      <c r="AC28">
        <v>14.9</v>
      </c>
      <c r="AD28">
        <v>25.8</v>
      </c>
      <c r="AE28">
        <v>207.2</v>
      </c>
      <c r="AF28">
        <v>1.9</v>
      </c>
      <c r="AH28">
        <v>0.1</v>
      </c>
      <c r="AI28">
        <v>1</v>
      </c>
      <c r="AJ28">
        <v>12.9</v>
      </c>
      <c r="AK28">
        <v>114</v>
      </c>
      <c r="AL28">
        <v>163.1</v>
      </c>
      <c r="AM28">
        <v>26.1</v>
      </c>
      <c r="AN28">
        <v>1.9</v>
      </c>
      <c r="AO28">
        <v>0.1</v>
      </c>
      <c r="AP28">
        <v>3.7</v>
      </c>
      <c r="AQ28">
        <v>1.3</v>
      </c>
      <c r="AR28">
        <v>12.9</v>
      </c>
      <c r="AS28">
        <v>28.4</v>
      </c>
      <c r="AT28">
        <v>15.3</v>
      </c>
      <c r="BD28">
        <v>15.3</v>
      </c>
      <c r="BE28">
        <v>3.7</v>
      </c>
      <c r="BF28">
        <v>11.1</v>
      </c>
      <c r="BG28">
        <v>0.6</v>
      </c>
      <c r="BI28">
        <v>1.8</v>
      </c>
      <c r="BJ28">
        <v>5.2</v>
      </c>
      <c r="BL28">
        <v>4.9000000000000004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3729.2</v>
      </c>
      <c r="G29" s="5">
        <v>114.9</v>
      </c>
      <c r="H29" s="5"/>
      <c r="I29" s="5"/>
      <c r="J29" s="5"/>
      <c r="K29" s="5"/>
      <c r="L29" s="5"/>
      <c r="M29" s="5"/>
      <c r="N29" s="5">
        <v>114.9</v>
      </c>
      <c r="O29" s="5">
        <v>57.4</v>
      </c>
      <c r="R29">
        <v>4.0999999999999996</v>
      </c>
      <c r="T29">
        <v>16.3</v>
      </c>
      <c r="U29">
        <v>37.1</v>
      </c>
      <c r="V29">
        <v>2948</v>
      </c>
      <c r="W29">
        <v>1.7</v>
      </c>
      <c r="X29">
        <v>0.6</v>
      </c>
      <c r="Y29">
        <v>1.1000000000000001</v>
      </c>
      <c r="AB29">
        <v>2946.3</v>
      </c>
      <c r="AC29">
        <v>194.8</v>
      </c>
      <c r="AD29">
        <v>70.400000000000006</v>
      </c>
      <c r="AE29">
        <v>380.8</v>
      </c>
      <c r="AF29">
        <v>386</v>
      </c>
      <c r="AH29">
        <v>1.7</v>
      </c>
      <c r="AI29">
        <v>306</v>
      </c>
      <c r="AJ29">
        <v>18.7</v>
      </c>
      <c r="AK29">
        <v>1010.7</v>
      </c>
      <c r="AL29">
        <v>435.1</v>
      </c>
      <c r="AM29">
        <v>33.4</v>
      </c>
      <c r="AN29">
        <v>28.6</v>
      </c>
      <c r="AO29">
        <v>10.3</v>
      </c>
      <c r="AP29">
        <v>15.2</v>
      </c>
      <c r="AQ29">
        <v>13</v>
      </c>
      <c r="AR29">
        <v>41.7</v>
      </c>
      <c r="AS29">
        <v>1.9</v>
      </c>
      <c r="BH29">
        <v>410.3</v>
      </c>
      <c r="BI29">
        <v>254.1</v>
      </c>
    </row>
    <row r="30" spans="4:65" x14ac:dyDescent="0.2">
      <c r="D30" s="5" t="s">
        <v>91</v>
      </c>
      <c r="E30" s="5" t="s">
        <v>78</v>
      </c>
      <c r="F30" s="5">
        <v>637.29999999999995</v>
      </c>
      <c r="G30" s="5"/>
      <c r="H30" s="5"/>
      <c r="I30" s="5"/>
      <c r="J30" s="5"/>
      <c r="K30" s="5"/>
      <c r="L30" s="5"/>
      <c r="M30" s="5"/>
      <c r="N30" s="5"/>
      <c r="O30" s="5"/>
      <c r="BH30">
        <v>410.3</v>
      </c>
      <c r="BI30">
        <v>227.1</v>
      </c>
    </row>
    <row r="31" spans="4:65" x14ac:dyDescent="0.2">
      <c r="D31" s="5" t="s">
        <v>92</v>
      </c>
      <c r="E31" s="5" t="s">
        <v>78</v>
      </c>
      <c r="F31" s="5">
        <v>3091.8</v>
      </c>
      <c r="G31" s="5">
        <v>114.9</v>
      </c>
      <c r="H31" s="5"/>
      <c r="I31" s="5"/>
      <c r="J31" s="5"/>
      <c r="K31" s="5"/>
      <c r="L31" s="5"/>
      <c r="M31" s="5"/>
      <c r="N31" s="5">
        <v>114.9</v>
      </c>
      <c r="O31" s="5">
        <v>57.4</v>
      </c>
      <c r="R31">
        <v>4.0999999999999996</v>
      </c>
      <c r="T31">
        <v>16.3</v>
      </c>
      <c r="U31">
        <v>37.1</v>
      </c>
      <c r="V31">
        <v>2948</v>
      </c>
      <c r="W31">
        <v>1.7</v>
      </c>
      <c r="X31">
        <v>0.6</v>
      </c>
      <c r="Y31">
        <v>1.1000000000000001</v>
      </c>
      <c r="AB31">
        <v>2946.3</v>
      </c>
      <c r="AC31">
        <v>194.8</v>
      </c>
      <c r="AD31">
        <v>70.400000000000006</v>
      </c>
      <c r="AE31">
        <v>380.8</v>
      </c>
      <c r="AF31">
        <v>386</v>
      </c>
      <c r="AH31">
        <v>1.7</v>
      </c>
      <c r="AI31">
        <v>306</v>
      </c>
      <c r="AJ31">
        <v>18.7</v>
      </c>
      <c r="AK31">
        <v>1010.7</v>
      </c>
      <c r="AL31">
        <v>435.1</v>
      </c>
      <c r="AM31">
        <v>33.4</v>
      </c>
      <c r="AN31">
        <v>28.6</v>
      </c>
      <c r="AO31">
        <v>10.3</v>
      </c>
      <c r="AP31">
        <v>15.2</v>
      </c>
      <c r="AQ31">
        <v>13</v>
      </c>
      <c r="AR31">
        <v>41.7</v>
      </c>
      <c r="AS31">
        <v>1.9</v>
      </c>
      <c r="BI31">
        <v>27.1</v>
      </c>
    </row>
    <row r="32" spans="4:65" x14ac:dyDescent="0.2">
      <c r="D32" s="5" t="s">
        <v>200</v>
      </c>
      <c r="E32" s="5" t="s">
        <v>78</v>
      </c>
      <c r="F32" s="5">
        <v>508.9</v>
      </c>
      <c r="G32" s="5">
        <v>272.60000000000002</v>
      </c>
      <c r="H32" s="5">
        <v>303.60000000000002</v>
      </c>
      <c r="I32" s="5">
        <v>303.60000000000002</v>
      </c>
      <c r="J32" s="5"/>
      <c r="K32" s="5">
        <v>121.5</v>
      </c>
      <c r="L32" s="5">
        <v>182.1</v>
      </c>
      <c r="M32" s="5"/>
      <c r="N32" s="5">
        <v>-31</v>
      </c>
      <c r="O32" s="5">
        <v>-4.0999999999999996</v>
      </c>
      <c r="R32">
        <v>-2.6</v>
      </c>
      <c r="T32">
        <v>-13.9</v>
      </c>
      <c r="U32">
        <v>-10.4</v>
      </c>
      <c r="V32">
        <v>61.7</v>
      </c>
      <c r="W32">
        <v>2393.3000000000002</v>
      </c>
      <c r="X32">
        <v>2146.1999999999998</v>
      </c>
      <c r="Y32">
        <v>232</v>
      </c>
      <c r="Z32">
        <v>15.1</v>
      </c>
      <c r="AB32">
        <v>-2331.6</v>
      </c>
      <c r="AC32">
        <v>-156.30000000000001</v>
      </c>
      <c r="AD32">
        <v>-44.5</v>
      </c>
      <c r="AE32">
        <v>-173.6</v>
      </c>
      <c r="AF32">
        <v>-384</v>
      </c>
      <c r="AH32">
        <v>-1.5</v>
      </c>
      <c r="AI32">
        <v>-305</v>
      </c>
      <c r="AJ32">
        <v>-5.8</v>
      </c>
      <c r="AK32">
        <v>-896.1</v>
      </c>
      <c r="AL32">
        <v>-272</v>
      </c>
      <c r="AM32">
        <v>-7.3</v>
      </c>
      <c r="AN32">
        <v>-26.7</v>
      </c>
      <c r="AO32">
        <v>-10.199999999999999</v>
      </c>
      <c r="AP32">
        <v>-11.6</v>
      </c>
      <c r="AQ32">
        <v>-11.7</v>
      </c>
      <c r="AR32">
        <v>-25.4</v>
      </c>
      <c r="AS32">
        <v>630.1</v>
      </c>
      <c r="AT32">
        <v>116.5</v>
      </c>
      <c r="AU32">
        <v>0.2</v>
      </c>
      <c r="AV32">
        <v>18.399999999999999</v>
      </c>
      <c r="AW32">
        <v>15.5</v>
      </c>
      <c r="AX32">
        <v>2.9</v>
      </c>
      <c r="AY32">
        <v>0.4</v>
      </c>
      <c r="BA32">
        <v>0.4</v>
      </c>
      <c r="BD32">
        <v>97.5</v>
      </c>
      <c r="BE32">
        <v>37.4</v>
      </c>
      <c r="BF32">
        <v>48.4</v>
      </c>
      <c r="BG32">
        <v>11.7</v>
      </c>
      <c r="BH32">
        <v>-410.3</v>
      </c>
      <c r="BI32">
        <v>-236.7</v>
      </c>
      <c r="BJ32">
        <v>75</v>
      </c>
      <c r="BK32">
        <v>40.200000000000003</v>
      </c>
      <c r="BL32">
        <v>34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391.7</v>
      </c>
      <c r="G33" s="5">
        <v>211.2</v>
      </c>
      <c r="H33" s="5">
        <v>182.1</v>
      </c>
      <c r="I33" s="5">
        <v>182.1</v>
      </c>
      <c r="J33" s="5"/>
      <c r="K33" s="5"/>
      <c r="L33" s="5">
        <v>182.1</v>
      </c>
      <c r="M33" s="5"/>
      <c r="N33" s="5">
        <v>29.1</v>
      </c>
      <c r="O33" s="5"/>
      <c r="T33">
        <v>2.4</v>
      </c>
      <c r="U33">
        <v>26.7</v>
      </c>
      <c r="V33">
        <v>27.6</v>
      </c>
      <c r="AB33">
        <v>27.6</v>
      </c>
      <c r="AC33">
        <v>23.6</v>
      </c>
      <c r="AK33">
        <v>0.6</v>
      </c>
      <c r="AR33">
        <v>3.4</v>
      </c>
      <c r="AS33">
        <v>603.6</v>
      </c>
      <c r="AT33">
        <v>101.1</v>
      </c>
      <c r="AU33">
        <v>0.2</v>
      </c>
      <c r="AV33">
        <v>18.399999999999999</v>
      </c>
      <c r="AW33">
        <v>15.5</v>
      </c>
      <c r="AX33">
        <v>2.9</v>
      </c>
      <c r="AY33">
        <v>0.4</v>
      </c>
      <c r="BA33">
        <v>0.4</v>
      </c>
      <c r="BD33">
        <v>82.2</v>
      </c>
      <c r="BE33">
        <v>33.700000000000003</v>
      </c>
      <c r="BF33">
        <v>37.299999999999997</v>
      </c>
      <c r="BG33">
        <v>11.2</v>
      </c>
      <c r="BH33">
        <v>-410.3</v>
      </c>
      <c r="BI33">
        <v>-211.4</v>
      </c>
      <c r="BJ33">
        <v>69.900000000000006</v>
      </c>
      <c r="BK33">
        <v>40.200000000000003</v>
      </c>
      <c r="BL33">
        <v>29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117.3</v>
      </c>
      <c r="G34" s="5">
        <v>61.4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-60</v>
      </c>
      <c r="O34" s="5">
        <v>-4.0999999999999996</v>
      </c>
      <c r="R34">
        <v>-2.6</v>
      </c>
      <c r="T34">
        <v>-16.3</v>
      </c>
      <c r="U34">
        <v>-37.1</v>
      </c>
      <c r="V34">
        <v>34.1</v>
      </c>
      <c r="W34">
        <v>2393.3000000000002</v>
      </c>
      <c r="X34">
        <v>2146.1999999999998</v>
      </c>
      <c r="Y34">
        <v>232</v>
      </c>
      <c r="Z34">
        <v>15.1</v>
      </c>
      <c r="AB34">
        <v>-2359.1999999999998</v>
      </c>
      <c r="AC34">
        <v>-179.9</v>
      </c>
      <c r="AD34">
        <v>-44.5</v>
      </c>
      <c r="AE34">
        <v>-173.6</v>
      </c>
      <c r="AF34">
        <v>-384</v>
      </c>
      <c r="AH34">
        <v>-1.5</v>
      </c>
      <c r="AI34">
        <v>-305</v>
      </c>
      <c r="AJ34">
        <v>-5.8</v>
      </c>
      <c r="AK34">
        <v>-896.6</v>
      </c>
      <c r="AL34">
        <v>-272</v>
      </c>
      <c r="AM34">
        <v>-7.3</v>
      </c>
      <c r="AN34">
        <v>-26.7</v>
      </c>
      <c r="AO34">
        <v>-10.199999999999999</v>
      </c>
      <c r="AP34">
        <v>-11.6</v>
      </c>
      <c r="AQ34">
        <v>-11.7</v>
      </c>
      <c r="AR34">
        <v>-28.8</v>
      </c>
      <c r="AS34">
        <v>26.5</v>
      </c>
      <c r="AT34">
        <v>15.3</v>
      </c>
      <c r="BD34">
        <v>15.3</v>
      </c>
      <c r="BE34">
        <v>3.7</v>
      </c>
      <c r="BF34">
        <v>11.1</v>
      </c>
      <c r="BG34">
        <v>0.6</v>
      </c>
      <c r="BI34">
        <v>-25.3</v>
      </c>
      <c r="BJ34">
        <v>5.2</v>
      </c>
      <c r="BL34">
        <v>4.9000000000000004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209.8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T35">
        <v>9.6</v>
      </c>
      <c r="U35">
        <v>8.8000000000000007</v>
      </c>
      <c r="V35">
        <v>78.099999999999994</v>
      </c>
      <c r="AB35">
        <v>78.099999999999994</v>
      </c>
      <c r="AC35">
        <v>68.400000000000006</v>
      </c>
      <c r="AD35">
        <v>0</v>
      </c>
      <c r="AK35">
        <v>0.2</v>
      </c>
      <c r="AL35">
        <v>0.2</v>
      </c>
      <c r="AQ35">
        <v>9.3000000000000007</v>
      </c>
      <c r="AS35">
        <v>56.2</v>
      </c>
      <c r="BH35">
        <v>33.9</v>
      </c>
      <c r="BI35">
        <v>23.1</v>
      </c>
    </row>
    <row r="36" spans="4:65" x14ac:dyDescent="0.2">
      <c r="D36" s="5" t="s">
        <v>93</v>
      </c>
      <c r="E36" s="5" t="s">
        <v>78</v>
      </c>
      <c r="F36" s="5">
        <v>15.2</v>
      </c>
      <c r="G36" s="5"/>
      <c r="H36" s="5"/>
      <c r="I36" s="5"/>
      <c r="J36" s="5"/>
      <c r="K36" s="5"/>
      <c r="L36" s="5"/>
      <c r="M36" s="5"/>
      <c r="N36" s="5"/>
      <c r="O36" s="5"/>
      <c r="BH36">
        <v>15.2</v>
      </c>
    </row>
    <row r="37" spans="4:65" x14ac:dyDescent="0.2">
      <c r="D37" s="5" t="s">
        <v>94</v>
      </c>
      <c r="E37" s="5" t="s">
        <v>78</v>
      </c>
      <c r="F37" s="5">
        <v>32.1</v>
      </c>
      <c r="G37" s="5"/>
      <c r="H37" s="5"/>
      <c r="I37" s="5"/>
      <c r="J37" s="5"/>
      <c r="K37" s="5"/>
      <c r="L37" s="5"/>
      <c r="M37" s="5"/>
      <c r="N37" s="5"/>
      <c r="O37" s="5"/>
      <c r="V37">
        <v>0.2</v>
      </c>
      <c r="AB37">
        <v>0.2</v>
      </c>
      <c r="AK37">
        <v>0.2</v>
      </c>
      <c r="AS37">
        <v>25.5</v>
      </c>
      <c r="BH37">
        <v>6.2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7.7</v>
      </c>
      <c r="G38" s="5">
        <v>7.4</v>
      </c>
      <c r="H38" s="5"/>
      <c r="I38" s="5"/>
      <c r="J38" s="5"/>
      <c r="K38" s="5"/>
      <c r="L38" s="5"/>
      <c r="M38" s="5"/>
      <c r="N38" s="5">
        <v>7.4</v>
      </c>
      <c r="O38" s="5"/>
      <c r="T38">
        <v>6.7</v>
      </c>
      <c r="U38">
        <v>0.8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12.1</v>
      </c>
      <c r="G39" s="5">
        <v>11</v>
      </c>
      <c r="H39" s="5"/>
      <c r="I39" s="5"/>
      <c r="J39" s="5"/>
      <c r="K39" s="5"/>
      <c r="L39" s="5"/>
      <c r="M39" s="5"/>
      <c r="N39" s="5">
        <v>11</v>
      </c>
      <c r="O39" s="5"/>
      <c r="T39">
        <v>2.9</v>
      </c>
      <c r="U39">
        <v>8.1</v>
      </c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140.1</v>
      </c>
      <c r="G40" s="5"/>
      <c r="H40" s="5"/>
      <c r="I40" s="5"/>
      <c r="J40" s="5"/>
      <c r="K40" s="5"/>
      <c r="L40" s="5"/>
      <c r="M40" s="5"/>
      <c r="N40" s="5"/>
      <c r="O40" s="5"/>
      <c r="V40">
        <v>77.900000000000006</v>
      </c>
      <c r="AB40">
        <v>77.900000000000006</v>
      </c>
      <c r="AC40">
        <v>68.400000000000006</v>
      </c>
      <c r="AD40">
        <v>0</v>
      </c>
      <c r="AK40">
        <v>0</v>
      </c>
      <c r="AL40">
        <v>0.2</v>
      </c>
      <c r="AQ40">
        <v>9.3000000000000007</v>
      </c>
      <c r="AS40">
        <v>28.2</v>
      </c>
      <c r="BH40">
        <v>11.1</v>
      </c>
      <c r="BI40">
        <v>22.8</v>
      </c>
    </row>
    <row r="41" spans="4:65" x14ac:dyDescent="0.2">
      <c r="D41" s="5" t="s">
        <v>204</v>
      </c>
      <c r="E41" s="5" t="s">
        <v>78</v>
      </c>
      <c r="F41" s="5">
        <v>2.6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0.7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22.6</v>
      </c>
      <c r="G42" s="5"/>
      <c r="H42" s="5"/>
      <c r="I42" s="5"/>
      <c r="J42" s="5"/>
      <c r="K42" s="5"/>
      <c r="L42" s="5"/>
      <c r="M42" s="5"/>
      <c r="N42" s="5"/>
      <c r="O42" s="5"/>
      <c r="BH42">
        <v>18.7</v>
      </c>
      <c r="BI42">
        <v>3.8</v>
      </c>
    </row>
    <row r="43" spans="4:65" x14ac:dyDescent="0.2">
      <c r="D43" s="5" t="s">
        <v>99</v>
      </c>
      <c r="E43" s="5" t="s">
        <v>78</v>
      </c>
      <c r="F43" s="5">
        <v>2509</v>
      </c>
      <c r="G43" s="5">
        <v>20.3</v>
      </c>
      <c r="H43" s="5">
        <v>1.5</v>
      </c>
      <c r="I43" s="5">
        <v>1</v>
      </c>
      <c r="J43" s="5">
        <v>1</v>
      </c>
      <c r="K43" s="5">
        <v>0.1</v>
      </c>
      <c r="L43" s="5"/>
      <c r="M43" s="5">
        <v>0.5</v>
      </c>
      <c r="N43" s="5">
        <v>18.8</v>
      </c>
      <c r="O43" s="5">
        <v>8.3000000000000007</v>
      </c>
      <c r="P43">
        <v>1.6</v>
      </c>
      <c r="R43">
        <v>3</v>
      </c>
      <c r="T43">
        <v>4.3</v>
      </c>
      <c r="U43">
        <v>1.5</v>
      </c>
      <c r="V43">
        <v>1072.2</v>
      </c>
      <c r="W43">
        <v>119.7</v>
      </c>
      <c r="Y43">
        <v>119.7</v>
      </c>
      <c r="AB43">
        <v>952.4</v>
      </c>
      <c r="AC43">
        <v>94.5</v>
      </c>
      <c r="AD43">
        <v>67.2</v>
      </c>
      <c r="AE43">
        <v>200.6</v>
      </c>
      <c r="AF43">
        <v>177.9</v>
      </c>
      <c r="AH43">
        <v>0.1</v>
      </c>
      <c r="AI43">
        <v>1.9</v>
      </c>
      <c r="AJ43">
        <v>2.5</v>
      </c>
      <c r="AK43">
        <v>352.8</v>
      </c>
      <c r="AL43">
        <v>2.6</v>
      </c>
      <c r="AM43">
        <v>1.7</v>
      </c>
      <c r="AN43">
        <v>6.2</v>
      </c>
      <c r="AO43">
        <v>8.4</v>
      </c>
      <c r="AP43">
        <v>12.8</v>
      </c>
      <c r="AQ43">
        <v>13.8</v>
      </c>
      <c r="AR43">
        <v>9.3000000000000007</v>
      </c>
      <c r="AS43">
        <v>787.1</v>
      </c>
      <c r="AT43">
        <v>26.7</v>
      </c>
      <c r="AY43">
        <v>1</v>
      </c>
      <c r="AZ43">
        <v>1</v>
      </c>
      <c r="BB43">
        <v>0.3</v>
      </c>
      <c r="BC43">
        <v>3.3</v>
      </c>
      <c r="BD43">
        <v>22.1</v>
      </c>
      <c r="BF43">
        <v>21.4</v>
      </c>
      <c r="BG43">
        <v>0.7</v>
      </c>
      <c r="BH43">
        <v>389.2</v>
      </c>
      <c r="BI43">
        <v>209.7</v>
      </c>
      <c r="BJ43">
        <v>3.8</v>
      </c>
      <c r="BL43">
        <v>2.2000000000000002</v>
      </c>
      <c r="BM43">
        <v>1.5</v>
      </c>
    </row>
    <row r="44" spans="4:65" x14ac:dyDescent="0.2">
      <c r="D44" s="5" t="s">
        <v>100</v>
      </c>
      <c r="E44" s="5" t="s">
        <v>78</v>
      </c>
      <c r="F44" s="5">
        <v>1953.6</v>
      </c>
      <c r="G44" s="5">
        <v>16.100000000000001</v>
      </c>
      <c r="H44" s="5">
        <v>1.5</v>
      </c>
      <c r="I44" s="5">
        <v>1</v>
      </c>
      <c r="J44" s="5">
        <v>1</v>
      </c>
      <c r="K44" s="5"/>
      <c r="L44" s="5"/>
      <c r="M44" s="5">
        <v>0.5</v>
      </c>
      <c r="N44" s="5">
        <v>14.6</v>
      </c>
      <c r="O44" s="5">
        <v>7.1</v>
      </c>
      <c r="P44">
        <v>1.6</v>
      </c>
      <c r="T44">
        <v>4.3</v>
      </c>
      <c r="U44">
        <v>1.5</v>
      </c>
      <c r="V44">
        <v>647</v>
      </c>
      <c r="AB44">
        <v>647</v>
      </c>
      <c r="AC44">
        <v>94.5</v>
      </c>
      <c r="AD44">
        <v>17</v>
      </c>
      <c r="AF44">
        <v>177.9</v>
      </c>
      <c r="AH44">
        <v>0.1</v>
      </c>
      <c r="AI44">
        <v>1.9</v>
      </c>
      <c r="AJ44">
        <v>0.3</v>
      </c>
      <c r="AK44">
        <v>352.6</v>
      </c>
      <c r="AL44">
        <v>2.6</v>
      </c>
      <c r="AR44">
        <v>0.1</v>
      </c>
      <c r="AS44">
        <v>661.2</v>
      </c>
      <c r="AT44">
        <v>26.7</v>
      </c>
      <c r="AY44">
        <v>1</v>
      </c>
      <c r="AZ44">
        <v>1</v>
      </c>
      <c r="BB44">
        <v>0.3</v>
      </c>
      <c r="BC44">
        <v>3.3</v>
      </c>
      <c r="BD44">
        <v>22.1</v>
      </c>
      <c r="BF44">
        <v>21.4</v>
      </c>
      <c r="BG44">
        <v>0.7</v>
      </c>
      <c r="BH44">
        <v>389.2</v>
      </c>
      <c r="BI44">
        <v>209.7</v>
      </c>
      <c r="BJ44">
        <v>3.8</v>
      </c>
      <c r="BL44">
        <v>2.2000000000000002</v>
      </c>
      <c r="BM44">
        <v>1.5</v>
      </c>
    </row>
    <row r="45" spans="4:65" x14ac:dyDescent="0.2">
      <c r="D45" s="5" t="s">
        <v>101</v>
      </c>
      <c r="E45" s="5" t="s">
        <v>78</v>
      </c>
      <c r="F45" s="5">
        <v>578.20000000000005</v>
      </c>
      <c r="G45" s="5">
        <v>15.8</v>
      </c>
      <c r="H45" s="5">
        <v>1.5</v>
      </c>
      <c r="I45" s="5">
        <v>0.9</v>
      </c>
      <c r="J45" s="5">
        <v>0.9</v>
      </c>
      <c r="K45" s="5"/>
      <c r="L45" s="5"/>
      <c r="M45" s="5">
        <v>0.5</v>
      </c>
      <c r="N45" s="5">
        <v>14.4</v>
      </c>
      <c r="O45" s="5">
        <v>7.1</v>
      </c>
      <c r="P45">
        <v>1.4</v>
      </c>
      <c r="T45">
        <v>4.3</v>
      </c>
      <c r="U45">
        <v>1.5</v>
      </c>
      <c r="V45">
        <v>121.6</v>
      </c>
      <c r="AB45">
        <v>121.6</v>
      </c>
      <c r="AC45">
        <v>94.5</v>
      </c>
      <c r="AD45">
        <v>0.4</v>
      </c>
      <c r="AF45">
        <v>0</v>
      </c>
      <c r="AJ45">
        <v>0</v>
      </c>
      <c r="AK45">
        <v>25.9</v>
      </c>
      <c r="AL45">
        <v>0.7</v>
      </c>
      <c r="AR45">
        <v>0.1</v>
      </c>
      <c r="AS45">
        <v>168.4</v>
      </c>
      <c r="AT45">
        <v>3</v>
      </c>
      <c r="BD45">
        <v>3</v>
      </c>
      <c r="BF45">
        <v>2.5</v>
      </c>
      <c r="BG45">
        <v>0.5</v>
      </c>
      <c r="BH45">
        <v>141.4</v>
      </c>
      <c r="BI45">
        <v>125.8</v>
      </c>
      <c r="BJ45">
        <v>2.2000000000000002</v>
      </c>
      <c r="BL45">
        <v>2.2000000000000002</v>
      </c>
    </row>
    <row r="46" spans="4:65" x14ac:dyDescent="0.2">
      <c r="D46" s="5" t="s">
        <v>205</v>
      </c>
      <c r="E46" s="5" t="s">
        <v>78</v>
      </c>
      <c r="F46" s="5">
        <v>34.299999999999997</v>
      </c>
      <c r="G46" s="5">
        <v>11.9</v>
      </c>
      <c r="H46" s="5"/>
      <c r="I46" s="5"/>
      <c r="J46" s="5"/>
      <c r="K46" s="5"/>
      <c r="L46" s="5"/>
      <c r="M46" s="5"/>
      <c r="N46" s="5">
        <v>11.9</v>
      </c>
      <c r="O46" s="5">
        <v>6</v>
      </c>
      <c r="T46">
        <v>4.3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10.1</v>
      </c>
      <c r="BH46">
        <v>9.3000000000000007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297.89999999999998</v>
      </c>
      <c r="G47" s="5"/>
      <c r="H47" s="5"/>
      <c r="I47" s="5"/>
      <c r="J47" s="5"/>
      <c r="K47" s="5"/>
      <c r="L47" s="5"/>
      <c r="M47" s="5"/>
      <c r="N47" s="5"/>
      <c r="O47" s="5"/>
      <c r="V47">
        <v>94.7</v>
      </c>
      <c r="AB47">
        <v>94.7</v>
      </c>
      <c r="AC47">
        <v>94.5</v>
      </c>
      <c r="AD47">
        <v>0</v>
      </c>
      <c r="AK47">
        <v>0</v>
      </c>
      <c r="AR47">
        <v>0.1</v>
      </c>
      <c r="AS47">
        <v>64.7</v>
      </c>
      <c r="AT47">
        <v>0.1</v>
      </c>
      <c r="BD47">
        <v>0.1</v>
      </c>
      <c r="BH47">
        <v>47.7</v>
      </c>
      <c r="BI47">
        <v>89.8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26.5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3.3</v>
      </c>
      <c r="BH48">
        <v>22</v>
      </c>
      <c r="BI48">
        <v>0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27.6</v>
      </c>
      <c r="G49" s="5">
        <v>1.4</v>
      </c>
      <c r="H49" s="5">
        <v>0.4</v>
      </c>
      <c r="I49" s="5">
        <v>0</v>
      </c>
      <c r="J49" s="5">
        <v>0</v>
      </c>
      <c r="K49" s="5"/>
      <c r="L49" s="5"/>
      <c r="M49" s="5">
        <v>0.3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0.7</v>
      </c>
      <c r="AS49">
        <v>19.2</v>
      </c>
      <c r="AT49">
        <v>1</v>
      </c>
      <c r="BD49">
        <v>1</v>
      </c>
      <c r="BH49">
        <v>4.5999999999999996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4</v>
      </c>
      <c r="G50" s="5"/>
      <c r="H50" s="5"/>
      <c r="I50" s="5"/>
      <c r="J50" s="5"/>
      <c r="K50" s="5"/>
      <c r="L50" s="5"/>
      <c r="M50" s="5"/>
      <c r="N50" s="5"/>
      <c r="O50" s="5"/>
      <c r="V50">
        <v>0</v>
      </c>
      <c r="AB50">
        <v>0</v>
      </c>
      <c r="AD50">
        <v>0</v>
      </c>
      <c r="AJ50">
        <v>0</v>
      </c>
      <c r="AK50">
        <v>0</v>
      </c>
      <c r="AS50">
        <v>1.8</v>
      </c>
      <c r="BH50">
        <v>2.1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21.6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K51">
        <v>0.2</v>
      </c>
      <c r="AS51">
        <v>11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5.8</v>
      </c>
      <c r="G52">
        <v>0.2</v>
      </c>
      <c r="H52">
        <v>0.2</v>
      </c>
      <c r="M52">
        <v>0.2</v>
      </c>
      <c r="V52">
        <v>0.2</v>
      </c>
      <c r="AB52">
        <v>0.2</v>
      </c>
      <c r="AD52">
        <v>0</v>
      </c>
      <c r="AK52">
        <v>0.2</v>
      </c>
      <c r="AS52">
        <v>2.5</v>
      </c>
      <c r="BH52">
        <v>0.9</v>
      </c>
      <c r="BI52">
        <v>2.1</v>
      </c>
    </row>
    <row r="53" spans="4:61" x14ac:dyDescent="0.2">
      <c r="D53" t="s">
        <v>212</v>
      </c>
      <c r="E53" t="s">
        <v>78</v>
      </c>
      <c r="F53">
        <v>79.400000000000006</v>
      </c>
      <c r="G53">
        <v>0.9</v>
      </c>
      <c r="H53">
        <v>0.9</v>
      </c>
      <c r="I53">
        <v>0.9</v>
      </c>
      <c r="J53">
        <v>0.9</v>
      </c>
      <c r="V53">
        <v>0.1</v>
      </c>
      <c r="AB53">
        <v>0.1</v>
      </c>
      <c r="AD53">
        <v>0</v>
      </c>
      <c r="AJ53">
        <v>0</v>
      </c>
      <c r="AK53">
        <v>0.1</v>
      </c>
      <c r="AS53">
        <v>36.6</v>
      </c>
      <c r="AT53">
        <v>0.5</v>
      </c>
      <c r="BD53">
        <v>0.5</v>
      </c>
      <c r="BH53">
        <v>23.1</v>
      </c>
      <c r="BI53">
        <v>18.100000000000001</v>
      </c>
    </row>
    <row r="54" spans="4:61" x14ac:dyDescent="0.2">
      <c r="D54" t="s">
        <v>213</v>
      </c>
      <c r="E54" t="s">
        <v>78</v>
      </c>
      <c r="F54">
        <v>27.4</v>
      </c>
      <c r="V54">
        <v>0</v>
      </c>
      <c r="AB54">
        <v>0</v>
      </c>
      <c r="AD54">
        <v>0</v>
      </c>
      <c r="AK54">
        <v>0</v>
      </c>
      <c r="AS54">
        <v>6.6</v>
      </c>
      <c r="AT54">
        <v>0.2</v>
      </c>
      <c r="BD54">
        <v>0.2</v>
      </c>
      <c r="BH54">
        <v>9</v>
      </c>
      <c r="BI54">
        <v>11.6</v>
      </c>
    </row>
    <row r="55" spans="4:61" x14ac:dyDescent="0.2">
      <c r="D55" t="s">
        <v>214</v>
      </c>
      <c r="E55" t="s">
        <v>78</v>
      </c>
      <c r="F55">
        <v>2.7</v>
      </c>
      <c r="V55">
        <v>0.1</v>
      </c>
      <c r="AB55">
        <v>0.1</v>
      </c>
      <c r="AD55">
        <v>0</v>
      </c>
      <c r="AK55">
        <v>0.1</v>
      </c>
      <c r="AS55">
        <v>1</v>
      </c>
      <c r="AT55">
        <v>0.9</v>
      </c>
      <c r="BD55">
        <v>0.9</v>
      </c>
      <c r="BH55">
        <v>0.8</v>
      </c>
      <c r="BI55">
        <v>0.1</v>
      </c>
    </row>
    <row r="56" spans="4:61" x14ac:dyDescent="0.2">
      <c r="D56" t="s">
        <v>215</v>
      </c>
      <c r="E56" t="s">
        <v>78</v>
      </c>
      <c r="F56">
        <v>32.9</v>
      </c>
      <c r="V56">
        <v>25</v>
      </c>
      <c r="AB56">
        <v>25</v>
      </c>
      <c r="AK56">
        <v>25</v>
      </c>
      <c r="AS56">
        <v>4.5</v>
      </c>
      <c r="AT56">
        <v>0.1</v>
      </c>
      <c r="BD56">
        <v>0.1</v>
      </c>
      <c r="BF56">
        <v>0.1</v>
      </c>
      <c r="BH56">
        <v>3.4</v>
      </c>
    </row>
    <row r="57" spans="4:61" x14ac:dyDescent="0.2">
      <c r="D57" t="s">
        <v>226</v>
      </c>
      <c r="E57" t="s">
        <v>78</v>
      </c>
      <c r="F57">
        <v>4.2</v>
      </c>
      <c r="V57">
        <v>0</v>
      </c>
      <c r="AB57">
        <v>0</v>
      </c>
      <c r="AD57">
        <v>0</v>
      </c>
      <c r="AS57">
        <v>2.2999999999999998</v>
      </c>
      <c r="BH57">
        <v>1.3</v>
      </c>
      <c r="BI57">
        <v>0.6</v>
      </c>
    </row>
    <row r="58" spans="4:61" x14ac:dyDescent="0.2">
      <c r="D58" t="s">
        <v>216</v>
      </c>
      <c r="E58" t="s">
        <v>78</v>
      </c>
      <c r="F58">
        <v>13.9</v>
      </c>
      <c r="G58">
        <v>1.4</v>
      </c>
      <c r="N58">
        <v>1.4</v>
      </c>
      <c r="P58">
        <v>1.4</v>
      </c>
      <c r="V58">
        <v>0</v>
      </c>
      <c r="AB58">
        <v>0</v>
      </c>
      <c r="AD58">
        <v>0</v>
      </c>
      <c r="AK58">
        <v>0</v>
      </c>
      <c r="AS58">
        <v>4.9000000000000004</v>
      </c>
      <c r="AT58">
        <v>0.3</v>
      </c>
      <c r="BD58">
        <v>0.3</v>
      </c>
      <c r="BH58">
        <v>6.9</v>
      </c>
      <c r="BI58">
        <v>0.3</v>
      </c>
    </row>
    <row r="59" spans="4:61" x14ac:dyDescent="0.2">
      <c r="D59" t="s">
        <v>102</v>
      </c>
      <c r="E59" t="s">
        <v>78</v>
      </c>
      <c r="F59">
        <v>493.2</v>
      </c>
      <c r="V59">
        <v>486.2</v>
      </c>
      <c r="AB59">
        <v>486.2</v>
      </c>
      <c r="AD59">
        <v>13</v>
      </c>
      <c r="AF59">
        <v>177.8</v>
      </c>
      <c r="AH59">
        <v>0.1</v>
      </c>
      <c r="AI59">
        <v>0.5</v>
      </c>
      <c r="AK59">
        <v>294.8</v>
      </c>
      <c r="AS59">
        <v>0.7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469.7</v>
      </c>
      <c r="V61">
        <v>468.9</v>
      </c>
      <c r="AB61">
        <v>468.9</v>
      </c>
      <c r="AD61">
        <v>13</v>
      </c>
      <c r="AF61">
        <v>177.8</v>
      </c>
      <c r="AK61">
        <v>278.10000000000002</v>
      </c>
      <c r="AS61">
        <v>0.7</v>
      </c>
      <c r="BH61">
        <v>0</v>
      </c>
    </row>
    <row r="62" spans="4:61" x14ac:dyDescent="0.2">
      <c r="D62" t="s">
        <v>219</v>
      </c>
      <c r="E62" t="s">
        <v>78</v>
      </c>
      <c r="F62">
        <v>7.6</v>
      </c>
      <c r="V62">
        <v>1.4</v>
      </c>
      <c r="AB62">
        <v>1.4</v>
      </c>
      <c r="AK62">
        <v>1.4</v>
      </c>
      <c r="BH62">
        <v>6.2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15.3</v>
      </c>
      <c r="V64">
        <v>15.3</v>
      </c>
      <c r="AB64">
        <v>15.3</v>
      </c>
      <c r="AK64">
        <v>15.3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882.1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39.1</v>
      </c>
      <c r="AB66">
        <v>39.1</v>
      </c>
      <c r="AD66">
        <v>3.7</v>
      </c>
      <c r="AI66">
        <v>1.3</v>
      </c>
      <c r="AJ66">
        <v>0.3</v>
      </c>
      <c r="AK66">
        <v>31.9</v>
      </c>
      <c r="AL66">
        <v>1.9</v>
      </c>
      <c r="AS66">
        <v>492</v>
      </c>
      <c r="AT66">
        <v>23.7</v>
      </c>
      <c r="AY66">
        <v>1</v>
      </c>
      <c r="AZ66">
        <v>1</v>
      </c>
      <c r="BB66">
        <v>0.3</v>
      </c>
      <c r="BC66">
        <v>3.3</v>
      </c>
      <c r="BD66">
        <v>19.100000000000001</v>
      </c>
      <c r="BF66">
        <v>18.899999999999999</v>
      </c>
      <c r="BG66">
        <v>0.2</v>
      </c>
      <c r="BH66">
        <v>241.5</v>
      </c>
      <c r="BI66">
        <v>83.9</v>
      </c>
      <c r="BJ66">
        <v>1.5</v>
      </c>
      <c r="BM66">
        <v>1.5</v>
      </c>
    </row>
    <row r="67" spans="4:65" x14ac:dyDescent="0.2">
      <c r="D67" t="s">
        <v>115</v>
      </c>
      <c r="E67" t="s">
        <v>78</v>
      </c>
      <c r="F67">
        <v>295</v>
      </c>
      <c r="G67">
        <v>0.2</v>
      </c>
      <c r="N67">
        <v>0.2</v>
      </c>
      <c r="P67">
        <v>0.2</v>
      </c>
      <c r="V67">
        <v>8.6</v>
      </c>
      <c r="AB67">
        <v>8.6</v>
      </c>
      <c r="AD67">
        <v>1.3</v>
      </c>
      <c r="AK67">
        <v>7.3</v>
      </c>
      <c r="AS67">
        <v>131.80000000000001</v>
      </c>
      <c r="AT67">
        <v>2.7</v>
      </c>
      <c r="AY67">
        <v>0.1</v>
      </c>
      <c r="AZ67">
        <v>0.1</v>
      </c>
      <c r="BC67">
        <v>1.9</v>
      </c>
      <c r="BD67">
        <v>0.7</v>
      </c>
      <c r="BF67">
        <v>0.5</v>
      </c>
      <c r="BG67">
        <v>0.2</v>
      </c>
      <c r="BH67">
        <v>133.1</v>
      </c>
      <c r="BI67">
        <v>17</v>
      </c>
      <c r="BJ67">
        <v>1.5</v>
      </c>
      <c r="BM67">
        <v>1.5</v>
      </c>
    </row>
    <row r="68" spans="4:65" x14ac:dyDescent="0.2">
      <c r="D68" t="s">
        <v>104</v>
      </c>
      <c r="E68" t="s">
        <v>78</v>
      </c>
      <c r="F68">
        <v>430.5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1.7</v>
      </c>
      <c r="AB68">
        <v>1.7</v>
      </c>
      <c r="AD68">
        <v>1.1000000000000001</v>
      </c>
      <c r="AJ68">
        <v>0.3</v>
      </c>
      <c r="AK68">
        <v>0.3</v>
      </c>
      <c r="AS68">
        <v>316</v>
      </c>
      <c r="AT68">
        <v>19.399999999999999</v>
      </c>
      <c r="AY68">
        <v>0.9</v>
      </c>
      <c r="AZ68">
        <v>0.9</v>
      </c>
      <c r="BC68">
        <v>1.1000000000000001</v>
      </c>
      <c r="BD68">
        <v>17.399999999999999</v>
      </c>
      <c r="BF68">
        <v>17.399999999999999</v>
      </c>
      <c r="BH68">
        <v>83</v>
      </c>
      <c r="BI68">
        <v>10.5</v>
      </c>
    </row>
    <row r="69" spans="4:65" x14ac:dyDescent="0.2">
      <c r="D69" t="s">
        <v>105</v>
      </c>
      <c r="E69" t="s">
        <v>78</v>
      </c>
      <c r="F69">
        <v>144.1</v>
      </c>
      <c r="V69">
        <v>16.899999999999999</v>
      </c>
      <c r="AB69">
        <v>16.899999999999999</v>
      </c>
      <c r="AD69">
        <v>1.3</v>
      </c>
      <c r="AK69">
        <v>15.6</v>
      </c>
      <c r="AS69">
        <v>44.1</v>
      </c>
      <c r="AT69">
        <v>1.6</v>
      </c>
      <c r="BB69">
        <v>0.3</v>
      </c>
      <c r="BC69">
        <v>0.3</v>
      </c>
      <c r="BD69">
        <v>1</v>
      </c>
      <c r="BF69">
        <v>1</v>
      </c>
      <c r="BH69">
        <v>25.1</v>
      </c>
      <c r="BI69">
        <v>56.4</v>
      </c>
    </row>
    <row r="70" spans="4:65" x14ac:dyDescent="0.2">
      <c r="D70" t="s">
        <v>106</v>
      </c>
      <c r="E70" t="s">
        <v>78</v>
      </c>
      <c r="F70">
        <v>8.5</v>
      </c>
      <c r="V70">
        <v>8.5</v>
      </c>
      <c r="AB70">
        <v>8.5</v>
      </c>
      <c r="AK70">
        <v>6.7</v>
      </c>
      <c r="AL70">
        <v>1.9</v>
      </c>
    </row>
    <row r="71" spans="4:65" x14ac:dyDescent="0.2">
      <c r="D71" t="s">
        <v>107</v>
      </c>
      <c r="E71" t="s">
        <v>78</v>
      </c>
      <c r="F71">
        <v>4</v>
      </c>
      <c r="V71">
        <v>3.4</v>
      </c>
      <c r="AB71">
        <v>3.4</v>
      </c>
      <c r="AI71">
        <v>1.3</v>
      </c>
      <c r="AK71">
        <v>2.1</v>
      </c>
      <c r="AS71">
        <v>0.1</v>
      </c>
      <c r="BH71">
        <v>0.4</v>
      </c>
      <c r="BI71">
        <v>0.1</v>
      </c>
    </row>
    <row r="72" spans="4:65" x14ac:dyDescent="0.2">
      <c r="D72" t="s">
        <v>108</v>
      </c>
      <c r="E72" t="s">
        <v>78</v>
      </c>
      <c r="F72">
        <v>555.4</v>
      </c>
      <c r="G72">
        <v>4.3</v>
      </c>
      <c r="H72">
        <v>0.1</v>
      </c>
      <c r="I72">
        <v>0.1</v>
      </c>
      <c r="K72">
        <v>0.1</v>
      </c>
      <c r="N72">
        <v>4.2</v>
      </c>
      <c r="O72">
        <v>1.2</v>
      </c>
      <c r="R72">
        <v>3</v>
      </c>
      <c r="V72">
        <v>425.2</v>
      </c>
      <c r="W72">
        <v>119.7</v>
      </c>
      <c r="Y72">
        <v>119.7</v>
      </c>
      <c r="AB72">
        <v>305.5</v>
      </c>
      <c r="AD72">
        <v>50.1</v>
      </c>
      <c r="AE72">
        <v>200.6</v>
      </c>
      <c r="AJ72">
        <v>2.2000000000000002</v>
      </c>
      <c r="AK72">
        <v>0.2</v>
      </c>
      <c r="AL72">
        <v>0</v>
      </c>
      <c r="AM72">
        <v>1.7</v>
      </c>
      <c r="AN72">
        <v>6.2</v>
      </c>
      <c r="AO72">
        <v>8.4</v>
      </c>
      <c r="AP72">
        <v>12.8</v>
      </c>
      <c r="AQ72">
        <v>13.8</v>
      </c>
      <c r="AR72">
        <v>9.1999999999999993</v>
      </c>
      <c r="AS72">
        <v>126</v>
      </c>
    </row>
    <row r="73" spans="4:65" x14ac:dyDescent="0.2">
      <c r="D73" t="s">
        <v>109</v>
      </c>
      <c r="E73" t="s">
        <v>78</v>
      </c>
      <c r="F73">
        <v>514.70000000000005</v>
      </c>
      <c r="G73">
        <v>4.3</v>
      </c>
      <c r="H73">
        <v>0.1</v>
      </c>
      <c r="I73">
        <v>0.1</v>
      </c>
      <c r="K73">
        <v>0.1</v>
      </c>
      <c r="N73">
        <v>4.2</v>
      </c>
      <c r="O73">
        <v>1.2</v>
      </c>
      <c r="R73">
        <v>3</v>
      </c>
      <c r="V73">
        <v>420.9</v>
      </c>
      <c r="W73">
        <v>119.7</v>
      </c>
      <c r="Y73">
        <v>119.7</v>
      </c>
      <c r="AB73">
        <v>301.2</v>
      </c>
      <c r="AD73">
        <v>50.1</v>
      </c>
      <c r="AE73">
        <v>200.6</v>
      </c>
      <c r="AJ73">
        <v>2.1</v>
      </c>
      <c r="AK73">
        <v>0.2</v>
      </c>
      <c r="AL73">
        <v>0</v>
      </c>
      <c r="AM73">
        <v>1.7</v>
      </c>
      <c r="AN73">
        <v>2.1</v>
      </c>
      <c r="AO73">
        <v>8.4</v>
      </c>
      <c r="AP73">
        <v>12.8</v>
      </c>
      <c r="AQ73">
        <v>13.8</v>
      </c>
      <c r="AR73">
        <v>9.1999999999999993</v>
      </c>
      <c r="AS73">
        <v>89.5</v>
      </c>
    </row>
    <row r="74" spans="4:65" x14ac:dyDescent="0.2">
      <c r="D74" t="s">
        <v>110</v>
      </c>
      <c r="E74" t="s">
        <v>78</v>
      </c>
      <c r="F74">
        <v>489.8</v>
      </c>
      <c r="G74">
        <v>3.9</v>
      </c>
      <c r="N74">
        <v>3.9</v>
      </c>
      <c r="O74">
        <v>0.9</v>
      </c>
      <c r="R74">
        <v>3</v>
      </c>
      <c r="V74">
        <v>396.4</v>
      </c>
      <c r="W74">
        <v>119.7</v>
      </c>
      <c r="Y74">
        <v>119.7</v>
      </c>
      <c r="AB74">
        <v>276.7</v>
      </c>
      <c r="AD74">
        <v>50.1</v>
      </c>
      <c r="AE74">
        <v>200.6</v>
      </c>
      <c r="AJ74">
        <v>2.1</v>
      </c>
      <c r="AK74">
        <v>0.2</v>
      </c>
      <c r="AL74">
        <v>0</v>
      </c>
      <c r="AM74">
        <v>0.9</v>
      </c>
      <c r="AP74">
        <v>10.9</v>
      </c>
      <c r="AQ74">
        <v>2.5</v>
      </c>
      <c r="AR74">
        <v>9.1999999999999993</v>
      </c>
      <c r="AS74">
        <v>89.5</v>
      </c>
    </row>
    <row r="75" spans="4:65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5" x14ac:dyDescent="0.2">
      <c r="D76" t="s">
        <v>224</v>
      </c>
      <c r="E76" t="s">
        <v>78</v>
      </c>
      <c r="F76">
        <v>38</v>
      </c>
      <c r="V76">
        <v>1.6</v>
      </c>
      <c r="AB76">
        <v>1.6</v>
      </c>
      <c r="AJ76">
        <v>0.1</v>
      </c>
      <c r="AN76">
        <v>1.5</v>
      </c>
      <c r="AS76">
        <v>36.5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BE95-D8CC-2043-A039-1EFA077773D3}">
  <sheetPr>
    <tabColor theme="9" tint="0.79998168889431442"/>
  </sheetPr>
  <dimension ref="D8:BM77"/>
  <sheetViews>
    <sheetView topLeftCell="AX18" workbookViewId="0">
      <selection activeCell="BT75" sqref="BT7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3472.6</v>
      </c>
      <c r="G17" s="5">
        <v>315.5</v>
      </c>
      <c r="H17" s="5">
        <v>310.2</v>
      </c>
      <c r="I17" s="5">
        <v>309.7</v>
      </c>
      <c r="J17" s="5">
        <v>1.1000000000000001</v>
      </c>
      <c r="K17" s="5">
        <v>113.2</v>
      </c>
      <c r="L17" s="5">
        <v>195.4</v>
      </c>
      <c r="M17" s="5">
        <v>0.5</v>
      </c>
      <c r="N17" s="5">
        <v>5.3</v>
      </c>
      <c r="O17" s="5">
        <v>3.3</v>
      </c>
      <c r="P17">
        <v>1.6</v>
      </c>
      <c r="R17">
        <v>0.4</v>
      </c>
      <c r="V17">
        <v>1256.8</v>
      </c>
      <c r="W17">
        <v>2603.8000000000002</v>
      </c>
      <c r="X17">
        <v>2213.6999999999998</v>
      </c>
      <c r="Y17">
        <v>377.4</v>
      </c>
      <c r="Z17">
        <v>12.6</v>
      </c>
      <c r="AB17">
        <v>-1347</v>
      </c>
      <c r="AC17">
        <v>6.1</v>
      </c>
      <c r="AD17">
        <v>15.3</v>
      </c>
      <c r="AE17">
        <v>129.1</v>
      </c>
      <c r="AF17">
        <v>-289.60000000000002</v>
      </c>
      <c r="AH17">
        <v>-1.9</v>
      </c>
      <c r="AI17">
        <v>-269.89999999999998</v>
      </c>
      <c r="AJ17">
        <v>18.600000000000001</v>
      </c>
      <c r="AK17">
        <v>-587.4</v>
      </c>
      <c r="AL17">
        <v>-359.4</v>
      </c>
      <c r="AM17">
        <v>8.1</v>
      </c>
      <c r="AN17">
        <v>-32.299999999999997</v>
      </c>
      <c r="AO17">
        <v>1.7</v>
      </c>
      <c r="AP17">
        <v>4.8</v>
      </c>
      <c r="AQ17">
        <v>15.2</v>
      </c>
      <c r="AR17">
        <v>-5.4</v>
      </c>
      <c r="AS17">
        <v>1677.6</v>
      </c>
      <c r="AT17">
        <v>137.30000000000001</v>
      </c>
      <c r="AU17">
        <v>0.4</v>
      </c>
      <c r="AV17">
        <v>14.4</v>
      </c>
      <c r="AW17">
        <v>11.9</v>
      </c>
      <c r="AX17">
        <v>2.4</v>
      </c>
      <c r="AY17">
        <v>1.2</v>
      </c>
      <c r="AZ17">
        <v>1</v>
      </c>
      <c r="BA17">
        <v>0.2</v>
      </c>
      <c r="BB17">
        <v>0.3</v>
      </c>
      <c r="BC17">
        <v>2.7</v>
      </c>
      <c r="BD17">
        <v>118.2</v>
      </c>
      <c r="BE17">
        <v>34.200000000000003</v>
      </c>
      <c r="BF17">
        <v>71.8</v>
      </c>
      <c r="BG17">
        <v>12.3</v>
      </c>
      <c r="BH17">
        <v>10</v>
      </c>
      <c r="BJ17">
        <v>75.5</v>
      </c>
      <c r="BK17">
        <v>38.4</v>
      </c>
      <c r="BL17">
        <v>35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2990.2</v>
      </c>
      <c r="G18" s="5"/>
      <c r="H18" s="5"/>
      <c r="I18" s="5"/>
      <c r="J18" s="5"/>
      <c r="K18" s="5"/>
      <c r="L18" s="5"/>
      <c r="M18" s="5"/>
      <c r="N18" s="5"/>
      <c r="O18" s="5"/>
      <c r="V18">
        <v>74.7</v>
      </c>
      <c r="W18">
        <v>68.599999999999994</v>
      </c>
      <c r="X18">
        <v>43.5</v>
      </c>
      <c r="Y18">
        <v>17.3</v>
      </c>
      <c r="Z18">
        <v>7.7</v>
      </c>
      <c r="AB18">
        <v>6.1</v>
      </c>
      <c r="AC18">
        <v>6.1</v>
      </c>
      <c r="AS18">
        <v>2709.6</v>
      </c>
      <c r="AT18">
        <v>130.5</v>
      </c>
      <c r="AU18">
        <v>0.4</v>
      </c>
      <c r="AV18">
        <v>14.4</v>
      </c>
      <c r="AW18">
        <v>11.9</v>
      </c>
      <c r="AX18">
        <v>2.4</v>
      </c>
      <c r="AY18">
        <v>1.2</v>
      </c>
      <c r="AZ18">
        <v>1</v>
      </c>
      <c r="BA18">
        <v>0.2</v>
      </c>
      <c r="BB18">
        <v>0.3</v>
      </c>
      <c r="BC18">
        <v>2.7</v>
      </c>
      <c r="BD18">
        <v>111.5</v>
      </c>
      <c r="BE18">
        <v>34.200000000000003</v>
      </c>
      <c r="BF18">
        <v>65</v>
      </c>
      <c r="BG18">
        <v>12.3</v>
      </c>
      <c r="BJ18">
        <v>75.5</v>
      </c>
      <c r="BK18">
        <v>38.4</v>
      </c>
      <c r="BL18">
        <v>35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9148.5</v>
      </c>
      <c r="G19" s="5">
        <v>324.5</v>
      </c>
      <c r="H19" s="5">
        <v>315.2</v>
      </c>
      <c r="I19" s="5">
        <v>314.7</v>
      </c>
      <c r="J19" s="5">
        <v>1.1000000000000001</v>
      </c>
      <c r="K19" s="5">
        <v>119.9</v>
      </c>
      <c r="L19" s="5">
        <v>193.8</v>
      </c>
      <c r="M19" s="5">
        <v>0.4</v>
      </c>
      <c r="N19" s="5">
        <v>9.3000000000000007</v>
      </c>
      <c r="O19" s="5">
        <v>6.9</v>
      </c>
      <c r="P19">
        <v>1.6</v>
      </c>
      <c r="R19">
        <v>0.8</v>
      </c>
      <c r="V19">
        <v>7967.8</v>
      </c>
      <c r="W19">
        <v>4421.6000000000004</v>
      </c>
      <c r="X19">
        <v>4005.7</v>
      </c>
      <c r="Y19">
        <v>381</v>
      </c>
      <c r="Z19">
        <v>34.9</v>
      </c>
      <c r="AB19">
        <v>3546.3</v>
      </c>
      <c r="AD19">
        <v>64</v>
      </c>
      <c r="AE19">
        <v>668.6</v>
      </c>
      <c r="AF19">
        <v>395.7</v>
      </c>
      <c r="AH19">
        <v>0.3</v>
      </c>
      <c r="AI19">
        <v>165.4</v>
      </c>
      <c r="AJ19">
        <v>30.4</v>
      </c>
      <c r="AK19">
        <v>812.7</v>
      </c>
      <c r="AL19">
        <v>1245.4000000000001</v>
      </c>
      <c r="AM19">
        <v>21.9</v>
      </c>
      <c r="AN19">
        <v>42.3</v>
      </c>
      <c r="AO19">
        <v>15.7</v>
      </c>
      <c r="AP19">
        <v>10.5</v>
      </c>
      <c r="AQ19">
        <v>43.2</v>
      </c>
      <c r="AR19">
        <v>30.2</v>
      </c>
      <c r="AS19">
        <v>772.5</v>
      </c>
      <c r="AT19">
        <v>27.6</v>
      </c>
      <c r="BD19">
        <v>27.6</v>
      </c>
      <c r="BF19">
        <v>27.6</v>
      </c>
      <c r="BH19">
        <v>56.1</v>
      </c>
    </row>
    <row r="20" spans="4:65" x14ac:dyDescent="0.2">
      <c r="D20" s="5" t="s">
        <v>81</v>
      </c>
      <c r="E20" s="5" t="s">
        <v>78</v>
      </c>
      <c r="F20" s="5">
        <v>7955.6</v>
      </c>
      <c r="G20" s="5">
        <v>4.5999999999999996</v>
      </c>
      <c r="H20" s="5"/>
      <c r="I20" s="5"/>
      <c r="J20" s="5"/>
      <c r="K20" s="5"/>
      <c r="L20" s="5"/>
      <c r="M20" s="5"/>
      <c r="N20" s="5">
        <v>4.5999999999999996</v>
      </c>
      <c r="O20" s="5">
        <v>4.2</v>
      </c>
      <c r="R20">
        <v>0.4</v>
      </c>
      <c r="V20">
        <v>6095.4</v>
      </c>
      <c r="W20">
        <v>1892</v>
      </c>
      <c r="X20">
        <v>1849.2</v>
      </c>
      <c r="Y20">
        <v>9.1999999999999993</v>
      </c>
      <c r="Z20">
        <v>33.6</v>
      </c>
      <c r="AB20">
        <v>4203.3999999999996</v>
      </c>
      <c r="AD20">
        <v>47.1</v>
      </c>
      <c r="AE20">
        <v>551.4</v>
      </c>
      <c r="AF20">
        <v>695.4</v>
      </c>
      <c r="AH20">
        <v>2.6</v>
      </c>
      <c r="AI20">
        <v>290</v>
      </c>
      <c r="AJ20">
        <v>16.2</v>
      </c>
      <c r="AK20">
        <v>1333.8</v>
      </c>
      <c r="AL20">
        <v>1100.7</v>
      </c>
      <c r="AM20">
        <v>13.8</v>
      </c>
      <c r="AN20">
        <v>70.7</v>
      </c>
      <c r="AO20">
        <v>14.3</v>
      </c>
      <c r="AP20">
        <v>5.3</v>
      </c>
      <c r="AQ20">
        <v>26.7</v>
      </c>
      <c r="AR20">
        <v>35.4</v>
      </c>
      <c r="AS20">
        <v>1786.1</v>
      </c>
      <c r="AT20">
        <v>23.3</v>
      </c>
      <c r="BD20">
        <v>23.3</v>
      </c>
      <c r="BF20">
        <v>23.3</v>
      </c>
      <c r="BH20">
        <v>46.1</v>
      </c>
    </row>
    <row r="21" spans="4:65" x14ac:dyDescent="0.2">
      <c r="D21" s="5" t="s">
        <v>82</v>
      </c>
      <c r="E21" s="5" t="s">
        <v>78</v>
      </c>
      <c r="F21" s="5">
        <v>1192.9000000000001</v>
      </c>
      <c r="G21" s="5">
        <v>319.89999999999998</v>
      </c>
      <c r="H21" s="5">
        <v>315.2</v>
      </c>
      <c r="I21" s="5">
        <v>314.7</v>
      </c>
      <c r="J21" s="5">
        <v>1.1000000000000001</v>
      </c>
      <c r="K21" s="5">
        <v>119.9</v>
      </c>
      <c r="L21" s="5">
        <v>193.8</v>
      </c>
      <c r="M21" s="5">
        <v>0.4</v>
      </c>
      <c r="N21" s="5">
        <v>4.7</v>
      </c>
      <c r="O21" s="5">
        <v>2.7</v>
      </c>
      <c r="P21">
        <v>1.6</v>
      </c>
      <c r="R21">
        <v>0.3</v>
      </c>
      <c r="V21">
        <v>1872.4</v>
      </c>
      <c r="W21">
        <v>2529.5</v>
      </c>
      <c r="X21">
        <v>2156.5</v>
      </c>
      <c r="Y21">
        <v>371.8</v>
      </c>
      <c r="Z21">
        <v>1.3</v>
      </c>
      <c r="AB21">
        <v>-657.1</v>
      </c>
      <c r="AD21">
        <v>16.899999999999999</v>
      </c>
      <c r="AE21">
        <v>117.2</v>
      </c>
      <c r="AF21">
        <v>-299.8</v>
      </c>
      <c r="AH21">
        <v>-2.2999999999999998</v>
      </c>
      <c r="AI21">
        <v>-124.6</v>
      </c>
      <c r="AJ21">
        <v>14.2</v>
      </c>
      <c r="AK21">
        <v>-521</v>
      </c>
      <c r="AL21">
        <v>144.80000000000001</v>
      </c>
      <c r="AM21">
        <v>8</v>
      </c>
      <c r="AN21">
        <v>-28.4</v>
      </c>
      <c r="AO21">
        <v>1.4</v>
      </c>
      <c r="AP21">
        <v>5.2</v>
      </c>
      <c r="AQ21">
        <v>16.5</v>
      </c>
      <c r="AR21">
        <v>-5.2</v>
      </c>
      <c r="AS21">
        <v>-1013.6</v>
      </c>
      <c r="AT21">
        <v>4.2</v>
      </c>
      <c r="BD21">
        <v>4.2</v>
      </c>
      <c r="BF21">
        <v>4.2</v>
      </c>
      <c r="BH21">
        <v>10</v>
      </c>
    </row>
    <row r="22" spans="4:65" x14ac:dyDescent="0.2">
      <c r="D22" s="5" t="s">
        <v>83</v>
      </c>
      <c r="E22" s="5" t="s">
        <v>78</v>
      </c>
      <c r="F22" s="5">
        <v>723</v>
      </c>
      <c r="G22" s="5"/>
      <c r="H22" s="5"/>
      <c r="I22" s="5"/>
      <c r="J22" s="5"/>
      <c r="K22" s="5"/>
      <c r="L22" s="5"/>
      <c r="M22" s="5"/>
      <c r="N22" s="5"/>
      <c r="O22" s="5"/>
      <c r="V22">
        <v>723</v>
      </c>
      <c r="AB22">
        <v>723</v>
      </c>
      <c r="AI22">
        <v>142.80000000000001</v>
      </c>
      <c r="AK22">
        <v>65.599999999999994</v>
      </c>
      <c r="AL22">
        <v>511.2</v>
      </c>
      <c r="AN22">
        <v>3.4</v>
      </c>
    </row>
    <row r="23" spans="4:65" x14ac:dyDescent="0.2">
      <c r="D23" s="5" t="s">
        <v>84</v>
      </c>
      <c r="E23" s="5" t="s">
        <v>78</v>
      </c>
      <c r="F23" s="5">
        <v>12.5</v>
      </c>
      <c r="G23" s="5">
        <v>-4.4000000000000004</v>
      </c>
      <c r="H23" s="5">
        <v>-5</v>
      </c>
      <c r="I23" s="5">
        <v>-5.0999999999999996</v>
      </c>
      <c r="J23" s="5"/>
      <c r="K23" s="5">
        <v>-6.8</v>
      </c>
      <c r="L23" s="5">
        <v>1.7</v>
      </c>
      <c r="M23" s="5">
        <v>0.1</v>
      </c>
      <c r="N23" s="5">
        <v>0.6</v>
      </c>
      <c r="O23" s="5">
        <v>0.6</v>
      </c>
      <c r="R23">
        <v>0</v>
      </c>
      <c r="V23">
        <v>32.700000000000003</v>
      </c>
      <c r="W23">
        <v>5.7</v>
      </c>
      <c r="X23">
        <v>13.7</v>
      </c>
      <c r="Y23">
        <v>-11.7</v>
      </c>
      <c r="Z23">
        <v>3.6</v>
      </c>
      <c r="AB23">
        <v>27.1</v>
      </c>
      <c r="AD23">
        <v>-1.6</v>
      </c>
      <c r="AE23">
        <v>12</v>
      </c>
      <c r="AF23">
        <v>10.199999999999999</v>
      </c>
      <c r="AH23">
        <v>0.4</v>
      </c>
      <c r="AI23">
        <v>-2.6</v>
      </c>
      <c r="AJ23">
        <v>4.4000000000000004</v>
      </c>
      <c r="AK23">
        <v>-0.8</v>
      </c>
      <c r="AL23">
        <v>7.1</v>
      </c>
      <c r="AM23">
        <v>0</v>
      </c>
      <c r="AN23">
        <v>-0.5</v>
      </c>
      <c r="AO23">
        <v>0.3</v>
      </c>
      <c r="AP23">
        <v>-0.4</v>
      </c>
      <c r="AQ23">
        <v>-1.3</v>
      </c>
      <c r="AR23">
        <v>-0.2</v>
      </c>
      <c r="AS23">
        <v>-18.5</v>
      </c>
      <c r="AT23">
        <v>2.6</v>
      </c>
      <c r="BD23">
        <v>2.6</v>
      </c>
      <c r="BF23">
        <v>2.6</v>
      </c>
    </row>
    <row r="24" spans="4:65" x14ac:dyDescent="0.2">
      <c r="D24" s="5" t="s">
        <v>85</v>
      </c>
      <c r="E24" s="5" t="s">
        <v>78</v>
      </c>
      <c r="F24" s="5">
        <v>-12.4</v>
      </c>
      <c r="G24" s="5"/>
      <c r="H24" s="5"/>
      <c r="I24" s="5"/>
      <c r="J24" s="5"/>
      <c r="K24" s="5"/>
      <c r="L24" s="5"/>
      <c r="M24" s="5"/>
      <c r="N24" s="5"/>
      <c r="O24" s="5"/>
      <c r="V24">
        <v>-5.3</v>
      </c>
      <c r="AB24">
        <v>-5.3</v>
      </c>
      <c r="AK24">
        <v>-5.3</v>
      </c>
      <c r="AS24">
        <v>-5.8</v>
      </c>
      <c r="AT24">
        <v>-0.1</v>
      </c>
      <c r="BD24">
        <v>-0.1</v>
      </c>
      <c r="BG24">
        <v>-0.1</v>
      </c>
      <c r="BH24">
        <v>-1.2</v>
      </c>
    </row>
    <row r="25" spans="4:65" x14ac:dyDescent="0.2">
      <c r="D25" s="5" t="s">
        <v>86</v>
      </c>
      <c r="E25" s="5" t="s">
        <v>78</v>
      </c>
      <c r="F25" s="5">
        <v>3485</v>
      </c>
      <c r="G25" s="5">
        <v>315.5</v>
      </c>
      <c r="H25" s="5">
        <v>310.2</v>
      </c>
      <c r="I25" s="5">
        <v>309.7</v>
      </c>
      <c r="J25" s="5">
        <v>1.1000000000000001</v>
      </c>
      <c r="K25" s="5">
        <v>113.2</v>
      </c>
      <c r="L25" s="5">
        <v>195.4</v>
      </c>
      <c r="M25" s="5">
        <v>0.5</v>
      </c>
      <c r="N25" s="5">
        <v>5.3</v>
      </c>
      <c r="O25" s="5">
        <v>3.3</v>
      </c>
      <c r="P25">
        <v>1.6</v>
      </c>
      <c r="R25">
        <v>0.4</v>
      </c>
      <c r="V25">
        <v>1262.0999999999999</v>
      </c>
      <c r="W25">
        <v>2603.8000000000002</v>
      </c>
      <c r="X25">
        <v>2213.6999999999998</v>
      </c>
      <c r="Y25">
        <v>377.4</v>
      </c>
      <c r="Z25">
        <v>12.6</v>
      </c>
      <c r="AB25">
        <v>-1341.7</v>
      </c>
      <c r="AC25">
        <v>6.1</v>
      </c>
      <c r="AD25">
        <v>15.3</v>
      </c>
      <c r="AE25">
        <v>129.1</v>
      </c>
      <c r="AF25">
        <v>-289.60000000000002</v>
      </c>
      <c r="AH25">
        <v>-1.9</v>
      </c>
      <c r="AI25">
        <v>-269.89999999999998</v>
      </c>
      <c r="AJ25">
        <v>18.600000000000001</v>
      </c>
      <c r="AK25">
        <v>-582.1</v>
      </c>
      <c r="AL25">
        <v>-359.4</v>
      </c>
      <c r="AM25">
        <v>8.1</v>
      </c>
      <c r="AN25">
        <v>-32.299999999999997</v>
      </c>
      <c r="AO25">
        <v>1.7</v>
      </c>
      <c r="AP25">
        <v>4.8</v>
      </c>
      <c r="AQ25">
        <v>15.2</v>
      </c>
      <c r="AR25">
        <v>-5.4</v>
      </c>
      <c r="AS25">
        <v>1683.3</v>
      </c>
      <c r="AT25">
        <v>137.30000000000001</v>
      </c>
      <c r="AU25">
        <v>0.4</v>
      </c>
      <c r="AV25">
        <v>14.4</v>
      </c>
      <c r="AW25">
        <v>11.9</v>
      </c>
      <c r="AX25">
        <v>2.4</v>
      </c>
      <c r="AY25">
        <v>1.2</v>
      </c>
      <c r="AZ25">
        <v>1</v>
      </c>
      <c r="BA25">
        <v>0.2</v>
      </c>
      <c r="BB25">
        <v>0.3</v>
      </c>
      <c r="BC25">
        <v>2.7</v>
      </c>
      <c r="BD25">
        <v>118.3</v>
      </c>
      <c r="BE25">
        <v>34.200000000000003</v>
      </c>
      <c r="BF25">
        <v>71.8</v>
      </c>
      <c r="BG25">
        <v>12.4</v>
      </c>
      <c r="BH25">
        <v>11.2</v>
      </c>
      <c r="BJ25">
        <v>75.5</v>
      </c>
      <c r="BK25">
        <v>38.4</v>
      </c>
      <c r="BL25">
        <v>35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4402</v>
      </c>
      <c r="G26" s="5">
        <v>390.9</v>
      </c>
      <c r="H26" s="5">
        <v>308.5</v>
      </c>
      <c r="I26" s="5">
        <v>308.5</v>
      </c>
      <c r="J26" s="5"/>
      <c r="K26" s="5">
        <v>113.1</v>
      </c>
      <c r="L26" s="5">
        <v>195.4</v>
      </c>
      <c r="M26" s="5"/>
      <c r="N26" s="5">
        <v>82.4</v>
      </c>
      <c r="O26" s="5">
        <v>52.8</v>
      </c>
      <c r="R26">
        <v>1.5</v>
      </c>
      <c r="T26">
        <v>2.7</v>
      </c>
      <c r="U26">
        <v>25.4</v>
      </c>
      <c r="V26">
        <v>3116.7</v>
      </c>
      <c r="W26">
        <v>2483.6999999999998</v>
      </c>
      <c r="X26">
        <v>2213.6999999999998</v>
      </c>
      <c r="Y26">
        <v>257.3</v>
      </c>
      <c r="Z26">
        <v>12.6</v>
      </c>
      <c r="AB26">
        <v>633</v>
      </c>
      <c r="AC26">
        <v>34.5</v>
      </c>
      <c r="AD26">
        <v>19.600000000000001</v>
      </c>
      <c r="AE26">
        <v>274.7</v>
      </c>
      <c r="AF26">
        <v>1.2</v>
      </c>
      <c r="AI26">
        <v>2.8</v>
      </c>
      <c r="AJ26">
        <v>28.2</v>
      </c>
      <c r="AK26">
        <v>93.8</v>
      </c>
      <c r="AL26">
        <v>128.6</v>
      </c>
      <c r="AM26">
        <v>13.1</v>
      </c>
      <c r="AN26">
        <v>1.1000000000000001</v>
      </c>
      <c r="AO26">
        <v>0.1</v>
      </c>
      <c r="AP26">
        <v>5.2</v>
      </c>
      <c r="AQ26">
        <v>1.2</v>
      </c>
      <c r="AR26">
        <v>29</v>
      </c>
      <c r="AS26">
        <v>693.9</v>
      </c>
      <c r="AT26">
        <v>111.1</v>
      </c>
      <c r="AU26">
        <v>0.4</v>
      </c>
      <c r="AV26">
        <v>14.4</v>
      </c>
      <c r="AW26">
        <v>11.9</v>
      </c>
      <c r="AX26">
        <v>2.4</v>
      </c>
      <c r="AY26">
        <v>0.2</v>
      </c>
      <c r="BA26">
        <v>0.2</v>
      </c>
      <c r="BD26">
        <v>96.2</v>
      </c>
      <c r="BE26">
        <v>34.200000000000003</v>
      </c>
      <c r="BF26">
        <v>50.5</v>
      </c>
      <c r="BG26">
        <v>11.5</v>
      </c>
      <c r="BI26">
        <v>17.5</v>
      </c>
      <c r="BJ26">
        <v>71.900000000000006</v>
      </c>
      <c r="BK26">
        <v>38.4</v>
      </c>
      <c r="BL26">
        <v>32.6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1092.2</v>
      </c>
      <c r="G27" s="5">
        <v>223.5</v>
      </c>
      <c r="H27" s="5">
        <v>195.4</v>
      </c>
      <c r="I27" s="5">
        <v>195.4</v>
      </c>
      <c r="J27" s="5"/>
      <c r="K27" s="5"/>
      <c r="L27" s="5">
        <v>195.4</v>
      </c>
      <c r="M27" s="5"/>
      <c r="N27" s="5">
        <v>28.1</v>
      </c>
      <c r="O27" s="5"/>
      <c r="T27">
        <v>2.7</v>
      </c>
      <c r="U27">
        <v>25.4</v>
      </c>
      <c r="V27">
        <v>22.9</v>
      </c>
      <c r="AB27">
        <v>22.9</v>
      </c>
      <c r="AC27">
        <v>19.7</v>
      </c>
      <c r="AK27">
        <v>0.6</v>
      </c>
      <c r="AR27">
        <v>2.6</v>
      </c>
      <c r="AS27">
        <v>667</v>
      </c>
      <c r="AT27">
        <v>96.6</v>
      </c>
      <c r="AU27">
        <v>0.4</v>
      </c>
      <c r="AV27">
        <v>14.4</v>
      </c>
      <c r="AW27">
        <v>11.9</v>
      </c>
      <c r="AX27">
        <v>2.4</v>
      </c>
      <c r="AY27">
        <v>0.2</v>
      </c>
      <c r="BA27">
        <v>0.2</v>
      </c>
      <c r="BD27">
        <v>81.599999999999994</v>
      </c>
      <c r="BE27">
        <v>29.9</v>
      </c>
      <c r="BF27">
        <v>40.6</v>
      </c>
      <c r="BG27">
        <v>11.1</v>
      </c>
      <c r="BI27">
        <v>15.9</v>
      </c>
      <c r="BJ27">
        <v>66.3</v>
      </c>
      <c r="BK27">
        <v>38.4</v>
      </c>
      <c r="BL27">
        <v>27.2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3309.8</v>
      </c>
      <c r="G28" s="5">
        <v>167.4</v>
      </c>
      <c r="H28" s="5">
        <v>113.1</v>
      </c>
      <c r="I28" s="5">
        <v>113.1</v>
      </c>
      <c r="J28" s="5"/>
      <c r="K28" s="5">
        <v>113.1</v>
      </c>
      <c r="L28" s="5"/>
      <c r="M28" s="5"/>
      <c r="N28" s="5">
        <v>54.3</v>
      </c>
      <c r="O28" s="5">
        <v>52.8</v>
      </c>
      <c r="R28">
        <v>1.5</v>
      </c>
      <c r="V28">
        <v>3093.8</v>
      </c>
      <c r="W28">
        <v>2483.6999999999998</v>
      </c>
      <c r="X28">
        <v>2213.6999999999998</v>
      </c>
      <c r="Y28">
        <v>257.3</v>
      </c>
      <c r="Z28">
        <v>12.6</v>
      </c>
      <c r="AB28">
        <v>610.1</v>
      </c>
      <c r="AC28">
        <v>14.8</v>
      </c>
      <c r="AD28">
        <v>19.600000000000001</v>
      </c>
      <c r="AE28">
        <v>274.7</v>
      </c>
      <c r="AF28">
        <v>1.2</v>
      </c>
      <c r="AI28">
        <v>2.8</v>
      </c>
      <c r="AJ28">
        <v>28.2</v>
      </c>
      <c r="AK28">
        <v>93.2</v>
      </c>
      <c r="AL28">
        <v>128.6</v>
      </c>
      <c r="AM28">
        <v>13.1</v>
      </c>
      <c r="AN28">
        <v>1.1000000000000001</v>
      </c>
      <c r="AO28">
        <v>0.1</v>
      </c>
      <c r="AP28">
        <v>5.2</v>
      </c>
      <c r="AQ28">
        <v>1.2</v>
      </c>
      <c r="AR28">
        <v>26.4</v>
      </c>
      <c r="AS28">
        <v>26.9</v>
      </c>
      <c r="AT28">
        <v>14.5</v>
      </c>
      <c r="BD28">
        <v>14.5</v>
      </c>
      <c r="BE28">
        <v>4.3</v>
      </c>
      <c r="BF28">
        <v>9.9</v>
      </c>
      <c r="BG28">
        <v>0.3</v>
      </c>
      <c r="BI28">
        <v>1.6</v>
      </c>
      <c r="BJ28">
        <v>5.6</v>
      </c>
      <c r="BL28">
        <v>5.4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3860.5</v>
      </c>
      <c r="G29" s="5">
        <v>114.4</v>
      </c>
      <c r="H29" s="5"/>
      <c r="I29" s="5"/>
      <c r="J29" s="5"/>
      <c r="K29" s="5"/>
      <c r="L29" s="5"/>
      <c r="M29" s="5"/>
      <c r="N29" s="5">
        <v>114.4</v>
      </c>
      <c r="O29" s="5">
        <v>57.9</v>
      </c>
      <c r="R29">
        <v>4.2</v>
      </c>
      <c r="T29">
        <v>16.5</v>
      </c>
      <c r="U29">
        <v>35.9</v>
      </c>
      <c r="V29">
        <v>3052.6</v>
      </c>
      <c r="W29">
        <v>2.8</v>
      </c>
      <c r="Y29">
        <v>2.8</v>
      </c>
      <c r="AB29">
        <v>3049.9</v>
      </c>
      <c r="AC29">
        <v>202</v>
      </c>
      <c r="AD29">
        <v>65.5</v>
      </c>
      <c r="AE29">
        <v>377.8</v>
      </c>
      <c r="AF29">
        <v>465.9</v>
      </c>
      <c r="AH29">
        <v>2</v>
      </c>
      <c r="AI29">
        <v>275</v>
      </c>
      <c r="AJ29">
        <v>13.6</v>
      </c>
      <c r="AK29">
        <v>1024.0999999999999</v>
      </c>
      <c r="AL29">
        <v>491.1</v>
      </c>
      <c r="AM29">
        <v>13.2</v>
      </c>
      <c r="AN29">
        <v>40.1</v>
      </c>
      <c r="AO29">
        <v>7.7</v>
      </c>
      <c r="AP29">
        <v>19</v>
      </c>
      <c r="AQ29">
        <v>10.6</v>
      </c>
      <c r="AR29">
        <v>42.3</v>
      </c>
      <c r="AS29">
        <v>1.4</v>
      </c>
      <c r="BH29">
        <v>429.4</v>
      </c>
      <c r="BI29">
        <v>262.7</v>
      </c>
    </row>
    <row r="30" spans="4:65" x14ac:dyDescent="0.2">
      <c r="D30" s="5" t="s">
        <v>91</v>
      </c>
      <c r="E30" s="5" t="s">
        <v>78</v>
      </c>
      <c r="F30" s="5">
        <v>664.3</v>
      </c>
      <c r="G30" s="5"/>
      <c r="H30" s="5"/>
      <c r="I30" s="5"/>
      <c r="J30" s="5"/>
      <c r="K30" s="5"/>
      <c r="L30" s="5"/>
      <c r="M30" s="5"/>
      <c r="N30" s="5"/>
      <c r="O30" s="5"/>
      <c r="BH30">
        <v>429.4</v>
      </c>
      <c r="BI30">
        <v>234.9</v>
      </c>
    </row>
    <row r="31" spans="4:65" x14ac:dyDescent="0.2">
      <c r="D31" s="5" t="s">
        <v>92</v>
      </c>
      <c r="E31" s="5" t="s">
        <v>78</v>
      </c>
      <c r="F31" s="5">
        <v>3196.1</v>
      </c>
      <c r="G31" s="5">
        <v>114.4</v>
      </c>
      <c r="H31" s="5"/>
      <c r="I31" s="5"/>
      <c r="J31" s="5"/>
      <c r="K31" s="5"/>
      <c r="L31" s="5"/>
      <c r="M31" s="5"/>
      <c r="N31" s="5">
        <v>114.4</v>
      </c>
      <c r="O31" s="5">
        <v>57.9</v>
      </c>
      <c r="R31">
        <v>4.2</v>
      </c>
      <c r="T31">
        <v>16.5</v>
      </c>
      <c r="U31">
        <v>35.9</v>
      </c>
      <c r="V31">
        <v>3052.6</v>
      </c>
      <c r="W31">
        <v>2.8</v>
      </c>
      <c r="Y31">
        <v>2.8</v>
      </c>
      <c r="AB31">
        <v>3049.9</v>
      </c>
      <c r="AC31">
        <v>202</v>
      </c>
      <c r="AD31">
        <v>65.5</v>
      </c>
      <c r="AE31">
        <v>377.8</v>
      </c>
      <c r="AF31">
        <v>465.9</v>
      </c>
      <c r="AH31">
        <v>2</v>
      </c>
      <c r="AI31">
        <v>275</v>
      </c>
      <c r="AJ31">
        <v>13.6</v>
      </c>
      <c r="AK31">
        <v>1024.0999999999999</v>
      </c>
      <c r="AL31">
        <v>491.1</v>
      </c>
      <c r="AM31">
        <v>13.2</v>
      </c>
      <c r="AN31">
        <v>40.1</v>
      </c>
      <c r="AO31">
        <v>7.7</v>
      </c>
      <c r="AP31">
        <v>19</v>
      </c>
      <c r="AQ31">
        <v>10.6</v>
      </c>
      <c r="AR31">
        <v>42.3</v>
      </c>
      <c r="AS31">
        <v>1.4</v>
      </c>
      <c r="BI31">
        <v>27.7</v>
      </c>
    </row>
    <row r="32" spans="4:65" x14ac:dyDescent="0.2">
      <c r="D32" s="5" t="s">
        <v>200</v>
      </c>
      <c r="E32" s="5" t="s">
        <v>78</v>
      </c>
      <c r="F32" s="5">
        <v>541.6</v>
      </c>
      <c r="G32" s="5">
        <v>276.5</v>
      </c>
      <c r="H32" s="5">
        <v>308.5</v>
      </c>
      <c r="I32" s="5">
        <v>308.5</v>
      </c>
      <c r="J32" s="5"/>
      <c r="K32" s="5">
        <v>113.1</v>
      </c>
      <c r="L32" s="5">
        <v>195.4</v>
      </c>
      <c r="M32" s="5"/>
      <c r="N32" s="5">
        <v>-32</v>
      </c>
      <c r="O32" s="5">
        <v>-5</v>
      </c>
      <c r="R32">
        <v>-2.7</v>
      </c>
      <c r="T32">
        <v>-13.8</v>
      </c>
      <c r="U32">
        <v>-10.5</v>
      </c>
      <c r="V32">
        <v>64.099999999999994</v>
      </c>
      <c r="W32">
        <v>2480.9</v>
      </c>
      <c r="X32">
        <v>2213.6999999999998</v>
      </c>
      <c r="Y32">
        <v>254.6</v>
      </c>
      <c r="Z32">
        <v>12.6</v>
      </c>
      <c r="AB32">
        <v>-2416.8000000000002</v>
      </c>
      <c r="AC32">
        <v>-167.5</v>
      </c>
      <c r="AD32">
        <v>-45.8</v>
      </c>
      <c r="AE32">
        <v>-103.2</v>
      </c>
      <c r="AF32">
        <v>-464.6</v>
      </c>
      <c r="AH32">
        <v>-2</v>
      </c>
      <c r="AI32">
        <v>-272.2</v>
      </c>
      <c r="AJ32">
        <v>14.6</v>
      </c>
      <c r="AK32">
        <v>-930.3</v>
      </c>
      <c r="AL32">
        <v>-362.5</v>
      </c>
      <c r="AM32">
        <v>-0.1</v>
      </c>
      <c r="AN32">
        <v>-39</v>
      </c>
      <c r="AO32">
        <v>-7.6</v>
      </c>
      <c r="AP32">
        <v>-13.9</v>
      </c>
      <c r="AQ32">
        <v>-9.4</v>
      </c>
      <c r="AR32">
        <v>-13.3</v>
      </c>
      <c r="AS32">
        <v>692.5</v>
      </c>
      <c r="AT32">
        <v>111.1</v>
      </c>
      <c r="AU32">
        <v>0.4</v>
      </c>
      <c r="AV32">
        <v>14.4</v>
      </c>
      <c r="AW32">
        <v>11.9</v>
      </c>
      <c r="AX32">
        <v>2.4</v>
      </c>
      <c r="AY32">
        <v>0.2</v>
      </c>
      <c r="BA32">
        <v>0.2</v>
      </c>
      <c r="BD32">
        <v>96.2</v>
      </c>
      <c r="BE32">
        <v>34.200000000000003</v>
      </c>
      <c r="BF32">
        <v>50.5</v>
      </c>
      <c r="BG32">
        <v>11.5</v>
      </c>
      <c r="BH32">
        <v>-429.4</v>
      </c>
      <c r="BI32">
        <v>-245.2</v>
      </c>
      <c r="BJ32">
        <v>71.900000000000006</v>
      </c>
      <c r="BK32">
        <v>38.4</v>
      </c>
      <c r="BL32">
        <v>32.6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427.9</v>
      </c>
      <c r="G33" s="5">
        <v>223.5</v>
      </c>
      <c r="H33" s="5">
        <v>195.4</v>
      </c>
      <c r="I33" s="5">
        <v>195.4</v>
      </c>
      <c r="J33" s="5"/>
      <c r="K33" s="5"/>
      <c r="L33" s="5">
        <v>195.4</v>
      </c>
      <c r="M33" s="5"/>
      <c r="N33" s="5">
        <v>28.1</v>
      </c>
      <c r="O33" s="5"/>
      <c r="T33">
        <v>2.7</v>
      </c>
      <c r="U33">
        <v>25.4</v>
      </c>
      <c r="V33">
        <v>22.9</v>
      </c>
      <c r="AB33">
        <v>22.9</v>
      </c>
      <c r="AC33">
        <v>19.7</v>
      </c>
      <c r="AK33">
        <v>0.6</v>
      </c>
      <c r="AR33">
        <v>2.6</v>
      </c>
      <c r="AS33">
        <v>667</v>
      </c>
      <c r="AT33">
        <v>96.6</v>
      </c>
      <c r="AU33">
        <v>0.4</v>
      </c>
      <c r="AV33">
        <v>14.4</v>
      </c>
      <c r="AW33">
        <v>11.9</v>
      </c>
      <c r="AX33">
        <v>2.4</v>
      </c>
      <c r="AY33">
        <v>0.2</v>
      </c>
      <c r="BA33">
        <v>0.2</v>
      </c>
      <c r="BD33">
        <v>81.599999999999994</v>
      </c>
      <c r="BE33">
        <v>29.9</v>
      </c>
      <c r="BF33">
        <v>40.6</v>
      </c>
      <c r="BG33">
        <v>11.1</v>
      </c>
      <c r="BH33">
        <v>-429.4</v>
      </c>
      <c r="BI33">
        <v>-219</v>
      </c>
      <c r="BJ33">
        <v>66.3</v>
      </c>
      <c r="BK33">
        <v>38.4</v>
      </c>
      <c r="BL33">
        <v>27.2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113.7</v>
      </c>
      <c r="G34" s="5">
        <v>53</v>
      </c>
      <c r="H34" s="5">
        <v>113.1</v>
      </c>
      <c r="I34" s="5">
        <v>113.1</v>
      </c>
      <c r="J34" s="5"/>
      <c r="K34" s="5">
        <v>113.1</v>
      </c>
      <c r="L34" s="5"/>
      <c r="M34" s="5"/>
      <c r="N34" s="5">
        <v>-60.1</v>
      </c>
      <c r="O34" s="5">
        <v>-5</v>
      </c>
      <c r="R34">
        <v>-2.7</v>
      </c>
      <c r="T34">
        <v>-16.5</v>
      </c>
      <c r="U34">
        <v>-35.9</v>
      </c>
      <c r="V34">
        <v>41.2</v>
      </c>
      <c r="W34">
        <v>2480.9</v>
      </c>
      <c r="X34">
        <v>2213.6999999999998</v>
      </c>
      <c r="Y34">
        <v>254.6</v>
      </c>
      <c r="Z34">
        <v>12.6</v>
      </c>
      <c r="AB34">
        <v>-2439.6999999999998</v>
      </c>
      <c r="AC34">
        <v>-187.2</v>
      </c>
      <c r="AD34">
        <v>-45.8</v>
      </c>
      <c r="AE34">
        <v>-103.2</v>
      </c>
      <c r="AF34">
        <v>-464.6</v>
      </c>
      <c r="AH34">
        <v>-2</v>
      </c>
      <c r="AI34">
        <v>-272.2</v>
      </c>
      <c r="AJ34">
        <v>14.6</v>
      </c>
      <c r="AK34">
        <v>-930.9</v>
      </c>
      <c r="AL34">
        <v>-362.5</v>
      </c>
      <c r="AM34">
        <v>-0.1</v>
      </c>
      <c r="AN34">
        <v>-39</v>
      </c>
      <c r="AO34">
        <v>-7.6</v>
      </c>
      <c r="AP34">
        <v>-13.9</v>
      </c>
      <c r="AQ34">
        <v>-9.4</v>
      </c>
      <c r="AR34">
        <v>-15.9</v>
      </c>
      <c r="AS34">
        <v>25.5</v>
      </c>
      <c r="AT34">
        <v>14.5</v>
      </c>
      <c r="BD34">
        <v>14.5</v>
      </c>
      <c r="BE34">
        <v>4.3</v>
      </c>
      <c r="BF34">
        <v>9.9</v>
      </c>
      <c r="BG34">
        <v>0.3</v>
      </c>
      <c r="BI34">
        <v>-26.2</v>
      </c>
      <c r="BJ34">
        <v>5.6</v>
      </c>
      <c r="BL34">
        <v>5.4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197.5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T35">
        <v>9.4</v>
      </c>
      <c r="U35">
        <v>9</v>
      </c>
      <c r="V35">
        <v>72.099999999999994</v>
      </c>
      <c r="AB35">
        <v>72.099999999999994</v>
      </c>
      <c r="AC35">
        <v>64.099999999999994</v>
      </c>
      <c r="AD35">
        <v>0</v>
      </c>
      <c r="AK35">
        <v>0.1</v>
      </c>
      <c r="AL35">
        <v>0.3</v>
      </c>
      <c r="AQ35">
        <v>7.5</v>
      </c>
      <c r="AS35">
        <v>51.2</v>
      </c>
      <c r="BH35">
        <v>31.6</v>
      </c>
      <c r="BI35">
        <v>24.2</v>
      </c>
    </row>
    <row r="36" spans="4:65" x14ac:dyDescent="0.2">
      <c r="D36" s="5" t="s">
        <v>93</v>
      </c>
      <c r="E36" s="5" t="s">
        <v>78</v>
      </c>
      <c r="F36" s="5">
        <v>14.8</v>
      </c>
      <c r="G36" s="5"/>
      <c r="H36" s="5"/>
      <c r="I36" s="5"/>
      <c r="J36" s="5"/>
      <c r="K36" s="5"/>
      <c r="L36" s="5"/>
      <c r="M36" s="5"/>
      <c r="N36" s="5"/>
      <c r="O36" s="5"/>
      <c r="BH36">
        <v>14.8</v>
      </c>
    </row>
    <row r="37" spans="4:65" x14ac:dyDescent="0.2">
      <c r="D37" s="5" t="s">
        <v>94</v>
      </c>
      <c r="E37" s="5" t="s">
        <v>78</v>
      </c>
      <c r="F37" s="5">
        <v>33</v>
      </c>
      <c r="G37" s="5"/>
      <c r="H37" s="5"/>
      <c r="I37" s="5"/>
      <c r="J37" s="5"/>
      <c r="K37" s="5"/>
      <c r="L37" s="5"/>
      <c r="M37" s="5"/>
      <c r="N37" s="5"/>
      <c r="O37" s="5"/>
      <c r="V37">
        <v>0.1</v>
      </c>
      <c r="AB37">
        <v>0.1</v>
      </c>
      <c r="AK37">
        <v>0.1</v>
      </c>
      <c r="AS37">
        <v>26.9</v>
      </c>
      <c r="BH37">
        <v>5.9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6.5</v>
      </c>
      <c r="U38">
        <v>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12.1</v>
      </c>
      <c r="G39" s="5">
        <v>10.9</v>
      </c>
      <c r="H39" s="5"/>
      <c r="I39" s="5"/>
      <c r="J39" s="5"/>
      <c r="K39" s="5"/>
      <c r="L39" s="5"/>
      <c r="M39" s="5"/>
      <c r="N39" s="5">
        <v>10.9</v>
      </c>
      <c r="O39" s="5"/>
      <c r="T39">
        <v>2.9</v>
      </c>
      <c r="U39">
        <v>8</v>
      </c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127.2</v>
      </c>
      <c r="G40" s="5"/>
      <c r="H40" s="5"/>
      <c r="I40" s="5"/>
      <c r="J40" s="5"/>
      <c r="K40" s="5"/>
      <c r="L40" s="5"/>
      <c r="M40" s="5"/>
      <c r="N40" s="5"/>
      <c r="O40" s="5"/>
      <c r="V40">
        <v>72</v>
      </c>
      <c r="AB40">
        <v>72</v>
      </c>
      <c r="AC40">
        <v>64.099999999999994</v>
      </c>
      <c r="AD40">
        <v>0</v>
      </c>
      <c r="AK40">
        <v>0</v>
      </c>
      <c r="AL40">
        <v>0.3</v>
      </c>
      <c r="AQ40">
        <v>7.5</v>
      </c>
      <c r="AS40">
        <v>21.7</v>
      </c>
      <c r="BH40">
        <v>9.6</v>
      </c>
      <c r="BI40">
        <v>23.9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24.4</v>
      </c>
      <c r="G42" s="5"/>
      <c r="H42" s="5"/>
      <c r="I42" s="5"/>
      <c r="J42" s="5"/>
      <c r="K42" s="5"/>
      <c r="L42" s="5"/>
      <c r="M42" s="5"/>
      <c r="N42" s="5"/>
      <c r="O42" s="5"/>
      <c r="BH42">
        <v>20.3</v>
      </c>
      <c r="BI42">
        <v>4.2</v>
      </c>
    </row>
    <row r="43" spans="4:65" x14ac:dyDescent="0.2">
      <c r="D43" s="5" t="s">
        <v>99</v>
      </c>
      <c r="E43" s="5" t="s">
        <v>78</v>
      </c>
      <c r="F43" s="5">
        <v>2721.5</v>
      </c>
      <c r="G43" s="5">
        <v>20.6</v>
      </c>
      <c r="H43" s="5">
        <v>1.7</v>
      </c>
      <c r="I43" s="5">
        <v>1.1000000000000001</v>
      </c>
      <c r="J43" s="5">
        <v>1.1000000000000001</v>
      </c>
      <c r="K43" s="5">
        <v>0.1</v>
      </c>
      <c r="L43" s="5"/>
      <c r="M43" s="5">
        <v>0.5</v>
      </c>
      <c r="N43" s="5">
        <v>18.899999999999999</v>
      </c>
      <c r="O43" s="5">
        <v>8.3000000000000007</v>
      </c>
      <c r="P43">
        <v>1.6</v>
      </c>
      <c r="R43">
        <v>3</v>
      </c>
      <c r="T43">
        <v>4.4000000000000004</v>
      </c>
      <c r="U43">
        <v>1.5</v>
      </c>
      <c r="V43">
        <v>1126</v>
      </c>
      <c r="W43">
        <v>122.9</v>
      </c>
      <c r="Y43">
        <v>122.9</v>
      </c>
      <c r="AB43">
        <v>1003.1</v>
      </c>
      <c r="AC43">
        <v>109.4</v>
      </c>
      <c r="AD43">
        <v>61.1</v>
      </c>
      <c r="AE43">
        <v>232.3</v>
      </c>
      <c r="AF43">
        <v>175.1</v>
      </c>
      <c r="AH43">
        <v>0.1</v>
      </c>
      <c r="AI43">
        <v>2.2000000000000002</v>
      </c>
      <c r="AJ43">
        <v>4</v>
      </c>
      <c r="AK43">
        <v>348.2</v>
      </c>
      <c r="AL43">
        <v>2.8</v>
      </c>
      <c r="AM43">
        <v>8.1999999999999993</v>
      </c>
      <c r="AN43">
        <v>6.7</v>
      </c>
      <c r="AO43">
        <v>9.3000000000000007</v>
      </c>
      <c r="AP43">
        <v>18.7</v>
      </c>
      <c r="AQ43">
        <v>17.2</v>
      </c>
      <c r="AR43">
        <v>7.9</v>
      </c>
      <c r="AS43">
        <v>939.6</v>
      </c>
      <c r="AT43">
        <v>26.2</v>
      </c>
      <c r="AY43">
        <v>1</v>
      </c>
      <c r="AZ43">
        <v>1</v>
      </c>
      <c r="BB43">
        <v>0.3</v>
      </c>
      <c r="BC43">
        <v>2.7</v>
      </c>
      <c r="BD43">
        <v>22.2</v>
      </c>
      <c r="BF43">
        <v>21.3</v>
      </c>
      <c r="BG43">
        <v>0.9</v>
      </c>
      <c r="BH43">
        <v>388.7</v>
      </c>
      <c r="BI43">
        <v>216.8</v>
      </c>
      <c r="BJ43">
        <v>3.7</v>
      </c>
      <c r="BL43">
        <v>2.4</v>
      </c>
      <c r="BM43">
        <v>1.3</v>
      </c>
    </row>
    <row r="44" spans="4:65" x14ac:dyDescent="0.2">
      <c r="D44" s="5" t="s">
        <v>100</v>
      </c>
      <c r="E44" s="5" t="s">
        <v>78</v>
      </c>
      <c r="F44" s="5">
        <v>2118.4</v>
      </c>
      <c r="G44" s="5">
        <v>16.5</v>
      </c>
      <c r="H44" s="5">
        <v>1.6</v>
      </c>
      <c r="I44" s="5">
        <v>1.1000000000000001</v>
      </c>
      <c r="J44" s="5">
        <v>1.1000000000000001</v>
      </c>
      <c r="K44" s="5"/>
      <c r="L44" s="5"/>
      <c r="M44" s="5">
        <v>0.5</v>
      </c>
      <c r="N44" s="5">
        <v>14.9</v>
      </c>
      <c r="O44" s="5">
        <v>7.4</v>
      </c>
      <c r="P44">
        <v>1.6</v>
      </c>
      <c r="T44">
        <v>4.4000000000000004</v>
      </c>
      <c r="U44">
        <v>1.5</v>
      </c>
      <c r="V44">
        <v>657.8</v>
      </c>
      <c r="AB44">
        <v>657.8</v>
      </c>
      <c r="AC44">
        <v>109.4</v>
      </c>
      <c r="AD44">
        <v>19.7</v>
      </c>
      <c r="AF44">
        <v>175.1</v>
      </c>
      <c r="AH44">
        <v>0.1</v>
      </c>
      <c r="AI44">
        <v>2.2000000000000002</v>
      </c>
      <c r="AJ44">
        <v>0.3</v>
      </c>
      <c r="AK44">
        <v>348.2</v>
      </c>
      <c r="AL44">
        <v>2.8</v>
      </c>
      <c r="AS44">
        <v>808.8</v>
      </c>
      <c r="AT44">
        <v>26.2</v>
      </c>
      <c r="AY44">
        <v>1</v>
      </c>
      <c r="AZ44">
        <v>1</v>
      </c>
      <c r="BB44">
        <v>0.3</v>
      </c>
      <c r="BC44">
        <v>2.7</v>
      </c>
      <c r="BD44">
        <v>22.2</v>
      </c>
      <c r="BF44">
        <v>21.3</v>
      </c>
      <c r="BG44">
        <v>0.9</v>
      </c>
      <c r="BH44">
        <v>388.7</v>
      </c>
      <c r="BI44">
        <v>216.8</v>
      </c>
      <c r="BJ44">
        <v>3.7</v>
      </c>
      <c r="BL44">
        <v>2.4</v>
      </c>
      <c r="BM44">
        <v>1.3</v>
      </c>
    </row>
    <row r="45" spans="4:65" x14ac:dyDescent="0.2">
      <c r="D45" s="5" t="s">
        <v>101</v>
      </c>
      <c r="E45" s="5" t="s">
        <v>78</v>
      </c>
      <c r="F45" s="5">
        <v>601.29999999999995</v>
      </c>
      <c r="G45" s="5">
        <v>16.3</v>
      </c>
      <c r="H45" s="5">
        <v>1.6</v>
      </c>
      <c r="I45" s="5">
        <v>1.1000000000000001</v>
      </c>
      <c r="J45" s="5">
        <v>1.1000000000000001</v>
      </c>
      <c r="K45" s="5"/>
      <c r="L45" s="5"/>
      <c r="M45" s="5">
        <v>0.5</v>
      </c>
      <c r="N45" s="5">
        <v>14.7</v>
      </c>
      <c r="O45" s="5">
        <v>7.4</v>
      </c>
      <c r="P45">
        <v>1.4</v>
      </c>
      <c r="T45">
        <v>4.4000000000000004</v>
      </c>
      <c r="U45">
        <v>1.5</v>
      </c>
      <c r="V45">
        <v>135.30000000000001</v>
      </c>
      <c r="AB45">
        <v>135.30000000000001</v>
      </c>
      <c r="AC45">
        <v>109.4</v>
      </c>
      <c r="AD45">
        <v>0.6</v>
      </c>
      <c r="AF45">
        <v>0</v>
      </c>
      <c r="AJ45">
        <v>0</v>
      </c>
      <c r="AK45">
        <v>24.5</v>
      </c>
      <c r="AL45">
        <v>0.7</v>
      </c>
      <c r="AS45">
        <v>173.4</v>
      </c>
      <c r="AT45">
        <v>3.3</v>
      </c>
      <c r="BD45">
        <v>3.3</v>
      </c>
      <c r="BF45">
        <v>2.6</v>
      </c>
      <c r="BG45">
        <v>0.7</v>
      </c>
      <c r="BH45">
        <v>141.69999999999999</v>
      </c>
      <c r="BI45">
        <v>128.9</v>
      </c>
      <c r="BJ45">
        <v>2.4</v>
      </c>
      <c r="BL45">
        <v>2.4</v>
      </c>
    </row>
    <row r="46" spans="4:65" x14ac:dyDescent="0.2">
      <c r="D46" s="5" t="s">
        <v>205</v>
      </c>
      <c r="E46" s="5" t="s">
        <v>78</v>
      </c>
      <c r="F46" s="5">
        <v>34.700000000000003</v>
      </c>
      <c r="G46" s="5">
        <v>12.2</v>
      </c>
      <c r="H46" s="5"/>
      <c r="I46" s="5"/>
      <c r="J46" s="5"/>
      <c r="K46" s="5"/>
      <c r="L46" s="5"/>
      <c r="M46" s="5"/>
      <c r="N46" s="5">
        <v>12.2</v>
      </c>
      <c r="O46" s="5">
        <v>6.2</v>
      </c>
      <c r="T46">
        <v>4.4000000000000004</v>
      </c>
      <c r="U46">
        <v>1.5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10.4</v>
      </c>
      <c r="BH46">
        <v>9.1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312.8</v>
      </c>
      <c r="G47" s="5"/>
      <c r="H47" s="5"/>
      <c r="I47" s="5"/>
      <c r="J47" s="5"/>
      <c r="K47" s="5"/>
      <c r="L47" s="5"/>
      <c r="M47" s="5"/>
      <c r="N47" s="5"/>
      <c r="O47" s="5"/>
      <c r="V47">
        <v>109.5</v>
      </c>
      <c r="AB47">
        <v>109.5</v>
      </c>
      <c r="AC47">
        <v>109.4</v>
      </c>
      <c r="AD47">
        <v>0</v>
      </c>
      <c r="AK47">
        <v>0</v>
      </c>
      <c r="AS47">
        <v>63.3</v>
      </c>
      <c r="AT47">
        <v>0.2</v>
      </c>
      <c r="BD47">
        <v>0.2</v>
      </c>
      <c r="BH47">
        <v>48.5</v>
      </c>
      <c r="BI47">
        <v>90.3</v>
      </c>
      <c r="BJ47">
        <v>1.1000000000000001</v>
      </c>
      <c r="BL47">
        <v>1.1000000000000001</v>
      </c>
    </row>
    <row r="48" spans="4:65" x14ac:dyDescent="0.2">
      <c r="D48" s="5" t="s">
        <v>207</v>
      </c>
      <c r="E48" s="5" t="s">
        <v>78</v>
      </c>
      <c r="F48" s="5">
        <v>22.1</v>
      </c>
      <c r="G48" s="5"/>
      <c r="H48" s="5"/>
      <c r="I48" s="5"/>
      <c r="J48" s="5"/>
      <c r="K48" s="5"/>
      <c r="L48" s="5"/>
      <c r="M48" s="5"/>
      <c r="N48" s="5"/>
      <c r="O48" s="5"/>
      <c r="AS48">
        <v>3.6</v>
      </c>
      <c r="BH48">
        <v>17.2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31.1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0.7</v>
      </c>
      <c r="AS49">
        <v>22.2</v>
      </c>
      <c r="AT49">
        <v>1</v>
      </c>
      <c r="BD49">
        <v>1</v>
      </c>
      <c r="BH49">
        <v>5.2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J50">
        <v>0</v>
      </c>
      <c r="AK50">
        <v>0.1</v>
      </c>
      <c r="AS50">
        <v>2.8</v>
      </c>
      <c r="BH50">
        <v>2.6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27.5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S51">
        <v>14.5</v>
      </c>
      <c r="BH51">
        <v>12.3</v>
      </c>
      <c r="BI51">
        <v>0.3</v>
      </c>
    </row>
    <row r="52" spans="4:61" x14ac:dyDescent="0.2">
      <c r="D52" t="s">
        <v>211</v>
      </c>
      <c r="E52" t="s">
        <v>78</v>
      </c>
      <c r="F52">
        <v>9.8000000000000007</v>
      </c>
      <c r="G52">
        <v>0.2</v>
      </c>
      <c r="H52">
        <v>0.2</v>
      </c>
      <c r="M52">
        <v>0.2</v>
      </c>
      <c r="V52">
        <v>0.2</v>
      </c>
      <c r="AB52">
        <v>0.2</v>
      </c>
      <c r="AD52">
        <v>0</v>
      </c>
      <c r="AK52">
        <v>0.2</v>
      </c>
      <c r="AS52">
        <v>2.4</v>
      </c>
      <c r="BH52">
        <v>1.6</v>
      </c>
      <c r="BI52">
        <v>5.4</v>
      </c>
    </row>
    <row r="53" spans="4:61" x14ac:dyDescent="0.2">
      <c r="D53" t="s">
        <v>212</v>
      </c>
      <c r="E53" t="s">
        <v>78</v>
      </c>
      <c r="F53">
        <v>75.400000000000006</v>
      </c>
      <c r="G53">
        <v>1</v>
      </c>
      <c r="H53">
        <v>1</v>
      </c>
      <c r="I53">
        <v>1</v>
      </c>
      <c r="J53">
        <v>1</v>
      </c>
      <c r="V53">
        <v>0.2</v>
      </c>
      <c r="AB53">
        <v>0.2</v>
      </c>
      <c r="AD53">
        <v>0.1</v>
      </c>
      <c r="AK53">
        <v>0</v>
      </c>
      <c r="AS53">
        <v>33.6</v>
      </c>
      <c r="AT53">
        <v>0.7</v>
      </c>
      <c r="BD53">
        <v>0.7</v>
      </c>
      <c r="BH53">
        <v>22.9</v>
      </c>
      <c r="BI53">
        <v>16.899999999999999</v>
      </c>
    </row>
    <row r="54" spans="4:61" x14ac:dyDescent="0.2">
      <c r="D54" t="s">
        <v>213</v>
      </c>
      <c r="E54" t="s">
        <v>78</v>
      </c>
      <c r="F54">
        <v>29.5</v>
      </c>
      <c r="V54">
        <v>0</v>
      </c>
      <c r="AB54">
        <v>0</v>
      </c>
      <c r="AD54">
        <v>0</v>
      </c>
      <c r="AK54">
        <v>0</v>
      </c>
      <c r="AS54">
        <v>7.8</v>
      </c>
      <c r="AT54">
        <v>0.2</v>
      </c>
      <c r="BD54">
        <v>0.2</v>
      </c>
      <c r="BH54">
        <v>9.6999999999999993</v>
      </c>
      <c r="BI54">
        <v>11.9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K55">
        <v>0</v>
      </c>
      <c r="AS55">
        <v>0.8</v>
      </c>
      <c r="AT55">
        <v>1.3</v>
      </c>
      <c r="BD55">
        <v>1.3</v>
      </c>
      <c r="BH55">
        <v>0.9</v>
      </c>
      <c r="BI55">
        <v>0.1</v>
      </c>
    </row>
    <row r="56" spans="4:61" x14ac:dyDescent="0.2">
      <c r="D56" t="s">
        <v>215</v>
      </c>
      <c r="E56" t="s">
        <v>78</v>
      </c>
      <c r="F56">
        <v>32.799999999999997</v>
      </c>
      <c r="V56">
        <v>23.6</v>
      </c>
      <c r="AB56">
        <v>23.6</v>
      </c>
      <c r="AK56">
        <v>23.6</v>
      </c>
      <c r="AS56">
        <v>5.5</v>
      </c>
      <c r="BH56">
        <v>3.6</v>
      </c>
    </row>
    <row r="57" spans="4:61" x14ac:dyDescent="0.2">
      <c r="D57" t="s">
        <v>226</v>
      </c>
      <c r="E57" t="s">
        <v>78</v>
      </c>
      <c r="F57">
        <v>4.8</v>
      </c>
      <c r="V57">
        <v>0</v>
      </c>
      <c r="AB57">
        <v>0</v>
      </c>
      <c r="AD57">
        <v>0</v>
      </c>
      <c r="AK57">
        <v>0</v>
      </c>
      <c r="AS57">
        <v>2.8</v>
      </c>
      <c r="BH57">
        <v>1.4</v>
      </c>
      <c r="BI57">
        <v>0.6</v>
      </c>
    </row>
    <row r="58" spans="4:61" x14ac:dyDescent="0.2">
      <c r="D58" t="s">
        <v>216</v>
      </c>
      <c r="E58" t="s">
        <v>78</v>
      </c>
      <c r="F58">
        <v>12.2</v>
      </c>
      <c r="G58">
        <v>1.4</v>
      </c>
      <c r="N58">
        <v>1.4</v>
      </c>
      <c r="P58">
        <v>1.4</v>
      </c>
      <c r="V58">
        <v>0</v>
      </c>
      <c r="AB58">
        <v>0</v>
      </c>
      <c r="AD58">
        <v>0</v>
      </c>
      <c r="AK58">
        <v>0</v>
      </c>
      <c r="AS58">
        <v>3.8</v>
      </c>
      <c r="BH58">
        <v>6.7</v>
      </c>
      <c r="BI58">
        <v>0.3</v>
      </c>
    </row>
    <row r="59" spans="4:61" x14ac:dyDescent="0.2">
      <c r="D59" t="s">
        <v>102</v>
      </c>
      <c r="E59" t="s">
        <v>78</v>
      </c>
      <c r="F59">
        <v>488.1</v>
      </c>
      <c r="V59">
        <v>481.4</v>
      </c>
      <c r="AB59">
        <v>481.4</v>
      </c>
      <c r="AD59">
        <v>14.4</v>
      </c>
      <c r="AF59">
        <v>175.1</v>
      </c>
      <c r="AH59">
        <v>0.1</v>
      </c>
      <c r="AI59">
        <v>0.5</v>
      </c>
      <c r="AK59">
        <v>291.3</v>
      </c>
      <c r="AS59">
        <v>0.4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464.6</v>
      </c>
      <c r="V61">
        <v>464.2</v>
      </c>
      <c r="AB61">
        <v>464.2</v>
      </c>
      <c r="AD61">
        <v>14.4</v>
      </c>
      <c r="AF61">
        <v>175.1</v>
      </c>
      <c r="AK61">
        <v>274.8</v>
      </c>
      <c r="AS61">
        <v>0.4</v>
      </c>
      <c r="BH61">
        <v>0</v>
      </c>
    </row>
    <row r="62" spans="4:61" x14ac:dyDescent="0.2">
      <c r="D62" t="s">
        <v>219</v>
      </c>
      <c r="E62" t="s">
        <v>78</v>
      </c>
      <c r="F62">
        <v>7.7</v>
      </c>
      <c r="V62">
        <v>1.4</v>
      </c>
      <c r="AB62">
        <v>1.4</v>
      </c>
      <c r="AK62">
        <v>1.4</v>
      </c>
      <c r="BH62">
        <v>6.3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15.1</v>
      </c>
      <c r="V64">
        <v>15.1</v>
      </c>
      <c r="AB64">
        <v>15.1</v>
      </c>
      <c r="AK64">
        <v>15.1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1029</v>
      </c>
      <c r="G66">
        <v>0.3</v>
      </c>
      <c r="H66">
        <v>0</v>
      </c>
      <c r="I66">
        <v>0</v>
      </c>
      <c r="J66">
        <v>0</v>
      </c>
      <c r="N66">
        <v>0.2</v>
      </c>
      <c r="P66">
        <v>0.2</v>
      </c>
      <c r="V66">
        <v>41.1</v>
      </c>
      <c r="AB66">
        <v>41.1</v>
      </c>
      <c r="AD66">
        <v>4.7</v>
      </c>
      <c r="AI66">
        <v>1.7</v>
      </c>
      <c r="AJ66">
        <v>0.3</v>
      </c>
      <c r="AK66">
        <v>32.4</v>
      </c>
      <c r="AL66">
        <v>2.1</v>
      </c>
      <c r="AS66">
        <v>635</v>
      </c>
      <c r="AT66">
        <v>22.9</v>
      </c>
      <c r="AY66">
        <v>1</v>
      </c>
      <c r="AZ66">
        <v>1</v>
      </c>
      <c r="BB66">
        <v>0.3</v>
      </c>
      <c r="BC66">
        <v>2.7</v>
      </c>
      <c r="BD66">
        <v>18.899999999999999</v>
      </c>
      <c r="BF66">
        <v>18.600000000000001</v>
      </c>
      <c r="BG66">
        <v>0.2</v>
      </c>
      <c r="BH66">
        <v>240.7</v>
      </c>
      <c r="BI66">
        <v>87.9</v>
      </c>
      <c r="BJ66">
        <v>1.3</v>
      </c>
      <c r="BM66">
        <v>1.3</v>
      </c>
    </row>
    <row r="67" spans="4:65" x14ac:dyDescent="0.2">
      <c r="D67" t="s">
        <v>115</v>
      </c>
      <c r="E67" t="s">
        <v>78</v>
      </c>
      <c r="F67">
        <v>328.8</v>
      </c>
      <c r="G67">
        <v>0.2</v>
      </c>
      <c r="N67">
        <v>0.2</v>
      </c>
      <c r="P67">
        <v>0.2</v>
      </c>
      <c r="V67">
        <v>8.6999999999999993</v>
      </c>
      <c r="AB67">
        <v>8.6999999999999993</v>
      </c>
      <c r="AD67">
        <v>1.5</v>
      </c>
      <c r="AK67">
        <v>7.2</v>
      </c>
      <c r="AS67">
        <v>164.6</v>
      </c>
      <c r="AT67">
        <v>2.5</v>
      </c>
      <c r="AY67">
        <v>0.1</v>
      </c>
      <c r="AZ67">
        <v>0.1</v>
      </c>
      <c r="BC67">
        <v>1.6</v>
      </c>
      <c r="BD67">
        <v>0.8</v>
      </c>
      <c r="BF67">
        <v>0.6</v>
      </c>
      <c r="BG67">
        <v>0.2</v>
      </c>
      <c r="BH67">
        <v>132.6</v>
      </c>
      <c r="BI67">
        <v>18.899999999999999</v>
      </c>
      <c r="BJ67">
        <v>1.3</v>
      </c>
      <c r="BM67">
        <v>1.3</v>
      </c>
    </row>
    <row r="68" spans="4:65" x14ac:dyDescent="0.2">
      <c r="D68" t="s">
        <v>104</v>
      </c>
      <c r="E68" t="s">
        <v>78</v>
      </c>
      <c r="F68">
        <v>522.6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2</v>
      </c>
      <c r="AB68">
        <v>2</v>
      </c>
      <c r="AD68">
        <v>1.4</v>
      </c>
      <c r="AJ68">
        <v>0.3</v>
      </c>
      <c r="AK68">
        <v>0.3</v>
      </c>
      <c r="AS68">
        <v>406.7</v>
      </c>
      <c r="AT68">
        <v>18.899999999999999</v>
      </c>
      <c r="AY68">
        <v>0.9</v>
      </c>
      <c r="AZ68">
        <v>0.9</v>
      </c>
      <c r="BC68">
        <v>0.9</v>
      </c>
      <c r="BD68">
        <v>17.100000000000001</v>
      </c>
      <c r="BF68">
        <v>17.100000000000001</v>
      </c>
      <c r="BH68">
        <v>82.8</v>
      </c>
      <c r="BI68">
        <v>12.2</v>
      </c>
    </row>
    <row r="69" spans="4:65" x14ac:dyDescent="0.2">
      <c r="D69" t="s">
        <v>105</v>
      </c>
      <c r="E69" t="s">
        <v>78</v>
      </c>
      <c r="F69">
        <v>163.6</v>
      </c>
      <c r="V69">
        <v>16.899999999999999</v>
      </c>
      <c r="AB69">
        <v>16.899999999999999</v>
      </c>
      <c r="AD69">
        <v>1.7</v>
      </c>
      <c r="AK69">
        <v>15.1</v>
      </c>
      <c r="AS69">
        <v>63.5</v>
      </c>
      <c r="AT69">
        <v>1.5</v>
      </c>
      <c r="BB69">
        <v>0.3</v>
      </c>
      <c r="BC69">
        <v>0.3</v>
      </c>
      <c r="BD69">
        <v>1</v>
      </c>
      <c r="BF69">
        <v>1</v>
      </c>
      <c r="BH69">
        <v>24.9</v>
      </c>
      <c r="BI69">
        <v>56.7</v>
      </c>
    </row>
    <row r="70" spans="4:65" x14ac:dyDescent="0.2">
      <c r="D70" t="s">
        <v>106</v>
      </c>
      <c r="E70" t="s">
        <v>78</v>
      </c>
      <c r="F70">
        <v>9.1999999999999993</v>
      </c>
      <c r="V70">
        <v>9.1999999999999993</v>
      </c>
      <c r="AB70">
        <v>9.1999999999999993</v>
      </c>
      <c r="AK70">
        <v>7.2</v>
      </c>
      <c r="AL70">
        <v>2.1</v>
      </c>
    </row>
    <row r="71" spans="4:65" x14ac:dyDescent="0.2">
      <c r="D71" t="s">
        <v>107</v>
      </c>
      <c r="E71" t="s">
        <v>78</v>
      </c>
      <c r="F71">
        <v>4.8</v>
      </c>
      <c r="V71">
        <v>4.2</v>
      </c>
      <c r="AB71">
        <v>4.2</v>
      </c>
      <c r="AI71">
        <v>1.7</v>
      </c>
      <c r="AK71">
        <v>2.5</v>
      </c>
      <c r="AS71">
        <v>0.2</v>
      </c>
      <c r="BH71">
        <v>0.3</v>
      </c>
      <c r="BI71">
        <v>0.1</v>
      </c>
    </row>
    <row r="72" spans="4:65" x14ac:dyDescent="0.2">
      <c r="D72" t="s">
        <v>108</v>
      </c>
      <c r="E72" t="s">
        <v>78</v>
      </c>
      <c r="F72">
        <v>603.1</v>
      </c>
      <c r="G72">
        <v>4</v>
      </c>
      <c r="H72">
        <v>0.1</v>
      </c>
      <c r="I72">
        <v>0.1</v>
      </c>
      <c r="K72">
        <v>0.1</v>
      </c>
      <c r="N72">
        <v>4</v>
      </c>
      <c r="O72">
        <v>0.9</v>
      </c>
      <c r="R72">
        <v>3</v>
      </c>
      <c r="V72">
        <v>468.2</v>
      </c>
      <c r="W72">
        <v>122.9</v>
      </c>
      <c r="Y72">
        <v>122.9</v>
      </c>
      <c r="AB72">
        <v>345.4</v>
      </c>
      <c r="AD72">
        <v>41.4</v>
      </c>
      <c r="AE72">
        <v>232.3</v>
      </c>
      <c r="AJ72">
        <v>3.7</v>
      </c>
      <c r="AL72">
        <v>0</v>
      </c>
      <c r="AM72">
        <v>8.1999999999999993</v>
      </c>
      <c r="AN72">
        <v>6.7</v>
      </c>
      <c r="AO72">
        <v>9.3000000000000007</v>
      </c>
      <c r="AP72">
        <v>18.7</v>
      </c>
      <c r="AQ72">
        <v>17.2</v>
      </c>
      <c r="AR72">
        <v>7.9</v>
      </c>
      <c r="AS72">
        <v>130.80000000000001</v>
      </c>
    </row>
    <row r="73" spans="4:65" x14ac:dyDescent="0.2">
      <c r="D73" t="s">
        <v>109</v>
      </c>
      <c r="E73" t="s">
        <v>78</v>
      </c>
      <c r="F73">
        <v>561.20000000000005</v>
      </c>
      <c r="G73">
        <v>4</v>
      </c>
      <c r="H73">
        <v>0.1</v>
      </c>
      <c r="I73">
        <v>0.1</v>
      </c>
      <c r="K73">
        <v>0.1</v>
      </c>
      <c r="N73">
        <v>4</v>
      </c>
      <c r="O73">
        <v>0.9</v>
      </c>
      <c r="R73">
        <v>3</v>
      </c>
      <c r="V73">
        <v>463.6</v>
      </c>
      <c r="W73">
        <v>122.9</v>
      </c>
      <c r="Y73">
        <v>122.9</v>
      </c>
      <c r="AB73">
        <v>340.7</v>
      </c>
      <c r="AD73">
        <v>41.4</v>
      </c>
      <c r="AE73">
        <v>232.3</v>
      </c>
      <c r="AJ73">
        <v>3.5</v>
      </c>
      <c r="AL73">
        <v>0</v>
      </c>
      <c r="AM73">
        <v>8.1999999999999993</v>
      </c>
      <c r="AN73">
        <v>2.2000000000000002</v>
      </c>
      <c r="AO73">
        <v>9.3000000000000007</v>
      </c>
      <c r="AP73">
        <v>18.7</v>
      </c>
      <c r="AQ73">
        <v>17.2</v>
      </c>
      <c r="AR73">
        <v>7.9</v>
      </c>
      <c r="AS73">
        <v>93.6</v>
      </c>
    </row>
    <row r="74" spans="4:65" x14ac:dyDescent="0.2">
      <c r="D74" t="s">
        <v>110</v>
      </c>
      <c r="E74" t="s">
        <v>78</v>
      </c>
      <c r="F74">
        <v>531.70000000000005</v>
      </c>
      <c r="G74">
        <v>3.7</v>
      </c>
      <c r="N74">
        <v>3.7</v>
      </c>
      <c r="O74">
        <v>0.7</v>
      </c>
      <c r="R74">
        <v>3</v>
      </c>
      <c r="V74">
        <v>434.3</v>
      </c>
      <c r="W74">
        <v>122.9</v>
      </c>
      <c r="Y74">
        <v>122.9</v>
      </c>
      <c r="AB74">
        <v>311.5</v>
      </c>
      <c r="AD74">
        <v>41.4</v>
      </c>
      <c r="AE74">
        <v>232.3</v>
      </c>
      <c r="AJ74">
        <v>3.5</v>
      </c>
      <c r="AL74">
        <v>0</v>
      </c>
      <c r="AM74">
        <v>7.3</v>
      </c>
      <c r="AP74">
        <v>16.899999999999999</v>
      </c>
      <c r="AQ74">
        <v>2.2000000000000002</v>
      </c>
      <c r="AR74">
        <v>7.9</v>
      </c>
      <c r="AS74">
        <v>93.6</v>
      </c>
    </row>
    <row r="75" spans="4:65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5" x14ac:dyDescent="0.2">
      <c r="D76" t="s">
        <v>224</v>
      </c>
      <c r="E76" t="s">
        <v>78</v>
      </c>
      <c r="F76">
        <v>39</v>
      </c>
      <c r="V76">
        <v>1.8</v>
      </c>
      <c r="AB76">
        <v>1.8</v>
      </c>
      <c r="AJ76">
        <v>0.2</v>
      </c>
      <c r="AN76">
        <v>1.6</v>
      </c>
      <c r="AS76">
        <v>37.200000000000003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ED8A-D358-1045-A738-9903F0F8B1B1}">
  <sheetPr>
    <tabColor theme="9" tint="0.79998168889431442"/>
  </sheetPr>
  <dimension ref="D8:BM77"/>
  <sheetViews>
    <sheetView workbookViewId="0">
      <selection activeCell="D8" sqref="D8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3241.1</v>
      </c>
      <c r="G17" s="5">
        <v>312.39999999999998</v>
      </c>
      <c r="H17" s="5">
        <v>308</v>
      </c>
      <c r="I17" s="5">
        <v>307.5</v>
      </c>
      <c r="J17" s="5">
        <v>1.1000000000000001</v>
      </c>
      <c r="K17" s="5">
        <v>98</v>
      </c>
      <c r="L17" s="5">
        <v>208.5</v>
      </c>
      <c r="M17" s="5">
        <v>0.4</v>
      </c>
      <c r="N17" s="5">
        <v>4.4000000000000004</v>
      </c>
      <c r="O17" s="5">
        <v>2</v>
      </c>
      <c r="P17">
        <v>1.6</v>
      </c>
      <c r="R17">
        <v>0.9</v>
      </c>
      <c r="V17">
        <v>1205.2</v>
      </c>
      <c r="W17">
        <v>2494.5</v>
      </c>
      <c r="X17">
        <v>2054.8000000000002</v>
      </c>
      <c r="Y17">
        <v>427.9</v>
      </c>
      <c r="Z17">
        <v>11.8</v>
      </c>
      <c r="AB17">
        <v>-1289.4000000000001</v>
      </c>
      <c r="AC17">
        <v>3.7</v>
      </c>
      <c r="AD17">
        <v>18</v>
      </c>
      <c r="AE17">
        <v>62.3</v>
      </c>
      <c r="AF17">
        <v>-246.5</v>
      </c>
      <c r="AH17">
        <v>-2.2999999999999998</v>
      </c>
      <c r="AI17">
        <v>-235.7</v>
      </c>
      <c r="AJ17">
        <v>3.3</v>
      </c>
      <c r="AK17">
        <v>-548.4</v>
      </c>
      <c r="AL17">
        <v>-319.7</v>
      </c>
      <c r="AM17">
        <v>12.9</v>
      </c>
      <c r="AN17">
        <v>-35.1</v>
      </c>
      <c r="AO17">
        <v>-1.7</v>
      </c>
      <c r="AP17">
        <v>-1.4</v>
      </c>
      <c r="AQ17">
        <v>12.2</v>
      </c>
      <c r="AR17">
        <v>-11</v>
      </c>
      <c r="AS17">
        <v>1486</v>
      </c>
      <c r="AT17">
        <v>140</v>
      </c>
      <c r="AU17">
        <v>0.4</v>
      </c>
      <c r="AV17">
        <v>16.5</v>
      </c>
      <c r="AW17">
        <v>13.8</v>
      </c>
      <c r="AX17">
        <v>2.6</v>
      </c>
      <c r="AY17">
        <v>1.1000000000000001</v>
      </c>
      <c r="AZ17">
        <v>0.9</v>
      </c>
      <c r="BA17">
        <v>0.2</v>
      </c>
      <c r="BB17">
        <v>0.1</v>
      </c>
      <c r="BC17">
        <v>2.2000000000000002</v>
      </c>
      <c r="BD17">
        <v>119.7</v>
      </c>
      <c r="BE17">
        <v>32.4</v>
      </c>
      <c r="BF17">
        <v>76</v>
      </c>
      <c r="BG17">
        <v>11.2</v>
      </c>
      <c r="BH17">
        <v>17.600000000000001</v>
      </c>
      <c r="BJ17">
        <v>80</v>
      </c>
      <c r="BK17">
        <v>41</v>
      </c>
      <c r="BL17">
        <v>37</v>
      </c>
      <c r="BM17">
        <v>1.9</v>
      </c>
    </row>
    <row r="18" spans="4:65" x14ac:dyDescent="0.2">
      <c r="D18" s="5" t="s">
        <v>79</v>
      </c>
      <c r="E18" s="5" t="s">
        <v>78</v>
      </c>
      <c r="F18" s="5">
        <v>2646.2</v>
      </c>
      <c r="G18" s="5"/>
      <c r="H18" s="5"/>
      <c r="I18" s="5"/>
      <c r="J18" s="5"/>
      <c r="K18" s="5"/>
      <c r="L18" s="5"/>
      <c r="M18" s="5"/>
      <c r="N18" s="5"/>
      <c r="O18" s="5"/>
      <c r="V18">
        <v>85.5</v>
      </c>
      <c r="W18">
        <v>81.8</v>
      </c>
      <c r="X18">
        <v>56</v>
      </c>
      <c r="Y18">
        <v>17.3</v>
      </c>
      <c r="Z18">
        <v>8.6</v>
      </c>
      <c r="AB18">
        <v>3.7</v>
      </c>
      <c r="AC18">
        <v>3.7</v>
      </c>
      <c r="AS18">
        <v>2358</v>
      </c>
      <c r="AT18">
        <v>122.7</v>
      </c>
      <c r="AU18">
        <v>0.4</v>
      </c>
      <c r="AV18">
        <v>16.5</v>
      </c>
      <c r="AW18">
        <v>13.8</v>
      </c>
      <c r="AX18">
        <v>2.6</v>
      </c>
      <c r="AY18">
        <v>1.1000000000000001</v>
      </c>
      <c r="AZ18">
        <v>0.9</v>
      </c>
      <c r="BA18">
        <v>0.2</v>
      </c>
      <c r="BB18">
        <v>0.1</v>
      </c>
      <c r="BC18">
        <v>2.2000000000000002</v>
      </c>
      <c r="BD18">
        <v>102.4</v>
      </c>
      <c r="BE18">
        <v>32.4</v>
      </c>
      <c r="BF18">
        <v>58.8</v>
      </c>
      <c r="BG18">
        <v>11.2</v>
      </c>
      <c r="BJ18">
        <v>80</v>
      </c>
      <c r="BK18">
        <v>41</v>
      </c>
      <c r="BL18">
        <v>37</v>
      </c>
      <c r="BM18">
        <v>1.9</v>
      </c>
    </row>
    <row r="19" spans="4:65" x14ac:dyDescent="0.2">
      <c r="D19" s="5" t="s">
        <v>80</v>
      </c>
      <c r="E19" s="5" t="s">
        <v>78</v>
      </c>
      <c r="F19" s="5">
        <v>8655.4</v>
      </c>
      <c r="G19" s="5">
        <v>310.7</v>
      </c>
      <c r="H19" s="5">
        <v>305</v>
      </c>
      <c r="I19" s="5">
        <v>304.3</v>
      </c>
      <c r="J19" s="5">
        <v>1.1000000000000001</v>
      </c>
      <c r="K19" s="5">
        <v>90.7</v>
      </c>
      <c r="L19" s="5">
        <v>212.6</v>
      </c>
      <c r="M19" s="5">
        <v>0.7</v>
      </c>
      <c r="N19" s="5">
        <v>5.7</v>
      </c>
      <c r="O19" s="5">
        <v>2.2000000000000002</v>
      </c>
      <c r="P19">
        <v>1.6</v>
      </c>
      <c r="R19">
        <v>1.9</v>
      </c>
      <c r="V19">
        <v>7491.1</v>
      </c>
      <c r="W19">
        <v>4238.8</v>
      </c>
      <c r="X19">
        <v>3795.7</v>
      </c>
      <c r="Y19">
        <v>420.2</v>
      </c>
      <c r="Z19">
        <v>22.9</v>
      </c>
      <c r="AB19">
        <v>3252.3</v>
      </c>
      <c r="AD19">
        <v>66</v>
      </c>
      <c r="AE19">
        <v>560.70000000000005</v>
      </c>
      <c r="AF19">
        <v>429.3</v>
      </c>
      <c r="AH19">
        <v>0.5</v>
      </c>
      <c r="AI19">
        <v>185.6</v>
      </c>
      <c r="AJ19">
        <v>22.9</v>
      </c>
      <c r="AK19">
        <v>706.9</v>
      </c>
      <c r="AL19">
        <v>1147.9000000000001</v>
      </c>
      <c r="AM19">
        <v>22.1</v>
      </c>
      <c r="AN19">
        <v>34.9</v>
      </c>
      <c r="AO19">
        <v>14.5</v>
      </c>
      <c r="AP19">
        <v>4.4000000000000004</v>
      </c>
      <c r="AQ19">
        <v>41.7</v>
      </c>
      <c r="AR19">
        <v>14.8</v>
      </c>
      <c r="AS19">
        <v>770.1</v>
      </c>
      <c r="AT19">
        <v>27.9</v>
      </c>
      <c r="BD19">
        <v>27.9</v>
      </c>
      <c r="BF19">
        <v>27.9</v>
      </c>
      <c r="BH19">
        <v>55.6</v>
      </c>
    </row>
    <row r="20" spans="4:65" x14ac:dyDescent="0.2">
      <c r="D20" s="5" t="s">
        <v>81</v>
      </c>
      <c r="E20" s="5" t="s">
        <v>78</v>
      </c>
      <c r="F20" s="5">
        <v>7305.4</v>
      </c>
      <c r="G20" s="5">
        <v>4.8</v>
      </c>
      <c r="H20" s="5"/>
      <c r="I20" s="5"/>
      <c r="J20" s="5"/>
      <c r="K20" s="5"/>
      <c r="L20" s="5"/>
      <c r="M20" s="5"/>
      <c r="N20" s="5">
        <v>4.8</v>
      </c>
      <c r="O20" s="5">
        <v>3.8</v>
      </c>
      <c r="R20">
        <v>1</v>
      </c>
      <c r="V20">
        <v>5583.9</v>
      </c>
      <c r="W20">
        <v>1814.9</v>
      </c>
      <c r="X20">
        <v>1783.4</v>
      </c>
      <c r="Y20">
        <v>8.5</v>
      </c>
      <c r="Z20">
        <v>23</v>
      </c>
      <c r="AB20">
        <v>3769</v>
      </c>
      <c r="AD20">
        <v>47.5</v>
      </c>
      <c r="AE20">
        <v>495.6</v>
      </c>
      <c r="AF20">
        <v>684.8</v>
      </c>
      <c r="AH20">
        <v>2.7</v>
      </c>
      <c r="AI20">
        <v>278.3</v>
      </c>
      <c r="AJ20">
        <v>15.3</v>
      </c>
      <c r="AK20">
        <v>1173.3</v>
      </c>
      <c r="AL20">
        <v>913.1</v>
      </c>
      <c r="AM20">
        <v>9.6999999999999993</v>
      </c>
      <c r="AN20">
        <v>69.599999999999994</v>
      </c>
      <c r="AO20">
        <v>16</v>
      </c>
      <c r="AP20">
        <v>7.7</v>
      </c>
      <c r="AQ20">
        <v>29.6</v>
      </c>
      <c r="AR20">
        <v>25.8</v>
      </c>
      <c r="AS20">
        <v>1668.5</v>
      </c>
      <c r="AT20">
        <v>10.199999999999999</v>
      </c>
      <c r="BD20">
        <v>10.199999999999999</v>
      </c>
      <c r="BF20">
        <v>10.199999999999999</v>
      </c>
      <c r="BH20">
        <v>38</v>
      </c>
    </row>
    <row r="21" spans="4:65" x14ac:dyDescent="0.2">
      <c r="D21" s="5" t="s">
        <v>82</v>
      </c>
      <c r="E21" s="5" t="s">
        <v>78</v>
      </c>
      <c r="F21" s="5">
        <v>1350</v>
      </c>
      <c r="G21" s="5">
        <v>305.8</v>
      </c>
      <c r="H21" s="5">
        <v>305</v>
      </c>
      <c r="I21" s="5">
        <v>304.3</v>
      </c>
      <c r="J21" s="5">
        <v>1.1000000000000001</v>
      </c>
      <c r="K21" s="5">
        <v>90.7</v>
      </c>
      <c r="L21" s="5">
        <v>212.6</v>
      </c>
      <c r="M21" s="5">
        <v>0.7</v>
      </c>
      <c r="N21" s="5">
        <v>0.9</v>
      </c>
      <c r="O21" s="5">
        <v>-1.6</v>
      </c>
      <c r="P21">
        <v>1.6</v>
      </c>
      <c r="R21">
        <v>0.9</v>
      </c>
      <c r="V21">
        <v>1907.2</v>
      </c>
      <c r="W21">
        <v>2423.9</v>
      </c>
      <c r="X21">
        <v>2012.3</v>
      </c>
      <c r="Y21">
        <v>411.6</v>
      </c>
      <c r="Z21">
        <v>-0.1</v>
      </c>
      <c r="AB21">
        <v>-516.70000000000005</v>
      </c>
      <c r="AD21">
        <v>18.399999999999999</v>
      </c>
      <c r="AE21">
        <v>65.099999999999994</v>
      </c>
      <c r="AF21">
        <v>-255.5</v>
      </c>
      <c r="AH21">
        <v>-2.2000000000000002</v>
      </c>
      <c r="AI21">
        <v>-92.7</v>
      </c>
      <c r="AJ21">
        <v>7.6</v>
      </c>
      <c r="AK21">
        <v>-466.4</v>
      </c>
      <c r="AL21">
        <v>234.8</v>
      </c>
      <c r="AM21">
        <v>12.4</v>
      </c>
      <c r="AN21">
        <v>-34.700000000000003</v>
      </c>
      <c r="AO21">
        <v>-1.5</v>
      </c>
      <c r="AP21">
        <v>-3.3</v>
      </c>
      <c r="AQ21">
        <v>12.1</v>
      </c>
      <c r="AR21">
        <v>-11</v>
      </c>
      <c r="AS21">
        <v>-898.4</v>
      </c>
      <c r="AT21">
        <v>17.7</v>
      </c>
      <c r="BD21">
        <v>17.7</v>
      </c>
      <c r="BF21">
        <v>17.7</v>
      </c>
      <c r="BH21">
        <v>17.600000000000001</v>
      </c>
    </row>
    <row r="22" spans="4:65" x14ac:dyDescent="0.2">
      <c r="D22" s="5" t="s">
        <v>83</v>
      </c>
      <c r="E22" s="5" t="s">
        <v>78</v>
      </c>
      <c r="F22" s="5">
        <v>759.2</v>
      </c>
      <c r="G22" s="5"/>
      <c r="H22" s="5"/>
      <c r="I22" s="5"/>
      <c r="J22" s="5"/>
      <c r="K22" s="5"/>
      <c r="L22" s="5"/>
      <c r="M22" s="5"/>
      <c r="N22" s="5"/>
      <c r="O22" s="5"/>
      <c r="V22">
        <v>759.2</v>
      </c>
      <c r="AB22">
        <v>759.2</v>
      </c>
      <c r="AI22">
        <v>146.30000000000001</v>
      </c>
      <c r="AK22">
        <v>61.2</v>
      </c>
      <c r="AL22">
        <v>548.4</v>
      </c>
      <c r="AN22">
        <v>3.2</v>
      </c>
    </row>
    <row r="23" spans="4:65" x14ac:dyDescent="0.2">
      <c r="D23" s="5" t="s">
        <v>84</v>
      </c>
      <c r="E23" s="5" t="s">
        <v>78</v>
      </c>
      <c r="F23" s="5">
        <v>4.0999999999999996</v>
      </c>
      <c r="G23" s="5">
        <v>6.6</v>
      </c>
      <c r="H23" s="5">
        <v>3</v>
      </c>
      <c r="I23" s="5">
        <v>3.2</v>
      </c>
      <c r="J23" s="5"/>
      <c r="K23" s="5">
        <v>7.3</v>
      </c>
      <c r="L23" s="5">
        <v>-4.0999999999999996</v>
      </c>
      <c r="M23" s="5">
        <v>-0.2</v>
      </c>
      <c r="N23" s="5">
        <v>3.6</v>
      </c>
      <c r="O23" s="5">
        <v>3.6</v>
      </c>
      <c r="R23">
        <v>0</v>
      </c>
      <c r="V23">
        <v>-28.4</v>
      </c>
      <c r="W23">
        <v>-11.2</v>
      </c>
      <c r="X23">
        <v>-13.6</v>
      </c>
      <c r="Y23">
        <v>-1</v>
      </c>
      <c r="Z23">
        <v>3.4</v>
      </c>
      <c r="AB23">
        <v>-17.2</v>
      </c>
      <c r="AD23">
        <v>-0.4</v>
      </c>
      <c r="AE23">
        <v>-2.8</v>
      </c>
      <c r="AF23">
        <v>8.9</v>
      </c>
      <c r="AH23">
        <v>-0.2</v>
      </c>
      <c r="AI23">
        <v>3.2</v>
      </c>
      <c r="AJ23">
        <v>-4.3</v>
      </c>
      <c r="AK23">
        <v>-20.8</v>
      </c>
      <c r="AL23">
        <v>-6</v>
      </c>
      <c r="AM23">
        <v>0.5</v>
      </c>
      <c r="AN23">
        <v>2.8</v>
      </c>
      <c r="AO23">
        <v>-0.2</v>
      </c>
      <c r="AP23">
        <v>1.8</v>
      </c>
      <c r="AQ23">
        <v>0.2</v>
      </c>
      <c r="AR23">
        <v>0</v>
      </c>
      <c r="AS23">
        <v>26.4</v>
      </c>
      <c r="AT23">
        <v>-0.5</v>
      </c>
      <c r="BD23">
        <v>-0.5</v>
      </c>
      <c r="BF23">
        <v>-0.5</v>
      </c>
    </row>
    <row r="24" spans="4:65" x14ac:dyDescent="0.2">
      <c r="D24" s="5" t="s">
        <v>85</v>
      </c>
      <c r="E24" s="5" t="s">
        <v>78</v>
      </c>
      <c r="F24" s="5">
        <v>-12</v>
      </c>
      <c r="G24" s="5"/>
      <c r="H24" s="5"/>
      <c r="I24" s="5"/>
      <c r="J24" s="5"/>
      <c r="K24" s="5"/>
      <c r="L24" s="5"/>
      <c r="M24" s="5"/>
      <c r="N24" s="5"/>
      <c r="O24" s="5"/>
      <c r="V24">
        <v>-7.7</v>
      </c>
      <c r="AB24">
        <v>-7.7</v>
      </c>
      <c r="AK24">
        <v>-7.7</v>
      </c>
      <c r="AS24">
        <v>-2.9</v>
      </c>
      <c r="AT24">
        <v>0</v>
      </c>
      <c r="BD24">
        <v>0</v>
      </c>
      <c r="BG24">
        <v>0</v>
      </c>
      <c r="BH24">
        <v>-1.4</v>
      </c>
    </row>
    <row r="25" spans="4:65" x14ac:dyDescent="0.2">
      <c r="D25" s="5" t="s">
        <v>86</v>
      </c>
      <c r="E25" s="5" t="s">
        <v>78</v>
      </c>
      <c r="F25" s="5">
        <v>3253.1</v>
      </c>
      <c r="G25" s="5">
        <v>312.39999999999998</v>
      </c>
      <c r="H25" s="5">
        <v>308</v>
      </c>
      <c r="I25" s="5">
        <v>307.5</v>
      </c>
      <c r="J25" s="5">
        <v>1.1000000000000001</v>
      </c>
      <c r="K25" s="5">
        <v>98</v>
      </c>
      <c r="L25" s="5">
        <v>208.5</v>
      </c>
      <c r="M25" s="5">
        <v>0.4</v>
      </c>
      <c r="N25" s="5">
        <v>4.4000000000000004</v>
      </c>
      <c r="O25" s="5">
        <v>2</v>
      </c>
      <c r="P25">
        <v>1.6</v>
      </c>
      <c r="R25">
        <v>0.9</v>
      </c>
      <c r="V25">
        <v>1212.9000000000001</v>
      </c>
      <c r="W25">
        <v>2494.5</v>
      </c>
      <c r="X25">
        <v>2054.8000000000002</v>
      </c>
      <c r="Y25">
        <v>427.9</v>
      </c>
      <c r="Z25">
        <v>11.8</v>
      </c>
      <c r="AB25">
        <v>-1281.7</v>
      </c>
      <c r="AC25">
        <v>3.7</v>
      </c>
      <c r="AD25">
        <v>18</v>
      </c>
      <c r="AE25">
        <v>62.3</v>
      </c>
      <c r="AF25">
        <v>-246.5</v>
      </c>
      <c r="AH25">
        <v>-2.2999999999999998</v>
      </c>
      <c r="AI25">
        <v>-235.7</v>
      </c>
      <c r="AJ25">
        <v>3.3</v>
      </c>
      <c r="AK25">
        <v>-540.70000000000005</v>
      </c>
      <c r="AL25">
        <v>-319.7</v>
      </c>
      <c r="AM25">
        <v>12.9</v>
      </c>
      <c r="AN25">
        <v>-35.1</v>
      </c>
      <c r="AO25">
        <v>-1.7</v>
      </c>
      <c r="AP25">
        <v>-1.4</v>
      </c>
      <c r="AQ25">
        <v>12.2</v>
      </c>
      <c r="AR25">
        <v>-11</v>
      </c>
      <c r="AS25">
        <v>1488.9</v>
      </c>
      <c r="AT25">
        <v>139.9</v>
      </c>
      <c r="AU25">
        <v>0.4</v>
      </c>
      <c r="AV25">
        <v>16.5</v>
      </c>
      <c r="AW25">
        <v>13.8</v>
      </c>
      <c r="AX25">
        <v>2.6</v>
      </c>
      <c r="AY25">
        <v>1.1000000000000001</v>
      </c>
      <c r="AZ25">
        <v>0.9</v>
      </c>
      <c r="BA25">
        <v>0.2</v>
      </c>
      <c r="BB25">
        <v>0.1</v>
      </c>
      <c r="BC25">
        <v>2.2000000000000002</v>
      </c>
      <c r="BD25">
        <v>119.7</v>
      </c>
      <c r="BE25">
        <v>32.4</v>
      </c>
      <c r="BF25">
        <v>76</v>
      </c>
      <c r="BG25">
        <v>11.2</v>
      </c>
      <c r="BH25">
        <v>19</v>
      </c>
      <c r="BJ25">
        <v>80</v>
      </c>
      <c r="BK25">
        <v>41</v>
      </c>
      <c r="BL25">
        <v>37</v>
      </c>
      <c r="BM25">
        <v>1.9</v>
      </c>
    </row>
    <row r="26" spans="4:65" x14ac:dyDescent="0.2">
      <c r="D26" s="5" t="s">
        <v>87</v>
      </c>
      <c r="E26" s="5" t="s">
        <v>78</v>
      </c>
      <c r="F26" s="5">
        <v>4123.3</v>
      </c>
      <c r="G26" s="5">
        <v>372</v>
      </c>
      <c r="H26" s="5">
        <v>306.39999999999998</v>
      </c>
      <c r="I26" s="5">
        <v>306.39999999999998</v>
      </c>
      <c r="J26" s="5"/>
      <c r="K26" s="5">
        <v>98</v>
      </c>
      <c r="L26" s="5">
        <v>208.5</v>
      </c>
      <c r="M26" s="5"/>
      <c r="N26" s="5">
        <v>65.5</v>
      </c>
      <c r="O26" s="5">
        <v>43.5</v>
      </c>
      <c r="R26">
        <v>1.5</v>
      </c>
      <c r="T26">
        <v>2.2999999999999998</v>
      </c>
      <c r="U26">
        <v>18.3</v>
      </c>
      <c r="V26">
        <v>2904.8</v>
      </c>
      <c r="W26">
        <v>2374.4</v>
      </c>
      <c r="X26">
        <v>2054.8000000000002</v>
      </c>
      <c r="Y26">
        <v>307.7</v>
      </c>
      <c r="Z26">
        <v>11.8</v>
      </c>
      <c r="AB26">
        <v>530.4</v>
      </c>
      <c r="AC26">
        <v>35.799999999999997</v>
      </c>
      <c r="AD26">
        <v>20.100000000000001</v>
      </c>
      <c r="AE26">
        <v>237.6</v>
      </c>
      <c r="AF26">
        <v>1.8</v>
      </c>
      <c r="AI26">
        <v>2.8</v>
      </c>
      <c r="AJ26">
        <v>15.9</v>
      </c>
      <c r="AK26">
        <v>100.6</v>
      </c>
      <c r="AL26">
        <v>82.5</v>
      </c>
      <c r="AM26">
        <v>11.9</v>
      </c>
      <c r="AN26">
        <v>1.1000000000000001</v>
      </c>
      <c r="AO26">
        <v>0.1</v>
      </c>
      <c r="AP26">
        <v>0.9</v>
      </c>
      <c r="AQ26">
        <v>1.4</v>
      </c>
      <c r="AR26">
        <v>18.100000000000001</v>
      </c>
      <c r="AS26">
        <v>641.1</v>
      </c>
      <c r="AT26">
        <v>113.9</v>
      </c>
      <c r="AU26">
        <v>0.4</v>
      </c>
      <c r="AV26">
        <v>16.5</v>
      </c>
      <c r="AW26">
        <v>13.8</v>
      </c>
      <c r="AX26">
        <v>2.6</v>
      </c>
      <c r="AY26">
        <v>0.2</v>
      </c>
      <c r="BA26">
        <v>0.2</v>
      </c>
      <c r="BD26">
        <v>96.9</v>
      </c>
      <c r="BE26">
        <v>32.4</v>
      </c>
      <c r="BF26">
        <v>54.1</v>
      </c>
      <c r="BG26">
        <v>10.4</v>
      </c>
      <c r="BI26">
        <v>16.2</v>
      </c>
      <c r="BJ26">
        <v>75.2</v>
      </c>
      <c r="BK26">
        <v>41</v>
      </c>
      <c r="BL26">
        <v>33.200000000000003</v>
      </c>
      <c r="BM26">
        <v>1</v>
      </c>
    </row>
    <row r="27" spans="4:65" x14ac:dyDescent="0.2">
      <c r="D27" s="5" t="s">
        <v>88</v>
      </c>
      <c r="E27" s="5" t="s">
        <v>78</v>
      </c>
      <c r="F27" s="5">
        <v>1043.9000000000001</v>
      </c>
      <c r="G27" s="5">
        <v>229.1</v>
      </c>
      <c r="H27" s="5">
        <v>208.5</v>
      </c>
      <c r="I27" s="5">
        <v>208.5</v>
      </c>
      <c r="J27" s="5"/>
      <c r="K27" s="5"/>
      <c r="L27" s="5">
        <v>208.5</v>
      </c>
      <c r="M27" s="5"/>
      <c r="N27" s="5">
        <v>20.6</v>
      </c>
      <c r="O27" s="5"/>
      <c r="T27">
        <v>2.2999999999999998</v>
      </c>
      <c r="U27">
        <v>18.3</v>
      </c>
      <c r="V27">
        <v>24.9</v>
      </c>
      <c r="AB27">
        <v>24.9</v>
      </c>
      <c r="AC27">
        <v>21.9</v>
      </c>
      <c r="AK27">
        <v>0.7</v>
      </c>
      <c r="AR27">
        <v>2.2999999999999998</v>
      </c>
      <c r="AS27">
        <v>616</v>
      </c>
      <c r="AT27">
        <v>90.3</v>
      </c>
      <c r="AU27">
        <v>0.4</v>
      </c>
      <c r="AV27">
        <v>16.5</v>
      </c>
      <c r="AW27">
        <v>13.8</v>
      </c>
      <c r="AX27">
        <v>2.6</v>
      </c>
      <c r="AY27">
        <v>0.2</v>
      </c>
      <c r="BA27">
        <v>0.2</v>
      </c>
      <c r="BD27">
        <v>73.3</v>
      </c>
      <c r="BE27">
        <v>27.9</v>
      </c>
      <c r="BF27">
        <v>35.4</v>
      </c>
      <c r="BG27">
        <v>10</v>
      </c>
      <c r="BI27">
        <v>14.7</v>
      </c>
      <c r="BJ27">
        <v>69</v>
      </c>
      <c r="BK27">
        <v>41</v>
      </c>
      <c r="BL27">
        <v>27.4</v>
      </c>
      <c r="BM27">
        <v>0.5</v>
      </c>
    </row>
    <row r="28" spans="4:65" x14ac:dyDescent="0.2">
      <c r="D28" s="5" t="s">
        <v>89</v>
      </c>
      <c r="E28" s="5" t="s">
        <v>78</v>
      </c>
      <c r="F28" s="5">
        <v>3079.4</v>
      </c>
      <c r="G28" s="5">
        <v>142.9</v>
      </c>
      <c r="H28" s="5">
        <v>98</v>
      </c>
      <c r="I28" s="5">
        <v>98</v>
      </c>
      <c r="J28" s="5"/>
      <c r="K28" s="5">
        <v>98</v>
      </c>
      <c r="L28" s="5"/>
      <c r="M28" s="5"/>
      <c r="N28" s="5">
        <v>45</v>
      </c>
      <c r="O28" s="5">
        <v>43.5</v>
      </c>
      <c r="R28">
        <v>1.5</v>
      </c>
      <c r="V28">
        <v>2879.9</v>
      </c>
      <c r="W28">
        <v>2374.4</v>
      </c>
      <c r="X28">
        <v>2054.8000000000002</v>
      </c>
      <c r="Y28">
        <v>307.7</v>
      </c>
      <c r="Z28">
        <v>11.8</v>
      </c>
      <c r="AB28">
        <v>505.5</v>
      </c>
      <c r="AC28">
        <v>13.9</v>
      </c>
      <c r="AD28">
        <v>20.100000000000001</v>
      </c>
      <c r="AE28">
        <v>237.6</v>
      </c>
      <c r="AF28">
        <v>1.8</v>
      </c>
      <c r="AI28">
        <v>2.8</v>
      </c>
      <c r="AJ28">
        <v>15.9</v>
      </c>
      <c r="AK28">
        <v>99.9</v>
      </c>
      <c r="AL28">
        <v>82.5</v>
      </c>
      <c r="AM28">
        <v>11.9</v>
      </c>
      <c r="AN28">
        <v>1.1000000000000001</v>
      </c>
      <c r="AO28">
        <v>0.1</v>
      </c>
      <c r="AP28">
        <v>0.9</v>
      </c>
      <c r="AQ28">
        <v>1.4</v>
      </c>
      <c r="AR28">
        <v>15.7</v>
      </c>
      <c r="AS28">
        <v>25.1</v>
      </c>
      <c r="AT28">
        <v>23.7</v>
      </c>
      <c r="BD28">
        <v>23.7</v>
      </c>
      <c r="BE28">
        <v>4.5</v>
      </c>
      <c r="BF28">
        <v>18.8</v>
      </c>
      <c r="BG28">
        <v>0.4</v>
      </c>
      <c r="BI28">
        <v>1.5</v>
      </c>
      <c r="BJ28">
        <v>6.2</v>
      </c>
      <c r="BL28">
        <v>5.7</v>
      </c>
      <c r="BM28">
        <v>0.5</v>
      </c>
    </row>
    <row r="29" spans="4:65" x14ac:dyDescent="0.2">
      <c r="D29" s="5" t="s">
        <v>90</v>
      </c>
      <c r="E29" s="5" t="s">
        <v>78</v>
      </c>
      <c r="F29" s="5">
        <v>3592.1</v>
      </c>
      <c r="G29" s="5">
        <v>93.7</v>
      </c>
      <c r="H29" s="5"/>
      <c r="I29" s="5"/>
      <c r="J29" s="5"/>
      <c r="K29" s="5"/>
      <c r="L29" s="5"/>
      <c r="M29" s="5"/>
      <c r="N29" s="5">
        <v>93.7</v>
      </c>
      <c r="O29" s="5">
        <v>48.2</v>
      </c>
      <c r="R29">
        <v>3.6</v>
      </c>
      <c r="T29">
        <v>13.9</v>
      </c>
      <c r="U29">
        <v>28.1</v>
      </c>
      <c r="V29">
        <v>2844.5</v>
      </c>
      <c r="W29">
        <v>2.8</v>
      </c>
      <c r="Y29">
        <v>2.8</v>
      </c>
      <c r="AB29">
        <v>2841.7</v>
      </c>
      <c r="AC29">
        <v>196.4</v>
      </c>
      <c r="AD29">
        <v>64.099999999999994</v>
      </c>
      <c r="AE29">
        <v>386.1</v>
      </c>
      <c r="AF29">
        <v>423.5</v>
      </c>
      <c r="AH29">
        <v>2.4</v>
      </c>
      <c r="AI29">
        <v>240.7</v>
      </c>
      <c r="AJ29">
        <v>18.399999999999999</v>
      </c>
      <c r="AK29">
        <v>986.2</v>
      </c>
      <c r="AL29">
        <v>407.7</v>
      </c>
      <c r="AM29">
        <v>6.4</v>
      </c>
      <c r="AN29">
        <v>42.8</v>
      </c>
      <c r="AO29">
        <v>12.5</v>
      </c>
      <c r="AP29">
        <v>8.8000000000000007</v>
      </c>
      <c r="AQ29">
        <v>10.8</v>
      </c>
      <c r="AR29">
        <v>35</v>
      </c>
      <c r="AS29">
        <v>1.6</v>
      </c>
      <c r="BH29">
        <v>409.3</v>
      </c>
      <c r="BI29">
        <v>243</v>
      </c>
    </row>
    <row r="30" spans="4:65" x14ac:dyDescent="0.2">
      <c r="D30" s="5" t="s">
        <v>91</v>
      </c>
      <c r="E30" s="5" t="s">
        <v>78</v>
      </c>
      <c r="F30" s="5">
        <v>625.1</v>
      </c>
      <c r="G30" s="5"/>
      <c r="H30" s="5"/>
      <c r="I30" s="5"/>
      <c r="J30" s="5"/>
      <c r="K30" s="5"/>
      <c r="L30" s="5"/>
      <c r="M30" s="5"/>
      <c r="N30" s="5"/>
      <c r="O30" s="5"/>
      <c r="BH30">
        <v>409.3</v>
      </c>
      <c r="BI30">
        <v>215.8</v>
      </c>
    </row>
    <row r="31" spans="4:65" x14ac:dyDescent="0.2">
      <c r="D31" s="5" t="s">
        <v>92</v>
      </c>
      <c r="E31" s="5" t="s">
        <v>78</v>
      </c>
      <c r="F31" s="5">
        <v>2967</v>
      </c>
      <c r="G31" s="5">
        <v>93.7</v>
      </c>
      <c r="H31" s="5"/>
      <c r="I31" s="5"/>
      <c r="J31" s="5"/>
      <c r="K31" s="5"/>
      <c r="L31" s="5"/>
      <c r="M31" s="5"/>
      <c r="N31" s="5">
        <v>93.7</v>
      </c>
      <c r="O31" s="5">
        <v>48.2</v>
      </c>
      <c r="R31">
        <v>3.6</v>
      </c>
      <c r="T31">
        <v>13.9</v>
      </c>
      <c r="U31">
        <v>28.1</v>
      </c>
      <c r="V31">
        <v>2844.5</v>
      </c>
      <c r="W31">
        <v>2.8</v>
      </c>
      <c r="Y31">
        <v>2.8</v>
      </c>
      <c r="AB31">
        <v>2841.7</v>
      </c>
      <c r="AC31">
        <v>196.4</v>
      </c>
      <c r="AD31">
        <v>64.099999999999994</v>
      </c>
      <c r="AE31">
        <v>386.1</v>
      </c>
      <c r="AF31">
        <v>423.5</v>
      </c>
      <c r="AH31">
        <v>2.4</v>
      </c>
      <c r="AI31">
        <v>240.7</v>
      </c>
      <c r="AJ31">
        <v>18.399999999999999</v>
      </c>
      <c r="AK31">
        <v>986.2</v>
      </c>
      <c r="AL31">
        <v>407.7</v>
      </c>
      <c r="AM31">
        <v>6.4</v>
      </c>
      <c r="AN31">
        <v>42.8</v>
      </c>
      <c r="AO31">
        <v>12.5</v>
      </c>
      <c r="AP31">
        <v>8.8000000000000007</v>
      </c>
      <c r="AQ31">
        <v>10.8</v>
      </c>
      <c r="AR31">
        <v>35</v>
      </c>
      <c r="AS31">
        <v>1.6</v>
      </c>
      <c r="BI31">
        <v>27.3</v>
      </c>
    </row>
    <row r="32" spans="4:65" x14ac:dyDescent="0.2">
      <c r="D32" s="5" t="s">
        <v>200</v>
      </c>
      <c r="E32" s="5" t="s">
        <v>78</v>
      </c>
      <c r="F32" s="5">
        <v>531.20000000000005</v>
      </c>
      <c r="G32" s="5">
        <v>278.3</v>
      </c>
      <c r="H32" s="5">
        <v>306.39999999999998</v>
      </c>
      <c r="I32" s="5">
        <v>306.39999999999998</v>
      </c>
      <c r="J32" s="5"/>
      <c r="K32" s="5">
        <v>98</v>
      </c>
      <c r="L32" s="5">
        <v>208.5</v>
      </c>
      <c r="M32" s="5"/>
      <c r="N32" s="5">
        <v>-28.2</v>
      </c>
      <c r="O32" s="5">
        <v>-4.7</v>
      </c>
      <c r="R32">
        <v>-2.1</v>
      </c>
      <c r="T32">
        <v>-11.6</v>
      </c>
      <c r="U32">
        <v>-9.8000000000000007</v>
      </c>
      <c r="V32">
        <v>60.3</v>
      </c>
      <c r="W32">
        <v>2371.6</v>
      </c>
      <c r="X32">
        <v>2054.8000000000002</v>
      </c>
      <c r="Y32">
        <v>305</v>
      </c>
      <c r="Z32">
        <v>11.8</v>
      </c>
      <c r="AB32">
        <v>-2311.3000000000002</v>
      </c>
      <c r="AC32">
        <v>-160.69999999999999</v>
      </c>
      <c r="AD32">
        <v>-44</v>
      </c>
      <c r="AE32">
        <v>-148.6</v>
      </c>
      <c r="AF32">
        <v>-421.7</v>
      </c>
      <c r="AH32">
        <v>-2.4</v>
      </c>
      <c r="AI32">
        <v>-237.9</v>
      </c>
      <c r="AJ32">
        <v>-2.4</v>
      </c>
      <c r="AK32">
        <v>-885.6</v>
      </c>
      <c r="AL32">
        <v>-325.2</v>
      </c>
      <c r="AM32">
        <v>5.6</v>
      </c>
      <c r="AN32">
        <v>-41.7</v>
      </c>
      <c r="AO32">
        <v>-12.4</v>
      </c>
      <c r="AP32">
        <v>-7.9</v>
      </c>
      <c r="AQ32">
        <v>-9.4</v>
      </c>
      <c r="AR32">
        <v>-16.899999999999999</v>
      </c>
      <c r="AS32">
        <v>639.5</v>
      </c>
      <c r="AT32">
        <v>113.9</v>
      </c>
      <c r="AU32">
        <v>0.4</v>
      </c>
      <c r="AV32">
        <v>16.5</v>
      </c>
      <c r="AW32">
        <v>13.8</v>
      </c>
      <c r="AX32">
        <v>2.6</v>
      </c>
      <c r="AY32">
        <v>0.2</v>
      </c>
      <c r="BA32">
        <v>0.2</v>
      </c>
      <c r="BD32">
        <v>96.9</v>
      </c>
      <c r="BE32">
        <v>32.4</v>
      </c>
      <c r="BF32">
        <v>54.1</v>
      </c>
      <c r="BG32">
        <v>10.4</v>
      </c>
      <c r="BH32">
        <v>-409.3</v>
      </c>
      <c r="BI32">
        <v>-226.8</v>
      </c>
      <c r="BJ32">
        <v>75.2</v>
      </c>
      <c r="BK32">
        <v>41</v>
      </c>
      <c r="BL32">
        <v>33.200000000000003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418.9</v>
      </c>
      <c r="G33" s="5">
        <v>229.1</v>
      </c>
      <c r="H33" s="5">
        <v>208.5</v>
      </c>
      <c r="I33" s="5">
        <v>208.5</v>
      </c>
      <c r="J33" s="5"/>
      <c r="K33" s="5"/>
      <c r="L33" s="5">
        <v>208.5</v>
      </c>
      <c r="M33" s="5"/>
      <c r="N33" s="5">
        <v>20.6</v>
      </c>
      <c r="O33" s="5"/>
      <c r="T33">
        <v>2.2999999999999998</v>
      </c>
      <c r="U33">
        <v>18.3</v>
      </c>
      <c r="V33">
        <v>24.9</v>
      </c>
      <c r="AB33">
        <v>24.9</v>
      </c>
      <c r="AC33">
        <v>21.9</v>
      </c>
      <c r="AK33">
        <v>0.7</v>
      </c>
      <c r="AR33">
        <v>2.2999999999999998</v>
      </c>
      <c r="AS33">
        <v>616</v>
      </c>
      <c r="AT33">
        <v>90.3</v>
      </c>
      <c r="AU33">
        <v>0.4</v>
      </c>
      <c r="AV33">
        <v>16.5</v>
      </c>
      <c r="AW33">
        <v>13.8</v>
      </c>
      <c r="AX33">
        <v>2.6</v>
      </c>
      <c r="AY33">
        <v>0.2</v>
      </c>
      <c r="BA33">
        <v>0.2</v>
      </c>
      <c r="BD33">
        <v>73.3</v>
      </c>
      <c r="BE33">
        <v>27.9</v>
      </c>
      <c r="BF33">
        <v>35.4</v>
      </c>
      <c r="BG33">
        <v>10</v>
      </c>
      <c r="BH33">
        <v>-409.3</v>
      </c>
      <c r="BI33">
        <v>-201.1</v>
      </c>
      <c r="BJ33">
        <v>69</v>
      </c>
      <c r="BK33">
        <v>41</v>
      </c>
      <c r="BL33">
        <v>27.4</v>
      </c>
      <c r="BM33">
        <v>0.5</v>
      </c>
    </row>
    <row r="34" spans="4:65" x14ac:dyDescent="0.2">
      <c r="D34" s="5" t="s">
        <v>202</v>
      </c>
      <c r="E34" s="5" t="s">
        <v>78</v>
      </c>
      <c r="F34" s="5">
        <v>112.3</v>
      </c>
      <c r="G34" s="5">
        <v>49.2</v>
      </c>
      <c r="H34" s="5">
        <v>98</v>
      </c>
      <c r="I34" s="5">
        <v>98</v>
      </c>
      <c r="J34" s="5"/>
      <c r="K34" s="5">
        <v>98</v>
      </c>
      <c r="L34" s="5"/>
      <c r="M34" s="5"/>
      <c r="N34" s="5">
        <v>-48.7</v>
      </c>
      <c r="O34" s="5">
        <v>-4.7</v>
      </c>
      <c r="R34">
        <v>-2.1</v>
      </c>
      <c r="T34">
        <v>-13.9</v>
      </c>
      <c r="U34">
        <v>-28.1</v>
      </c>
      <c r="V34">
        <v>35.4</v>
      </c>
      <c r="W34">
        <v>2371.6</v>
      </c>
      <c r="X34">
        <v>2054.8000000000002</v>
      </c>
      <c r="Y34">
        <v>305</v>
      </c>
      <c r="Z34">
        <v>11.8</v>
      </c>
      <c r="AB34">
        <v>-2336.1999999999998</v>
      </c>
      <c r="AC34">
        <v>-182.6</v>
      </c>
      <c r="AD34">
        <v>-44</v>
      </c>
      <c r="AE34">
        <v>-148.6</v>
      </c>
      <c r="AF34">
        <v>-421.7</v>
      </c>
      <c r="AH34">
        <v>-2.4</v>
      </c>
      <c r="AI34">
        <v>-237.9</v>
      </c>
      <c r="AJ34">
        <v>-2.4</v>
      </c>
      <c r="AK34">
        <v>-886.3</v>
      </c>
      <c r="AL34">
        <v>-325.2</v>
      </c>
      <c r="AM34">
        <v>5.6</v>
      </c>
      <c r="AN34">
        <v>-41.7</v>
      </c>
      <c r="AO34">
        <v>-12.4</v>
      </c>
      <c r="AP34">
        <v>-7.9</v>
      </c>
      <c r="AQ34">
        <v>-9.4</v>
      </c>
      <c r="AR34">
        <v>-19.3</v>
      </c>
      <c r="AS34">
        <v>23.5</v>
      </c>
      <c r="AT34">
        <v>23.7</v>
      </c>
      <c r="BD34">
        <v>23.7</v>
      </c>
      <c r="BE34">
        <v>4.5</v>
      </c>
      <c r="BF34">
        <v>18.8</v>
      </c>
      <c r="BG34">
        <v>0.4</v>
      </c>
      <c r="BI34">
        <v>-25.7</v>
      </c>
      <c r="BJ34">
        <v>6.2</v>
      </c>
      <c r="BL34">
        <v>5.7</v>
      </c>
      <c r="BM34">
        <v>0.5</v>
      </c>
    </row>
    <row r="35" spans="4:65" x14ac:dyDescent="0.2">
      <c r="D35" s="5" t="s">
        <v>203</v>
      </c>
      <c r="E35" s="5" t="s">
        <v>78</v>
      </c>
      <c r="F35" s="5">
        <v>191.3</v>
      </c>
      <c r="G35" s="5">
        <v>16.100000000000001</v>
      </c>
      <c r="H35" s="5"/>
      <c r="I35" s="5"/>
      <c r="J35" s="5"/>
      <c r="K35" s="5"/>
      <c r="L35" s="5"/>
      <c r="M35" s="5"/>
      <c r="N35" s="5">
        <v>16.100000000000001</v>
      </c>
      <c r="O35" s="5"/>
      <c r="T35">
        <v>7.7</v>
      </c>
      <c r="U35">
        <v>8.4</v>
      </c>
      <c r="V35">
        <v>77.599999999999994</v>
      </c>
      <c r="AB35">
        <v>77.599999999999994</v>
      </c>
      <c r="AC35">
        <v>66.3</v>
      </c>
      <c r="AD35">
        <v>0.1</v>
      </c>
      <c r="AK35">
        <v>0.1</v>
      </c>
      <c r="AL35">
        <v>2.4</v>
      </c>
      <c r="AQ35">
        <v>7.5</v>
      </c>
      <c r="AR35">
        <v>1.1000000000000001</v>
      </c>
      <c r="AS35">
        <v>43.6</v>
      </c>
      <c r="BH35">
        <v>31.4</v>
      </c>
      <c r="BI35">
        <v>22.7</v>
      </c>
    </row>
    <row r="36" spans="4:65" x14ac:dyDescent="0.2">
      <c r="D36" s="5" t="s">
        <v>93</v>
      </c>
      <c r="E36" s="5" t="s">
        <v>78</v>
      </c>
      <c r="F36" s="5">
        <v>16.5</v>
      </c>
      <c r="G36" s="5"/>
      <c r="H36" s="5"/>
      <c r="I36" s="5"/>
      <c r="J36" s="5"/>
      <c r="K36" s="5"/>
      <c r="L36" s="5"/>
      <c r="M36" s="5"/>
      <c r="N36" s="5"/>
      <c r="O36" s="5"/>
      <c r="BH36">
        <v>16.5</v>
      </c>
    </row>
    <row r="37" spans="4:65" x14ac:dyDescent="0.2">
      <c r="D37" s="5" t="s">
        <v>94</v>
      </c>
      <c r="E37" s="5" t="s">
        <v>78</v>
      </c>
      <c r="F37" s="5">
        <v>30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25.2</v>
      </c>
      <c r="BH37">
        <v>4.5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6.4</v>
      </c>
      <c r="G38" s="5">
        <v>6.2</v>
      </c>
      <c r="H38" s="5"/>
      <c r="I38" s="5"/>
      <c r="J38" s="5"/>
      <c r="K38" s="5"/>
      <c r="L38" s="5"/>
      <c r="M38" s="5"/>
      <c r="N38" s="5">
        <v>6.2</v>
      </c>
      <c r="O38" s="5"/>
      <c r="T38">
        <v>5.3</v>
      </c>
      <c r="U38">
        <v>0.9</v>
      </c>
      <c r="BH38">
        <v>0.2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9.9</v>
      </c>
      <c r="H39" s="5"/>
      <c r="I39" s="5"/>
      <c r="J39" s="5"/>
      <c r="K39" s="5"/>
      <c r="L39" s="5"/>
      <c r="M39" s="5"/>
      <c r="N39" s="5">
        <v>9.9</v>
      </c>
      <c r="O39" s="5"/>
      <c r="T39">
        <v>2.4</v>
      </c>
      <c r="U39">
        <v>7.5</v>
      </c>
      <c r="AS39">
        <v>0.7</v>
      </c>
      <c r="BH39">
        <v>0.3</v>
      </c>
    </row>
    <row r="40" spans="4:65" x14ac:dyDescent="0.2">
      <c r="D40" s="5" t="s">
        <v>97</v>
      </c>
      <c r="E40" s="5" t="s">
        <v>78</v>
      </c>
      <c r="F40" s="5">
        <v>124.8</v>
      </c>
      <c r="G40" s="5"/>
      <c r="H40" s="5"/>
      <c r="I40" s="5"/>
      <c r="J40" s="5"/>
      <c r="K40" s="5"/>
      <c r="L40" s="5"/>
      <c r="M40" s="5"/>
      <c r="N40" s="5"/>
      <c r="O40" s="5"/>
      <c r="V40">
        <v>77.5</v>
      </c>
      <c r="AB40">
        <v>77.5</v>
      </c>
      <c r="AC40">
        <v>66.3</v>
      </c>
      <c r="AD40">
        <v>0.1</v>
      </c>
      <c r="AK40">
        <v>0</v>
      </c>
      <c r="AL40">
        <v>2.4</v>
      </c>
      <c r="AQ40">
        <v>7.5</v>
      </c>
      <c r="AR40">
        <v>1.1000000000000001</v>
      </c>
      <c r="AS40">
        <v>15.9</v>
      </c>
      <c r="BH40">
        <v>9</v>
      </c>
      <c r="BI40">
        <v>22.4</v>
      </c>
    </row>
    <row r="41" spans="4:65" x14ac:dyDescent="0.2">
      <c r="D41" s="5" t="s">
        <v>204</v>
      </c>
      <c r="E41" s="5" t="s">
        <v>78</v>
      </c>
      <c r="F41" s="5">
        <v>2.8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0.9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22.8</v>
      </c>
      <c r="G42" s="5"/>
      <c r="H42" s="5"/>
      <c r="I42" s="5"/>
      <c r="J42" s="5"/>
      <c r="K42" s="5"/>
      <c r="L42" s="5"/>
      <c r="M42" s="5"/>
      <c r="N42" s="5"/>
      <c r="O42" s="5"/>
      <c r="BH42">
        <v>18.899999999999999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2507.8000000000002</v>
      </c>
      <c r="G43" s="5">
        <v>18.100000000000001</v>
      </c>
      <c r="H43" s="5">
        <v>1.5</v>
      </c>
      <c r="I43" s="5">
        <v>1.1000000000000001</v>
      </c>
      <c r="J43" s="5">
        <v>1.1000000000000001</v>
      </c>
      <c r="K43" s="5">
        <v>0</v>
      </c>
      <c r="L43" s="5"/>
      <c r="M43" s="5">
        <v>0.4</v>
      </c>
      <c r="N43" s="5">
        <v>16.5</v>
      </c>
      <c r="O43" s="5">
        <v>6.6</v>
      </c>
      <c r="P43">
        <v>1.6</v>
      </c>
      <c r="R43">
        <v>3</v>
      </c>
      <c r="T43">
        <v>3.9</v>
      </c>
      <c r="U43">
        <v>1.4</v>
      </c>
      <c r="V43">
        <v>1075</v>
      </c>
      <c r="W43">
        <v>122.9</v>
      </c>
      <c r="Y43">
        <v>122.9</v>
      </c>
      <c r="AB43">
        <v>952.1</v>
      </c>
      <c r="AC43">
        <v>98.1</v>
      </c>
      <c r="AD43">
        <v>61.9</v>
      </c>
      <c r="AE43">
        <v>210.9</v>
      </c>
      <c r="AF43">
        <v>175.2</v>
      </c>
      <c r="AH43">
        <v>0.1</v>
      </c>
      <c r="AI43">
        <v>2.1</v>
      </c>
      <c r="AJ43">
        <v>5.8</v>
      </c>
      <c r="AK43">
        <v>344.8</v>
      </c>
      <c r="AL43">
        <v>3.1</v>
      </c>
      <c r="AM43">
        <v>7.4</v>
      </c>
      <c r="AN43">
        <v>6.6</v>
      </c>
      <c r="AO43">
        <v>10.8</v>
      </c>
      <c r="AP43">
        <v>6.4</v>
      </c>
      <c r="AQ43">
        <v>14.2</v>
      </c>
      <c r="AR43">
        <v>4.8</v>
      </c>
      <c r="AS43">
        <v>805.7</v>
      </c>
      <c r="AT43">
        <v>26</v>
      </c>
      <c r="AY43">
        <v>0.9</v>
      </c>
      <c r="AZ43">
        <v>0.9</v>
      </c>
      <c r="BB43">
        <v>0.1</v>
      </c>
      <c r="BC43">
        <v>2.2000000000000002</v>
      </c>
      <c r="BD43">
        <v>22.7</v>
      </c>
      <c r="BF43">
        <v>21.9</v>
      </c>
      <c r="BG43">
        <v>0.8</v>
      </c>
      <c r="BH43">
        <v>378</v>
      </c>
      <c r="BI43">
        <v>200.3</v>
      </c>
      <c r="BJ43">
        <v>4.8</v>
      </c>
      <c r="BL43">
        <v>3.9</v>
      </c>
      <c r="BM43">
        <v>0.9</v>
      </c>
    </row>
    <row r="44" spans="4:65" x14ac:dyDescent="0.2">
      <c r="D44" s="5" t="s">
        <v>100</v>
      </c>
      <c r="E44" s="5" t="s">
        <v>78</v>
      </c>
      <c r="F44" s="5">
        <v>1969.3</v>
      </c>
      <c r="G44" s="5">
        <v>13.9</v>
      </c>
      <c r="H44" s="5">
        <v>1.5</v>
      </c>
      <c r="I44" s="5">
        <v>1.1000000000000001</v>
      </c>
      <c r="J44" s="5">
        <v>1.1000000000000001</v>
      </c>
      <c r="K44" s="5"/>
      <c r="L44" s="5"/>
      <c r="M44" s="5">
        <v>0.4</v>
      </c>
      <c r="N44" s="5">
        <v>12.4</v>
      </c>
      <c r="O44" s="5">
        <v>5.5</v>
      </c>
      <c r="P44">
        <v>1.6</v>
      </c>
      <c r="T44">
        <v>3.9</v>
      </c>
      <c r="U44">
        <v>1.4</v>
      </c>
      <c r="V44">
        <v>643.6</v>
      </c>
      <c r="AB44">
        <v>643.6</v>
      </c>
      <c r="AC44">
        <v>98.1</v>
      </c>
      <c r="AD44">
        <v>20</v>
      </c>
      <c r="AF44">
        <v>175.2</v>
      </c>
      <c r="AH44">
        <v>0.1</v>
      </c>
      <c r="AI44">
        <v>2.1</v>
      </c>
      <c r="AJ44">
        <v>0.4</v>
      </c>
      <c r="AK44">
        <v>344.8</v>
      </c>
      <c r="AL44">
        <v>2.9</v>
      </c>
      <c r="AS44">
        <v>702.9</v>
      </c>
      <c r="AT44">
        <v>26</v>
      </c>
      <c r="AY44">
        <v>0.9</v>
      </c>
      <c r="AZ44">
        <v>0.9</v>
      </c>
      <c r="BB44">
        <v>0.1</v>
      </c>
      <c r="BC44">
        <v>2.2000000000000002</v>
      </c>
      <c r="BD44">
        <v>22.7</v>
      </c>
      <c r="BF44">
        <v>21.9</v>
      </c>
      <c r="BG44">
        <v>0.8</v>
      </c>
      <c r="BH44">
        <v>378</v>
      </c>
      <c r="BI44">
        <v>200.3</v>
      </c>
      <c r="BJ44">
        <v>4.8</v>
      </c>
      <c r="BL44">
        <v>3.9</v>
      </c>
      <c r="BM44">
        <v>0.9</v>
      </c>
    </row>
    <row r="45" spans="4:65" x14ac:dyDescent="0.2">
      <c r="D45" s="5" t="s">
        <v>101</v>
      </c>
      <c r="E45" s="5" t="s">
        <v>78</v>
      </c>
      <c r="F45" s="5">
        <v>558</v>
      </c>
      <c r="G45" s="5">
        <v>13.6</v>
      </c>
      <c r="H45" s="5">
        <v>1.5</v>
      </c>
      <c r="I45" s="5">
        <v>1.1000000000000001</v>
      </c>
      <c r="J45" s="5">
        <v>1.1000000000000001</v>
      </c>
      <c r="K45" s="5"/>
      <c r="L45" s="5"/>
      <c r="M45" s="5">
        <v>0.4</v>
      </c>
      <c r="N45" s="5">
        <v>12.1</v>
      </c>
      <c r="O45" s="5">
        <v>5.5</v>
      </c>
      <c r="P45">
        <v>1.3</v>
      </c>
      <c r="T45">
        <v>3.9</v>
      </c>
      <c r="U45">
        <v>1.4</v>
      </c>
      <c r="V45">
        <v>127</v>
      </c>
      <c r="AB45">
        <v>127</v>
      </c>
      <c r="AC45">
        <v>98.1</v>
      </c>
      <c r="AD45">
        <v>0.5</v>
      </c>
      <c r="AF45">
        <v>0</v>
      </c>
      <c r="AJ45">
        <v>0.1</v>
      </c>
      <c r="AK45">
        <v>27.5</v>
      </c>
      <c r="AL45">
        <v>0.8</v>
      </c>
      <c r="AS45">
        <v>155.6</v>
      </c>
      <c r="AT45">
        <v>4.3</v>
      </c>
      <c r="BD45">
        <v>4.3</v>
      </c>
      <c r="BF45">
        <v>3.7</v>
      </c>
      <c r="BG45">
        <v>0.6</v>
      </c>
      <c r="BH45">
        <v>132.19999999999999</v>
      </c>
      <c r="BI45">
        <v>122.6</v>
      </c>
      <c r="BJ45">
        <v>2.6</v>
      </c>
      <c r="BL45">
        <v>2.6</v>
      </c>
    </row>
    <row r="46" spans="4:65" x14ac:dyDescent="0.2">
      <c r="D46" s="5" t="s">
        <v>205</v>
      </c>
      <c r="E46" s="5" t="s">
        <v>78</v>
      </c>
      <c r="F46" s="5">
        <v>29.1</v>
      </c>
      <c r="G46" s="5">
        <v>9.6999999999999993</v>
      </c>
      <c r="H46" s="5"/>
      <c r="I46" s="5"/>
      <c r="J46" s="5"/>
      <c r="K46" s="5"/>
      <c r="L46" s="5"/>
      <c r="M46" s="5"/>
      <c r="N46" s="5">
        <v>9.6999999999999993</v>
      </c>
      <c r="O46" s="5">
        <v>4.4000000000000004</v>
      </c>
      <c r="T46">
        <v>3.9</v>
      </c>
      <c r="U46">
        <v>1.4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8.1</v>
      </c>
      <c r="BH46">
        <v>8.1999999999999993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289.39999999999998</v>
      </c>
      <c r="G47" s="5"/>
      <c r="H47" s="5"/>
      <c r="I47" s="5"/>
      <c r="J47" s="5"/>
      <c r="K47" s="5"/>
      <c r="L47" s="5"/>
      <c r="M47" s="5"/>
      <c r="N47" s="5"/>
      <c r="O47" s="5"/>
      <c r="V47">
        <v>98.1</v>
      </c>
      <c r="AB47">
        <v>98.1</v>
      </c>
      <c r="AC47">
        <v>98.1</v>
      </c>
      <c r="AD47">
        <v>0</v>
      </c>
      <c r="AK47">
        <v>0</v>
      </c>
      <c r="AS47">
        <v>55.5</v>
      </c>
      <c r="AT47">
        <v>0.4</v>
      </c>
      <c r="BD47">
        <v>0.4</v>
      </c>
      <c r="BH47">
        <v>45.2</v>
      </c>
      <c r="BI47">
        <v>88.8</v>
      </c>
      <c r="BJ47">
        <v>1.4</v>
      </c>
      <c r="BL47">
        <v>1.4</v>
      </c>
    </row>
    <row r="48" spans="4:65" x14ac:dyDescent="0.2">
      <c r="D48" s="5" t="s">
        <v>207</v>
      </c>
      <c r="E48" s="5" t="s">
        <v>78</v>
      </c>
      <c r="F48" s="5">
        <v>18.100000000000001</v>
      </c>
      <c r="G48" s="5"/>
      <c r="H48" s="5"/>
      <c r="I48" s="5"/>
      <c r="J48" s="5"/>
      <c r="K48" s="5"/>
      <c r="L48" s="5"/>
      <c r="M48" s="5"/>
      <c r="N48" s="5"/>
      <c r="O48" s="5"/>
      <c r="AS48">
        <v>3.1</v>
      </c>
      <c r="BH48">
        <v>13.8</v>
      </c>
      <c r="BI48">
        <v>0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30.2</v>
      </c>
      <c r="G49" s="5">
        <v>1.4</v>
      </c>
      <c r="H49" s="5">
        <v>0.3</v>
      </c>
      <c r="I49" s="5"/>
      <c r="J49" s="5"/>
      <c r="K49" s="5"/>
      <c r="L49" s="5"/>
      <c r="M49" s="5">
        <v>0.3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0.8</v>
      </c>
      <c r="AS49">
        <v>20.8</v>
      </c>
      <c r="AT49">
        <v>1.2</v>
      </c>
      <c r="BD49">
        <v>1.2</v>
      </c>
      <c r="BH49">
        <v>5.2</v>
      </c>
      <c r="BI49">
        <v>0.4</v>
      </c>
    </row>
    <row r="50" spans="4:61" x14ac:dyDescent="0.2">
      <c r="D50" s="5" t="s">
        <v>209</v>
      </c>
      <c r="E50" s="5" t="s">
        <v>78</v>
      </c>
      <c r="F50" s="5">
        <v>5.5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J50">
        <v>0.1</v>
      </c>
      <c r="AK50">
        <v>0.2</v>
      </c>
      <c r="AS50">
        <v>2.5</v>
      </c>
      <c r="BH50">
        <v>2.6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27.1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J51">
        <v>0</v>
      </c>
      <c r="AK51">
        <v>0.1</v>
      </c>
      <c r="AL51">
        <v>0</v>
      </c>
      <c r="AS51">
        <v>14</v>
      </c>
      <c r="BH51">
        <v>12.5</v>
      </c>
      <c r="BI51">
        <v>0.4</v>
      </c>
    </row>
    <row r="52" spans="4:61" x14ac:dyDescent="0.2">
      <c r="D52" t="s">
        <v>211</v>
      </c>
      <c r="E52" t="s">
        <v>78</v>
      </c>
      <c r="F52">
        <v>3.3</v>
      </c>
      <c r="G52">
        <v>0.1</v>
      </c>
      <c r="H52">
        <v>0.1</v>
      </c>
      <c r="M52">
        <v>0.1</v>
      </c>
      <c r="V52">
        <v>0.2</v>
      </c>
      <c r="AB52">
        <v>0.2</v>
      </c>
      <c r="AD52">
        <v>0</v>
      </c>
      <c r="AK52">
        <v>0.2</v>
      </c>
      <c r="AS52">
        <v>1.3</v>
      </c>
      <c r="BH52">
        <v>0.5</v>
      </c>
      <c r="BI52">
        <v>1.2</v>
      </c>
    </row>
    <row r="53" spans="4:61" x14ac:dyDescent="0.2">
      <c r="D53" t="s">
        <v>212</v>
      </c>
      <c r="E53" t="s">
        <v>78</v>
      </c>
      <c r="F53">
        <v>72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0.1</v>
      </c>
      <c r="AB53">
        <v>0.1</v>
      </c>
      <c r="AD53">
        <v>0</v>
      </c>
      <c r="AJ53">
        <v>0</v>
      </c>
      <c r="AK53">
        <v>0</v>
      </c>
      <c r="AL53">
        <v>0</v>
      </c>
      <c r="AS53">
        <v>30.7</v>
      </c>
      <c r="AT53">
        <v>1.2</v>
      </c>
      <c r="BD53">
        <v>1.2</v>
      </c>
      <c r="BH53">
        <v>22</v>
      </c>
      <c r="BI53">
        <v>17</v>
      </c>
    </row>
    <row r="54" spans="4:61" x14ac:dyDescent="0.2">
      <c r="D54" t="s">
        <v>213</v>
      </c>
      <c r="E54" t="s">
        <v>78</v>
      </c>
      <c r="F54">
        <v>28.3</v>
      </c>
      <c r="V54">
        <v>0</v>
      </c>
      <c r="AB54">
        <v>0</v>
      </c>
      <c r="AD54">
        <v>0</v>
      </c>
      <c r="AK54">
        <v>0</v>
      </c>
      <c r="AS54">
        <v>7.1</v>
      </c>
      <c r="AT54">
        <v>0.2</v>
      </c>
      <c r="BD54">
        <v>0.2</v>
      </c>
      <c r="BH54">
        <v>9.9</v>
      </c>
      <c r="BI54">
        <v>11.2</v>
      </c>
    </row>
    <row r="55" spans="4:61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J55">
        <v>0</v>
      </c>
      <c r="AK55">
        <v>0</v>
      </c>
      <c r="AS55">
        <v>0.9</v>
      </c>
      <c r="AT55">
        <v>1.4</v>
      </c>
      <c r="BD55">
        <v>1.4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35.6</v>
      </c>
      <c r="V56">
        <v>26.7</v>
      </c>
      <c r="AB56">
        <v>26.7</v>
      </c>
      <c r="AK56">
        <v>26.7</v>
      </c>
      <c r="AS56">
        <v>5.0999999999999996</v>
      </c>
      <c r="BH56">
        <v>3.7</v>
      </c>
    </row>
    <row r="57" spans="4:61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K57">
        <v>0</v>
      </c>
      <c r="AS57">
        <v>2.8</v>
      </c>
      <c r="BH57">
        <v>1.2</v>
      </c>
      <c r="BI57">
        <v>0.3</v>
      </c>
    </row>
    <row r="58" spans="4:61" x14ac:dyDescent="0.2">
      <c r="D58" t="s">
        <v>216</v>
      </c>
      <c r="E58" t="s">
        <v>78</v>
      </c>
      <c r="F58">
        <v>11.8</v>
      </c>
      <c r="G58">
        <v>1.3</v>
      </c>
      <c r="N58">
        <v>1.3</v>
      </c>
      <c r="P58">
        <v>1.3</v>
      </c>
      <c r="V58">
        <v>0</v>
      </c>
      <c r="AB58">
        <v>0</v>
      </c>
      <c r="AD58">
        <v>0</v>
      </c>
      <c r="AK58">
        <v>0</v>
      </c>
      <c r="AS58">
        <v>3.6</v>
      </c>
      <c r="BH58">
        <v>6.5</v>
      </c>
      <c r="BI58">
        <v>0.3</v>
      </c>
    </row>
    <row r="59" spans="4:61" x14ac:dyDescent="0.2">
      <c r="D59" t="s">
        <v>102</v>
      </c>
      <c r="E59" t="s">
        <v>78</v>
      </c>
      <c r="F59">
        <v>485.2</v>
      </c>
      <c r="V59">
        <v>478.9</v>
      </c>
      <c r="AB59">
        <v>478.9</v>
      </c>
      <c r="AD59">
        <v>15.4</v>
      </c>
      <c r="AF59">
        <v>175.2</v>
      </c>
      <c r="AH59">
        <v>0.1</v>
      </c>
      <c r="AI59">
        <v>0.5</v>
      </c>
      <c r="AK59">
        <v>287.89999999999998</v>
      </c>
      <c r="AS59">
        <v>0.3</v>
      </c>
      <c r="BH59">
        <v>6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463.9</v>
      </c>
      <c r="V61">
        <v>463.6</v>
      </c>
      <c r="AB61">
        <v>463.6</v>
      </c>
      <c r="AD61">
        <v>15.4</v>
      </c>
      <c r="AF61">
        <v>175.2</v>
      </c>
      <c r="AK61">
        <v>273.10000000000002</v>
      </c>
      <c r="AS61">
        <v>0.3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1.3</v>
      </c>
      <c r="AB62">
        <v>1.3</v>
      </c>
      <c r="AK62">
        <v>1.3</v>
      </c>
      <c r="BH62">
        <v>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13.5</v>
      </c>
      <c r="V64">
        <v>13.5</v>
      </c>
      <c r="AB64">
        <v>13.5</v>
      </c>
      <c r="AK64">
        <v>13.5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926.1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37.700000000000003</v>
      </c>
      <c r="AB66">
        <v>37.700000000000003</v>
      </c>
      <c r="AD66">
        <v>4.0999999999999996</v>
      </c>
      <c r="AI66">
        <v>1.7</v>
      </c>
      <c r="AJ66">
        <v>0.3</v>
      </c>
      <c r="AK66">
        <v>29.4</v>
      </c>
      <c r="AL66">
        <v>2.2000000000000002</v>
      </c>
      <c r="AS66">
        <v>547</v>
      </c>
      <c r="AT66">
        <v>21.7</v>
      </c>
      <c r="AY66">
        <v>0.9</v>
      </c>
      <c r="AZ66">
        <v>0.9</v>
      </c>
      <c r="BB66">
        <v>0.1</v>
      </c>
      <c r="BC66">
        <v>2.2000000000000002</v>
      </c>
      <c r="BD66">
        <v>18.399999999999999</v>
      </c>
      <c r="BF66">
        <v>18.2</v>
      </c>
      <c r="BG66">
        <v>0.2</v>
      </c>
      <c r="BH66">
        <v>239.7</v>
      </c>
      <c r="BI66">
        <v>77.599999999999994</v>
      </c>
      <c r="BJ66">
        <v>2.1</v>
      </c>
      <c r="BL66">
        <v>1.2</v>
      </c>
      <c r="BM66">
        <v>0.9</v>
      </c>
    </row>
    <row r="67" spans="4:65" x14ac:dyDescent="0.2">
      <c r="D67" t="s">
        <v>115</v>
      </c>
      <c r="E67" t="s">
        <v>78</v>
      </c>
      <c r="F67">
        <v>308.60000000000002</v>
      </c>
      <c r="G67">
        <v>0.2</v>
      </c>
      <c r="N67">
        <v>0.2</v>
      </c>
      <c r="P67">
        <v>0.2</v>
      </c>
      <c r="V67">
        <v>8.1999999999999993</v>
      </c>
      <c r="AB67">
        <v>8.1999999999999993</v>
      </c>
      <c r="AD67">
        <v>1.4</v>
      </c>
      <c r="AK67">
        <v>6.8</v>
      </c>
      <c r="AS67">
        <v>144.80000000000001</v>
      </c>
      <c r="AT67">
        <v>2</v>
      </c>
      <c r="AY67">
        <v>0.1</v>
      </c>
      <c r="AZ67">
        <v>0.1</v>
      </c>
      <c r="BC67">
        <v>1.2</v>
      </c>
      <c r="BD67">
        <v>0.7</v>
      </c>
      <c r="BF67">
        <v>0.5</v>
      </c>
      <c r="BG67">
        <v>0.2</v>
      </c>
      <c r="BH67">
        <v>131.9</v>
      </c>
      <c r="BI67">
        <v>19.399999999999999</v>
      </c>
      <c r="BJ67">
        <v>2.1</v>
      </c>
      <c r="BL67">
        <v>1.2</v>
      </c>
      <c r="BM67">
        <v>0.9</v>
      </c>
    </row>
    <row r="68" spans="4:65" x14ac:dyDescent="0.2">
      <c r="D68" t="s">
        <v>104</v>
      </c>
      <c r="E68" t="s">
        <v>78</v>
      </c>
      <c r="F68">
        <v>461.8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349.2</v>
      </c>
      <c r="AT68">
        <v>18.3</v>
      </c>
      <c r="AY68">
        <v>0.8</v>
      </c>
      <c r="AZ68">
        <v>0.8</v>
      </c>
      <c r="BC68">
        <v>0.7</v>
      </c>
      <c r="BD68">
        <v>16.8</v>
      </c>
      <c r="BF68">
        <v>16.8</v>
      </c>
      <c r="BH68">
        <v>82.3</v>
      </c>
      <c r="BI68">
        <v>10</v>
      </c>
    </row>
    <row r="69" spans="4:65" x14ac:dyDescent="0.2">
      <c r="D69" t="s">
        <v>105</v>
      </c>
      <c r="E69" t="s">
        <v>78</v>
      </c>
      <c r="F69">
        <v>143.80000000000001</v>
      </c>
      <c r="V69">
        <v>15.8</v>
      </c>
      <c r="AB69">
        <v>15.8</v>
      </c>
      <c r="AD69">
        <v>1.5</v>
      </c>
      <c r="AK69">
        <v>14.3</v>
      </c>
      <c r="AS69">
        <v>53</v>
      </c>
      <c r="AT69">
        <v>1.3</v>
      </c>
      <c r="BB69">
        <v>0.1</v>
      </c>
      <c r="BC69">
        <v>0.3</v>
      </c>
      <c r="BD69">
        <v>0.9</v>
      </c>
      <c r="BF69">
        <v>0.9</v>
      </c>
      <c r="BH69">
        <v>25.5</v>
      </c>
      <c r="BI69">
        <v>48.2</v>
      </c>
    </row>
    <row r="70" spans="4:65" x14ac:dyDescent="0.2">
      <c r="D70" t="s">
        <v>106</v>
      </c>
      <c r="E70" t="s">
        <v>78</v>
      </c>
      <c r="F70">
        <v>8.8000000000000007</v>
      </c>
      <c r="V70">
        <v>8.8000000000000007</v>
      </c>
      <c r="AB70">
        <v>8.8000000000000007</v>
      </c>
      <c r="AK70">
        <v>6.6</v>
      </c>
      <c r="AL70">
        <v>2.2000000000000002</v>
      </c>
    </row>
    <row r="71" spans="4:65" x14ac:dyDescent="0.2">
      <c r="D71" t="s">
        <v>107</v>
      </c>
      <c r="E71" t="s">
        <v>78</v>
      </c>
      <c r="F71">
        <v>3.2</v>
      </c>
      <c r="V71">
        <v>3.2</v>
      </c>
      <c r="AB71">
        <v>3.2</v>
      </c>
      <c r="AI71">
        <v>1.7</v>
      </c>
      <c r="AK71">
        <v>1.5</v>
      </c>
    </row>
    <row r="72" spans="4:65" x14ac:dyDescent="0.2">
      <c r="D72" t="s">
        <v>108</v>
      </c>
      <c r="E72" t="s">
        <v>78</v>
      </c>
      <c r="F72">
        <v>538.5</v>
      </c>
      <c r="G72">
        <v>4.2</v>
      </c>
      <c r="H72">
        <v>0</v>
      </c>
      <c r="I72">
        <v>0</v>
      </c>
      <c r="K72">
        <v>0</v>
      </c>
      <c r="N72">
        <v>4.2</v>
      </c>
      <c r="O72">
        <v>1.1000000000000001</v>
      </c>
      <c r="R72">
        <v>3</v>
      </c>
      <c r="V72">
        <v>431.4</v>
      </c>
      <c r="W72">
        <v>122.9</v>
      </c>
      <c r="Y72">
        <v>122.9</v>
      </c>
      <c r="AB72">
        <v>308.5</v>
      </c>
      <c r="AD72">
        <v>41.9</v>
      </c>
      <c r="AE72">
        <v>210.9</v>
      </c>
      <c r="AJ72">
        <v>5.4</v>
      </c>
      <c r="AK72">
        <v>0</v>
      </c>
      <c r="AL72">
        <v>0.2</v>
      </c>
      <c r="AM72">
        <v>7.4</v>
      </c>
      <c r="AN72">
        <v>6.6</v>
      </c>
      <c r="AO72">
        <v>10.8</v>
      </c>
      <c r="AP72">
        <v>6.4</v>
      </c>
      <c r="AQ72">
        <v>14.2</v>
      </c>
      <c r="AR72">
        <v>4.8</v>
      </c>
      <c r="AS72">
        <v>102.9</v>
      </c>
    </row>
    <row r="73" spans="4:65" x14ac:dyDescent="0.2">
      <c r="D73" t="s">
        <v>109</v>
      </c>
      <c r="E73" t="s">
        <v>78</v>
      </c>
      <c r="F73">
        <v>511.6</v>
      </c>
      <c r="G73">
        <v>4.2</v>
      </c>
      <c r="H73">
        <v>0</v>
      </c>
      <c r="I73">
        <v>0</v>
      </c>
      <c r="K73">
        <v>0</v>
      </c>
      <c r="N73">
        <v>4.2</v>
      </c>
      <c r="O73">
        <v>1.1000000000000001</v>
      </c>
      <c r="R73">
        <v>3</v>
      </c>
      <c r="V73">
        <v>426.6</v>
      </c>
      <c r="W73">
        <v>122.9</v>
      </c>
      <c r="Y73">
        <v>122.9</v>
      </c>
      <c r="AB73">
        <v>303.7</v>
      </c>
      <c r="AD73">
        <v>41.9</v>
      </c>
      <c r="AE73">
        <v>210.9</v>
      </c>
      <c r="AJ73">
        <v>4.9000000000000004</v>
      </c>
      <c r="AK73">
        <v>0</v>
      </c>
      <c r="AL73">
        <v>0.2</v>
      </c>
      <c r="AM73">
        <v>7.4</v>
      </c>
      <c r="AN73">
        <v>2.2000000000000002</v>
      </c>
      <c r="AO73">
        <v>10.8</v>
      </c>
      <c r="AP73">
        <v>6.4</v>
      </c>
      <c r="AQ73">
        <v>14.2</v>
      </c>
      <c r="AR73">
        <v>4.8</v>
      </c>
      <c r="AS73">
        <v>80.8</v>
      </c>
    </row>
    <row r="74" spans="4:65" x14ac:dyDescent="0.2">
      <c r="D74" t="s">
        <v>110</v>
      </c>
      <c r="E74" t="s">
        <v>78</v>
      </c>
      <c r="F74">
        <v>483.8</v>
      </c>
      <c r="G74">
        <v>3.9</v>
      </c>
      <c r="N74">
        <v>3.9</v>
      </c>
      <c r="O74">
        <v>0.9</v>
      </c>
      <c r="R74">
        <v>3</v>
      </c>
      <c r="V74">
        <v>399</v>
      </c>
      <c r="W74">
        <v>122.9</v>
      </c>
      <c r="Y74">
        <v>122.9</v>
      </c>
      <c r="AB74">
        <v>276.10000000000002</v>
      </c>
      <c r="AD74">
        <v>41.9</v>
      </c>
      <c r="AE74">
        <v>210.9</v>
      </c>
      <c r="AJ74">
        <v>4.9000000000000004</v>
      </c>
      <c r="AK74">
        <v>0</v>
      </c>
      <c r="AL74">
        <v>0.2</v>
      </c>
      <c r="AM74">
        <v>6.6</v>
      </c>
      <c r="AP74">
        <v>5</v>
      </c>
      <c r="AQ74">
        <v>1.8</v>
      </c>
      <c r="AR74">
        <v>4.8</v>
      </c>
      <c r="AS74">
        <v>80.8</v>
      </c>
    </row>
    <row r="75" spans="4:65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5" x14ac:dyDescent="0.2">
      <c r="D76" t="s">
        <v>224</v>
      </c>
      <c r="E76" t="s">
        <v>78</v>
      </c>
      <c r="F76">
        <v>24.1</v>
      </c>
      <c r="V76">
        <v>2</v>
      </c>
      <c r="AB76">
        <v>2</v>
      </c>
      <c r="AJ76">
        <v>0.5</v>
      </c>
      <c r="AN76">
        <v>1.6</v>
      </c>
      <c r="AS76">
        <v>22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957A-6F35-2D4D-8CBC-B7754D01CD67}">
  <sheetPr>
    <tabColor theme="9" tint="0.79998168889431442"/>
  </sheetPr>
  <dimension ref="D8:BM77"/>
  <sheetViews>
    <sheetView topLeftCell="BC33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3283.7</v>
      </c>
      <c r="G17" s="5">
        <v>333.5</v>
      </c>
      <c r="H17" s="5">
        <v>330.7</v>
      </c>
      <c r="I17" s="5">
        <v>330.6</v>
      </c>
      <c r="J17" s="5">
        <v>1.2</v>
      </c>
      <c r="K17" s="5">
        <v>126.5</v>
      </c>
      <c r="L17" s="5">
        <v>202.9</v>
      </c>
      <c r="M17" s="5">
        <v>0.1</v>
      </c>
      <c r="N17" s="5">
        <v>2.8</v>
      </c>
      <c r="O17" s="5">
        <v>1.3</v>
      </c>
      <c r="P17">
        <v>1.3</v>
      </c>
      <c r="R17">
        <v>0.1</v>
      </c>
      <c r="V17">
        <v>1235.0999999999999</v>
      </c>
      <c r="W17">
        <v>2547</v>
      </c>
      <c r="X17">
        <v>2147.6999999999998</v>
      </c>
      <c r="Y17">
        <v>379.2</v>
      </c>
      <c r="Z17">
        <v>20.100000000000001</v>
      </c>
      <c r="AB17">
        <v>-1311.9</v>
      </c>
      <c r="AC17">
        <v>5.6</v>
      </c>
      <c r="AD17">
        <v>28.1</v>
      </c>
      <c r="AE17">
        <v>17.8</v>
      </c>
      <c r="AF17">
        <v>-240.3</v>
      </c>
      <c r="AH17">
        <v>-2.8</v>
      </c>
      <c r="AI17">
        <v>-263.5</v>
      </c>
      <c r="AJ17">
        <v>2.9</v>
      </c>
      <c r="AK17">
        <v>-534.20000000000005</v>
      </c>
      <c r="AL17">
        <v>-322.2</v>
      </c>
      <c r="AM17">
        <v>12.8</v>
      </c>
      <c r="AN17">
        <v>-26.5</v>
      </c>
      <c r="AO17">
        <v>2.2000000000000002</v>
      </c>
      <c r="AP17">
        <v>-2.2999999999999998</v>
      </c>
      <c r="AQ17">
        <v>14.8</v>
      </c>
      <c r="AR17">
        <v>-4.3</v>
      </c>
      <c r="AS17">
        <v>1451</v>
      </c>
      <c r="AT17">
        <v>126.7</v>
      </c>
      <c r="AU17">
        <v>0.4</v>
      </c>
      <c r="AV17">
        <v>15.3</v>
      </c>
      <c r="AW17">
        <v>13.2</v>
      </c>
      <c r="AX17">
        <v>2.1</v>
      </c>
      <c r="AY17">
        <v>1</v>
      </c>
      <c r="AZ17">
        <v>0.9</v>
      </c>
      <c r="BA17">
        <v>0.1</v>
      </c>
      <c r="BB17">
        <v>0.1</v>
      </c>
      <c r="BC17">
        <v>1.7</v>
      </c>
      <c r="BD17">
        <v>108.2</v>
      </c>
      <c r="BE17">
        <v>30.5</v>
      </c>
      <c r="BF17">
        <v>68.2</v>
      </c>
      <c r="BG17">
        <v>9.4</v>
      </c>
      <c r="BH17">
        <v>57.1</v>
      </c>
      <c r="BJ17">
        <v>80.2</v>
      </c>
      <c r="BK17">
        <v>40.1</v>
      </c>
      <c r="BL17">
        <v>38.1</v>
      </c>
      <c r="BM17">
        <v>2</v>
      </c>
    </row>
    <row r="18" spans="4:65" x14ac:dyDescent="0.2">
      <c r="D18" s="5" t="s">
        <v>79</v>
      </c>
      <c r="E18" s="5" t="s">
        <v>78</v>
      </c>
      <c r="F18" s="5">
        <v>2845.6</v>
      </c>
      <c r="G18" s="5"/>
      <c r="H18" s="5"/>
      <c r="I18" s="5"/>
      <c r="J18" s="5"/>
      <c r="K18" s="5"/>
      <c r="L18" s="5"/>
      <c r="M18" s="5"/>
      <c r="N18" s="5"/>
      <c r="O18" s="5"/>
      <c r="V18">
        <v>104.8</v>
      </c>
      <c r="W18">
        <v>99.1</v>
      </c>
      <c r="X18">
        <v>73.900000000000006</v>
      </c>
      <c r="Y18">
        <v>18.8</v>
      </c>
      <c r="Z18">
        <v>6.4</v>
      </c>
      <c r="AB18">
        <v>5.6</v>
      </c>
      <c r="AC18">
        <v>5.6</v>
      </c>
      <c r="AS18">
        <v>2552.6999999999998</v>
      </c>
      <c r="AT18">
        <v>108</v>
      </c>
      <c r="AU18">
        <v>0.4</v>
      </c>
      <c r="AV18">
        <v>15.3</v>
      </c>
      <c r="AW18">
        <v>13.2</v>
      </c>
      <c r="AX18">
        <v>2.1</v>
      </c>
      <c r="AY18">
        <v>1</v>
      </c>
      <c r="AZ18">
        <v>0.9</v>
      </c>
      <c r="BA18">
        <v>0.1</v>
      </c>
      <c r="BB18">
        <v>0.1</v>
      </c>
      <c r="BC18">
        <v>1.7</v>
      </c>
      <c r="BD18">
        <v>89.5</v>
      </c>
      <c r="BE18">
        <v>30.5</v>
      </c>
      <c r="BF18">
        <v>49.5</v>
      </c>
      <c r="BG18">
        <v>9.4</v>
      </c>
      <c r="BJ18">
        <v>80.2</v>
      </c>
      <c r="BK18">
        <v>40.1</v>
      </c>
      <c r="BL18">
        <v>38.1</v>
      </c>
      <c r="BM18">
        <v>2</v>
      </c>
    </row>
    <row r="19" spans="4:65" x14ac:dyDescent="0.2">
      <c r="D19" s="5" t="s">
        <v>80</v>
      </c>
      <c r="E19" s="5" t="s">
        <v>78</v>
      </c>
      <c r="F19" s="5">
        <v>8665</v>
      </c>
      <c r="G19" s="5">
        <v>341</v>
      </c>
      <c r="H19" s="5">
        <v>330.5</v>
      </c>
      <c r="I19" s="5">
        <v>330.3</v>
      </c>
      <c r="J19" s="5">
        <v>1.2</v>
      </c>
      <c r="K19" s="5">
        <v>127.9</v>
      </c>
      <c r="L19" s="5">
        <v>201.2</v>
      </c>
      <c r="M19" s="5">
        <v>0.1</v>
      </c>
      <c r="N19" s="5">
        <v>10.5</v>
      </c>
      <c r="O19" s="5">
        <v>7.8</v>
      </c>
      <c r="P19">
        <v>1.3</v>
      </c>
      <c r="R19">
        <v>1.4</v>
      </c>
      <c r="V19">
        <v>7406.3</v>
      </c>
      <c r="W19">
        <v>4447.6000000000004</v>
      </c>
      <c r="X19">
        <v>4052.1</v>
      </c>
      <c r="Y19">
        <v>358.7</v>
      </c>
      <c r="Z19">
        <v>36.799999999999997</v>
      </c>
      <c r="AB19">
        <v>2958.7</v>
      </c>
      <c r="AD19">
        <v>71.599999999999994</v>
      </c>
      <c r="AE19">
        <v>530</v>
      </c>
      <c r="AF19">
        <v>410.1</v>
      </c>
      <c r="AH19">
        <v>0</v>
      </c>
      <c r="AI19">
        <v>169.5</v>
      </c>
      <c r="AJ19">
        <v>14.8</v>
      </c>
      <c r="AK19">
        <v>535.70000000000005</v>
      </c>
      <c r="AL19">
        <v>1066.5</v>
      </c>
      <c r="AM19">
        <v>24.8</v>
      </c>
      <c r="AN19">
        <v>39.799999999999997</v>
      </c>
      <c r="AO19">
        <v>13.7</v>
      </c>
      <c r="AP19">
        <v>4.7</v>
      </c>
      <c r="AQ19">
        <v>51.2</v>
      </c>
      <c r="AR19">
        <v>26.3</v>
      </c>
      <c r="AS19">
        <v>793.8</v>
      </c>
      <c r="AT19">
        <v>34</v>
      </c>
      <c r="BD19">
        <v>34</v>
      </c>
      <c r="BF19">
        <v>34</v>
      </c>
      <c r="BH19">
        <v>89.9</v>
      </c>
    </row>
    <row r="20" spans="4:65" x14ac:dyDescent="0.2">
      <c r="D20" s="5" t="s">
        <v>81</v>
      </c>
      <c r="E20" s="5" t="s">
        <v>78</v>
      </c>
      <c r="F20" s="5">
        <v>7286.5</v>
      </c>
      <c r="G20" s="5">
        <v>10.199999999999999</v>
      </c>
      <c r="H20" s="5"/>
      <c r="I20" s="5"/>
      <c r="J20" s="5"/>
      <c r="K20" s="5"/>
      <c r="L20" s="5"/>
      <c r="M20" s="5"/>
      <c r="N20" s="5">
        <v>10.199999999999999</v>
      </c>
      <c r="O20" s="5">
        <v>8.9</v>
      </c>
      <c r="R20">
        <v>1.3</v>
      </c>
      <c r="V20">
        <v>5380.7</v>
      </c>
      <c r="W20">
        <v>2015.5</v>
      </c>
      <c r="X20">
        <v>1988.6</v>
      </c>
      <c r="Y20">
        <v>7.9</v>
      </c>
      <c r="Z20">
        <v>19.100000000000001</v>
      </c>
      <c r="AB20">
        <v>3365.1</v>
      </c>
      <c r="AD20">
        <v>43.6</v>
      </c>
      <c r="AE20">
        <v>504.4</v>
      </c>
      <c r="AF20">
        <v>648.20000000000005</v>
      </c>
      <c r="AH20">
        <v>3.1</v>
      </c>
      <c r="AI20">
        <v>271.60000000000002</v>
      </c>
      <c r="AJ20">
        <v>10.8</v>
      </c>
      <c r="AK20">
        <v>970.7</v>
      </c>
      <c r="AL20">
        <v>756.5</v>
      </c>
      <c r="AM20">
        <v>11.4</v>
      </c>
      <c r="AN20">
        <v>59.8</v>
      </c>
      <c r="AO20">
        <v>11.6</v>
      </c>
      <c r="AP20">
        <v>6.2</v>
      </c>
      <c r="AQ20">
        <v>36.299999999999997</v>
      </c>
      <c r="AR20">
        <v>31</v>
      </c>
      <c r="AS20">
        <v>1851.7</v>
      </c>
      <c r="AT20">
        <v>11.1</v>
      </c>
      <c r="BD20">
        <v>11.1</v>
      </c>
      <c r="BF20">
        <v>11.1</v>
      </c>
      <c r="BH20">
        <v>32.799999999999997</v>
      </c>
    </row>
    <row r="21" spans="4:65" x14ac:dyDescent="0.2">
      <c r="D21" s="5" t="s">
        <v>82</v>
      </c>
      <c r="E21" s="5" t="s">
        <v>78</v>
      </c>
      <c r="F21" s="5">
        <v>1378.5</v>
      </c>
      <c r="G21" s="5">
        <v>330.8</v>
      </c>
      <c r="H21" s="5">
        <v>330.5</v>
      </c>
      <c r="I21" s="5">
        <v>330.3</v>
      </c>
      <c r="J21" s="5">
        <v>1.2</v>
      </c>
      <c r="K21" s="5">
        <v>127.9</v>
      </c>
      <c r="L21" s="5">
        <v>201.2</v>
      </c>
      <c r="M21" s="5">
        <v>0.1</v>
      </c>
      <c r="N21" s="5">
        <v>0.3</v>
      </c>
      <c r="O21" s="5">
        <v>-1.2</v>
      </c>
      <c r="P21">
        <v>1.3</v>
      </c>
      <c r="R21">
        <v>0.1</v>
      </c>
      <c r="V21">
        <v>2025.6</v>
      </c>
      <c r="W21">
        <v>2432</v>
      </c>
      <c r="X21">
        <v>2063.6</v>
      </c>
      <c r="Y21">
        <v>350.8</v>
      </c>
      <c r="Z21">
        <v>17.7</v>
      </c>
      <c r="AB21">
        <v>-406.4</v>
      </c>
      <c r="AD21">
        <v>28</v>
      </c>
      <c r="AE21">
        <v>25.7</v>
      </c>
      <c r="AF21">
        <v>-238.1</v>
      </c>
      <c r="AH21">
        <v>-3.1</v>
      </c>
      <c r="AI21">
        <v>-102.1</v>
      </c>
      <c r="AJ21">
        <v>3.9</v>
      </c>
      <c r="AK21">
        <v>-435</v>
      </c>
      <c r="AL21">
        <v>310</v>
      </c>
      <c r="AM21">
        <v>13.3</v>
      </c>
      <c r="AN21">
        <v>-20</v>
      </c>
      <c r="AO21">
        <v>2</v>
      </c>
      <c r="AP21">
        <v>-1.5</v>
      </c>
      <c r="AQ21">
        <v>14.9</v>
      </c>
      <c r="AR21">
        <v>-4.7</v>
      </c>
      <c r="AS21">
        <v>-1057.9000000000001</v>
      </c>
      <c r="AT21">
        <v>22.9</v>
      </c>
      <c r="BD21">
        <v>22.9</v>
      </c>
      <c r="BF21">
        <v>22.9</v>
      </c>
      <c r="BH21">
        <v>57.1</v>
      </c>
    </row>
    <row r="22" spans="4:65" x14ac:dyDescent="0.2">
      <c r="D22" s="5" t="s">
        <v>83</v>
      </c>
      <c r="E22" s="5" t="s">
        <v>78</v>
      </c>
      <c r="F22" s="5">
        <v>844.4</v>
      </c>
      <c r="G22" s="5"/>
      <c r="H22" s="5"/>
      <c r="I22" s="5"/>
      <c r="J22" s="5"/>
      <c r="K22" s="5"/>
      <c r="L22" s="5"/>
      <c r="M22" s="5"/>
      <c r="N22" s="5"/>
      <c r="O22" s="5"/>
      <c r="V22">
        <v>844.4</v>
      </c>
      <c r="AB22">
        <v>844.4</v>
      </c>
      <c r="AI22">
        <v>157.9</v>
      </c>
      <c r="AK22">
        <v>63.8</v>
      </c>
      <c r="AL22">
        <v>618.79999999999995</v>
      </c>
      <c r="AN22">
        <v>4</v>
      </c>
    </row>
    <row r="23" spans="4:65" x14ac:dyDescent="0.2">
      <c r="D23" s="5" t="s">
        <v>84</v>
      </c>
      <c r="E23" s="5" t="s">
        <v>78</v>
      </c>
      <c r="F23" s="5">
        <v>-96</v>
      </c>
      <c r="G23" s="5">
        <v>2.7</v>
      </c>
      <c r="H23" s="5">
        <v>0.3</v>
      </c>
      <c r="I23" s="5">
        <v>0.3</v>
      </c>
      <c r="J23" s="5"/>
      <c r="K23" s="5">
        <v>-1.4</v>
      </c>
      <c r="L23" s="5">
        <v>1.7</v>
      </c>
      <c r="M23" s="5"/>
      <c r="N23" s="5">
        <v>2.5</v>
      </c>
      <c r="O23" s="5">
        <v>2.5</v>
      </c>
      <c r="R23">
        <v>0</v>
      </c>
      <c r="V23">
        <v>-50.8</v>
      </c>
      <c r="W23">
        <v>15.9</v>
      </c>
      <c r="X23">
        <v>10.199999999999999</v>
      </c>
      <c r="Y23">
        <v>9.6</v>
      </c>
      <c r="Z23">
        <v>-4</v>
      </c>
      <c r="AB23">
        <v>-66.7</v>
      </c>
      <c r="AD23">
        <v>0.1</v>
      </c>
      <c r="AE23">
        <v>-7.8</v>
      </c>
      <c r="AF23">
        <v>-2.2000000000000002</v>
      </c>
      <c r="AH23">
        <v>0.3</v>
      </c>
      <c r="AI23">
        <v>-3.6</v>
      </c>
      <c r="AJ23">
        <v>-1</v>
      </c>
      <c r="AK23">
        <v>-35.5</v>
      </c>
      <c r="AL23">
        <v>-13.4</v>
      </c>
      <c r="AM23">
        <v>-0.6</v>
      </c>
      <c r="AN23">
        <v>-2.5</v>
      </c>
      <c r="AO23">
        <v>0.1</v>
      </c>
      <c r="AP23">
        <v>-0.9</v>
      </c>
      <c r="AQ23">
        <v>-0.1</v>
      </c>
      <c r="AR23">
        <v>0.4</v>
      </c>
      <c r="AS23">
        <v>-43.8</v>
      </c>
      <c r="AT23">
        <v>-4.0999999999999996</v>
      </c>
      <c r="BD23">
        <v>-4.0999999999999996</v>
      </c>
      <c r="BF23">
        <v>-4.0999999999999996</v>
      </c>
    </row>
    <row r="24" spans="4:65" x14ac:dyDescent="0.2">
      <c r="D24" s="5" t="s">
        <v>85</v>
      </c>
      <c r="E24" s="5" t="s">
        <v>78</v>
      </c>
      <c r="F24" s="5">
        <v>-3.8</v>
      </c>
      <c r="G24" s="5"/>
      <c r="H24" s="5"/>
      <c r="I24" s="5"/>
      <c r="J24" s="5"/>
      <c r="K24" s="5"/>
      <c r="L24" s="5"/>
      <c r="M24" s="5"/>
      <c r="N24" s="5"/>
      <c r="O24" s="5"/>
      <c r="V24">
        <v>-3</v>
      </c>
      <c r="AB24">
        <v>-3</v>
      </c>
      <c r="AK24">
        <v>-3</v>
      </c>
      <c r="AS24">
        <v>-3</v>
      </c>
      <c r="AT24">
        <v>0</v>
      </c>
      <c r="BD24">
        <v>0</v>
      </c>
      <c r="BG24">
        <v>0</v>
      </c>
      <c r="BH24">
        <v>2.2000000000000002</v>
      </c>
    </row>
    <row r="25" spans="4:65" x14ac:dyDescent="0.2">
      <c r="D25" s="5" t="s">
        <v>86</v>
      </c>
      <c r="E25" s="5" t="s">
        <v>78</v>
      </c>
      <c r="F25" s="5">
        <v>3287.5</v>
      </c>
      <c r="G25" s="5">
        <v>333.5</v>
      </c>
      <c r="H25" s="5">
        <v>330.7</v>
      </c>
      <c r="I25" s="5">
        <v>330.6</v>
      </c>
      <c r="J25" s="5">
        <v>1.2</v>
      </c>
      <c r="K25" s="5">
        <v>126.5</v>
      </c>
      <c r="L25" s="5">
        <v>202.9</v>
      </c>
      <c r="M25" s="5">
        <v>0.1</v>
      </c>
      <c r="N25" s="5">
        <v>2.8</v>
      </c>
      <c r="O25" s="5">
        <v>1.3</v>
      </c>
      <c r="P25">
        <v>1.3</v>
      </c>
      <c r="R25">
        <v>0.1</v>
      </c>
      <c r="V25">
        <v>1238.0999999999999</v>
      </c>
      <c r="W25">
        <v>2547</v>
      </c>
      <c r="X25">
        <v>2147.6999999999998</v>
      </c>
      <c r="Y25">
        <v>379.2</v>
      </c>
      <c r="Z25">
        <v>20.100000000000001</v>
      </c>
      <c r="AB25">
        <v>-1308.9000000000001</v>
      </c>
      <c r="AC25">
        <v>5.6</v>
      </c>
      <c r="AD25">
        <v>28.1</v>
      </c>
      <c r="AE25">
        <v>17.8</v>
      </c>
      <c r="AF25">
        <v>-240.3</v>
      </c>
      <c r="AH25">
        <v>-2.8</v>
      </c>
      <c r="AI25">
        <v>-263.5</v>
      </c>
      <c r="AJ25">
        <v>2.9</v>
      </c>
      <c r="AK25">
        <v>-531.20000000000005</v>
      </c>
      <c r="AL25">
        <v>-322.2</v>
      </c>
      <c r="AM25">
        <v>12.8</v>
      </c>
      <c r="AN25">
        <v>-26.5</v>
      </c>
      <c r="AO25">
        <v>2.2000000000000002</v>
      </c>
      <c r="AP25">
        <v>-2.2999999999999998</v>
      </c>
      <c r="AQ25">
        <v>14.8</v>
      </c>
      <c r="AR25">
        <v>-4.3</v>
      </c>
      <c r="AS25">
        <v>1454</v>
      </c>
      <c r="AT25">
        <v>126.7</v>
      </c>
      <c r="AU25">
        <v>0.4</v>
      </c>
      <c r="AV25">
        <v>15.3</v>
      </c>
      <c r="AW25">
        <v>13.2</v>
      </c>
      <c r="AX25">
        <v>2.1</v>
      </c>
      <c r="AY25">
        <v>1</v>
      </c>
      <c r="AZ25">
        <v>0.9</v>
      </c>
      <c r="BA25">
        <v>0.1</v>
      </c>
      <c r="BB25">
        <v>0.1</v>
      </c>
      <c r="BC25">
        <v>1.7</v>
      </c>
      <c r="BD25">
        <v>108.2</v>
      </c>
      <c r="BE25">
        <v>30.5</v>
      </c>
      <c r="BF25">
        <v>68.2</v>
      </c>
      <c r="BG25">
        <v>9.5</v>
      </c>
      <c r="BH25">
        <v>54.9</v>
      </c>
      <c r="BJ25">
        <v>80.2</v>
      </c>
      <c r="BK25">
        <v>40.1</v>
      </c>
      <c r="BL25">
        <v>38.1</v>
      </c>
      <c r="BM25">
        <v>2</v>
      </c>
    </row>
    <row r="26" spans="4:65" x14ac:dyDescent="0.2">
      <c r="D26" s="5" t="s">
        <v>87</v>
      </c>
      <c r="E26" s="5" t="s">
        <v>78</v>
      </c>
      <c r="F26" s="5">
        <v>4132.8</v>
      </c>
      <c r="G26" s="5">
        <v>411.5</v>
      </c>
      <c r="H26" s="5">
        <v>329.3</v>
      </c>
      <c r="I26" s="5">
        <v>329.3</v>
      </c>
      <c r="J26" s="5"/>
      <c r="K26" s="5">
        <v>126.4</v>
      </c>
      <c r="L26" s="5">
        <v>202.9</v>
      </c>
      <c r="M26" s="5"/>
      <c r="N26" s="5">
        <v>82.2</v>
      </c>
      <c r="O26" s="5">
        <v>52.2</v>
      </c>
      <c r="R26">
        <v>1.5</v>
      </c>
      <c r="T26">
        <v>3.1</v>
      </c>
      <c r="U26">
        <v>25.4</v>
      </c>
      <c r="V26">
        <v>2914.3</v>
      </c>
      <c r="W26">
        <v>2424.8000000000002</v>
      </c>
      <c r="X26">
        <v>2147.6999999999998</v>
      </c>
      <c r="Y26">
        <v>257</v>
      </c>
      <c r="Z26">
        <v>20.100000000000001</v>
      </c>
      <c r="AB26">
        <v>489.4</v>
      </c>
      <c r="AC26">
        <v>41.8</v>
      </c>
      <c r="AD26">
        <v>24</v>
      </c>
      <c r="AE26">
        <v>218.1</v>
      </c>
      <c r="AF26">
        <v>2.6</v>
      </c>
      <c r="AI26">
        <v>1.3</v>
      </c>
      <c r="AJ26">
        <v>14.8</v>
      </c>
      <c r="AK26">
        <v>59.9</v>
      </c>
      <c r="AL26">
        <v>77</v>
      </c>
      <c r="AM26">
        <v>10.1</v>
      </c>
      <c r="AN26">
        <v>0.3</v>
      </c>
      <c r="AO26">
        <v>0.2</v>
      </c>
      <c r="AP26">
        <v>0.1</v>
      </c>
      <c r="AQ26">
        <v>1.4</v>
      </c>
      <c r="AR26">
        <v>37.799999999999997</v>
      </c>
      <c r="AS26">
        <v>616.9</v>
      </c>
      <c r="AT26">
        <v>101.7</v>
      </c>
      <c r="AU26">
        <v>0.4</v>
      </c>
      <c r="AV26">
        <v>15.3</v>
      </c>
      <c r="AW26">
        <v>13.2</v>
      </c>
      <c r="AX26">
        <v>2.1</v>
      </c>
      <c r="AY26">
        <v>0.1</v>
      </c>
      <c r="BA26">
        <v>0.1</v>
      </c>
      <c r="BD26">
        <v>85.9</v>
      </c>
      <c r="BE26">
        <v>30.5</v>
      </c>
      <c r="BF26">
        <v>46.7</v>
      </c>
      <c r="BG26">
        <v>8.6</v>
      </c>
      <c r="BI26">
        <v>13.5</v>
      </c>
      <c r="BJ26">
        <v>74.900000000000006</v>
      </c>
      <c r="BK26">
        <v>40.1</v>
      </c>
      <c r="BL26">
        <v>33.700000000000003</v>
      </c>
      <c r="BM26">
        <v>1.1000000000000001</v>
      </c>
    </row>
    <row r="27" spans="4:65" x14ac:dyDescent="0.2">
      <c r="D27" s="5" t="s">
        <v>88</v>
      </c>
      <c r="E27" s="5" t="s">
        <v>78</v>
      </c>
      <c r="F27" s="5">
        <v>1025.4000000000001</v>
      </c>
      <c r="G27" s="5">
        <v>231.4</v>
      </c>
      <c r="H27" s="5">
        <v>202.9</v>
      </c>
      <c r="I27" s="5">
        <v>202.9</v>
      </c>
      <c r="J27" s="5"/>
      <c r="K27" s="5"/>
      <c r="L27" s="5">
        <v>202.9</v>
      </c>
      <c r="M27" s="5"/>
      <c r="N27" s="5">
        <v>28.5</v>
      </c>
      <c r="O27" s="5"/>
      <c r="T27">
        <v>3.1</v>
      </c>
      <c r="U27">
        <v>25.4</v>
      </c>
      <c r="V27">
        <v>40.700000000000003</v>
      </c>
      <c r="AB27">
        <v>40.700000000000003</v>
      </c>
      <c r="AC27">
        <v>26.8</v>
      </c>
      <c r="AK27">
        <v>0.7</v>
      </c>
      <c r="AR27">
        <v>13.2</v>
      </c>
      <c r="AS27">
        <v>592.5</v>
      </c>
      <c r="AT27">
        <v>79.900000000000006</v>
      </c>
      <c r="AU27">
        <v>0.4</v>
      </c>
      <c r="AV27">
        <v>15.3</v>
      </c>
      <c r="AW27">
        <v>13.2</v>
      </c>
      <c r="AX27">
        <v>2.1</v>
      </c>
      <c r="AY27">
        <v>0.1</v>
      </c>
      <c r="BA27">
        <v>0.1</v>
      </c>
      <c r="BD27">
        <v>64.099999999999994</v>
      </c>
      <c r="BE27">
        <v>26.8</v>
      </c>
      <c r="BF27">
        <v>29.1</v>
      </c>
      <c r="BG27">
        <v>8.1999999999999993</v>
      </c>
      <c r="BI27">
        <v>11.6</v>
      </c>
      <c r="BJ27">
        <v>69.2</v>
      </c>
      <c r="BK27">
        <v>40.1</v>
      </c>
      <c r="BL27">
        <v>28.4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3107.4</v>
      </c>
      <c r="G28" s="5">
        <v>180.1</v>
      </c>
      <c r="H28" s="5">
        <v>126.4</v>
      </c>
      <c r="I28" s="5">
        <v>126.4</v>
      </c>
      <c r="J28" s="5"/>
      <c r="K28" s="5">
        <v>126.4</v>
      </c>
      <c r="L28" s="5"/>
      <c r="M28" s="5"/>
      <c r="N28" s="5">
        <v>53.7</v>
      </c>
      <c r="O28" s="5">
        <v>52.2</v>
      </c>
      <c r="R28">
        <v>1.5</v>
      </c>
      <c r="V28">
        <v>2873.6</v>
      </c>
      <c r="W28">
        <v>2424.8000000000002</v>
      </c>
      <c r="X28">
        <v>2147.6999999999998</v>
      </c>
      <c r="Y28">
        <v>257</v>
      </c>
      <c r="Z28">
        <v>20.100000000000001</v>
      </c>
      <c r="AB28">
        <v>448.7</v>
      </c>
      <c r="AC28">
        <v>15</v>
      </c>
      <c r="AD28">
        <v>24</v>
      </c>
      <c r="AE28">
        <v>218.1</v>
      </c>
      <c r="AF28">
        <v>2.6</v>
      </c>
      <c r="AI28">
        <v>1.3</v>
      </c>
      <c r="AJ28">
        <v>14.8</v>
      </c>
      <c r="AK28">
        <v>59.2</v>
      </c>
      <c r="AL28">
        <v>77</v>
      </c>
      <c r="AM28">
        <v>10.1</v>
      </c>
      <c r="AN28">
        <v>0.3</v>
      </c>
      <c r="AO28">
        <v>0.2</v>
      </c>
      <c r="AP28">
        <v>0.1</v>
      </c>
      <c r="AQ28">
        <v>1.4</v>
      </c>
      <c r="AR28">
        <v>24.6</v>
      </c>
      <c r="AS28">
        <v>24.4</v>
      </c>
      <c r="AT28">
        <v>21.8</v>
      </c>
      <c r="BD28">
        <v>21.8</v>
      </c>
      <c r="BE28">
        <v>3.8</v>
      </c>
      <c r="BF28">
        <v>17.600000000000001</v>
      </c>
      <c r="BG28">
        <v>0.4</v>
      </c>
      <c r="BI28">
        <v>1.9</v>
      </c>
      <c r="BJ28">
        <v>5.7</v>
      </c>
      <c r="BL28">
        <v>5.3</v>
      </c>
      <c r="BM28">
        <v>0.4</v>
      </c>
    </row>
    <row r="29" spans="4:65" x14ac:dyDescent="0.2">
      <c r="D29" s="5" t="s">
        <v>90</v>
      </c>
      <c r="E29" s="5" t="s">
        <v>78</v>
      </c>
      <c r="F29" s="5">
        <v>3612.5</v>
      </c>
      <c r="G29" s="5">
        <v>120.1</v>
      </c>
      <c r="H29" s="5"/>
      <c r="I29" s="5"/>
      <c r="J29" s="5"/>
      <c r="K29" s="5"/>
      <c r="L29" s="5"/>
      <c r="M29" s="5"/>
      <c r="N29" s="5">
        <v>120.1</v>
      </c>
      <c r="O29" s="5">
        <v>59.8</v>
      </c>
      <c r="R29">
        <v>4.4000000000000004</v>
      </c>
      <c r="T29">
        <v>17.5</v>
      </c>
      <c r="U29">
        <v>38.299999999999997</v>
      </c>
      <c r="V29">
        <v>2849.2</v>
      </c>
      <c r="W29">
        <v>4.0999999999999996</v>
      </c>
      <c r="Y29">
        <v>4.0999999999999996</v>
      </c>
      <c r="AB29">
        <v>2845.1</v>
      </c>
      <c r="AC29">
        <v>204</v>
      </c>
      <c r="AD29">
        <v>60.8</v>
      </c>
      <c r="AE29">
        <v>391.1</v>
      </c>
      <c r="AF29">
        <v>417.3</v>
      </c>
      <c r="AH29">
        <v>2.9</v>
      </c>
      <c r="AI29">
        <v>267</v>
      </c>
      <c r="AJ29">
        <v>15.8</v>
      </c>
      <c r="AK29">
        <v>954.6</v>
      </c>
      <c r="AL29">
        <v>409.2</v>
      </c>
      <c r="AM29">
        <v>6.2</v>
      </c>
      <c r="AN29">
        <v>34.700000000000003</v>
      </c>
      <c r="AO29">
        <v>11.5</v>
      </c>
      <c r="AP29">
        <v>6</v>
      </c>
      <c r="AQ29">
        <v>13.2</v>
      </c>
      <c r="AR29">
        <v>50.7</v>
      </c>
      <c r="AS29">
        <v>1.6</v>
      </c>
      <c r="BH29">
        <v>387.2</v>
      </c>
      <c r="BI29">
        <v>254.4</v>
      </c>
    </row>
    <row r="30" spans="4:65" x14ac:dyDescent="0.2">
      <c r="D30" s="5" t="s">
        <v>91</v>
      </c>
      <c r="E30" s="5" t="s">
        <v>78</v>
      </c>
      <c r="F30" s="5">
        <v>614.79999999999995</v>
      </c>
      <c r="G30" s="5"/>
      <c r="H30" s="5"/>
      <c r="I30" s="5"/>
      <c r="J30" s="5"/>
      <c r="K30" s="5"/>
      <c r="L30" s="5"/>
      <c r="M30" s="5"/>
      <c r="N30" s="5"/>
      <c r="O30" s="5"/>
      <c r="BH30">
        <v>387.2</v>
      </c>
      <c r="BI30">
        <v>227.6</v>
      </c>
    </row>
    <row r="31" spans="4:65" x14ac:dyDescent="0.2">
      <c r="D31" s="5" t="s">
        <v>92</v>
      </c>
      <c r="E31" s="5" t="s">
        <v>78</v>
      </c>
      <c r="F31" s="5">
        <v>2997.7</v>
      </c>
      <c r="G31" s="5">
        <v>120.1</v>
      </c>
      <c r="H31" s="5"/>
      <c r="I31" s="5"/>
      <c r="J31" s="5"/>
      <c r="K31" s="5"/>
      <c r="L31" s="5"/>
      <c r="M31" s="5"/>
      <c r="N31" s="5">
        <v>120.1</v>
      </c>
      <c r="O31" s="5">
        <v>59.8</v>
      </c>
      <c r="R31">
        <v>4.4000000000000004</v>
      </c>
      <c r="T31">
        <v>17.5</v>
      </c>
      <c r="U31">
        <v>38.299999999999997</v>
      </c>
      <c r="V31">
        <v>2849.2</v>
      </c>
      <c r="W31">
        <v>4.0999999999999996</v>
      </c>
      <c r="Y31">
        <v>4.0999999999999996</v>
      </c>
      <c r="AB31">
        <v>2845.1</v>
      </c>
      <c r="AC31">
        <v>204</v>
      </c>
      <c r="AD31">
        <v>60.8</v>
      </c>
      <c r="AE31">
        <v>391.1</v>
      </c>
      <c r="AF31">
        <v>417.3</v>
      </c>
      <c r="AH31">
        <v>2.9</v>
      </c>
      <c r="AI31">
        <v>267</v>
      </c>
      <c r="AJ31">
        <v>15.8</v>
      </c>
      <c r="AK31">
        <v>954.6</v>
      </c>
      <c r="AL31">
        <v>409.2</v>
      </c>
      <c r="AM31">
        <v>6.2</v>
      </c>
      <c r="AN31">
        <v>34.700000000000003</v>
      </c>
      <c r="AO31">
        <v>11.5</v>
      </c>
      <c r="AP31">
        <v>6</v>
      </c>
      <c r="AQ31">
        <v>13.2</v>
      </c>
      <c r="AR31">
        <v>50.7</v>
      </c>
      <c r="AS31">
        <v>1.6</v>
      </c>
      <c r="BI31">
        <v>26.8</v>
      </c>
    </row>
    <row r="32" spans="4:65" x14ac:dyDescent="0.2">
      <c r="D32" s="5" t="s">
        <v>200</v>
      </c>
      <c r="E32" s="5" t="s">
        <v>78</v>
      </c>
      <c r="F32" s="5">
        <v>520.29999999999995</v>
      </c>
      <c r="G32" s="5">
        <v>291.39999999999998</v>
      </c>
      <c r="H32" s="5">
        <v>329.3</v>
      </c>
      <c r="I32" s="5">
        <v>329.3</v>
      </c>
      <c r="J32" s="5"/>
      <c r="K32" s="5">
        <v>126.4</v>
      </c>
      <c r="L32" s="5">
        <v>202.9</v>
      </c>
      <c r="M32" s="5"/>
      <c r="N32" s="5">
        <v>-37.9</v>
      </c>
      <c r="O32" s="5">
        <v>-7.7</v>
      </c>
      <c r="R32">
        <v>-2.9</v>
      </c>
      <c r="T32">
        <v>-14.4</v>
      </c>
      <c r="U32">
        <v>-12.9</v>
      </c>
      <c r="V32">
        <v>65.099999999999994</v>
      </c>
      <c r="W32">
        <v>2420.6999999999998</v>
      </c>
      <c r="X32">
        <v>2147.6999999999998</v>
      </c>
      <c r="Y32">
        <v>252.9</v>
      </c>
      <c r="Z32">
        <v>20.100000000000001</v>
      </c>
      <c r="AB32">
        <v>-2355.6</v>
      </c>
      <c r="AC32">
        <v>-162.1</v>
      </c>
      <c r="AD32">
        <v>-36.799999999999997</v>
      </c>
      <c r="AE32">
        <v>-173</v>
      </c>
      <c r="AF32">
        <v>-414.8</v>
      </c>
      <c r="AH32">
        <v>-2.9</v>
      </c>
      <c r="AI32">
        <v>-265.7</v>
      </c>
      <c r="AJ32">
        <v>-1</v>
      </c>
      <c r="AK32">
        <v>-894.7</v>
      </c>
      <c r="AL32">
        <v>-332.2</v>
      </c>
      <c r="AM32">
        <v>3.9</v>
      </c>
      <c r="AN32">
        <v>-34.4</v>
      </c>
      <c r="AO32">
        <v>-11.3</v>
      </c>
      <c r="AP32">
        <v>-5.8</v>
      </c>
      <c r="AQ32">
        <v>-11.9</v>
      </c>
      <c r="AR32">
        <v>-12.9</v>
      </c>
      <c r="AS32">
        <v>615.29999999999995</v>
      </c>
      <c r="AT32">
        <v>101.7</v>
      </c>
      <c r="AU32">
        <v>0.4</v>
      </c>
      <c r="AV32">
        <v>15.3</v>
      </c>
      <c r="AW32">
        <v>13.2</v>
      </c>
      <c r="AX32">
        <v>2.1</v>
      </c>
      <c r="AY32">
        <v>0.1</v>
      </c>
      <c r="BA32">
        <v>0.1</v>
      </c>
      <c r="BD32">
        <v>85.9</v>
      </c>
      <c r="BE32">
        <v>30.5</v>
      </c>
      <c r="BF32">
        <v>46.7</v>
      </c>
      <c r="BG32">
        <v>8.6</v>
      </c>
      <c r="BH32">
        <v>-387.2</v>
      </c>
      <c r="BI32">
        <v>-240.9</v>
      </c>
      <c r="BJ32">
        <v>74.900000000000006</v>
      </c>
      <c r="BK32">
        <v>40.1</v>
      </c>
      <c r="BL32">
        <v>33.700000000000003</v>
      </c>
      <c r="BM32">
        <v>1.1000000000000001</v>
      </c>
    </row>
    <row r="33" spans="4:65" x14ac:dyDescent="0.2">
      <c r="D33" s="5" t="s">
        <v>201</v>
      </c>
      <c r="E33" s="5" t="s">
        <v>78</v>
      </c>
      <c r="F33" s="5">
        <v>410.6</v>
      </c>
      <c r="G33" s="5">
        <v>231.4</v>
      </c>
      <c r="H33" s="5">
        <v>202.9</v>
      </c>
      <c r="I33" s="5">
        <v>202.9</v>
      </c>
      <c r="J33" s="5"/>
      <c r="K33" s="5"/>
      <c r="L33" s="5">
        <v>202.9</v>
      </c>
      <c r="M33" s="5"/>
      <c r="N33" s="5">
        <v>28.5</v>
      </c>
      <c r="O33" s="5"/>
      <c r="T33">
        <v>3.1</v>
      </c>
      <c r="U33">
        <v>25.4</v>
      </c>
      <c r="V33">
        <v>40.700000000000003</v>
      </c>
      <c r="AB33">
        <v>40.700000000000003</v>
      </c>
      <c r="AC33">
        <v>26.8</v>
      </c>
      <c r="AK33">
        <v>0.7</v>
      </c>
      <c r="AR33">
        <v>13.2</v>
      </c>
      <c r="AS33">
        <v>592.5</v>
      </c>
      <c r="AT33">
        <v>79.900000000000006</v>
      </c>
      <c r="AU33">
        <v>0.4</v>
      </c>
      <c r="AV33">
        <v>15.3</v>
      </c>
      <c r="AW33">
        <v>13.2</v>
      </c>
      <c r="AX33">
        <v>2.1</v>
      </c>
      <c r="AY33">
        <v>0.1</v>
      </c>
      <c r="BA33">
        <v>0.1</v>
      </c>
      <c r="BD33">
        <v>64.099999999999994</v>
      </c>
      <c r="BE33">
        <v>26.8</v>
      </c>
      <c r="BF33">
        <v>29.1</v>
      </c>
      <c r="BG33">
        <v>8.1999999999999993</v>
      </c>
      <c r="BH33">
        <v>-387.2</v>
      </c>
      <c r="BI33">
        <v>-216</v>
      </c>
      <c r="BJ33">
        <v>69.2</v>
      </c>
      <c r="BK33">
        <v>40.1</v>
      </c>
      <c r="BL33">
        <v>28.4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109.7</v>
      </c>
      <c r="G34" s="5">
        <v>60</v>
      </c>
      <c r="H34" s="5">
        <v>126.4</v>
      </c>
      <c r="I34" s="5">
        <v>126.4</v>
      </c>
      <c r="J34" s="5"/>
      <c r="K34" s="5">
        <v>126.4</v>
      </c>
      <c r="L34" s="5"/>
      <c r="M34" s="5"/>
      <c r="N34" s="5">
        <v>-66.400000000000006</v>
      </c>
      <c r="O34" s="5">
        <v>-7.7</v>
      </c>
      <c r="R34">
        <v>-2.9</v>
      </c>
      <c r="T34">
        <v>-17.5</v>
      </c>
      <c r="U34">
        <v>-38.299999999999997</v>
      </c>
      <c r="V34">
        <v>24.4</v>
      </c>
      <c r="W34">
        <v>2420.6999999999998</v>
      </c>
      <c r="X34">
        <v>2147.6999999999998</v>
      </c>
      <c r="Y34">
        <v>252.9</v>
      </c>
      <c r="Z34">
        <v>20.100000000000001</v>
      </c>
      <c r="AB34">
        <v>-2396.3000000000002</v>
      </c>
      <c r="AC34">
        <v>-189</v>
      </c>
      <c r="AD34">
        <v>-36.799999999999997</v>
      </c>
      <c r="AE34">
        <v>-173</v>
      </c>
      <c r="AF34">
        <v>-414.8</v>
      </c>
      <c r="AH34">
        <v>-2.9</v>
      </c>
      <c r="AI34">
        <v>-265.7</v>
      </c>
      <c r="AJ34">
        <v>-1</v>
      </c>
      <c r="AK34">
        <v>-895.4</v>
      </c>
      <c r="AL34">
        <v>-332.2</v>
      </c>
      <c r="AM34">
        <v>3.9</v>
      </c>
      <c r="AN34">
        <v>-34.4</v>
      </c>
      <c r="AO34">
        <v>-11.3</v>
      </c>
      <c r="AP34">
        <v>-5.8</v>
      </c>
      <c r="AQ34">
        <v>-11.9</v>
      </c>
      <c r="AR34">
        <v>-26.1</v>
      </c>
      <c r="AS34">
        <v>22.8</v>
      </c>
      <c r="AT34">
        <v>21.8</v>
      </c>
      <c r="BD34">
        <v>21.8</v>
      </c>
      <c r="BE34">
        <v>3.8</v>
      </c>
      <c r="BF34">
        <v>17.600000000000001</v>
      </c>
      <c r="BG34">
        <v>0.4</v>
      </c>
      <c r="BI34">
        <v>-24.9</v>
      </c>
      <c r="BJ34">
        <v>5.7</v>
      </c>
      <c r="BL34">
        <v>5.3</v>
      </c>
      <c r="BM34">
        <v>0.4</v>
      </c>
    </row>
    <row r="35" spans="4:65" x14ac:dyDescent="0.2">
      <c r="D35" s="5" t="s">
        <v>203</v>
      </c>
      <c r="E35" s="5" t="s">
        <v>78</v>
      </c>
      <c r="F35" s="5">
        <v>196.6</v>
      </c>
      <c r="G35" s="5">
        <v>20</v>
      </c>
      <c r="H35" s="5"/>
      <c r="I35" s="5"/>
      <c r="J35" s="5"/>
      <c r="K35" s="5"/>
      <c r="L35" s="5"/>
      <c r="M35" s="5"/>
      <c r="N35" s="5">
        <v>20</v>
      </c>
      <c r="O35" s="5"/>
      <c r="T35">
        <v>9</v>
      </c>
      <c r="U35">
        <v>11.1</v>
      </c>
      <c r="V35">
        <v>87.1</v>
      </c>
      <c r="AB35">
        <v>87.1</v>
      </c>
      <c r="AC35">
        <v>68.400000000000006</v>
      </c>
      <c r="AD35">
        <v>0</v>
      </c>
      <c r="AK35">
        <v>0.1</v>
      </c>
      <c r="AL35">
        <v>6.9</v>
      </c>
      <c r="AQ35">
        <v>9</v>
      </c>
      <c r="AR35">
        <v>2.8</v>
      </c>
      <c r="AS35">
        <v>38.9</v>
      </c>
      <c r="BH35">
        <v>31.1</v>
      </c>
      <c r="BI35">
        <v>19.399999999999999</v>
      </c>
    </row>
    <row r="36" spans="4:65" x14ac:dyDescent="0.2">
      <c r="D36" s="5" t="s">
        <v>93</v>
      </c>
      <c r="E36" s="5" t="s">
        <v>78</v>
      </c>
      <c r="F36" s="5">
        <v>15.6</v>
      </c>
      <c r="G36" s="5"/>
      <c r="H36" s="5"/>
      <c r="I36" s="5"/>
      <c r="J36" s="5"/>
      <c r="K36" s="5"/>
      <c r="L36" s="5"/>
      <c r="M36" s="5"/>
      <c r="N36" s="5"/>
      <c r="O36" s="5"/>
      <c r="BH36">
        <v>15.6</v>
      </c>
    </row>
    <row r="37" spans="4:65" x14ac:dyDescent="0.2">
      <c r="D37" s="5" t="s">
        <v>94</v>
      </c>
      <c r="E37" s="5" t="s">
        <v>78</v>
      </c>
      <c r="F37" s="5">
        <v>27.3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21.6</v>
      </c>
      <c r="BH37">
        <v>5.5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8.3000000000000007</v>
      </c>
      <c r="G38" s="5">
        <v>8</v>
      </c>
      <c r="H38" s="5"/>
      <c r="I38" s="5"/>
      <c r="J38" s="5"/>
      <c r="K38" s="5"/>
      <c r="L38" s="5"/>
      <c r="M38" s="5"/>
      <c r="N38" s="5">
        <v>8</v>
      </c>
      <c r="O38" s="5"/>
      <c r="T38">
        <v>6.7</v>
      </c>
      <c r="U38">
        <v>1.3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13.4</v>
      </c>
      <c r="G39" s="5">
        <v>12.1</v>
      </c>
      <c r="H39" s="5"/>
      <c r="I39" s="5"/>
      <c r="J39" s="5"/>
      <c r="K39" s="5"/>
      <c r="L39" s="5"/>
      <c r="M39" s="5"/>
      <c r="N39" s="5">
        <v>12.1</v>
      </c>
      <c r="O39" s="5"/>
      <c r="T39">
        <v>2.2999999999999998</v>
      </c>
      <c r="U39">
        <v>9.8000000000000007</v>
      </c>
      <c r="AS39">
        <v>1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129.1</v>
      </c>
      <c r="G40" s="5"/>
      <c r="H40" s="5"/>
      <c r="I40" s="5"/>
      <c r="J40" s="5"/>
      <c r="K40" s="5"/>
      <c r="L40" s="5"/>
      <c r="M40" s="5"/>
      <c r="N40" s="5"/>
      <c r="O40" s="5"/>
      <c r="V40">
        <v>87</v>
      </c>
      <c r="AB40">
        <v>87</v>
      </c>
      <c r="AC40">
        <v>68.400000000000006</v>
      </c>
      <c r="AD40">
        <v>0</v>
      </c>
      <c r="AK40">
        <v>0</v>
      </c>
      <c r="AL40">
        <v>6.9</v>
      </c>
      <c r="AQ40">
        <v>9</v>
      </c>
      <c r="AR40">
        <v>2.8</v>
      </c>
      <c r="AS40">
        <v>14.4</v>
      </c>
      <c r="BH40">
        <v>8.9</v>
      </c>
      <c r="BI40">
        <v>18.8</v>
      </c>
    </row>
    <row r="41" spans="4:65" x14ac:dyDescent="0.2">
      <c r="D41" s="5" t="s">
        <v>204</v>
      </c>
      <c r="E41" s="5" t="s">
        <v>78</v>
      </c>
      <c r="F41" s="5">
        <v>2.8</v>
      </c>
      <c r="G41" s="5"/>
      <c r="H41" s="5"/>
      <c r="I41" s="5"/>
      <c r="J41" s="5"/>
      <c r="K41" s="5"/>
      <c r="L41" s="5"/>
      <c r="M41" s="5"/>
      <c r="N41" s="5"/>
      <c r="O41" s="5"/>
      <c r="AS41">
        <v>2</v>
      </c>
      <c r="BH41">
        <v>0.5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23.4</v>
      </c>
      <c r="G42" s="5"/>
      <c r="H42" s="5"/>
      <c r="I42" s="5"/>
      <c r="J42" s="5"/>
      <c r="K42" s="5"/>
      <c r="L42" s="5"/>
      <c r="M42" s="5"/>
      <c r="N42" s="5"/>
      <c r="O42" s="5"/>
      <c r="BH42">
        <v>19.600000000000001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2547.1999999999998</v>
      </c>
      <c r="G43" s="5">
        <v>22.1</v>
      </c>
      <c r="H43" s="5">
        <v>1.4</v>
      </c>
      <c r="I43" s="5">
        <v>1.3</v>
      </c>
      <c r="J43" s="5">
        <v>1.2</v>
      </c>
      <c r="K43" s="5">
        <v>0.1</v>
      </c>
      <c r="L43" s="5"/>
      <c r="M43" s="5">
        <v>0.1</v>
      </c>
      <c r="N43" s="5">
        <v>20.6</v>
      </c>
      <c r="O43" s="5">
        <v>9</v>
      </c>
      <c r="P43">
        <v>1.3</v>
      </c>
      <c r="R43">
        <v>3</v>
      </c>
      <c r="T43">
        <v>5.4</v>
      </c>
      <c r="U43">
        <v>1.8</v>
      </c>
      <c r="V43">
        <v>1086</v>
      </c>
      <c r="W43">
        <v>126.3</v>
      </c>
      <c r="Y43">
        <v>126.3</v>
      </c>
      <c r="AB43">
        <v>959.7</v>
      </c>
      <c r="AC43">
        <v>99.4</v>
      </c>
      <c r="AD43">
        <v>64.900000000000006</v>
      </c>
      <c r="AE43">
        <v>190.8</v>
      </c>
      <c r="AF43">
        <v>174.5</v>
      </c>
      <c r="AH43">
        <v>0.1</v>
      </c>
      <c r="AI43">
        <v>2.2000000000000002</v>
      </c>
      <c r="AJ43">
        <v>3.9</v>
      </c>
      <c r="AK43">
        <v>363.4</v>
      </c>
      <c r="AL43">
        <v>3.1</v>
      </c>
      <c r="AM43">
        <v>8.9</v>
      </c>
      <c r="AN43">
        <v>7.9</v>
      </c>
      <c r="AO43">
        <v>13.5</v>
      </c>
      <c r="AP43">
        <v>3.5</v>
      </c>
      <c r="AQ43">
        <v>17.7</v>
      </c>
      <c r="AR43">
        <v>5.8</v>
      </c>
      <c r="AS43">
        <v>799.8</v>
      </c>
      <c r="AT43">
        <v>25</v>
      </c>
      <c r="AY43">
        <v>0.9</v>
      </c>
      <c r="AZ43">
        <v>0.9</v>
      </c>
      <c r="BB43">
        <v>0.1</v>
      </c>
      <c r="BC43">
        <v>1.7</v>
      </c>
      <c r="BD43">
        <v>22.4</v>
      </c>
      <c r="BF43">
        <v>21.5</v>
      </c>
      <c r="BG43">
        <v>0.8</v>
      </c>
      <c r="BH43">
        <v>391.4</v>
      </c>
      <c r="BI43">
        <v>217.6</v>
      </c>
      <c r="BJ43">
        <v>5.3</v>
      </c>
      <c r="BL43">
        <v>4.4000000000000004</v>
      </c>
      <c r="BM43">
        <v>0.9</v>
      </c>
    </row>
    <row r="44" spans="4:65" x14ac:dyDescent="0.2">
      <c r="D44" s="5" t="s">
        <v>100</v>
      </c>
      <c r="E44" s="5" t="s">
        <v>78</v>
      </c>
      <c r="F44" s="5">
        <v>2035.2</v>
      </c>
      <c r="G44" s="5">
        <v>16.7</v>
      </c>
      <c r="H44" s="5">
        <v>1.3</v>
      </c>
      <c r="I44" s="5">
        <v>1.2</v>
      </c>
      <c r="J44" s="5">
        <v>1.2</v>
      </c>
      <c r="K44" s="5"/>
      <c r="L44" s="5"/>
      <c r="M44" s="5">
        <v>0.1</v>
      </c>
      <c r="N44" s="5">
        <v>15.4</v>
      </c>
      <c r="O44" s="5">
        <v>6.8</v>
      </c>
      <c r="P44">
        <v>1.3</v>
      </c>
      <c r="T44">
        <v>5.4</v>
      </c>
      <c r="U44">
        <v>1.8</v>
      </c>
      <c r="V44">
        <v>662.7</v>
      </c>
      <c r="AB44">
        <v>662.7</v>
      </c>
      <c r="AC44">
        <v>99.4</v>
      </c>
      <c r="AD44">
        <v>19.399999999999999</v>
      </c>
      <c r="AF44">
        <v>174.5</v>
      </c>
      <c r="AH44">
        <v>0.1</v>
      </c>
      <c r="AI44">
        <v>2.2000000000000002</v>
      </c>
      <c r="AJ44">
        <v>0.3</v>
      </c>
      <c r="AK44">
        <v>363.4</v>
      </c>
      <c r="AL44">
        <v>3.1</v>
      </c>
      <c r="AR44">
        <v>0.3</v>
      </c>
      <c r="AS44">
        <v>716.5</v>
      </c>
      <c r="AT44">
        <v>25</v>
      </c>
      <c r="AY44">
        <v>0.9</v>
      </c>
      <c r="AZ44">
        <v>0.9</v>
      </c>
      <c r="BB44">
        <v>0.1</v>
      </c>
      <c r="BC44">
        <v>1.7</v>
      </c>
      <c r="BD44">
        <v>22.4</v>
      </c>
      <c r="BF44">
        <v>21.5</v>
      </c>
      <c r="BG44">
        <v>0.8</v>
      </c>
      <c r="BH44">
        <v>391.4</v>
      </c>
      <c r="BI44">
        <v>217.6</v>
      </c>
      <c r="BJ44">
        <v>5.3</v>
      </c>
      <c r="BL44">
        <v>4.4000000000000004</v>
      </c>
      <c r="BM44">
        <v>0.9</v>
      </c>
    </row>
    <row r="45" spans="4:65" x14ac:dyDescent="0.2">
      <c r="D45" s="5" t="s">
        <v>101</v>
      </c>
      <c r="E45" s="5" t="s">
        <v>78</v>
      </c>
      <c r="F45" s="5">
        <v>618.1</v>
      </c>
      <c r="G45" s="5">
        <v>16.5</v>
      </c>
      <c r="H45" s="5">
        <v>1.3</v>
      </c>
      <c r="I45" s="5">
        <v>1.2</v>
      </c>
      <c r="J45" s="5">
        <v>1.2</v>
      </c>
      <c r="K45" s="5"/>
      <c r="L45" s="5"/>
      <c r="M45" s="5">
        <v>0.1</v>
      </c>
      <c r="N45" s="5">
        <v>15.2</v>
      </c>
      <c r="O45" s="5">
        <v>6.8</v>
      </c>
      <c r="P45">
        <v>1.1000000000000001</v>
      </c>
      <c r="T45">
        <v>5.4</v>
      </c>
      <c r="U45">
        <v>1.8</v>
      </c>
      <c r="V45">
        <v>129.9</v>
      </c>
      <c r="AB45">
        <v>129.9</v>
      </c>
      <c r="AC45">
        <v>99.4</v>
      </c>
      <c r="AD45">
        <v>0.6</v>
      </c>
      <c r="AF45">
        <v>0</v>
      </c>
      <c r="AJ45">
        <v>0</v>
      </c>
      <c r="AK45">
        <v>28.5</v>
      </c>
      <c r="AL45">
        <v>1.1000000000000001</v>
      </c>
      <c r="AR45">
        <v>0.3</v>
      </c>
      <c r="AS45">
        <v>170.5</v>
      </c>
      <c r="AT45">
        <v>4.2</v>
      </c>
      <c r="BD45">
        <v>4.2</v>
      </c>
      <c r="BF45">
        <v>3.6</v>
      </c>
      <c r="BG45">
        <v>0.5</v>
      </c>
      <c r="BH45">
        <v>151.5</v>
      </c>
      <c r="BI45">
        <v>142.6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33.6</v>
      </c>
      <c r="G46" s="5">
        <v>12.5</v>
      </c>
      <c r="H46" s="5"/>
      <c r="I46" s="5"/>
      <c r="J46" s="5"/>
      <c r="K46" s="5"/>
      <c r="L46" s="5"/>
      <c r="M46" s="5"/>
      <c r="N46" s="5">
        <v>12.5</v>
      </c>
      <c r="O46" s="5">
        <v>5.2</v>
      </c>
      <c r="T46">
        <v>5.4</v>
      </c>
      <c r="U46">
        <v>1.8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9.3000000000000007</v>
      </c>
      <c r="BH46">
        <v>9.1999999999999993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306.10000000000002</v>
      </c>
      <c r="G47" s="5"/>
      <c r="H47" s="5"/>
      <c r="I47" s="5"/>
      <c r="J47" s="5"/>
      <c r="K47" s="5"/>
      <c r="L47" s="5"/>
      <c r="M47" s="5"/>
      <c r="N47" s="5"/>
      <c r="O47" s="5"/>
      <c r="V47">
        <v>99.7</v>
      </c>
      <c r="AB47">
        <v>99.7</v>
      </c>
      <c r="AC47">
        <v>99.4</v>
      </c>
      <c r="AD47">
        <v>0</v>
      </c>
      <c r="AK47">
        <v>0</v>
      </c>
      <c r="AR47">
        <v>0.3</v>
      </c>
      <c r="AS47">
        <v>58.2</v>
      </c>
      <c r="AT47">
        <v>0.4</v>
      </c>
      <c r="BD47">
        <v>0.4</v>
      </c>
      <c r="BH47">
        <v>45.8</v>
      </c>
      <c r="BI47">
        <v>100.3</v>
      </c>
      <c r="BJ47">
        <v>1.7</v>
      </c>
      <c r="BL47">
        <v>1.7</v>
      </c>
    </row>
    <row r="48" spans="4:65" x14ac:dyDescent="0.2">
      <c r="D48" s="5" t="s">
        <v>207</v>
      </c>
      <c r="E48" s="5" t="s">
        <v>78</v>
      </c>
      <c r="F48" s="5">
        <v>28.6</v>
      </c>
      <c r="G48" s="5"/>
      <c r="H48" s="5"/>
      <c r="I48" s="5"/>
      <c r="J48" s="5"/>
      <c r="K48" s="5"/>
      <c r="L48" s="5"/>
      <c r="M48" s="5"/>
      <c r="N48" s="5"/>
      <c r="O48" s="5"/>
      <c r="AS48">
        <v>4.3</v>
      </c>
      <c r="BH48">
        <v>23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33.299999999999997</v>
      </c>
      <c r="G49" s="5">
        <v>1.6</v>
      </c>
      <c r="H49" s="5">
        <v>0</v>
      </c>
      <c r="I49" s="5">
        <v>0</v>
      </c>
      <c r="J49" s="5">
        <v>0</v>
      </c>
      <c r="K49" s="5"/>
      <c r="L49" s="5"/>
      <c r="M49" s="5"/>
      <c r="N49" s="5">
        <v>1.6</v>
      </c>
      <c r="O49" s="5">
        <v>1.6</v>
      </c>
      <c r="V49">
        <v>1.3</v>
      </c>
      <c r="AB49">
        <v>1.3</v>
      </c>
      <c r="AD49">
        <v>0.1</v>
      </c>
      <c r="AK49">
        <v>0.1</v>
      </c>
      <c r="AL49">
        <v>1.1000000000000001</v>
      </c>
      <c r="AS49">
        <v>23</v>
      </c>
      <c r="AT49">
        <v>1.2</v>
      </c>
      <c r="BD49">
        <v>1.2</v>
      </c>
      <c r="BH49">
        <v>5.6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K50">
        <v>0.2</v>
      </c>
      <c r="AS50">
        <v>2.5</v>
      </c>
      <c r="BH50">
        <v>2.5</v>
      </c>
      <c r="BI50">
        <v>0.2</v>
      </c>
    </row>
    <row r="51" spans="4:61" x14ac:dyDescent="0.2">
      <c r="D51" s="5" t="s">
        <v>210</v>
      </c>
      <c r="E51" s="5" t="s">
        <v>78</v>
      </c>
      <c r="F51" s="5">
        <v>25.6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L51">
        <v>0</v>
      </c>
      <c r="AS51">
        <v>12.3</v>
      </c>
      <c r="BH51">
        <v>12.8</v>
      </c>
      <c r="BI51">
        <v>0.3</v>
      </c>
    </row>
    <row r="52" spans="4:61" x14ac:dyDescent="0.2">
      <c r="D52" t="s">
        <v>211</v>
      </c>
      <c r="E52" t="s">
        <v>78</v>
      </c>
      <c r="F52">
        <v>9.1999999999999993</v>
      </c>
      <c r="G52">
        <v>0.1</v>
      </c>
      <c r="H52">
        <v>0.1</v>
      </c>
      <c r="M52">
        <v>0.1</v>
      </c>
      <c r="V52">
        <v>0.3</v>
      </c>
      <c r="AB52">
        <v>0.3</v>
      </c>
      <c r="AD52">
        <v>0</v>
      </c>
      <c r="AK52">
        <v>0.3</v>
      </c>
      <c r="AS52">
        <v>2.1</v>
      </c>
      <c r="BH52">
        <v>1.2</v>
      </c>
      <c r="BI52">
        <v>5.4</v>
      </c>
    </row>
    <row r="53" spans="4:61" x14ac:dyDescent="0.2">
      <c r="D53" t="s">
        <v>212</v>
      </c>
      <c r="E53" t="s">
        <v>78</v>
      </c>
      <c r="F53">
        <v>83.1</v>
      </c>
      <c r="G53">
        <v>1.2</v>
      </c>
      <c r="H53">
        <v>1.2</v>
      </c>
      <c r="I53">
        <v>1.2</v>
      </c>
      <c r="J53">
        <v>1.2</v>
      </c>
      <c r="V53">
        <v>0.2</v>
      </c>
      <c r="AB53">
        <v>0.2</v>
      </c>
      <c r="AD53">
        <v>0.1</v>
      </c>
      <c r="AK53">
        <v>0.1</v>
      </c>
      <c r="AL53">
        <v>0</v>
      </c>
      <c r="AS53">
        <v>36.6</v>
      </c>
      <c r="AT53">
        <v>1</v>
      </c>
      <c r="BD53">
        <v>1</v>
      </c>
      <c r="BH53">
        <v>24.6</v>
      </c>
      <c r="BI53">
        <v>19.5</v>
      </c>
    </row>
    <row r="54" spans="4:61" x14ac:dyDescent="0.2">
      <c r="D54" t="s">
        <v>213</v>
      </c>
      <c r="E54" t="s">
        <v>78</v>
      </c>
      <c r="F54">
        <v>34.5</v>
      </c>
      <c r="V54">
        <v>0</v>
      </c>
      <c r="AB54">
        <v>0</v>
      </c>
      <c r="AD54">
        <v>0</v>
      </c>
      <c r="AK54">
        <v>0</v>
      </c>
      <c r="AS54">
        <v>8.1</v>
      </c>
      <c r="AT54">
        <v>0.1</v>
      </c>
      <c r="BD54">
        <v>0.1</v>
      </c>
      <c r="BH54">
        <v>13.1</v>
      </c>
      <c r="BI54">
        <v>13.1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J55">
        <v>0</v>
      </c>
      <c r="AK55">
        <v>0</v>
      </c>
      <c r="AS55">
        <v>0.6</v>
      </c>
      <c r="AT55">
        <v>1.4</v>
      </c>
      <c r="BD55">
        <v>1.4</v>
      </c>
      <c r="BH55">
        <v>1</v>
      </c>
      <c r="BI55">
        <v>0.1</v>
      </c>
    </row>
    <row r="56" spans="4:61" x14ac:dyDescent="0.2">
      <c r="D56" t="s">
        <v>215</v>
      </c>
      <c r="E56" t="s">
        <v>78</v>
      </c>
      <c r="F56">
        <v>36.299999999999997</v>
      </c>
      <c r="V56">
        <v>27.4</v>
      </c>
      <c r="AB56">
        <v>27.4</v>
      </c>
      <c r="AK56">
        <v>27.4</v>
      </c>
      <c r="AS56">
        <v>5.2</v>
      </c>
      <c r="BH56">
        <v>3.7</v>
      </c>
    </row>
    <row r="57" spans="4:61" x14ac:dyDescent="0.2">
      <c r="D57" t="s">
        <v>226</v>
      </c>
      <c r="E57" t="s">
        <v>78</v>
      </c>
      <c r="F57">
        <v>4.5999999999999996</v>
      </c>
      <c r="V57">
        <v>0</v>
      </c>
      <c r="AB57">
        <v>0</v>
      </c>
      <c r="AK57">
        <v>0</v>
      </c>
      <c r="AS57">
        <v>3</v>
      </c>
      <c r="BH57">
        <v>1.3</v>
      </c>
      <c r="BI57">
        <v>0.3</v>
      </c>
    </row>
    <row r="58" spans="4:61" x14ac:dyDescent="0.2">
      <c r="D58" t="s">
        <v>216</v>
      </c>
      <c r="E58" t="s">
        <v>78</v>
      </c>
      <c r="F58">
        <v>14.8</v>
      </c>
      <c r="G58">
        <v>1.1000000000000001</v>
      </c>
      <c r="N58">
        <v>1.1000000000000001</v>
      </c>
      <c r="P58">
        <v>1.1000000000000001</v>
      </c>
      <c r="V58">
        <v>0</v>
      </c>
      <c r="AB58">
        <v>0</v>
      </c>
      <c r="AD58">
        <v>0</v>
      </c>
      <c r="AK58">
        <v>0</v>
      </c>
      <c r="AS58">
        <v>5.4</v>
      </c>
      <c r="BH58">
        <v>7.8</v>
      </c>
      <c r="BI58">
        <v>0.4</v>
      </c>
    </row>
    <row r="59" spans="4:61" x14ac:dyDescent="0.2">
      <c r="D59" t="s">
        <v>102</v>
      </c>
      <c r="E59" t="s">
        <v>78</v>
      </c>
      <c r="F59">
        <v>500.6</v>
      </c>
      <c r="V59">
        <v>494.6</v>
      </c>
      <c r="AB59">
        <v>494.6</v>
      </c>
      <c r="AD59">
        <v>15.4</v>
      </c>
      <c r="AF59">
        <v>174.5</v>
      </c>
      <c r="AH59">
        <v>0.1</v>
      </c>
      <c r="AI59">
        <v>0.5</v>
      </c>
      <c r="AK59">
        <v>304.2</v>
      </c>
      <c r="AS59">
        <v>0.1</v>
      </c>
      <c r="BH59">
        <v>5.8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479.5</v>
      </c>
      <c r="V61">
        <v>479.3</v>
      </c>
      <c r="AB61">
        <v>479.3</v>
      </c>
      <c r="AD61">
        <v>15.4</v>
      </c>
      <c r="AF61">
        <v>174.5</v>
      </c>
      <c r="AK61">
        <v>289.5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1.4</v>
      </c>
      <c r="AB62">
        <v>1.4</v>
      </c>
      <c r="AK62">
        <v>1.4</v>
      </c>
      <c r="BH62">
        <v>5.8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13.3</v>
      </c>
      <c r="V64">
        <v>13.3</v>
      </c>
      <c r="AB64">
        <v>13.3</v>
      </c>
      <c r="AK64">
        <v>13.3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916.5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38.200000000000003</v>
      </c>
      <c r="AB66">
        <v>38.200000000000003</v>
      </c>
      <c r="AD66">
        <v>3.4</v>
      </c>
      <c r="AI66">
        <v>1.8</v>
      </c>
      <c r="AJ66">
        <v>0.3</v>
      </c>
      <c r="AK66">
        <v>30.7</v>
      </c>
      <c r="AL66">
        <v>2</v>
      </c>
      <c r="AS66">
        <v>545.9</v>
      </c>
      <c r="AT66">
        <v>20.8</v>
      </c>
      <c r="AY66">
        <v>0.9</v>
      </c>
      <c r="AZ66">
        <v>0.9</v>
      </c>
      <c r="BB66">
        <v>0.1</v>
      </c>
      <c r="BC66">
        <v>1.7</v>
      </c>
      <c r="BD66">
        <v>18.2</v>
      </c>
      <c r="BF66">
        <v>17.899999999999999</v>
      </c>
      <c r="BG66">
        <v>0.3</v>
      </c>
      <c r="BH66">
        <v>234</v>
      </c>
      <c r="BI66">
        <v>75.099999999999994</v>
      </c>
      <c r="BJ66">
        <v>2.4</v>
      </c>
      <c r="BL66">
        <v>1.5</v>
      </c>
      <c r="BM66">
        <v>0.9</v>
      </c>
    </row>
    <row r="67" spans="4:65" x14ac:dyDescent="0.2">
      <c r="D67" t="s">
        <v>115</v>
      </c>
      <c r="E67" t="s">
        <v>78</v>
      </c>
      <c r="F67">
        <v>299.3</v>
      </c>
      <c r="G67">
        <v>0.1</v>
      </c>
      <c r="N67">
        <v>0.1</v>
      </c>
      <c r="P67">
        <v>0.1</v>
      </c>
      <c r="V67">
        <v>7.8</v>
      </c>
      <c r="AB67">
        <v>7.8</v>
      </c>
      <c r="AD67">
        <v>0.6</v>
      </c>
      <c r="AK67">
        <v>7.2</v>
      </c>
      <c r="AL67">
        <v>0</v>
      </c>
      <c r="AS67">
        <v>140.4</v>
      </c>
      <c r="AT67">
        <v>1.8</v>
      </c>
      <c r="AY67">
        <v>0.1</v>
      </c>
      <c r="AZ67">
        <v>0.1</v>
      </c>
      <c r="BC67">
        <v>0.9</v>
      </c>
      <c r="BD67">
        <v>0.8</v>
      </c>
      <c r="BF67">
        <v>0.5</v>
      </c>
      <c r="BG67">
        <v>0.3</v>
      </c>
      <c r="BH67">
        <v>129.5</v>
      </c>
      <c r="BI67">
        <v>17.2</v>
      </c>
      <c r="BJ67">
        <v>2.4</v>
      </c>
      <c r="BL67">
        <v>1.5</v>
      </c>
      <c r="BM67">
        <v>0.9</v>
      </c>
    </row>
    <row r="68" spans="4:65" x14ac:dyDescent="0.2">
      <c r="D68" t="s">
        <v>104</v>
      </c>
      <c r="E68" t="s">
        <v>78</v>
      </c>
      <c r="F68">
        <v>461.2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350.7</v>
      </c>
      <c r="AT68">
        <v>17.8</v>
      </c>
      <c r="AY68">
        <v>0.8</v>
      </c>
      <c r="AZ68">
        <v>0.8</v>
      </c>
      <c r="BC68">
        <v>0.5</v>
      </c>
      <c r="BD68">
        <v>16.5</v>
      </c>
      <c r="BF68">
        <v>16.5</v>
      </c>
      <c r="BH68">
        <v>81</v>
      </c>
      <c r="BI68">
        <v>9.9</v>
      </c>
    </row>
    <row r="69" spans="4:65" x14ac:dyDescent="0.2">
      <c r="D69" t="s">
        <v>105</v>
      </c>
      <c r="E69" t="s">
        <v>78</v>
      </c>
      <c r="F69">
        <v>143.69999999999999</v>
      </c>
      <c r="V69">
        <v>16.2</v>
      </c>
      <c r="AB69">
        <v>16.2</v>
      </c>
      <c r="AD69">
        <v>1.6</v>
      </c>
      <c r="AK69">
        <v>14.6</v>
      </c>
      <c r="AS69">
        <v>54.8</v>
      </c>
      <c r="AT69">
        <v>1.2</v>
      </c>
      <c r="BB69">
        <v>0.1</v>
      </c>
      <c r="BC69">
        <v>0.3</v>
      </c>
      <c r="BD69">
        <v>0.8</v>
      </c>
      <c r="BF69">
        <v>0.8</v>
      </c>
      <c r="BH69">
        <v>23.5</v>
      </c>
      <c r="BI69">
        <v>48</v>
      </c>
    </row>
    <row r="70" spans="4:65" x14ac:dyDescent="0.2">
      <c r="D70" t="s">
        <v>106</v>
      </c>
      <c r="E70" t="s">
        <v>78</v>
      </c>
      <c r="F70">
        <v>9.3000000000000007</v>
      </c>
      <c r="V70">
        <v>9.3000000000000007</v>
      </c>
      <c r="AB70">
        <v>9.3000000000000007</v>
      </c>
      <c r="AK70">
        <v>7.3</v>
      </c>
      <c r="AL70">
        <v>2</v>
      </c>
    </row>
    <row r="71" spans="4:65" x14ac:dyDescent="0.2">
      <c r="D71" t="s">
        <v>107</v>
      </c>
      <c r="E71" t="s">
        <v>78</v>
      </c>
      <c r="F71">
        <v>3.1</v>
      </c>
      <c r="V71">
        <v>3.1</v>
      </c>
      <c r="AB71">
        <v>3.1</v>
      </c>
      <c r="AI71">
        <v>1.8</v>
      </c>
      <c r="AK71">
        <v>1.3</v>
      </c>
    </row>
    <row r="72" spans="4:65" x14ac:dyDescent="0.2">
      <c r="D72" t="s">
        <v>108</v>
      </c>
      <c r="E72" t="s">
        <v>78</v>
      </c>
      <c r="F72">
        <v>511.9</v>
      </c>
      <c r="G72">
        <v>5.3</v>
      </c>
      <c r="H72">
        <v>0.1</v>
      </c>
      <c r="I72">
        <v>0.1</v>
      </c>
      <c r="K72">
        <v>0.1</v>
      </c>
      <c r="N72">
        <v>5.3</v>
      </c>
      <c r="O72">
        <v>2.2000000000000002</v>
      </c>
      <c r="R72">
        <v>3</v>
      </c>
      <c r="V72">
        <v>423.3</v>
      </c>
      <c r="W72">
        <v>126.3</v>
      </c>
      <c r="Y72">
        <v>126.3</v>
      </c>
      <c r="AB72">
        <v>297</v>
      </c>
      <c r="AD72">
        <v>45.4</v>
      </c>
      <c r="AE72">
        <v>190.8</v>
      </c>
      <c r="AJ72">
        <v>3.6</v>
      </c>
      <c r="AK72">
        <v>0.1</v>
      </c>
      <c r="AM72">
        <v>8.9</v>
      </c>
      <c r="AN72">
        <v>7.9</v>
      </c>
      <c r="AO72">
        <v>13.5</v>
      </c>
      <c r="AP72">
        <v>3.5</v>
      </c>
      <c r="AQ72">
        <v>17.7</v>
      </c>
      <c r="AR72">
        <v>5.5</v>
      </c>
      <c r="AS72">
        <v>83.3</v>
      </c>
    </row>
    <row r="73" spans="4:65" x14ac:dyDescent="0.2">
      <c r="D73" t="s">
        <v>109</v>
      </c>
      <c r="E73" t="s">
        <v>78</v>
      </c>
      <c r="F73">
        <v>505.4</v>
      </c>
      <c r="G73">
        <v>5.3</v>
      </c>
      <c r="H73">
        <v>0.1</v>
      </c>
      <c r="I73">
        <v>0.1</v>
      </c>
      <c r="K73">
        <v>0.1</v>
      </c>
      <c r="N73">
        <v>5.3</v>
      </c>
      <c r="O73">
        <v>2.2000000000000002</v>
      </c>
      <c r="R73">
        <v>3</v>
      </c>
      <c r="V73">
        <v>417.9</v>
      </c>
      <c r="W73">
        <v>126.3</v>
      </c>
      <c r="Y73">
        <v>126.3</v>
      </c>
      <c r="AB73">
        <v>291.60000000000002</v>
      </c>
      <c r="AD73">
        <v>45.4</v>
      </c>
      <c r="AE73">
        <v>190.8</v>
      </c>
      <c r="AJ73">
        <v>3.5</v>
      </c>
      <c r="AK73">
        <v>0.1</v>
      </c>
      <c r="AM73">
        <v>8.9</v>
      </c>
      <c r="AN73">
        <v>2.6</v>
      </c>
      <c r="AO73">
        <v>13.5</v>
      </c>
      <c r="AP73">
        <v>3.5</v>
      </c>
      <c r="AQ73">
        <v>17.7</v>
      </c>
      <c r="AR73">
        <v>5.5</v>
      </c>
      <c r="AS73">
        <v>82.1</v>
      </c>
    </row>
    <row r="74" spans="4:65" x14ac:dyDescent="0.2">
      <c r="D74" t="s">
        <v>110</v>
      </c>
      <c r="E74" t="s">
        <v>78</v>
      </c>
      <c r="F74">
        <v>470.5</v>
      </c>
      <c r="G74">
        <v>5</v>
      </c>
      <c r="N74">
        <v>5</v>
      </c>
      <c r="O74">
        <v>1.9</v>
      </c>
      <c r="R74">
        <v>3</v>
      </c>
      <c r="V74">
        <v>383.4</v>
      </c>
      <c r="W74">
        <v>126.3</v>
      </c>
      <c r="Y74">
        <v>126.3</v>
      </c>
      <c r="AB74">
        <v>257.10000000000002</v>
      </c>
      <c r="AD74">
        <v>45.4</v>
      </c>
      <c r="AE74">
        <v>190.8</v>
      </c>
      <c r="AJ74">
        <v>3.5</v>
      </c>
      <c r="AK74">
        <v>0.1</v>
      </c>
      <c r="AM74">
        <v>8</v>
      </c>
      <c r="AP74">
        <v>1.9</v>
      </c>
      <c r="AQ74">
        <v>1.8</v>
      </c>
      <c r="AR74">
        <v>5.5</v>
      </c>
      <c r="AS74">
        <v>82.1</v>
      </c>
    </row>
    <row r="75" spans="4:65" x14ac:dyDescent="0.2">
      <c r="D75" t="s">
        <v>223</v>
      </c>
      <c r="E75" t="s">
        <v>78</v>
      </c>
      <c r="F75">
        <v>3.4</v>
      </c>
      <c r="V75">
        <v>3.4</v>
      </c>
      <c r="AB75">
        <v>3.4</v>
      </c>
      <c r="AN75">
        <v>3.4</v>
      </c>
    </row>
    <row r="76" spans="4:65" x14ac:dyDescent="0.2">
      <c r="D76" t="s">
        <v>224</v>
      </c>
      <c r="E76" t="s">
        <v>78</v>
      </c>
      <c r="F76">
        <v>3.1</v>
      </c>
      <c r="V76">
        <v>2</v>
      </c>
      <c r="AB76">
        <v>2</v>
      </c>
      <c r="AJ76">
        <v>0.1</v>
      </c>
      <c r="AN76">
        <v>1.9</v>
      </c>
      <c r="AS76">
        <v>1.1000000000000001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25D0-17DE-934D-8B03-3EE3954D403A}">
  <sheetPr>
    <tabColor theme="9" tint="0.79998168889431442"/>
  </sheetPr>
  <dimension ref="D8:BM77"/>
  <sheetViews>
    <sheetView topLeftCell="BA26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3316.1</v>
      </c>
      <c r="G17" s="5">
        <v>351.8</v>
      </c>
      <c r="H17" s="5">
        <v>351.4</v>
      </c>
      <c r="I17" s="5">
        <v>351</v>
      </c>
      <c r="J17" s="5">
        <v>1.8</v>
      </c>
      <c r="K17" s="5">
        <v>134.69999999999999</v>
      </c>
      <c r="L17" s="5">
        <v>214.5</v>
      </c>
      <c r="M17" s="5">
        <v>0.5</v>
      </c>
      <c r="N17" s="5">
        <v>0.4</v>
      </c>
      <c r="O17" s="5">
        <v>-0.6</v>
      </c>
      <c r="P17">
        <v>1</v>
      </c>
      <c r="R17">
        <v>0</v>
      </c>
      <c r="V17">
        <v>1319.9</v>
      </c>
      <c r="W17">
        <v>2567.6999999999998</v>
      </c>
      <c r="X17">
        <v>2129.6999999999998</v>
      </c>
      <c r="Y17">
        <v>418.3</v>
      </c>
      <c r="Z17">
        <v>19.8</v>
      </c>
      <c r="AB17">
        <v>-1247.9000000000001</v>
      </c>
      <c r="AC17">
        <v>5.8</v>
      </c>
      <c r="AD17">
        <v>25.6</v>
      </c>
      <c r="AE17">
        <v>72.3</v>
      </c>
      <c r="AF17">
        <v>-222.7</v>
      </c>
      <c r="AH17">
        <v>-3.4</v>
      </c>
      <c r="AI17">
        <v>-282.39999999999998</v>
      </c>
      <c r="AJ17">
        <v>11.3</v>
      </c>
      <c r="AK17">
        <v>-508.8</v>
      </c>
      <c r="AL17">
        <v>-351.8</v>
      </c>
      <c r="AM17">
        <v>17.100000000000001</v>
      </c>
      <c r="AN17">
        <v>-18.399999999999999</v>
      </c>
      <c r="AO17">
        <v>-1.2</v>
      </c>
      <c r="AP17">
        <v>-2.9</v>
      </c>
      <c r="AQ17">
        <v>16.8</v>
      </c>
      <c r="AR17">
        <v>-5.3</v>
      </c>
      <c r="AS17">
        <v>1395.8</v>
      </c>
      <c r="AT17">
        <v>105.2</v>
      </c>
      <c r="AU17">
        <v>0.4</v>
      </c>
      <c r="AV17">
        <v>12.4</v>
      </c>
      <c r="AW17">
        <v>11.2</v>
      </c>
      <c r="AX17">
        <v>1.2</v>
      </c>
      <c r="AY17">
        <v>1</v>
      </c>
      <c r="AZ17">
        <v>0.8</v>
      </c>
      <c r="BA17">
        <v>0.1</v>
      </c>
      <c r="BC17">
        <v>1.2</v>
      </c>
      <c r="BD17">
        <v>90.2</v>
      </c>
      <c r="BE17">
        <v>27.8</v>
      </c>
      <c r="BF17">
        <v>55.1</v>
      </c>
      <c r="BG17">
        <v>7.3</v>
      </c>
      <c r="BH17">
        <v>63.4</v>
      </c>
      <c r="BJ17">
        <v>80</v>
      </c>
      <c r="BK17">
        <v>41</v>
      </c>
      <c r="BL17">
        <v>36.6</v>
      </c>
      <c r="BM17">
        <v>2.4</v>
      </c>
    </row>
    <row r="18" spans="4:65" x14ac:dyDescent="0.2">
      <c r="D18" s="5" t="s">
        <v>79</v>
      </c>
      <c r="E18" s="5" t="s">
        <v>78</v>
      </c>
      <c r="F18" s="5">
        <v>2532.1</v>
      </c>
      <c r="G18" s="5"/>
      <c r="H18" s="5"/>
      <c r="I18" s="5"/>
      <c r="J18" s="5"/>
      <c r="K18" s="5"/>
      <c r="L18" s="5"/>
      <c r="M18" s="5"/>
      <c r="N18" s="5"/>
      <c r="O18" s="5"/>
      <c r="V18">
        <v>125.1</v>
      </c>
      <c r="W18">
        <v>119.2</v>
      </c>
      <c r="X18">
        <v>88.3</v>
      </c>
      <c r="Y18">
        <v>22.3</v>
      </c>
      <c r="Z18">
        <v>8.6</v>
      </c>
      <c r="AB18">
        <v>5.8</v>
      </c>
      <c r="AC18">
        <v>5.8</v>
      </c>
      <c r="AS18">
        <v>2232.1</v>
      </c>
      <c r="AT18">
        <v>94.9</v>
      </c>
      <c r="AU18">
        <v>0.4</v>
      </c>
      <c r="AV18">
        <v>12.4</v>
      </c>
      <c r="AW18">
        <v>11.2</v>
      </c>
      <c r="AX18">
        <v>1.2</v>
      </c>
      <c r="AY18">
        <v>1</v>
      </c>
      <c r="AZ18">
        <v>0.8</v>
      </c>
      <c r="BA18">
        <v>0.1</v>
      </c>
      <c r="BC18">
        <v>1.2</v>
      </c>
      <c r="BD18">
        <v>79.900000000000006</v>
      </c>
      <c r="BE18">
        <v>27.8</v>
      </c>
      <c r="BF18">
        <v>44.8</v>
      </c>
      <c r="BG18">
        <v>7.3</v>
      </c>
      <c r="BJ18">
        <v>80</v>
      </c>
      <c r="BK18">
        <v>41</v>
      </c>
      <c r="BL18">
        <v>36.6</v>
      </c>
      <c r="BM18">
        <v>2.4</v>
      </c>
    </row>
    <row r="19" spans="4:65" x14ac:dyDescent="0.2">
      <c r="D19" s="5" t="s">
        <v>80</v>
      </c>
      <c r="E19" s="5" t="s">
        <v>78</v>
      </c>
      <c r="F19" s="5">
        <v>8433.1</v>
      </c>
      <c r="G19" s="5">
        <v>371.9</v>
      </c>
      <c r="H19" s="5">
        <v>354.7</v>
      </c>
      <c r="I19" s="5">
        <v>354.2</v>
      </c>
      <c r="J19" s="5">
        <v>1.8</v>
      </c>
      <c r="K19" s="5">
        <v>136.69999999999999</v>
      </c>
      <c r="L19" s="5">
        <v>215.7</v>
      </c>
      <c r="M19" s="5">
        <v>0.5</v>
      </c>
      <c r="N19" s="5">
        <v>17.2</v>
      </c>
      <c r="O19" s="5">
        <v>14.6</v>
      </c>
      <c r="P19">
        <v>1</v>
      </c>
      <c r="R19">
        <v>1.5</v>
      </c>
      <c r="V19">
        <v>7169.8</v>
      </c>
      <c r="W19">
        <v>4407.8999999999996</v>
      </c>
      <c r="X19">
        <v>3949.5</v>
      </c>
      <c r="Y19">
        <v>416.2</v>
      </c>
      <c r="Z19">
        <v>42.1</v>
      </c>
      <c r="AB19">
        <v>2761.9</v>
      </c>
      <c r="AD19">
        <v>72.3</v>
      </c>
      <c r="AE19">
        <v>584.9</v>
      </c>
      <c r="AF19">
        <v>313.8</v>
      </c>
      <c r="AH19">
        <v>0.4</v>
      </c>
      <c r="AI19">
        <v>120.2</v>
      </c>
      <c r="AJ19">
        <v>21.7</v>
      </c>
      <c r="AK19">
        <v>414.5</v>
      </c>
      <c r="AL19">
        <v>1080.3</v>
      </c>
      <c r="AM19">
        <v>26.7</v>
      </c>
      <c r="AN19">
        <v>37.9</v>
      </c>
      <c r="AO19">
        <v>9.3000000000000007</v>
      </c>
      <c r="AP19">
        <v>3.9</v>
      </c>
      <c r="AQ19">
        <v>49.9</v>
      </c>
      <c r="AR19">
        <v>26.2</v>
      </c>
      <c r="AS19">
        <v>782.9</v>
      </c>
      <c r="AT19">
        <v>25.4</v>
      </c>
      <c r="BD19">
        <v>25.4</v>
      </c>
      <c r="BF19">
        <v>25.4</v>
      </c>
      <c r="BH19">
        <v>83.1</v>
      </c>
    </row>
    <row r="20" spans="4:65" x14ac:dyDescent="0.2">
      <c r="D20" s="5" t="s">
        <v>81</v>
      </c>
      <c r="E20" s="5" t="s">
        <v>78</v>
      </c>
      <c r="F20" s="5">
        <v>6831.2</v>
      </c>
      <c r="G20" s="5">
        <v>17.7</v>
      </c>
      <c r="H20" s="5"/>
      <c r="I20" s="5"/>
      <c r="J20" s="5"/>
      <c r="K20" s="5"/>
      <c r="L20" s="5"/>
      <c r="M20" s="5"/>
      <c r="N20" s="5">
        <v>17.7</v>
      </c>
      <c r="O20" s="5">
        <v>16.2</v>
      </c>
      <c r="R20">
        <v>1.5</v>
      </c>
      <c r="V20">
        <v>5111.3</v>
      </c>
      <c r="W20">
        <v>1934.2</v>
      </c>
      <c r="X20">
        <v>1894.7</v>
      </c>
      <c r="Y20">
        <v>12.3</v>
      </c>
      <c r="Z20">
        <v>27.3</v>
      </c>
      <c r="AB20">
        <v>3177.1</v>
      </c>
      <c r="AD20">
        <v>48.4</v>
      </c>
      <c r="AE20">
        <v>512.79999999999995</v>
      </c>
      <c r="AF20">
        <v>540.6</v>
      </c>
      <c r="AH20">
        <v>3.2</v>
      </c>
      <c r="AI20">
        <v>248.9</v>
      </c>
      <c r="AJ20">
        <v>11.3</v>
      </c>
      <c r="AK20">
        <v>878.1</v>
      </c>
      <c r="AL20">
        <v>791.7</v>
      </c>
      <c r="AM20">
        <v>9.4</v>
      </c>
      <c r="AN20">
        <v>51.5</v>
      </c>
      <c r="AO20">
        <v>10.3</v>
      </c>
      <c r="AP20">
        <v>6.2</v>
      </c>
      <c r="AQ20">
        <v>33</v>
      </c>
      <c r="AR20">
        <v>31.6</v>
      </c>
      <c r="AS20">
        <v>1670.2</v>
      </c>
      <c r="AT20">
        <v>12.2</v>
      </c>
      <c r="BD20">
        <v>12.2</v>
      </c>
      <c r="BF20">
        <v>12.2</v>
      </c>
      <c r="BH20">
        <v>19.7</v>
      </c>
    </row>
    <row r="21" spans="4:65" x14ac:dyDescent="0.2">
      <c r="D21" s="5" t="s">
        <v>82</v>
      </c>
      <c r="E21" s="5" t="s">
        <v>78</v>
      </c>
      <c r="F21" s="5">
        <v>1601.9</v>
      </c>
      <c r="G21" s="5">
        <v>354.1</v>
      </c>
      <c r="H21" s="5">
        <v>354.7</v>
      </c>
      <c r="I21" s="5">
        <v>354.2</v>
      </c>
      <c r="J21" s="5">
        <v>1.8</v>
      </c>
      <c r="K21" s="5">
        <v>136.69999999999999</v>
      </c>
      <c r="L21" s="5">
        <v>215.7</v>
      </c>
      <c r="M21" s="5">
        <v>0.5</v>
      </c>
      <c r="N21" s="5">
        <v>-0.6</v>
      </c>
      <c r="O21" s="5">
        <v>-1.6</v>
      </c>
      <c r="P21">
        <v>1</v>
      </c>
      <c r="R21">
        <v>0</v>
      </c>
      <c r="V21">
        <v>2058.5</v>
      </c>
      <c r="W21">
        <v>2473.6999999999998</v>
      </c>
      <c r="X21">
        <v>2054.9</v>
      </c>
      <c r="Y21">
        <v>403.9</v>
      </c>
      <c r="Z21">
        <v>14.9</v>
      </c>
      <c r="AB21">
        <v>-415.2</v>
      </c>
      <c r="AD21">
        <v>23.9</v>
      </c>
      <c r="AE21">
        <v>72</v>
      </c>
      <c r="AF21">
        <v>-226.8</v>
      </c>
      <c r="AH21">
        <v>-2.9</v>
      </c>
      <c r="AI21">
        <v>-128.69999999999999</v>
      </c>
      <c r="AJ21">
        <v>10.4</v>
      </c>
      <c r="AK21">
        <v>-463.7</v>
      </c>
      <c r="AL21">
        <v>288.7</v>
      </c>
      <c r="AM21">
        <v>17.3</v>
      </c>
      <c r="AN21">
        <v>-13.6</v>
      </c>
      <c r="AO21">
        <v>-1</v>
      </c>
      <c r="AP21">
        <v>-2.2000000000000002</v>
      </c>
      <c r="AQ21">
        <v>16.899999999999999</v>
      </c>
      <c r="AR21">
        <v>-5.4</v>
      </c>
      <c r="AS21">
        <v>-887.3</v>
      </c>
      <c r="AT21">
        <v>13.2</v>
      </c>
      <c r="BD21">
        <v>13.2</v>
      </c>
      <c r="BF21">
        <v>13.2</v>
      </c>
      <c r="BH21">
        <v>63.4</v>
      </c>
    </row>
    <row r="22" spans="4:65" x14ac:dyDescent="0.2">
      <c r="D22" s="5" t="s">
        <v>83</v>
      </c>
      <c r="E22" s="5" t="s">
        <v>78</v>
      </c>
      <c r="F22" s="5">
        <v>870.5</v>
      </c>
      <c r="G22" s="5"/>
      <c r="H22" s="5"/>
      <c r="I22" s="5"/>
      <c r="J22" s="5"/>
      <c r="K22" s="5"/>
      <c r="L22" s="5"/>
      <c r="M22" s="5"/>
      <c r="N22" s="5"/>
      <c r="O22" s="5"/>
      <c r="V22">
        <v>870.5</v>
      </c>
      <c r="AB22">
        <v>870.5</v>
      </c>
      <c r="AI22">
        <v>155.69999999999999</v>
      </c>
      <c r="AK22">
        <v>68</v>
      </c>
      <c r="AL22">
        <v>642.79999999999995</v>
      </c>
      <c r="AN22">
        <v>4</v>
      </c>
    </row>
    <row r="23" spans="4:65" x14ac:dyDescent="0.2">
      <c r="D23" s="5" t="s">
        <v>84</v>
      </c>
      <c r="E23" s="5" t="s">
        <v>78</v>
      </c>
      <c r="F23" s="5">
        <v>52.6</v>
      </c>
      <c r="G23" s="5">
        <v>-2.2999999999999998</v>
      </c>
      <c r="H23" s="5">
        <v>-3.3</v>
      </c>
      <c r="I23" s="5">
        <v>-3.3</v>
      </c>
      <c r="J23" s="5"/>
      <c r="K23" s="5">
        <v>-2</v>
      </c>
      <c r="L23" s="5">
        <v>-1.3</v>
      </c>
      <c r="M23" s="5"/>
      <c r="N23" s="5">
        <v>1</v>
      </c>
      <c r="O23" s="5">
        <v>0.9</v>
      </c>
      <c r="R23">
        <v>0</v>
      </c>
      <c r="V23">
        <v>6.8</v>
      </c>
      <c r="W23">
        <v>-25.2</v>
      </c>
      <c r="X23">
        <v>-13.5</v>
      </c>
      <c r="Y23">
        <v>-8</v>
      </c>
      <c r="Z23">
        <v>-3.6</v>
      </c>
      <c r="AB23">
        <v>32</v>
      </c>
      <c r="AD23">
        <v>1.7</v>
      </c>
      <c r="AE23">
        <v>0.3</v>
      </c>
      <c r="AF23">
        <v>4.2</v>
      </c>
      <c r="AH23">
        <v>-0.6</v>
      </c>
      <c r="AI23">
        <v>2</v>
      </c>
      <c r="AJ23">
        <v>0.8</v>
      </c>
      <c r="AK23">
        <v>22.8</v>
      </c>
      <c r="AL23">
        <v>2.2999999999999998</v>
      </c>
      <c r="AM23">
        <v>-0.1</v>
      </c>
      <c r="AN23">
        <v>-0.8</v>
      </c>
      <c r="AO23">
        <v>-0.2</v>
      </c>
      <c r="AP23">
        <v>-0.6</v>
      </c>
      <c r="AQ23">
        <v>-0.1</v>
      </c>
      <c r="AR23">
        <v>0.2</v>
      </c>
      <c r="AS23">
        <v>50.9</v>
      </c>
      <c r="AT23">
        <v>-2.9</v>
      </c>
      <c r="BD23">
        <v>-2.9</v>
      </c>
      <c r="BF23">
        <v>-2.9</v>
      </c>
    </row>
    <row r="24" spans="4:65" x14ac:dyDescent="0.2">
      <c r="D24" s="5" t="s">
        <v>85</v>
      </c>
      <c r="E24" s="5" t="s">
        <v>78</v>
      </c>
      <c r="F24" s="5">
        <v>-2</v>
      </c>
      <c r="G24" s="5"/>
      <c r="H24" s="5"/>
      <c r="I24" s="5"/>
      <c r="J24" s="5"/>
      <c r="K24" s="5"/>
      <c r="L24" s="5"/>
      <c r="M24" s="5"/>
      <c r="N24" s="5"/>
      <c r="O24" s="5"/>
      <c r="V24">
        <v>-3.2</v>
      </c>
      <c r="AB24">
        <v>-3.2</v>
      </c>
      <c r="AK24">
        <v>-3.2</v>
      </c>
      <c r="AS24">
        <v>-1.3</v>
      </c>
      <c r="AT24">
        <v>-0.2</v>
      </c>
      <c r="BD24">
        <v>-0.2</v>
      </c>
      <c r="BG24">
        <v>-0.2</v>
      </c>
      <c r="BH24">
        <v>2.7</v>
      </c>
    </row>
    <row r="25" spans="4:65" x14ac:dyDescent="0.2">
      <c r="D25" s="5" t="s">
        <v>86</v>
      </c>
      <c r="E25" s="5" t="s">
        <v>78</v>
      </c>
      <c r="F25" s="5">
        <v>3318</v>
      </c>
      <c r="G25" s="5">
        <v>351.8</v>
      </c>
      <c r="H25" s="5">
        <v>351.4</v>
      </c>
      <c r="I25" s="5">
        <v>351</v>
      </c>
      <c r="J25" s="5">
        <v>1.8</v>
      </c>
      <c r="K25" s="5">
        <v>134.69999999999999</v>
      </c>
      <c r="L25" s="5">
        <v>214.5</v>
      </c>
      <c r="M25" s="5">
        <v>0.5</v>
      </c>
      <c r="N25" s="5">
        <v>0.4</v>
      </c>
      <c r="O25" s="5">
        <v>-0.6</v>
      </c>
      <c r="P25">
        <v>1</v>
      </c>
      <c r="R25">
        <v>0</v>
      </c>
      <c r="V25">
        <v>1323.1</v>
      </c>
      <c r="W25">
        <v>2567.6999999999998</v>
      </c>
      <c r="X25">
        <v>2129.6999999999998</v>
      </c>
      <c r="Y25">
        <v>418.3</v>
      </c>
      <c r="Z25">
        <v>19.8</v>
      </c>
      <c r="AB25">
        <v>-1244.7</v>
      </c>
      <c r="AC25">
        <v>5.8</v>
      </c>
      <c r="AD25">
        <v>25.6</v>
      </c>
      <c r="AE25">
        <v>72.3</v>
      </c>
      <c r="AF25">
        <v>-222.7</v>
      </c>
      <c r="AH25">
        <v>-3.4</v>
      </c>
      <c r="AI25">
        <v>-282.39999999999998</v>
      </c>
      <c r="AJ25">
        <v>11.3</v>
      </c>
      <c r="AK25">
        <v>-505.6</v>
      </c>
      <c r="AL25">
        <v>-351.8</v>
      </c>
      <c r="AM25">
        <v>17.100000000000001</v>
      </c>
      <c r="AN25">
        <v>-18.399999999999999</v>
      </c>
      <c r="AO25">
        <v>-1.2</v>
      </c>
      <c r="AP25">
        <v>-2.9</v>
      </c>
      <c r="AQ25">
        <v>16.8</v>
      </c>
      <c r="AR25">
        <v>-5.3</v>
      </c>
      <c r="AS25">
        <v>1397</v>
      </c>
      <c r="AT25">
        <v>105.4</v>
      </c>
      <c r="AU25">
        <v>0.4</v>
      </c>
      <c r="AV25">
        <v>12.4</v>
      </c>
      <c r="AW25">
        <v>11.2</v>
      </c>
      <c r="AX25">
        <v>1.2</v>
      </c>
      <c r="AY25">
        <v>1</v>
      </c>
      <c r="AZ25">
        <v>0.8</v>
      </c>
      <c r="BA25">
        <v>0.1</v>
      </c>
      <c r="BC25">
        <v>1.2</v>
      </c>
      <c r="BD25">
        <v>90.4</v>
      </c>
      <c r="BE25">
        <v>27.8</v>
      </c>
      <c r="BF25">
        <v>55.1</v>
      </c>
      <c r="BG25">
        <v>7.4</v>
      </c>
      <c r="BH25">
        <v>60.7</v>
      </c>
      <c r="BJ25">
        <v>80</v>
      </c>
      <c r="BK25">
        <v>41</v>
      </c>
      <c r="BL25">
        <v>36.6</v>
      </c>
      <c r="BM25">
        <v>2.4</v>
      </c>
    </row>
    <row r="26" spans="4:65" x14ac:dyDescent="0.2">
      <c r="D26" s="5" t="s">
        <v>87</v>
      </c>
      <c r="E26" s="5" t="s">
        <v>78</v>
      </c>
      <c r="F26" s="5">
        <v>4154.1000000000004</v>
      </c>
      <c r="G26" s="5">
        <v>433.1</v>
      </c>
      <c r="H26" s="5">
        <v>349</v>
      </c>
      <c r="I26" s="5">
        <v>349</v>
      </c>
      <c r="J26" s="5"/>
      <c r="K26" s="5">
        <v>134.6</v>
      </c>
      <c r="L26" s="5">
        <v>214.5</v>
      </c>
      <c r="M26" s="5"/>
      <c r="N26" s="5">
        <v>84.1</v>
      </c>
      <c r="O26" s="5">
        <v>52.4</v>
      </c>
      <c r="R26">
        <v>1.5</v>
      </c>
      <c r="T26">
        <v>3.1</v>
      </c>
      <c r="U26">
        <v>27.2</v>
      </c>
      <c r="V26">
        <v>2970.5</v>
      </c>
      <c r="W26">
        <v>2441.1999999999998</v>
      </c>
      <c r="X26">
        <v>2129.6999999999998</v>
      </c>
      <c r="Y26">
        <v>291.8</v>
      </c>
      <c r="Z26">
        <v>19.8</v>
      </c>
      <c r="AB26">
        <v>529.29999999999995</v>
      </c>
      <c r="AC26">
        <v>43.8</v>
      </c>
      <c r="AD26">
        <v>22.9</v>
      </c>
      <c r="AE26">
        <v>229</v>
      </c>
      <c r="AF26">
        <v>3.3</v>
      </c>
      <c r="AI26">
        <v>1.6</v>
      </c>
      <c r="AJ26">
        <v>27.2</v>
      </c>
      <c r="AK26">
        <v>63.3</v>
      </c>
      <c r="AL26">
        <v>85.5</v>
      </c>
      <c r="AM26">
        <v>14.8</v>
      </c>
      <c r="AN26">
        <v>0.6</v>
      </c>
      <c r="AO26">
        <v>0.1</v>
      </c>
      <c r="AP26">
        <v>0.2</v>
      </c>
      <c r="AQ26">
        <v>1.4</v>
      </c>
      <c r="AR26">
        <v>35.6</v>
      </c>
      <c r="AS26">
        <v>583.9</v>
      </c>
      <c r="AT26">
        <v>81</v>
      </c>
      <c r="AU26">
        <v>0.4</v>
      </c>
      <c r="AV26">
        <v>12.4</v>
      </c>
      <c r="AW26">
        <v>11.2</v>
      </c>
      <c r="AX26">
        <v>1.2</v>
      </c>
      <c r="AY26">
        <v>0.1</v>
      </c>
      <c r="BA26">
        <v>0.1</v>
      </c>
      <c r="BD26">
        <v>68.099999999999994</v>
      </c>
      <c r="BE26">
        <v>27.8</v>
      </c>
      <c r="BF26">
        <v>33.9</v>
      </c>
      <c r="BG26">
        <v>6.4</v>
      </c>
      <c r="BI26">
        <v>11.2</v>
      </c>
      <c r="BJ26">
        <v>74.3</v>
      </c>
      <c r="BK26">
        <v>41</v>
      </c>
      <c r="BL26">
        <v>32.200000000000003</v>
      </c>
      <c r="BM26">
        <v>1.2</v>
      </c>
    </row>
    <row r="27" spans="4:65" x14ac:dyDescent="0.2">
      <c r="D27" s="5" t="s">
        <v>88</v>
      </c>
      <c r="E27" s="5" t="s">
        <v>78</v>
      </c>
      <c r="F27" s="5">
        <v>994.5</v>
      </c>
      <c r="G27" s="5">
        <v>244.7</v>
      </c>
      <c r="H27" s="5">
        <v>214.5</v>
      </c>
      <c r="I27" s="5">
        <v>214.5</v>
      </c>
      <c r="J27" s="5"/>
      <c r="K27" s="5"/>
      <c r="L27" s="5">
        <v>214.5</v>
      </c>
      <c r="M27" s="5"/>
      <c r="N27" s="5">
        <v>30.3</v>
      </c>
      <c r="O27" s="5"/>
      <c r="T27">
        <v>3.1</v>
      </c>
      <c r="U27">
        <v>27.2</v>
      </c>
      <c r="V27">
        <v>44.1</v>
      </c>
      <c r="AB27">
        <v>44.1</v>
      </c>
      <c r="AC27">
        <v>29.3</v>
      </c>
      <c r="AK27">
        <v>0.5</v>
      </c>
      <c r="AL27">
        <v>0.5</v>
      </c>
      <c r="AR27">
        <v>13.8</v>
      </c>
      <c r="AS27">
        <v>565.20000000000005</v>
      </c>
      <c r="AT27">
        <v>62.2</v>
      </c>
      <c r="AU27">
        <v>0.4</v>
      </c>
      <c r="AV27">
        <v>12.4</v>
      </c>
      <c r="AW27">
        <v>11.2</v>
      </c>
      <c r="AX27">
        <v>1.2</v>
      </c>
      <c r="AY27">
        <v>0.1</v>
      </c>
      <c r="BA27">
        <v>0.1</v>
      </c>
      <c r="BD27">
        <v>49.3</v>
      </c>
      <c r="BE27">
        <v>24.3</v>
      </c>
      <c r="BF27">
        <v>19</v>
      </c>
      <c r="BG27">
        <v>6</v>
      </c>
      <c r="BI27">
        <v>9.6999999999999993</v>
      </c>
      <c r="BJ27">
        <v>68.599999999999994</v>
      </c>
      <c r="BK27">
        <v>41</v>
      </c>
      <c r="BL27">
        <v>26.8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3159.6</v>
      </c>
      <c r="G28" s="5">
        <v>188.4</v>
      </c>
      <c r="H28" s="5">
        <v>134.6</v>
      </c>
      <c r="I28" s="5">
        <v>134.6</v>
      </c>
      <c r="J28" s="5"/>
      <c r="K28" s="5">
        <v>134.6</v>
      </c>
      <c r="L28" s="5"/>
      <c r="M28" s="5"/>
      <c r="N28" s="5">
        <v>53.8</v>
      </c>
      <c r="O28" s="5">
        <v>52.4</v>
      </c>
      <c r="R28">
        <v>1.5</v>
      </c>
      <c r="V28">
        <v>2926.3</v>
      </c>
      <c r="W28">
        <v>2441.1999999999998</v>
      </c>
      <c r="X28">
        <v>2129.6999999999998</v>
      </c>
      <c r="Y28">
        <v>291.8</v>
      </c>
      <c r="Z28">
        <v>19.8</v>
      </c>
      <c r="AB28">
        <v>485.1</v>
      </c>
      <c r="AC28">
        <v>14.5</v>
      </c>
      <c r="AD28">
        <v>22.9</v>
      </c>
      <c r="AE28">
        <v>229</v>
      </c>
      <c r="AF28">
        <v>3.3</v>
      </c>
      <c r="AI28">
        <v>1.6</v>
      </c>
      <c r="AJ28">
        <v>27.2</v>
      </c>
      <c r="AK28">
        <v>62.8</v>
      </c>
      <c r="AL28">
        <v>85</v>
      </c>
      <c r="AM28">
        <v>14.8</v>
      </c>
      <c r="AN28">
        <v>0.6</v>
      </c>
      <c r="AO28">
        <v>0.1</v>
      </c>
      <c r="AP28">
        <v>0.2</v>
      </c>
      <c r="AQ28">
        <v>1.4</v>
      </c>
      <c r="AR28">
        <v>21.7</v>
      </c>
      <c r="AS28">
        <v>18.7</v>
      </c>
      <c r="AT28">
        <v>18.899999999999999</v>
      </c>
      <c r="BD28">
        <v>18.899999999999999</v>
      </c>
      <c r="BE28">
        <v>3.5</v>
      </c>
      <c r="BF28">
        <v>14.9</v>
      </c>
      <c r="BG28">
        <v>0.4</v>
      </c>
      <c r="BI28">
        <v>1.5</v>
      </c>
      <c r="BJ28">
        <v>5.7</v>
      </c>
      <c r="BL28">
        <v>5.4</v>
      </c>
      <c r="BM28">
        <v>0.4</v>
      </c>
    </row>
    <row r="29" spans="4:65" x14ac:dyDescent="0.2">
      <c r="D29" s="5" t="s">
        <v>90</v>
      </c>
      <c r="E29" s="5" t="s">
        <v>78</v>
      </c>
      <c r="F29" s="5">
        <v>3621.4</v>
      </c>
      <c r="G29" s="5">
        <v>123.2</v>
      </c>
      <c r="H29" s="5"/>
      <c r="I29" s="5"/>
      <c r="J29" s="5"/>
      <c r="K29" s="5"/>
      <c r="L29" s="5"/>
      <c r="M29" s="5"/>
      <c r="N29" s="5">
        <v>123.2</v>
      </c>
      <c r="O29" s="5">
        <v>61.9</v>
      </c>
      <c r="R29">
        <v>4.2</v>
      </c>
      <c r="T29">
        <v>17.600000000000001</v>
      </c>
      <c r="U29">
        <v>39.4</v>
      </c>
      <c r="V29">
        <v>2876.5</v>
      </c>
      <c r="W29">
        <v>2.6</v>
      </c>
      <c r="Y29">
        <v>2.6</v>
      </c>
      <c r="AB29">
        <v>2873.8</v>
      </c>
      <c r="AC29">
        <v>226.2</v>
      </c>
      <c r="AD29">
        <v>62.3</v>
      </c>
      <c r="AE29">
        <v>381</v>
      </c>
      <c r="AF29">
        <v>400.8</v>
      </c>
      <c r="AH29">
        <v>3.5</v>
      </c>
      <c r="AI29">
        <v>286.3</v>
      </c>
      <c r="AJ29">
        <v>19.7</v>
      </c>
      <c r="AK29">
        <v>929.9</v>
      </c>
      <c r="AL29">
        <v>447.1</v>
      </c>
      <c r="AM29">
        <v>6.3</v>
      </c>
      <c r="AN29">
        <v>26</v>
      </c>
      <c r="AO29">
        <v>15.7</v>
      </c>
      <c r="AP29">
        <v>6.3</v>
      </c>
      <c r="AQ29">
        <v>11.5</v>
      </c>
      <c r="AR29">
        <v>51.2</v>
      </c>
      <c r="AS29">
        <v>1.2</v>
      </c>
      <c r="BH29">
        <v>378.6</v>
      </c>
      <c r="BI29">
        <v>242</v>
      </c>
    </row>
    <row r="30" spans="4:65" x14ac:dyDescent="0.2">
      <c r="D30" s="5" t="s">
        <v>91</v>
      </c>
      <c r="E30" s="5" t="s">
        <v>78</v>
      </c>
      <c r="F30" s="5">
        <v>593.6</v>
      </c>
      <c r="G30" s="5"/>
      <c r="H30" s="5"/>
      <c r="I30" s="5"/>
      <c r="J30" s="5"/>
      <c r="K30" s="5"/>
      <c r="L30" s="5"/>
      <c r="M30" s="5"/>
      <c r="N30" s="5"/>
      <c r="O30" s="5"/>
      <c r="BH30">
        <v>378.6</v>
      </c>
      <c r="BI30">
        <v>215</v>
      </c>
    </row>
    <row r="31" spans="4:65" x14ac:dyDescent="0.2">
      <c r="D31" s="5" t="s">
        <v>92</v>
      </c>
      <c r="E31" s="5" t="s">
        <v>78</v>
      </c>
      <c r="F31" s="5">
        <v>3027.8</v>
      </c>
      <c r="G31" s="5">
        <v>123.2</v>
      </c>
      <c r="H31" s="5"/>
      <c r="I31" s="5"/>
      <c r="J31" s="5"/>
      <c r="K31" s="5"/>
      <c r="L31" s="5"/>
      <c r="M31" s="5"/>
      <c r="N31" s="5">
        <v>123.2</v>
      </c>
      <c r="O31" s="5">
        <v>61.9</v>
      </c>
      <c r="R31">
        <v>4.2</v>
      </c>
      <c r="T31">
        <v>17.600000000000001</v>
      </c>
      <c r="U31">
        <v>39.4</v>
      </c>
      <c r="V31">
        <v>2876.5</v>
      </c>
      <c r="W31">
        <v>2.6</v>
      </c>
      <c r="Y31">
        <v>2.6</v>
      </c>
      <c r="AB31">
        <v>2873.8</v>
      </c>
      <c r="AC31">
        <v>226.2</v>
      </c>
      <c r="AD31">
        <v>62.3</v>
      </c>
      <c r="AE31">
        <v>381</v>
      </c>
      <c r="AF31">
        <v>400.8</v>
      </c>
      <c r="AH31">
        <v>3.5</v>
      </c>
      <c r="AI31">
        <v>286.3</v>
      </c>
      <c r="AJ31">
        <v>19.7</v>
      </c>
      <c r="AK31">
        <v>929.9</v>
      </c>
      <c r="AL31">
        <v>447.1</v>
      </c>
      <c r="AM31">
        <v>6.3</v>
      </c>
      <c r="AN31">
        <v>26</v>
      </c>
      <c r="AO31">
        <v>15.7</v>
      </c>
      <c r="AP31">
        <v>6.3</v>
      </c>
      <c r="AQ31">
        <v>11.5</v>
      </c>
      <c r="AR31">
        <v>51.2</v>
      </c>
      <c r="AS31">
        <v>1.2</v>
      </c>
      <c r="BI31">
        <v>26.9</v>
      </c>
    </row>
    <row r="32" spans="4:65" x14ac:dyDescent="0.2">
      <c r="D32" s="5" t="s">
        <v>200</v>
      </c>
      <c r="E32" s="5" t="s">
        <v>78</v>
      </c>
      <c r="F32" s="5">
        <v>532.6</v>
      </c>
      <c r="G32" s="5">
        <v>310</v>
      </c>
      <c r="H32" s="5">
        <v>349</v>
      </c>
      <c r="I32" s="5">
        <v>349</v>
      </c>
      <c r="J32" s="5"/>
      <c r="K32" s="5">
        <v>134.6</v>
      </c>
      <c r="L32" s="5">
        <v>214.5</v>
      </c>
      <c r="M32" s="5"/>
      <c r="N32" s="5">
        <v>-39.1</v>
      </c>
      <c r="O32" s="5">
        <v>-9.5</v>
      </c>
      <c r="R32">
        <v>-2.8</v>
      </c>
      <c r="T32">
        <v>-14.5</v>
      </c>
      <c r="U32">
        <v>-12.2</v>
      </c>
      <c r="V32">
        <v>94</v>
      </c>
      <c r="W32">
        <v>2438.6</v>
      </c>
      <c r="X32">
        <v>2129.6999999999998</v>
      </c>
      <c r="Y32">
        <v>289.10000000000002</v>
      </c>
      <c r="Z32">
        <v>19.8</v>
      </c>
      <c r="AB32">
        <v>-2344.6</v>
      </c>
      <c r="AC32">
        <v>-182.4</v>
      </c>
      <c r="AD32">
        <v>-39.4</v>
      </c>
      <c r="AE32">
        <v>-152</v>
      </c>
      <c r="AF32">
        <v>-397.5</v>
      </c>
      <c r="AH32">
        <v>-3.5</v>
      </c>
      <c r="AI32">
        <v>-284.7</v>
      </c>
      <c r="AJ32">
        <v>7.5</v>
      </c>
      <c r="AK32">
        <v>-866.6</v>
      </c>
      <c r="AL32">
        <v>-361.6</v>
      </c>
      <c r="AM32">
        <v>8.6</v>
      </c>
      <c r="AN32">
        <v>-25.4</v>
      </c>
      <c r="AO32">
        <v>-15.6</v>
      </c>
      <c r="AP32">
        <v>-6.1</v>
      </c>
      <c r="AQ32">
        <v>-10.1</v>
      </c>
      <c r="AR32">
        <v>-15.6</v>
      </c>
      <c r="AS32">
        <v>582.70000000000005</v>
      </c>
      <c r="AT32">
        <v>81</v>
      </c>
      <c r="AU32">
        <v>0.4</v>
      </c>
      <c r="AV32">
        <v>12.4</v>
      </c>
      <c r="AW32">
        <v>11.2</v>
      </c>
      <c r="AX32">
        <v>1.2</v>
      </c>
      <c r="AY32">
        <v>0.1</v>
      </c>
      <c r="BA32">
        <v>0.1</v>
      </c>
      <c r="BD32">
        <v>68.099999999999994</v>
      </c>
      <c r="BE32">
        <v>27.8</v>
      </c>
      <c r="BF32">
        <v>33.9</v>
      </c>
      <c r="BG32">
        <v>6.4</v>
      </c>
      <c r="BH32">
        <v>-378.6</v>
      </c>
      <c r="BI32">
        <v>-230.8</v>
      </c>
      <c r="BJ32">
        <v>74.3</v>
      </c>
      <c r="BK32">
        <v>41</v>
      </c>
      <c r="BL32">
        <v>32.200000000000003</v>
      </c>
      <c r="BM32">
        <v>1.2</v>
      </c>
    </row>
    <row r="33" spans="4:65" x14ac:dyDescent="0.2">
      <c r="D33" s="5" t="s">
        <v>201</v>
      </c>
      <c r="E33" s="5" t="s">
        <v>78</v>
      </c>
      <c r="F33" s="5">
        <v>400.9</v>
      </c>
      <c r="G33" s="5">
        <v>244.7</v>
      </c>
      <c r="H33" s="5">
        <v>214.5</v>
      </c>
      <c r="I33" s="5">
        <v>214.5</v>
      </c>
      <c r="J33" s="5"/>
      <c r="K33" s="5"/>
      <c r="L33" s="5">
        <v>214.5</v>
      </c>
      <c r="M33" s="5"/>
      <c r="N33" s="5">
        <v>30.3</v>
      </c>
      <c r="O33" s="5"/>
      <c r="T33">
        <v>3.1</v>
      </c>
      <c r="U33">
        <v>27.2</v>
      </c>
      <c r="V33">
        <v>44.1</v>
      </c>
      <c r="AB33">
        <v>44.1</v>
      </c>
      <c r="AC33">
        <v>29.3</v>
      </c>
      <c r="AK33">
        <v>0.5</v>
      </c>
      <c r="AL33">
        <v>0.5</v>
      </c>
      <c r="AR33">
        <v>13.8</v>
      </c>
      <c r="AS33">
        <v>565.20000000000005</v>
      </c>
      <c r="AT33">
        <v>62.2</v>
      </c>
      <c r="AU33">
        <v>0.4</v>
      </c>
      <c r="AV33">
        <v>12.4</v>
      </c>
      <c r="AW33">
        <v>11.2</v>
      </c>
      <c r="AX33">
        <v>1.2</v>
      </c>
      <c r="AY33">
        <v>0.1</v>
      </c>
      <c r="BA33">
        <v>0.1</v>
      </c>
      <c r="BD33">
        <v>49.3</v>
      </c>
      <c r="BE33">
        <v>24.3</v>
      </c>
      <c r="BF33">
        <v>19</v>
      </c>
      <c r="BG33">
        <v>6</v>
      </c>
      <c r="BH33">
        <v>-378.6</v>
      </c>
      <c r="BI33">
        <v>-205.4</v>
      </c>
      <c r="BJ33">
        <v>68.599999999999994</v>
      </c>
      <c r="BK33">
        <v>41</v>
      </c>
      <c r="BL33">
        <v>26.8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131.80000000000001</v>
      </c>
      <c r="G34" s="5">
        <v>65.2</v>
      </c>
      <c r="H34" s="5">
        <v>134.6</v>
      </c>
      <c r="I34" s="5">
        <v>134.6</v>
      </c>
      <c r="J34" s="5"/>
      <c r="K34" s="5">
        <v>134.6</v>
      </c>
      <c r="L34" s="5"/>
      <c r="M34" s="5"/>
      <c r="N34" s="5">
        <v>-69.3</v>
      </c>
      <c r="O34" s="5">
        <v>-9.5</v>
      </c>
      <c r="R34">
        <v>-2.8</v>
      </c>
      <c r="T34">
        <v>-17.600000000000001</v>
      </c>
      <c r="U34">
        <v>-39.4</v>
      </c>
      <c r="V34">
        <v>49.9</v>
      </c>
      <c r="W34">
        <v>2438.6</v>
      </c>
      <c r="X34">
        <v>2129.6999999999998</v>
      </c>
      <c r="Y34">
        <v>289.10000000000002</v>
      </c>
      <c r="Z34">
        <v>19.8</v>
      </c>
      <c r="AB34">
        <v>-2388.6999999999998</v>
      </c>
      <c r="AC34">
        <v>-211.7</v>
      </c>
      <c r="AD34">
        <v>-39.4</v>
      </c>
      <c r="AE34">
        <v>-152</v>
      </c>
      <c r="AF34">
        <v>-397.5</v>
      </c>
      <c r="AH34">
        <v>-3.5</v>
      </c>
      <c r="AI34">
        <v>-284.7</v>
      </c>
      <c r="AJ34">
        <v>7.5</v>
      </c>
      <c r="AK34">
        <v>-867.1</v>
      </c>
      <c r="AL34">
        <v>-362.1</v>
      </c>
      <c r="AM34">
        <v>8.6</v>
      </c>
      <c r="AN34">
        <v>-25.4</v>
      </c>
      <c r="AO34">
        <v>-15.6</v>
      </c>
      <c r="AP34">
        <v>-6.1</v>
      </c>
      <c r="AQ34">
        <v>-10.1</v>
      </c>
      <c r="AR34">
        <v>-29.4</v>
      </c>
      <c r="AS34">
        <v>17.5</v>
      </c>
      <c r="AT34">
        <v>18.899999999999999</v>
      </c>
      <c r="BD34">
        <v>18.899999999999999</v>
      </c>
      <c r="BE34">
        <v>3.5</v>
      </c>
      <c r="BF34">
        <v>14.9</v>
      </c>
      <c r="BG34">
        <v>0.4</v>
      </c>
      <c r="BI34">
        <v>-25.5</v>
      </c>
      <c r="BJ34">
        <v>5.7</v>
      </c>
      <c r="BL34">
        <v>5.4</v>
      </c>
      <c r="BM34">
        <v>0.4</v>
      </c>
    </row>
    <row r="35" spans="4:65" x14ac:dyDescent="0.2">
      <c r="D35" s="5" t="s">
        <v>203</v>
      </c>
      <c r="E35" s="5" t="s">
        <v>78</v>
      </c>
      <c r="F35" s="5">
        <v>204.7</v>
      </c>
      <c r="G35" s="5">
        <v>19.399999999999999</v>
      </c>
      <c r="H35" s="5"/>
      <c r="I35" s="5"/>
      <c r="J35" s="5"/>
      <c r="K35" s="5"/>
      <c r="L35" s="5"/>
      <c r="M35" s="5"/>
      <c r="N35" s="5">
        <v>19.399999999999999</v>
      </c>
      <c r="O35" s="5"/>
      <c r="T35">
        <v>8.8000000000000007</v>
      </c>
      <c r="U35">
        <v>10.5</v>
      </c>
      <c r="V35">
        <v>93.6</v>
      </c>
      <c r="AB35">
        <v>93.6</v>
      </c>
      <c r="AC35">
        <v>74</v>
      </c>
      <c r="AD35">
        <v>0.2</v>
      </c>
      <c r="AK35">
        <v>0.1</v>
      </c>
      <c r="AL35">
        <v>7</v>
      </c>
      <c r="AQ35">
        <v>8.6</v>
      </c>
      <c r="AR35">
        <v>3.8</v>
      </c>
      <c r="AS35">
        <v>40.200000000000003</v>
      </c>
      <c r="BH35">
        <v>30.3</v>
      </c>
      <c r="BI35">
        <v>21.2</v>
      </c>
    </row>
    <row r="36" spans="4:65" x14ac:dyDescent="0.2">
      <c r="D36" s="5" t="s">
        <v>93</v>
      </c>
      <c r="E36" s="5" t="s">
        <v>78</v>
      </c>
      <c r="F36" s="5">
        <v>15.3</v>
      </c>
      <c r="G36" s="5"/>
      <c r="H36" s="5"/>
      <c r="I36" s="5"/>
      <c r="J36" s="5"/>
      <c r="K36" s="5"/>
      <c r="L36" s="5"/>
      <c r="M36" s="5"/>
      <c r="N36" s="5"/>
      <c r="O36" s="5"/>
      <c r="BH36">
        <v>15.3</v>
      </c>
    </row>
    <row r="37" spans="4:65" x14ac:dyDescent="0.2">
      <c r="D37" s="5" t="s">
        <v>94</v>
      </c>
      <c r="E37" s="5" t="s">
        <v>78</v>
      </c>
      <c r="F37" s="5">
        <v>25.2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20.399999999999999</v>
      </c>
      <c r="BH37">
        <v>4.5</v>
      </c>
      <c r="BI37">
        <v>0.3</v>
      </c>
    </row>
    <row r="38" spans="4:65" x14ac:dyDescent="0.2">
      <c r="D38" s="5" t="s">
        <v>95</v>
      </c>
      <c r="E38" s="5" t="s">
        <v>78</v>
      </c>
      <c r="F38" s="5">
        <v>8.1999999999999993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>
        <v>6.4</v>
      </c>
      <c r="U38">
        <v>1.5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12.6</v>
      </c>
      <c r="G39" s="5">
        <v>11.5</v>
      </c>
      <c r="H39" s="5"/>
      <c r="I39" s="5"/>
      <c r="J39" s="5"/>
      <c r="K39" s="5"/>
      <c r="L39" s="5"/>
      <c r="M39" s="5"/>
      <c r="N39" s="5">
        <v>11.5</v>
      </c>
      <c r="O39" s="5"/>
      <c r="T39">
        <v>2.4</v>
      </c>
      <c r="U39">
        <v>9</v>
      </c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140.9</v>
      </c>
      <c r="G40" s="5"/>
      <c r="H40" s="5"/>
      <c r="I40" s="5"/>
      <c r="J40" s="5"/>
      <c r="K40" s="5"/>
      <c r="L40" s="5"/>
      <c r="M40" s="5"/>
      <c r="N40" s="5"/>
      <c r="O40" s="5"/>
      <c r="V40">
        <v>93.6</v>
      </c>
      <c r="AB40">
        <v>93.6</v>
      </c>
      <c r="AC40">
        <v>74</v>
      </c>
      <c r="AD40">
        <v>0.2</v>
      </c>
      <c r="AK40">
        <v>0</v>
      </c>
      <c r="AL40">
        <v>7</v>
      </c>
      <c r="AQ40">
        <v>8.6</v>
      </c>
      <c r="AR40">
        <v>3.8</v>
      </c>
      <c r="AS40">
        <v>17.5</v>
      </c>
      <c r="BH40">
        <v>9.3000000000000007</v>
      </c>
      <c r="BI40">
        <v>20.5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1.5</v>
      </c>
      <c r="BH41">
        <v>0.6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23.6</v>
      </c>
      <c r="G42" s="5"/>
      <c r="H42" s="5"/>
      <c r="I42" s="5"/>
      <c r="J42" s="5"/>
      <c r="K42" s="5"/>
      <c r="L42" s="5"/>
      <c r="M42" s="5"/>
      <c r="N42" s="5"/>
      <c r="O42" s="5"/>
      <c r="BH42">
        <v>19.899999999999999</v>
      </c>
      <c r="BI42">
        <v>3.7</v>
      </c>
    </row>
    <row r="43" spans="4:65" x14ac:dyDescent="0.2">
      <c r="D43" s="5" t="s">
        <v>99</v>
      </c>
      <c r="E43" s="5" t="s">
        <v>78</v>
      </c>
      <c r="F43" s="5">
        <v>2557.1</v>
      </c>
      <c r="G43" s="5">
        <v>22.5</v>
      </c>
      <c r="H43" s="5">
        <v>2.4</v>
      </c>
      <c r="I43" s="5">
        <v>1.9</v>
      </c>
      <c r="J43" s="5">
        <v>1.8</v>
      </c>
      <c r="K43" s="5">
        <v>0.1</v>
      </c>
      <c r="L43" s="5"/>
      <c r="M43" s="5">
        <v>0.5</v>
      </c>
      <c r="N43" s="5">
        <v>20.100000000000001</v>
      </c>
      <c r="O43" s="5">
        <v>8.9</v>
      </c>
      <c r="P43">
        <v>1</v>
      </c>
      <c r="R43">
        <v>2.8</v>
      </c>
      <c r="T43">
        <v>5.7</v>
      </c>
      <c r="U43">
        <v>1.7</v>
      </c>
      <c r="V43">
        <v>1135.4000000000001</v>
      </c>
      <c r="W43">
        <v>129.19999999999999</v>
      </c>
      <c r="Y43">
        <v>129.19999999999999</v>
      </c>
      <c r="AB43">
        <v>1006.2</v>
      </c>
      <c r="AC43">
        <v>114.2</v>
      </c>
      <c r="AD43">
        <v>64.8</v>
      </c>
      <c r="AE43">
        <v>224.3</v>
      </c>
      <c r="AF43">
        <v>174.9</v>
      </c>
      <c r="AH43">
        <v>0.1</v>
      </c>
      <c r="AI43">
        <v>2.2999999999999998</v>
      </c>
      <c r="AJ43">
        <v>3.8</v>
      </c>
      <c r="AK43">
        <v>360.9</v>
      </c>
      <c r="AL43">
        <v>2.8</v>
      </c>
      <c r="AM43">
        <v>8.6</v>
      </c>
      <c r="AN43">
        <v>7</v>
      </c>
      <c r="AO43">
        <v>14.5</v>
      </c>
      <c r="AP43">
        <v>3.3</v>
      </c>
      <c r="AQ43">
        <v>18.3</v>
      </c>
      <c r="AR43">
        <v>6.5</v>
      </c>
      <c r="AS43">
        <v>774.2</v>
      </c>
      <c r="AT43">
        <v>24.3</v>
      </c>
      <c r="AY43">
        <v>0.8</v>
      </c>
      <c r="AZ43">
        <v>0.8</v>
      </c>
      <c r="BC43">
        <v>1.2</v>
      </c>
      <c r="BD43">
        <v>22.2</v>
      </c>
      <c r="BF43">
        <v>21.2</v>
      </c>
      <c r="BG43">
        <v>1</v>
      </c>
      <c r="BH43">
        <v>389.1</v>
      </c>
      <c r="BI43">
        <v>205.9</v>
      </c>
      <c r="BJ43">
        <v>5.7</v>
      </c>
      <c r="BL43">
        <v>4.5</v>
      </c>
      <c r="BM43">
        <v>1.2</v>
      </c>
    </row>
    <row r="44" spans="4:65" x14ac:dyDescent="0.2">
      <c r="D44" s="5" t="s">
        <v>100</v>
      </c>
      <c r="E44" s="5" t="s">
        <v>78</v>
      </c>
      <c r="F44" s="5">
        <v>1998.1</v>
      </c>
      <c r="G44" s="5">
        <v>17.399999999999999</v>
      </c>
      <c r="H44" s="5">
        <v>2.2999999999999998</v>
      </c>
      <c r="I44" s="5">
        <v>1.8</v>
      </c>
      <c r="J44" s="5">
        <v>1.8</v>
      </c>
      <c r="K44" s="5"/>
      <c r="L44" s="5"/>
      <c r="M44" s="5">
        <v>0.5</v>
      </c>
      <c r="N44" s="5">
        <v>15.1</v>
      </c>
      <c r="O44" s="5">
        <v>6.7</v>
      </c>
      <c r="P44">
        <v>1</v>
      </c>
      <c r="T44">
        <v>5.7</v>
      </c>
      <c r="U44">
        <v>1.7</v>
      </c>
      <c r="V44">
        <v>675.2</v>
      </c>
      <c r="AB44">
        <v>675.2</v>
      </c>
      <c r="AC44">
        <v>114.2</v>
      </c>
      <c r="AD44">
        <v>19.3</v>
      </c>
      <c r="AF44">
        <v>174.9</v>
      </c>
      <c r="AH44">
        <v>0.1</v>
      </c>
      <c r="AI44">
        <v>2.2999999999999998</v>
      </c>
      <c r="AJ44">
        <v>0.3</v>
      </c>
      <c r="AK44">
        <v>360.9</v>
      </c>
      <c r="AL44">
        <v>2.8</v>
      </c>
      <c r="AR44">
        <v>0.4</v>
      </c>
      <c r="AS44">
        <v>680.5</v>
      </c>
      <c r="AT44">
        <v>24.3</v>
      </c>
      <c r="AY44">
        <v>0.8</v>
      </c>
      <c r="AZ44">
        <v>0.8</v>
      </c>
      <c r="BC44">
        <v>1.2</v>
      </c>
      <c r="BD44">
        <v>22.2</v>
      </c>
      <c r="BF44">
        <v>21.2</v>
      </c>
      <c r="BG44">
        <v>1</v>
      </c>
      <c r="BH44">
        <v>389.1</v>
      </c>
      <c r="BI44">
        <v>205.9</v>
      </c>
      <c r="BJ44">
        <v>5.7</v>
      </c>
      <c r="BL44">
        <v>4.5</v>
      </c>
      <c r="BM44">
        <v>1.2</v>
      </c>
    </row>
    <row r="45" spans="4:65" x14ac:dyDescent="0.2">
      <c r="D45" s="5" t="s">
        <v>101</v>
      </c>
      <c r="E45" s="5" t="s">
        <v>78</v>
      </c>
      <c r="F45" s="5">
        <v>640.70000000000005</v>
      </c>
      <c r="G45" s="5">
        <v>17.3</v>
      </c>
      <c r="H45" s="5">
        <v>2.2999999999999998</v>
      </c>
      <c r="I45" s="5">
        <v>1.8</v>
      </c>
      <c r="J45" s="5">
        <v>1.8</v>
      </c>
      <c r="K45" s="5"/>
      <c r="L45" s="5"/>
      <c r="M45" s="5">
        <v>0.5</v>
      </c>
      <c r="N45" s="5">
        <v>15</v>
      </c>
      <c r="O45" s="5">
        <v>6.7</v>
      </c>
      <c r="P45">
        <v>0.9</v>
      </c>
      <c r="T45">
        <v>5.7</v>
      </c>
      <c r="U45">
        <v>1.7</v>
      </c>
      <c r="V45">
        <v>145.19999999999999</v>
      </c>
      <c r="AB45">
        <v>145.19999999999999</v>
      </c>
      <c r="AC45">
        <v>114.2</v>
      </c>
      <c r="AD45">
        <v>0.5</v>
      </c>
      <c r="AF45">
        <v>0</v>
      </c>
      <c r="AJ45">
        <v>0</v>
      </c>
      <c r="AK45">
        <v>29</v>
      </c>
      <c r="AL45">
        <v>1</v>
      </c>
      <c r="AR45">
        <v>0.4</v>
      </c>
      <c r="AS45">
        <v>175.4</v>
      </c>
      <c r="AT45">
        <v>4.3</v>
      </c>
      <c r="BD45">
        <v>4.3</v>
      </c>
      <c r="BF45">
        <v>3.7</v>
      </c>
      <c r="BG45">
        <v>0.6</v>
      </c>
      <c r="BH45">
        <v>152.80000000000001</v>
      </c>
      <c r="BI45">
        <v>142.9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34.4</v>
      </c>
      <c r="G46" s="5">
        <v>12.6</v>
      </c>
      <c r="H46" s="5"/>
      <c r="I46" s="5"/>
      <c r="J46" s="5"/>
      <c r="K46" s="5"/>
      <c r="L46" s="5"/>
      <c r="M46" s="5"/>
      <c r="N46" s="5">
        <v>12.6</v>
      </c>
      <c r="O46" s="5">
        <v>5.2</v>
      </c>
      <c r="T46">
        <v>5.7</v>
      </c>
      <c r="U46">
        <v>1.7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9.6</v>
      </c>
      <c r="BH46">
        <v>9.5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329.1</v>
      </c>
      <c r="G47" s="5"/>
      <c r="H47" s="5"/>
      <c r="I47" s="5"/>
      <c r="J47" s="5"/>
      <c r="K47" s="5"/>
      <c r="L47" s="5"/>
      <c r="M47" s="5"/>
      <c r="N47" s="5"/>
      <c r="O47" s="5"/>
      <c r="V47">
        <v>114.8</v>
      </c>
      <c r="AB47">
        <v>114.8</v>
      </c>
      <c r="AC47">
        <v>114.2</v>
      </c>
      <c r="AD47">
        <v>0.1</v>
      </c>
      <c r="AK47">
        <v>0</v>
      </c>
      <c r="AR47">
        <v>0.4</v>
      </c>
      <c r="AS47">
        <v>60.2</v>
      </c>
      <c r="AT47">
        <v>0.1</v>
      </c>
      <c r="BD47">
        <v>0.1</v>
      </c>
      <c r="BH47">
        <v>48.3</v>
      </c>
      <c r="BI47">
        <v>104.1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27.3</v>
      </c>
      <c r="G48" s="5"/>
      <c r="H48" s="5"/>
      <c r="I48" s="5"/>
      <c r="J48" s="5"/>
      <c r="K48" s="5"/>
      <c r="L48" s="5"/>
      <c r="M48" s="5"/>
      <c r="N48" s="5"/>
      <c r="O48" s="5"/>
      <c r="AS48">
        <v>4.4000000000000004</v>
      </c>
      <c r="BH48">
        <v>21.6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33.6</v>
      </c>
      <c r="G49" s="5">
        <v>1.9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1.5</v>
      </c>
      <c r="O49" s="5">
        <v>1.5</v>
      </c>
      <c r="V49">
        <v>1.1000000000000001</v>
      </c>
      <c r="AB49">
        <v>1.1000000000000001</v>
      </c>
      <c r="AD49">
        <v>0</v>
      </c>
      <c r="AK49">
        <v>0.1</v>
      </c>
      <c r="AL49">
        <v>1</v>
      </c>
      <c r="AS49">
        <v>23.3</v>
      </c>
      <c r="AT49">
        <v>1.3</v>
      </c>
      <c r="BD49">
        <v>1.3</v>
      </c>
      <c r="BH49">
        <v>5.4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4.5999999999999996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K50">
        <v>0.2</v>
      </c>
      <c r="AS50">
        <v>2.1</v>
      </c>
      <c r="BH50">
        <v>2.2000000000000002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24.8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S51">
        <v>12.5</v>
      </c>
      <c r="BH51">
        <v>11.8</v>
      </c>
      <c r="BI51">
        <v>0.3</v>
      </c>
    </row>
    <row r="52" spans="4:61" x14ac:dyDescent="0.2">
      <c r="D52" t="s">
        <v>211</v>
      </c>
      <c r="E52" t="s">
        <v>78</v>
      </c>
      <c r="F52">
        <v>5.7</v>
      </c>
      <c r="G52">
        <v>0.1</v>
      </c>
      <c r="H52">
        <v>0.1</v>
      </c>
      <c r="M52">
        <v>0.1</v>
      </c>
      <c r="V52">
        <v>0.6</v>
      </c>
      <c r="AB52">
        <v>0.6</v>
      </c>
      <c r="AD52">
        <v>0</v>
      </c>
      <c r="AK52">
        <v>0.6</v>
      </c>
      <c r="AS52">
        <v>2.6</v>
      </c>
      <c r="BH52">
        <v>0.9</v>
      </c>
      <c r="BI52">
        <v>1.5</v>
      </c>
    </row>
    <row r="53" spans="4:61" x14ac:dyDescent="0.2">
      <c r="D53" t="s">
        <v>212</v>
      </c>
      <c r="E53" t="s">
        <v>78</v>
      </c>
      <c r="F53">
        <v>86.8</v>
      </c>
      <c r="G53">
        <v>1.8</v>
      </c>
      <c r="H53">
        <v>1.8</v>
      </c>
      <c r="I53">
        <v>1.8</v>
      </c>
      <c r="J53">
        <v>1.8</v>
      </c>
      <c r="V53">
        <v>0.7</v>
      </c>
      <c r="AB53">
        <v>0.7</v>
      </c>
      <c r="AJ53">
        <v>0</v>
      </c>
      <c r="AK53">
        <v>0.6</v>
      </c>
      <c r="AL53">
        <v>0.1</v>
      </c>
      <c r="AS53">
        <v>37.9</v>
      </c>
      <c r="AT53">
        <v>1.2</v>
      </c>
      <c r="BD53">
        <v>1.2</v>
      </c>
      <c r="BH53">
        <v>25.9</v>
      </c>
      <c r="BI53">
        <v>19.3</v>
      </c>
    </row>
    <row r="54" spans="4:61" x14ac:dyDescent="0.2">
      <c r="D54" t="s">
        <v>213</v>
      </c>
      <c r="E54" t="s">
        <v>78</v>
      </c>
      <c r="F54">
        <v>36.799999999999997</v>
      </c>
      <c r="V54">
        <v>0</v>
      </c>
      <c r="AB54">
        <v>0</v>
      </c>
      <c r="AD54">
        <v>0</v>
      </c>
      <c r="AK54">
        <v>0</v>
      </c>
      <c r="AS54">
        <v>9.5</v>
      </c>
      <c r="AT54">
        <v>0.1</v>
      </c>
      <c r="BD54">
        <v>0.1</v>
      </c>
      <c r="BH54">
        <v>13.3</v>
      </c>
      <c r="BI54">
        <v>13.8</v>
      </c>
    </row>
    <row r="55" spans="4:61" x14ac:dyDescent="0.2">
      <c r="D55" t="s">
        <v>214</v>
      </c>
      <c r="E55" t="s">
        <v>78</v>
      </c>
      <c r="F55">
        <v>3.2</v>
      </c>
      <c r="V55">
        <v>0</v>
      </c>
      <c r="AB55">
        <v>0</v>
      </c>
      <c r="AJ55">
        <v>0</v>
      </c>
      <c r="AK55">
        <v>0</v>
      </c>
      <c r="AS55">
        <v>0.5</v>
      </c>
      <c r="AT55">
        <v>1.6</v>
      </c>
      <c r="BD55">
        <v>1.6</v>
      </c>
      <c r="BH55">
        <v>1</v>
      </c>
      <c r="BI55">
        <v>0.1</v>
      </c>
    </row>
    <row r="56" spans="4:61" x14ac:dyDescent="0.2">
      <c r="D56" t="s">
        <v>215</v>
      </c>
      <c r="E56" t="s">
        <v>78</v>
      </c>
      <c r="F56">
        <v>35.5</v>
      </c>
      <c r="V56">
        <v>27.2</v>
      </c>
      <c r="AB56">
        <v>27.2</v>
      </c>
      <c r="AK56">
        <v>27.2</v>
      </c>
      <c r="AS56">
        <v>4.5999999999999996</v>
      </c>
      <c r="BH56">
        <v>3.6</v>
      </c>
    </row>
    <row r="57" spans="4:61" x14ac:dyDescent="0.2">
      <c r="D57" t="s">
        <v>226</v>
      </c>
      <c r="E57" t="s">
        <v>78</v>
      </c>
      <c r="F57">
        <v>4.8</v>
      </c>
      <c r="V57">
        <v>0</v>
      </c>
      <c r="AB57">
        <v>0</v>
      </c>
      <c r="AK57">
        <v>0</v>
      </c>
      <c r="AS57">
        <v>3.1</v>
      </c>
      <c r="BH57">
        <v>1.4</v>
      </c>
      <c r="BI57">
        <v>0.3</v>
      </c>
    </row>
    <row r="58" spans="4:61" x14ac:dyDescent="0.2">
      <c r="D58" t="s">
        <v>216</v>
      </c>
      <c r="E58" t="s">
        <v>78</v>
      </c>
      <c r="F58">
        <v>14.2</v>
      </c>
      <c r="G58">
        <v>0.9</v>
      </c>
      <c r="N58">
        <v>0.9</v>
      </c>
      <c r="P58">
        <v>0.9</v>
      </c>
      <c r="V58">
        <v>0</v>
      </c>
      <c r="AB58">
        <v>0</v>
      </c>
      <c r="AD58">
        <v>0</v>
      </c>
      <c r="AK58">
        <v>0</v>
      </c>
      <c r="AS58">
        <v>5.0999999999999996</v>
      </c>
      <c r="BH58">
        <v>7.8</v>
      </c>
      <c r="BI58">
        <v>0.4</v>
      </c>
    </row>
    <row r="59" spans="4:61" x14ac:dyDescent="0.2">
      <c r="D59" t="s">
        <v>102</v>
      </c>
      <c r="E59" t="s">
        <v>78</v>
      </c>
      <c r="F59">
        <v>496.6</v>
      </c>
      <c r="V59">
        <v>490.8</v>
      </c>
      <c r="AB59">
        <v>490.8</v>
      </c>
      <c r="AD59">
        <v>15.2</v>
      </c>
      <c r="AF59">
        <v>174.9</v>
      </c>
      <c r="AH59">
        <v>0.1</v>
      </c>
      <c r="AI59">
        <v>0.5</v>
      </c>
      <c r="AK59">
        <v>300.10000000000002</v>
      </c>
      <c r="AS59">
        <v>0.1</v>
      </c>
      <c r="BH59">
        <v>5.7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476</v>
      </c>
      <c r="V61">
        <v>475.9</v>
      </c>
      <c r="AB61">
        <v>475.9</v>
      </c>
      <c r="AD61">
        <v>15.2</v>
      </c>
      <c r="AF61">
        <v>174.9</v>
      </c>
      <c r="AK61">
        <v>285.8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12.9</v>
      </c>
      <c r="V64">
        <v>12.9</v>
      </c>
      <c r="AB64">
        <v>12.9</v>
      </c>
      <c r="AK64">
        <v>12.9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860.8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39.1</v>
      </c>
      <c r="AB66">
        <v>39.1</v>
      </c>
      <c r="AD66">
        <v>3.6</v>
      </c>
      <c r="AI66">
        <v>1.8</v>
      </c>
      <c r="AJ66">
        <v>0.3</v>
      </c>
      <c r="AK66">
        <v>31.7</v>
      </c>
      <c r="AL66">
        <v>1.8</v>
      </c>
      <c r="AS66">
        <v>505.1</v>
      </c>
      <c r="AT66">
        <v>20</v>
      </c>
      <c r="AY66">
        <v>0.8</v>
      </c>
      <c r="AZ66">
        <v>0.8</v>
      </c>
      <c r="BC66">
        <v>1.2</v>
      </c>
      <c r="BD66">
        <v>17.899999999999999</v>
      </c>
      <c r="BF66">
        <v>17.5</v>
      </c>
      <c r="BG66">
        <v>0.5</v>
      </c>
      <c r="BH66">
        <v>230.6</v>
      </c>
      <c r="BI66">
        <v>63</v>
      </c>
      <c r="BJ66">
        <v>2.7</v>
      </c>
      <c r="BL66">
        <v>1.5</v>
      </c>
      <c r="BM66">
        <v>1.2</v>
      </c>
    </row>
    <row r="67" spans="4:65" x14ac:dyDescent="0.2">
      <c r="D67" t="s">
        <v>115</v>
      </c>
      <c r="E67" t="s">
        <v>78</v>
      </c>
      <c r="F67">
        <v>287.3</v>
      </c>
      <c r="G67">
        <v>0.1</v>
      </c>
      <c r="N67">
        <v>0.1</v>
      </c>
      <c r="P67">
        <v>0.1</v>
      </c>
      <c r="V67">
        <v>8</v>
      </c>
      <c r="AB67">
        <v>8</v>
      </c>
      <c r="AD67">
        <v>0.8</v>
      </c>
      <c r="AK67">
        <v>7.2</v>
      </c>
      <c r="AS67">
        <v>128.4</v>
      </c>
      <c r="AT67">
        <v>1.8</v>
      </c>
      <c r="AY67">
        <v>0.1</v>
      </c>
      <c r="AZ67">
        <v>0.1</v>
      </c>
      <c r="BC67">
        <v>0.7</v>
      </c>
      <c r="BD67">
        <v>1</v>
      </c>
      <c r="BF67">
        <v>0.6</v>
      </c>
      <c r="BG67">
        <v>0.5</v>
      </c>
      <c r="BH67">
        <v>127.8</v>
      </c>
      <c r="BI67">
        <v>18.399999999999999</v>
      </c>
      <c r="BJ67">
        <v>2.7</v>
      </c>
      <c r="BL67">
        <v>1.5</v>
      </c>
      <c r="BM67">
        <v>1.2</v>
      </c>
    </row>
    <row r="68" spans="4:65" x14ac:dyDescent="0.2">
      <c r="D68" t="s">
        <v>104</v>
      </c>
      <c r="E68" t="s">
        <v>78</v>
      </c>
      <c r="F68">
        <v>417.6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1.7</v>
      </c>
      <c r="AB68">
        <v>1.7</v>
      </c>
      <c r="AD68">
        <v>1.1000000000000001</v>
      </c>
      <c r="AJ68">
        <v>0.3</v>
      </c>
      <c r="AK68">
        <v>0.3</v>
      </c>
      <c r="AS68">
        <v>309.5</v>
      </c>
      <c r="AT68">
        <v>17.5</v>
      </c>
      <c r="AY68">
        <v>0.7</v>
      </c>
      <c r="AZ68">
        <v>0.7</v>
      </c>
      <c r="BC68">
        <v>0.4</v>
      </c>
      <c r="BD68">
        <v>16.399999999999999</v>
      </c>
      <c r="BF68">
        <v>16.399999999999999</v>
      </c>
      <c r="BH68">
        <v>80.2</v>
      </c>
      <c r="BI68">
        <v>8.6</v>
      </c>
    </row>
    <row r="69" spans="4:65" x14ac:dyDescent="0.2">
      <c r="D69" t="s">
        <v>105</v>
      </c>
      <c r="E69" t="s">
        <v>78</v>
      </c>
      <c r="F69">
        <v>142.6</v>
      </c>
      <c r="V69">
        <v>16.2</v>
      </c>
      <c r="AB69">
        <v>16.2</v>
      </c>
      <c r="AD69">
        <v>1.7</v>
      </c>
      <c r="AK69">
        <v>14.5</v>
      </c>
      <c r="AS69">
        <v>67.099999999999994</v>
      </c>
      <c r="AT69">
        <v>0.7</v>
      </c>
      <c r="BC69">
        <v>0.2</v>
      </c>
      <c r="BD69">
        <v>0.5</v>
      </c>
      <c r="BF69">
        <v>0.5</v>
      </c>
      <c r="BH69">
        <v>22.7</v>
      </c>
      <c r="BI69">
        <v>35.9</v>
      </c>
    </row>
    <row r="70" spans="4:65" x14ac:dyDescent="0.2">
      <c r="D70" t="s">
        <v>106</v>
      </c>
      <c r="E70" t="s">
        <v>78</v>
      </c>
      <c r="F70">
        <v>10.1</v>
      </c>
      <c r="V70">
        <v>10.1</v>
      </c>
      <c r="AB70">
        <v>10.1</v>
      </c>
      <c r="AK70">
        <v>8.4</v>
      </c>
      <c r="AL70">
        <v>1.8</v>
      </c>
    </row>
    <row r="71" spans="4:65" x14ac:dyDescent="0.2">
      <c r="D71" t="s">
        <v>107</v>
      </c>
      <c r="E71" t="s">
        <v>78</v>
      </c>
      <c r="F71">
        <v>3.1</v>
      </c>
      <c r="V71">
        <v>3.1</v>
      </c>
      <c r="AB71">
        <v>3.1</v>
      </c>
      <c r="AI71">
        <v>1.8</v>
      </c>
      <c r="AK71">
        <v>1.3</v>
      </c>
    </row>
    <row r="72" spans="4:65" x14ac:dyDescent="0.2">
      <c r="D72" t="s">
        <v>108</v>
      </c>
      <c r="E72" t="s">
        <v>78</v>
      </c>
      <c r="F72">
        <v>559</v>
      </c>
      <c r="G72">
        <v>5.0999999999999996</v>
      </c>
      <c r="H72">
        <v>0.1</v>
      </c>
      <c r="I72">
        <v>0.1</v>
      </c>
      <c r="K72">
        <v>0.1</v>
      </c>
      <c r="N72">
        <v>5</v>
      </c>
      <c r="O72">
        <v>2.2000000000000002</v>
      </c>
      <c r="R72">
        <v>2.8</v>
      </c>
      <c r="V72">
        <v>460.2</v>
      </c>
      <c r="W72">
        <v>129.19999999999999</v>
      </c>
      <c r="Y72">
        <v>129.19999999999999</v>
      </c>
      <c r="AB72">
        <v>331.1</v>
      </c>
      <c r="AD72">
        <v>45.5</v>
      </c>
      <c r="AE72">
        <v>224.3</v>
      </c>
      <c r="AJ72">
        <v>3.5</v>
      </c>
      <c r="AL72">
        <v>0</v>
      </c>
      <c r="AM72">
        <v>8.6</v>
      </c>
      <c r="AN72">
        <v>7</v>
      </c>
      <c r="AO72">
        <v>14.5</v>
      </c>
      <c r="AP72">
        <v>3.3</v>
      </c>
      <c r="AQ72">
        <v>18.3</v>
      </c>
      <c r="AR72">
        <v>6.1</v>
      </c>
      <c r="AS72">
        <v>93.7</v>
      </c>
    </row>
    <row r="73" spans="4:65" x14ac:dyDescent="0.2">
      <c r="D73" t="s">
        <v>109</v>
      </c>
      <c r="E73" t="s">
        <v>78</v>
      </c>
      <c r="F73">
        <v>550.29999999999995</v>
      </c>
      <c r="G73">
        <v>5.0999999999999996</v>
      </c>
      <c r="H73">
        <v>0.1</v>
      </c>
      <c r="I73">
        <v>0.1</v>
      </c>
      <c r="K73">
        <v>0.1</v>
      </c>
      <c r="N73">
        <v>5</v>
      </c>
      <c r="O73">
        <v>2.2000000000000002</v>
      </c>
      <c r="R73">
        <v>2.8</v>
      </c>
      <c r="V73">
        <v>455.3</v>
      </c>
      <c r="W73">
        <v>129.19999999999999</v>
      </c>
      <c r="Y73">
        <v>129.19999999999999</v>
      </c>
      <c r="AB73">
        <v>326.2</v>
      </c>
      <c r="AD73">
        <v>45.5</v>
      </c>
      <c r="AE73">
        <v>224.3</v>
      </c>
      <c r="AJ73">
        <v>3.3</v>
      </c>
      <c r="AL73">
        <v>0</v>
      </c>
      <c r="AM73">
        <v>8.6</v>
      </c>
      <c r="AN73">
        <v>2.4</v>
      </c>
      <c r="AO73">
        <v>14.5</v>
      </c>
      <c r="AP73">
        <v>3.3</v>
      </c>
      <c r="AQ73">
        <v>18.3</v>
      </c>
      <c r="AR73">
        <v>6.1</v>
      </c>
      <c r="AS73">
        <v>89.9</v>
      </c>
    </row>
    <row r="74" spans="4:65" x14ac:dyDescent="0.2">
      <c r="D74" t="s">
        <v>110</v>
      </c>
      <c r="E74" t="s">
        <v>78</v>
      </c>
      <c r="F74">
        <v>514.29999999999995</v>
      </c>
      <c r="G74">
        <v>4.7</v>
      </c>
      <c r="N74">
        <v>4.7</v>
      </c>
      <c r="O74">
        <v>1.9</v>
      </c>
      <c r="R74">
        <v>2.8</v>
      </c>
      <c r="V74">
        <v>419.7</v>
      </c>
      <c r="W74">
        <v>129.19999999999999</v>
      </c>
      <c r="Y74">
        <v>129.19999999999999</v>
      </c>
      <c r="AB74">
        <v>290.5</v>
      </c>
      <c r="AD74">
        <v>45.5</v>
      </c>
      <c r="AE74">
        <v>224.3</v>
      </c>
      <c r="AJ74">
        <v>3.3</v>
      </c>
      <c r="AL74">
        <v>0</v>
      </c>
      <c r="AM74">
        <v>7.7</v>
      </c>
      <c r="AP74">
        <v>1.9</v>
      </c>
      <c r="AQ74">
        <v>1.8</v>
      </c>
      <c r="AR74">
        <v>6.1</v>
      </c>
      <c r="AS74">
        <v>89.9</v>
      </c>
    </row>
    <row r="75" spans="4:65" x14ac:dyDescent="0.2">
      <c r="D75" t="s">
        <v>223</v>
      </c>
      <c r="E75" t="s">
        <v>78</v>
      </c>
      <c r="F75">
        <v>3</v>
      </c>
      <c r="V75">
        <v>3</v>
      </c>
      <c r="AB75">
        <v>3</v>
      </c>
      <c r="AN75">
        <v>3</v>
      </c>
    </row>
    <row r="76" spans="4:65" x14ac:dyDescent="0.2">
      <c r="D76" t="s">
        <v>224</v>
      </c>
      <c r="E76" t="s">
        <v>78</v>
      </c>
      <c r="F76">
        <v>5.7</v>
      </c>
      <c r="V76">
        <v>1.9</v>
      </c>
      <c r="AB76">
        <v>1.9</v>
      </c>
      <c r="AJ76">
        <v>0.2</v>
      </c>
      <c r="AN76">
        <v>1.7</v>
      </c>
      <c r="AS76">
        <v>3.8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654-93F0-E644-A675-7846D4EDB7AB}">
  <sheetPr>
    <tabColor rgb="FFFFC000"/>
  </sheetPr>
  <dimension ref="A1:HU466"/>
  <sheetViews>
    <sheetView zoomScaleNormal="125" workbookViewId="0">
      <selection activeCell="I20" sqref="I20"/>
    </sheetView>
  </sheetViews>
  <sheetFormatPr baseColWidth="10" defaultRowHeight="16" x14ac:dyDescent="0.2"/>
  <cols>
    <col min="1" max="1" width="29.1640625" customWidth="1"/>
    <col min="2" max="2" width="23.1640625" customWidth="1"/>
    <col min="3" max="3" width="16.1640625" customWidth="1"/>
    <col min="4" max="4" width="0.1640625" customWidth="1"/>
    <col min="5" max="5" width="7.1640625" customWidth="1"/>
    <col min="6" max="6" width="14.5" bestFit="1" customWidth="1"/>
    <col min="7" max="36" width="14.5" customWidth="1"/>
    <col min="37" max="37" width="13.5" customWidth="1"/>
    <col min="38" max="38" width="14.5" customWidth="1"/>
    <col min="42" max="42" width="44.83203125" customWidth="1"/>
    <col min="44" max="44" width="10.83203125" customWidth="1"/>
    <col min="45" max="45" width="11.5" customWidth="1"/>
    <col min="46" max="47" width="10.83203125" customWidth="1"/>
    <col min="48" max="48" width="11.6640625" customWidth="1"/>
    <col min="49" max="49" width="13.5" customWidth="1"/>
    <col min="50" max="50" width="19" customWidth="1"/>
    <col min="51" max="51" width="3.5" customWidth="1"/>
    <col min="52" max="52" width="21.6640625" customWidth="1"/>
    <col min="53" max="53" width="18.6640625" customWidth="1"/>
    <col min="54" max="54" width="21.6640625" customWidth="1"/>
    <col min="55" max="55" width="17.83203125" customWidth="1"/>
    <col min="56" max="56" width="22" customWidth="1"/>
    <col min="57" max="57" width="22.83203125" customWidth="1"/>
    <col min="58" max="58" width="8.1640625" customWidth="1"/>
    <col min="59" max="59" width="12.5" customWidth="1"/>
    <col min="60" max="60" width="20.1640625" customWidth="1"/>
    <col min="61" max="61" width="27" customWidth="1"/>
    <col min="62" max="67" width="10.83203125" customWidth="1"/>
    <col min="68" max="68" width="13.83203125" customWidth="1"/>
    <col min="69" max="90" width="10.83203125" customWidth="1"/>
    <col min="93" max="105" width="10.83203125" customWidth="1"/>
  </cols>
  <sheetData>
    <row r="1" spans="1:116" s="2" customFormat="1" x14ac:dyDescent="0.2">
      <c r="A1" s="1" t="s">
        <v>10</v>
      </c>
      <c r="B1" s="1" t="s">
        <v>11</v>
      </c>
      <c r="C1" s="1" t="s">
        <v>6</v>
      </c>
      <c r="D1" s="1" t="s">
        <v>5</v>
      </c>
      <c r="E1" s="1" t="s">
        <v>139</v>
      </c>
      <c r="F1" s="1" t="s">
        <v>58</v>
      </c>
      <c r="G1" s="1" t="s">
        <v>373</v>
      </c>
      <c r="H1" s="1" t="s">
        <v>372</v>
      </c>
      <c r="I1" s="1" t="s">
        <v>374</v>
      </c>
      <c r="J1" s="1" t="s">
        <v>375</v>
      </c>
      <c r="K1" s="1" t="s">
        <v>376</v>
      </c>
      <c r="L1" s="1" t="s">
        <v>377</v>
      </c>
      <c r="M1" s="1" t="s">
        <v>378</v>
      </c>
      <c r="N1" s="1" t="s">
        <v>379</v>
      </c>
      <c r="O1" s="1" t="s">
        <v>380</v>
      </c>
      <c r="P1" s="1" t="s">
        <v>381</v>
      </c>
      <c r="Q1" s="1" t="s">
        <v>382</v>
      </c>
      <c r="R1" s="1" t="s">
        <v>383</v>
      </c>
      <c r="S1" s="1" t="s">
        <v>384</v>
      </c>
      <c r="T1" s="1" t="s">
        <v>385</v>
      </c>
      <c r="U1" s="1" t="s">
        <v>386</v>
      </c>
      <c r="V1" s="1" t="s">
        <v>387</v>
      </c>
      <c r="W1" s="1" t="s">
        <v>388</v>
      </c>
      <c r="X1" s="1" t="s">
        <v>389</v>
      </c>
      <c r="Y1" s="1" t="s">
        <v>390</v>
      </c>
      <c r="Z1" s="1" t="s">
        <v>391</v>
      </c>
      <c r="AA1" s="1" t="s">
        <v>392</v>
      </c>
      <c r="AB1" s="1" t="s">
        <v>393</v>
      </c>
      <c r="AC1" s="1" t="s">
        <v>394</v>
      </c>
      <c r="AD1" s="1" t="s">
        <v>395</v>
      </c>
      <c r="AE1" s="1" t="s">
        <v>396</v>
      </c>
      <c r="AF1" s="1" t="s">
        <v>397</v>
      </c>
      <c r="AG1" s="1" t="s">
        <v>398</v>
      </c>
      <c r="AH1" s="1" t="s">
        <v>399</v>
      </c>
      <c r="AI1" s="1" t="s">
        <v>400</v>
      </c>
      <c r="AJ1" s="1" t="s">
        <v>401</v>
      </c>
      <c r="AK1" s="1" t="s">
        <v>402</v>
      </c>
      <c r="AL1" s="1" t="s">
        <v>403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116" s="16" customFormat="1" x14ac:dyDescent="0.2">
      <c r="AX2" s="15"/>
      <c r="AY2" s="15"/>
      <c r="AZ2" s="15"/>
      <c r="BA2" s="15"/>
      <c r="BB2" s="15"/>
      <c r="BC2" s="15"/>
      <c r="BD2" s="15"/>
      <c r="BE2" s="15"/>
    </row>
    <row r="3" spans="1:116" x14ac:dyDescent="0.2">
      <c r="A3" t="s">
        <v>34</v>
      </c>
      <c r="B3" s="3" t="s">
        <v>227</v>
      </c>
      <c r="C3" t="s">
        <v>408</v>
      </c>
      <c r="G3">
        <f>'1990'!$V19</f>
        <v>5358</v>
      </c>
      <c r="H3">
        <f>'1991'!$V19</f>
        <v>5677.2</v>
      </c>
      <c r="I3">
        <f>'1992'!$V19</f>
        <v>5555.9</v>
      </c>
      <c r="J3">
        <f>'1993'!$V19</f>
        <v>5648.5</v>
      </c>
      <c r="K3">
        <f>'1994'!$V19</f>
        <v>5554.8</v>
      </c>
      <c r="L3">
        <f>'1995'!$V19</f>
        <v>5432.9</v>
      </c>
      <c r="M3">
        <f>'1996'!$V19</f>
        <v>5788.9</v>
      </c>
      <c r="N3">
        <f>'1997'!$V19</f>
        <v>5999.5</v>
      </c>
      <c r="O3">
        <f>'1998'!$V19</f>
        <v>6023.1</v>
      </c>
      <c r="P3">
        <f>'1999'!$V19</f>
        <v>5838.7</v>
      </c>
      <c r="Q3">
        <f>'2000'!$V19</f>
        <v>6227</v>
      </c>
      <c r="R3">
        <f>'2001'!$V19</f>
        <v>6249.8</v>
      </c>
      <c r="S3">
        <f>'2002'!$V19</f>
        <v>6338.6</v>
      </c>
      <c r="T3">
        <f>'2003'!$V19</f>
        <v>6466</v>
      </c>
      <c r="U3">
        <f>'2004'!$V19</f>
        <v>6915.4</v>
      </c>
      <c r="V3">
        <f>'2005'!$V19</f>
        <v>7169.3</v>
      </c>
      <c r="W3">
        <f>'2006'!$V19</f>
        <v>7379.8</v>
      </c>
      <c r="X3">
        <f>'2007'!$V19</f>
        <v>7169.8</v>
      </c>
      <c r="Y3">
        <f>'2008'!$V19</f>
        <v>7406.3</v>
      </c>
      <c r="Z3">
        <f>'2009'!$V19</f>
        <v>7491.1</v>
      </c>
      <c r="AA3">
        <f>'2010'!$V19</f>
        <v>7967.8</v>
      </c>
      <c r="AB3">
        <f>'2011'!$V19</f>
        <v>7669.9</v>
      </c>
      <c r="AC3">
        <f>'2012'!$V19</f>
        <v>8127.7</v>
      </c>
      <c r="AD3">
        <f>'2013'!$V19</f>
        <v>7705.2</v>
      </c>
      <c r="AE3">
        <f>'2014'!$V19</f>
        <v>7847.7</v>
      </c>
      <c r="AF3">
        <f>'2015'!$V19</f>
        <v>8461</v>
      </c>
      <c r="AG3">
        <f>'2016'!$V19</f>
        <v>8366.2000000000007</v>
      </c>
      <c r="AH3">
        <f>'2017'!$V19</f>
        <v>8344.4</v>
      </c>
      <c r="AI3">
        <f>'2018'!$V19</f>
        <v>8093.2</v>
      </c>
      <c r="AJ3">
        <f>'2019'!$V19</f>
        <v>8137</v>
      </c>
      <c r="AK3">
        <f>'2020'!$V19</f>
        <v>7238.8</v>
      </c>
      <c r="AL3">
        <f>'2021'!$V19</f>
        <v>7786.8</v>
      </c>
    </row>
    <row r="4" spans="1:116" x14ac:dyDescent="0.2">
      <c r="A4" t="s">
        <v>34</v>
      </c>
      <c r="B4" s="3" t="s">
        <v>53</v>
      </c>
      <c r="C4" t="s">
        <v>45</v>
      </c>
      <c r="G4">
        <f>'1990'!$BL19+'1990'!$BM19</f>
        <v>0</v>
      </c>
      <c r="H4">
        <f>'1991'!$BL19+'1991'!$BM19</f>
        <v>0</v>
      </c>
      <c r="I4">
        <f>'1992'!$BL19+'1992'!$BM19</f>
        <v>0</v>
      </c>
      <c r="J4">
        <f>'1993'!$BL19+'1993'!$BM19</f>
        <v>0</v>
      </c>
      <c r="K4">
        <f>'1994'!$BL19+'1994'!$BM19</f>
        <v>0</v>
      </c>
      <c r="L4">
        <f>'1995'!$BL19+'1995'!$BM19</f>
        <v>0</v>
      </c>
      <c r="M4">
        <f>'1996'!$BL19+'1996'!$BM19</f>
        <v>0</v>
      </c>
      <c r="N4">
        <f>'1997'!$BL19+'1997'!$BM19</f>
        <v>0</v>
      </c>
      <c r="O4">
        <f>'1998'!$BL19+'1998'!$BM19</f>
        <v>0</v>
      </c>
      <c r="P4">
        <f>'1999'!$BL19+'1999'!$BM19</f>
        <v>0</v>
      </c>
      <c r="Q4">
        <f>'2000'!$BL19+'2000'!$BM19</f>
        <v>0</v>
      </c>
      <c r="R4">
        <f>'2001'!$BL19+'2001'!$BM19</f>
        <v>0</v>
      </c>
      <c r="S4">
        <f>'2002'!$BL19+'2002'!$BM19</f>
        <v>0</v>
      </c>
      <c r="T4">
        <f>'2003'!$BL19+'2003'!$BM19</f>
        <v>0</v>
      </c>
      <c r="U4">
        <f>'2004'!$BL19+'2004'!$BM19</f>
        <v>0</v>
      </c>
      <c r="V4">
        <f>'2005'!$BL19+'2005'!$BM19</f>
        <v>0</v>
      </c>
      <c r="W4">
        <f>'2006'!$BL19+'2006'!$BM19</f>
        <v>0</v>
      </c>
      <c r="X4">
        <f>'2007'!$BL19+'2007'!$BM19</f>
        <v>0</v>
      </c>
      <c r="Y4">
        <f>'2008'!$BL19+'2008'!$BM19</f>
        <v>0</v>
      </c>
      <c r="Z4">
        <f>'2009'!$BL19+'2009'!$BM19</f>
        <v>0</v>
      </c>
      <c r="AA4">
        <f>'2010'!$BL19+'2010'!$BM19</f>
        <v>0</v>
      </c>
      <c r="AB4">
        <f>'2011'!$BL19+'2011'!$BM19</f>
        <v>1.6</v>
      </c>
      <c r="AC4">
        <f>'2012'!$BL19+'2012'!$BM19</f>
        <v>4.3</v>
      </c>
      <c r="AD4">
        <f>'2013'!$BL19+'2013'!$BM19</f>
        <v>7.1</v>
      </c>
      <c r="AE4">
        <f>'2014'!$BL19+'2014'!$BM19</f>
        <v>7.2</v>
      </c>
      <c r="AF4">
        <f>'2015'!$BL19+'2015'!$BM19</f>
        <v>7.5</v>
      </c>
      <c r="AG4">
        <f>'2016'!$BL19+'2016'!$BM19</f>
        <v>8.9</v>
      </c>
      <c r="AH4">
        <f>'2017'!$BL19+'2017'!$BM19</f>
        <v>9</v>
      </c>
      <c r="AI4">
        <f>'2018'!$BL19+'2018'!$BM19</f>
        <v>8.4</v>
      </c>
      <c r="AJ4">
        <f>'2019'!$BL19+'2019'!$BM19</f>
        <v>7.1</v>
      </c>
      <c r="AK4">
        <f>'2020'!$BL19+'2020'!$BM19</f>
        <v>4.7</v>
      </c>
      <c r="AL4">
        <f>'2021'!$BL19+'2021'!$BM19</f>
        <v>4.8</v>
      </c>
    </row>
    <row r="6" spans="1:116" x14ac:dyDescent="0.2">
      <c r="A6" t="s">
        <v>34</v>
      </c>
      <c r="B6" s="3" t="s">
        <v>229</v>
      </c>
      <c r="C6" t="s">
        <v>409</v>
      </c>
      <c r="G6">
        <f>'1990'!$G19</f>
        <v>389.5</v>
      </c>
      <c r="H6">
        <f>'1991'!$G19</f>
        <v>367.9</v>
      </c>
      <c r="I6">
        <f>'1992'!$G19</f>
        <v>370.1</v>
      </c>
      <c r="J6">
        <f>'1993'!$G19</f>
        <v>361.1</v>
      </c>
      <c r="K6">
        <f>'1994'!$G19</f>
        <v>398.6</v>
      </c>
      <c r="L6">
        <f>'1995'!$G19</f>
        <v>409.1</v>
      </c>
      <c r="M6">
        <f>'1996'!$G19</f>
        <v>385.6</v>
      </c>
      <c r="N6">
        <f>'1997'!$G19</f>
        <v>391.9</v>
      </c>
      <c r="O6">
        <f>'1998'!$G19</f>
        <v>395.6</v>
      </c>
      <c r="P6">
        <f>'1999'!$G19</f>
        <v>328.6</v>
      </c>
      <c r="Q6">
        <f>'2000'!$G19</f>
        <v>340.1</v>
      </c>
      <c r="R6">
        <f>'2001'!$G19</f>
        <v>371.3</v>
      </c>
      <c r="S6">
        <f>'2002'!$G19</f>
        <v>367.9</v>
      </c>
      <c r="T6">
        <f>'2003'!$G19</f>
        <v>372.8</v>
      </c>
      <c r="U6">
        <f>'2004'!$G19</f>
        <v>369.2</v>
      </c>
      <c r="V6">
        <f>'2005'!$G19</f>
        <v>354.1</v>
      </c>
      <c r="W6">
        <f>'2006'!$G19</f>
        <v>342</v>
      </c>
      <c r="X6">
        <f>'2007'!$G19</f>
        <v>371.9</v>
      </c>
      <c r="Y6">
        <f>'2008'!$G19</f>
        <v>341</v>
      </c>
      <c r="Z6">
        <f>'2009'!$G19</f>
        <v>310.7</v>
      </c>
      <c r="AA6">
        <f>'2010'!$G19</f>
        <v>324.5</v>
      </c>
      <c r="AB6">
        <f>'2011'!$G19</f>
        <v>315.89999999999998</v>
      </c>
      <c r="AC6">
        <f>'2012'!$G19</f>
        <v>340.8</v>
      </c>
      <c r="AD6">
        <f>'2013'!$G19</f>
        <v>343.9</v>
      </c>
      <c r="AE6">
        <f>'2014'!$G19</f>
        <v>406.8</v>
      </c>
      <c r="AF6">
        <f>'2015'!$G19</f>
        <v>451.7</v>
      </c>
      <c r="AG6">
        <f>'2016'!$G19</f>
        <v>430.3</v>
      </c>
      <c r="AH6">
        <f>'2017'!$G19</f>
        <v>392.4</v>
      </c>
      <c r="AI6">
        <f>'2018'!$G19</f>
        <v>347.4</v>
      </c>
      <c r="AJ6">
        <f>'2019'!$G19</f>
        <v>277.10000000000002</v>
      </c>
      <c r="AK6">
        <f>'2020'!$G19</f>
        <v>166</v>
      </c>
      <c r="AL6">
        <f>'2021'!$G19</f>
        <v>234.6</v>
      </c>
    </row>
    <row r="7" spans="1:116" x14ac:dyDescent="0.2">
      <c r="A7" t="s">
        <v>34</v>
      </c>
      <c r="B7" t="s">
        <v>60</v>
      </c>
      <c r="C7" t="s">
        <v>7</v>
      </c>
      <c r="G7">
        <f>'1990'!$BH19</f>
        <v>34.799999999999997</v>
      </c>
      <c r="H7">
        <f>'1991'!$BH19</f>
        <v>35.200000000000003</v>
      </c>
      <c r="I7">
        <f>'1992'!$BH19</f>
        <v>32.1</v>
      </c>
      <c r="J7">
        <f>'1993'!$BH19</f>
        <v>38.1</v>
      </c>
      <c r="K7">
        <f>'1994'!$BH19</f>
        <v>39.1</v>
      </c>
      <c r="L7">
        <f>'1995'!$BH19</f>
        <v>43.1</v>
      </c>
      <c r="M7">
        <f>'1996'!$BH19</f>
        <v>40.6</v>
      </c>
      <c r="N7">
        <f>'1997'!$BH19</f>
        <v>47.2</v>
      </c>
      <c r="O7">
        <f>'1998'!$BH19</f>
        <v>44</v>
      </c>
      <c r="P7">
        <f>'1999'!$BH19</f>
        <v>80.7</v>
      </c>
      <c r="Q7">
        <f>'2000'!$BH19</f>
        <v>82.6</v>
      </c>
      <c r="R7">
        <f>'2001'!$BH19</f>
        <v>77.400000000000006</v>
      </c>
      <c r="S7">
        <f>'2002'!$BH19</f>
        <v>75.099999999999994</v>
      </c>
      <c r="T7">
        <f>'2003'!$BH19</f>
        <v>74.900000000000006</v>
      </c>
      <c r="U7">
        <f>'2004'!$BH19</f>
        <v>77.099999999999994</v>
      </c>
      <c r="V7">
        <f>'2005'!$BH19</f>
        <v>85.3</v>
      </c>
      <c r="W7">
        <f>'2006'!$BH19</f>
        <v>98.4</v>
      </c>
      <c r="X7">
        <f>'2007'!$BH19</f>
        <v>83.1</v>
      </c>
      <c r="Y7">
        <f>'2008'!$BH19</f>
        <v>89.9</v>
      </c>
      <c r="Z7">
        <f>'2009'!$BH19</f>
        <v>55.6</v>
      </c>
      <c r="AA7">
        <f>'2010'!$BH19</f>
        <v>56.1</v>
      </c>
      <c r="AB7">
        <f>'2011'!$BH19</f>
        <v>74.2</v>
      </c>
      <c r="AC7">
        <f>'2012'!$BH19</f>
        <v>115.8</v>
      </c>
      <c r="AD7">
        <f>'2013'!$BH19</f>
        <v>119.7</v>
      </c>
      <c r="AE7">
        <f>'2014'!$BH19</f>
        <v>118.3</v>
      </c>
      <c r="AF7">
        <f>'2015'!$BH19</f>
        <v>110.7</v>
      </c>
      <c r="AG7">
        <f>'2016'!$BH19</f>
        <v>87.3</v>
      </c>
      <c r="AH7">
        <f>'2017'!$BH19</f>
        <v>80.8</v>
      </c>
      <c r="AI7">
        <f>'2018'!$BH19</f>
        <v>96.3</v>
      </c>
      <c r="AJ7">
        <f>'2019'!$BH19</f>
        <v>73.5</v>
      </c>
      <c r="AK7">
        <f>'2020'!$BH19</f>
        <v>71.2</v>
      </c>
      <c r="AL7">
        <f>'2021'!$BH19</f>
        <v>75.2</v>
      </c>
    </row>
    <row r="8" spans="1:116" x14ac:dyDescent="0.2">
      <c r="A8" t="s">
        <v>34</v>
      </c>
      <c r="B8" s="3" t="s">
        <v>228</v>
      </c>
      <c r="C8" t="s">
        <v>46</v>
      </c>
      <c r="G8">
        <f>'1990'!$AS19</f>
        <v>85.1</v>
      </c>
      <c r="H8">
        <f>'1991'!$AS19</f>
        <v>73.3</v>
      </c>
      <c r="I8">
        <f>'1992'!$AS19</f>
        <v>88.6</v>
      </c>
      <c r="J8">
        <f>'1993'!$AS19</f>
        <v>110.5</v>
      </c>
      <c r="K8">
        <f>'1994'!$AS19</f>
        <v>110.2</v>
      </c>
      <c r="L8">
        <f>'1995'!$AS19</f>
        <v>115.6</v>
      </c>
      <c r="M8">
        <f>'1996'!$AS19</f>
        <v>170.8</v>
      </c>
      <c r="N8">
        <f>'1997'!$AS19</f>
        <v>216.6</v>
      </c>
      <c r="O8">
        <f>'1998'!$AS19</f>
        <v>216.2</v>
      </c>
      <c r="P8">
        <f>'1999'!$AS19</f>
        <v>324.5</v>
      </c>
      <c r="Q8">
        <f>'2000'!$AS19</f>
        <v>522.29999999999995</v>
      </c>
      <c r="R8">
        <f>'2001'!$AS19</f>
        <v>641.5</v>
      </c>
      <c r="S8">
        <f>'2002'!$AS19</f>
        <v>802.7</v>
      </c>
      <c r="T8">
        <f>'2003'!$AS19</f>
        <v>764.3</v>
      </c>
      <c r="U8">
        <f>'2004'!$AS19</f>
        <v>565.29999999999995</v>
      </c>
      <c r="V8">
        <f>'2005'!$AS19</f>
        <v>688.2</v>
      </c>
      <c r="W8">
        <f>'2006'!$AS19</f>
        <v>755.3</v>
      </c>
      <c r="X8">
        <f>'2007'!$AS19</f>
        <v>782.9</v>
      </c>
      <c r="Y8">
        <f>'2008'!$AS19</f>
        <v>793.8</v>
      </c>
      <c r="Z8">
        <f>'2009'!$AS19</f>
        <v>770.1</v>
      </c>
      <c r="AA8">
        <f>'2010'!$AS19</f>
        <v>772.5</v>
      </c>
      <c r="AB8">
        <f>'2011'!$AS19</f>
        <v>719.5</v>
      </c>
      <c r="AC8">
        <f>'2012'!$AS19</f>
        <v>841.4</v>
      </c>
      <c r="AD8">
        <f>'2013'!$AS19</f>
        <v>913.1</v>
      </c>
      <c r="AE8">
        <f>'2014'!$AS19</f>
        <v>934.7</v>
      </c>
      <c r="AF8">
        <f>'2015'!$AS19</f>
        <v>1220.7</v>
      </c>
      <c r="AG8">
        <f>'2016'!$AS19</f>
        <v>1377.1</v>
      </c>
      <c r="AH8">
        <f>'2017'!$AS19</f>
        <v>1627</v>
      </c>
      <c r="AI8">
        <f>'2018'!$AS19</f>
        <v>1826.8</v>
      </c>
      <c r="AJ8">
        <f>'2019'!$AS19</f>
        <v>1782.8</v>
      </c>
      <c r="AK8">
        <f>'2020'!$AS19</f>
        <v>1794</v>
      </c>
      <c r="AL8">
        <f>'2021'!$AS19</f>
        <v>1724.5</v>
      </c>
    </row>
    <row r="11" spans="1:116" x14ac:dyDescent="0.2">
      <c r="A11" t="s">
        <v>35</v>
      </c>
      <c r="B11" t="s">
        <v>227</v>
      </c>
      <c r="C11" t="s">
        <v>408</v>
      </c>
      <c r="G11">
        <f>'1990'!$V18</f>
        <v>175.2</v>
      </c>
      <c r="H11">
        <f>'1991'!$V18</f>
        <v>169.1</v>
      </c>
      <c r="I11">
        <f>'1992'!$V18</f>
        <v>153.30000000000001</v>
      </c>
      <c r="J11">
        <f>'1993'!$V18</f>
        <v>153.19999999999999</v>
      </c>
      <c r="K11">
        <f>'1994'!$V18</f>
        <v>199.5</v>
      </c>
      <c r="L11">
        <f>'1995'!$V18</f>
        <v>162.30000000000001</v>
      </c>
      <c r="M11">
        <f>'1996'!$V18</f>
        <v>147.19999999999999</v>
      </c>
      <c r="N11">
        <f>'1997'!$V18</f>
        <v>141.4</v>
      </c>
      <c r="O11">
        <f>'1998'!$V18</f>
        <v>128.6</v>
      </c>
      <c r="P11">
        <f>'1999'!$V18</f>
        <v>122.3</v>
      </c>
      <c r="Q11">
        <f>'2000'!$V18</f>
        <v>114.8</v>
      </c>
      <c r="R11">
        <f>'2001'!$V18</f>
        <v>108.6</v>
      </c>
      <c r="S11">
        <f>'2002'!$V18</f>
        <v>142.19999999999999</v>
      </c>
      <c r="T11">
        <f>'2003'!$V18</f>
        <v>142.1</v>
      </c>
      <c r="U11">
        <f>'2004'!$V18</f>
        <v>129.1</v>
      </c>
      <c r="V11">
        <f>'2005'!$V18</f>
        <v>107.2</v>
      </c>
      <c r="W11">
        <f>'2006'!$V18</f>
        <v>97.8</v>
      </c>
      <c r="X11">
        <f>'2007'!$V18</f>
        <v>125.1</v>
      </c>
      <c r="Y11">
        <f>'2008'!$V18</f>
        <v>104.8</v>
      </c>
      <c r="Z11">
        <f>'2009'!$V18</f>
        <v>85.5</v>
      </c>
      <c r="AA11">
        <f>'2010'!$V18</f>
        <v>74.7</v>
      </c>
      <c r="AB11">
        <f>'2011'!$V18</f>
        <v>76.900000000000006</v>
      </c>
      <c r="AC11">
        <f>'2012'!$V18</f>
        <v>83.2</v>
      </c>
      <c r="AD11">
        <f>'2013'!$V18</f>
        <v>86.7</v>
      </c>
      <c r="AE11">
        <f>'2014'!$V18</f>
        <v>110.2</v>
      </c>
      <c r="AF11">
        <f>'2015'!$V18</f>
        <v>103.2</v>
      </c>
      <c r="AG11">
        <f>'2016'!$V18</f>
        <v>82.2</v>
      </c>
      <c r="AH11">
        <f>'2017'!$V18</f>
        <v>80.8</v>
      </c>
      <c r="AI11">
        <f>'2018'!$V18</f>
        <v>80.3</v>
      </c>
      <c r="AJ11">
        <f>'2019'!$V18</f>
        <v>68.3</v>
      </c>
      <c r="AK11">
        <f>'2020'!$V18</f>
        <v>64</v>
      </c>
      <c r="AL11">
        <f>'2021'!$V18</f>
        <v>65.3</v>
      </c>
    </row>
    <row r="12" spans="1:116" x14ac:dyDescent="0.2">
      <c r="A12" t="s">
        <v>35</v>
      </c>
      <c r="B12" s="3" t="s">
        <v>228</v>
      </c>
      <c r="C12" t="s">
        <v>46</v>
      </c>
      <c r="G12">
        <f>'1990'!$AS18</f>
        <v>2283</v>
      </c>
      <c r="H12">
        <f>'1991'!$AS18</f>
        <v>2581.1999999999998</v>
      </c>
      <c r="I12">
        <f>'1992'!$AS18</f>
        <v>2592.1999999999998</v>
      </c>
      <c r="J12">
        <f>'1993'!$AS18</f>
        <v>2642.4</v>
      </c>
      <c r="K12">
        <f>'1994'!$AS18</f>
        <v>2506.6</v>
      </c>
      <c r="L12">
        <f>'1995'!$AS18</f>
        <v>2548.1999999999998</v>
      </c>
      <c r="M12">
        <f>'1996'!$AS18</f>
        <v>2883.9</v>
      </c>
      <c r="N12">
        <f>'1997'!$AS18</f>
        <v>2554.1999999999998</v>
      </c>
      <c r="O12">
        <f>'1998'!$AS18</f>
        <v>2436.4</v>
      </c>
      <c r="P12">
        <f>'1999'!$AS18</f>
        <v>2265.6</v>
      </c>
      <c r="Q12">
        <f>'2000'!$AS18</f>
        <v>2209</v>
      </c>
      <c r="R12">
        <f>'2001'!$AS18</f>
        <v>2327.3000000000002</v>
      </c>
      <c r="S12">
        <f>'2002'!$AS18</f>
        <v>2286.6999999999998</v>
      </c>
      <c r="T12">
        <f>'2003'!$AS18</f>
        <v>2185.8000000000002</v>
      </c>
      <c r="U12">
        <f>'2004'!$AS18</f>
        <v>2578.1999999999998</v>
      </c>
      <c r="V12">
        <f>'2005'!$AS18</f>
        <v>2352</v>
      </c>
      <c r="W12">
        <f>'2006'!$AS18</f>
        <v>2322.1</v>
      </c>
      <c r="X12">
        <f>'2007'!$AS18</f>
        <v>2232.1</v>
      </c>
      <c r="Y12">
        <f>'2008'!$AS18</f>
        <v>2552.6999999999998</v>
      </c>
      <c r="Z12">
        <f>'2009'!$AS18</f>
        <v>2358</v>
      </c>
      <c r="AA12">
        <f>'2010'!$AS18</f>
        <v>2709.6</v>
      </c>
      <c r="AB12">
        <f>'2011'!$AS18</f>
        <v>2501.9</v>
      </c>
      <c r="AC12">
        <f>'2012'!$AS18</f>
        <v>2462.5</v>
      </c>
      <c r="AD12">
        <f>'2013'!$AS18</f>
        <v>2606.6</v>
      </c>
      <c r="AE12">
        <f>'2014'!$AS18</f>
        <v>2173.9</v>
      </c>
      <c r="AF12">
        <f>'2015'!$AS18</f>
        <v>1651.4</v>
      </c>
      <c r="AG12">
        <f>'2016'!$AS18</f>
        <v>1594.3</v>
      </c>
      <c r="AH12">
        <f>'2017'!$AS18</f>
        <v>1365.7</v>
      </c>
      <c r="AI12">
        <f>'2018'!$AS18</f>
        <v>1169.0999999999999</v>
      </c>
      <c r="AJ12">
        <f>'2019'!$AS18</f>
        <v>998.2</v>
      </c>
      <c r="AK12">
        <f>'2020'!$AS18</f>
        <v>722.7</v>
      </c>
      <c r="AL12">
        <f>'2021'!$AS18</f>
        <v>649.6</v>
      </c>
    </row>
    <row r="13" spans="1:116" x14ac:dyDescent="0.2">
      <c r="A13" t="s">
        <v>35</v>
      </c>
      <c r="B13" s="3" t="s">
        <v>51</v>
      </c>
      <c r="C13" t="s">
        <v>51</v>
      </c>
      <c r="G13">
        <f>'1990'!$BK18</f>
        <v>38</v>
      </c>
      <c r="H13">
        <f>'1991'!$BK18</f>
        <v>36.1</v>
      </c>
      <c r="I13">
        <f>'1992'!$BK18</f>
        <v>43.2</v>
      </c>
      <c r="J13">
        <f>'1993'!$BK18</f>
        <v>42.5</v>
      </c>
      <c r="K13">
        <f>'1994'!$BK18</f>
        <v>42.7</v>
      </c>
      <c r="L13">
        <f>'1995'!$BK18</f>
        <v>43.1</v>
      </c>
      <c r="M13">
        <f>'1996'!$BK18</f>
        <v>44.5</v>
      </c>
      <c r="N13">
        <f>'1997'!$BK18</f>
        <v>25.2</v>
      </c>
      <c r="O13">
        <f>'1998'!$BK18</f>
        <v>39.299999999999997</v>
      </c>
      <c r="P13">
        <f>'1999'!$BK18</f>
        <v>39.700000000000003</v>
      </c>
      <c r="Q13">
        <f>'2000'!$BK18</f>
        <v>40.5</v>
      </c>
      <c r="R13">
        <f>'2001'!$BK18</f>
        <v>40.9</v>
      </c>
      <c r="S13">
        <f>'2002'!$BK18</f>
        <v>40.299999999999997</v>
      </c>
      <c r="T13">
        <f>'2003'!$BK18</f>
        <v>41.3</v>
      </c>
      <c r="U13">
        <f>'2004'!$BK18</f>
        <v>39.4</v>
      </c>
      <c r="V13">
        <f>'2005'!$BK18</f>
        <v>41.3</v>
      </c>
      <c r="W13">
        <f>'2006'!$BK18</f>
        <v>35.9</v>
      </c>
      <c r="X13">
        <f>'2007'!$BK18</f>
        <v>41</v>
      </c>
      <c r="Y13">
        <f>'2008'!$BK18</f>
        <v>40.1</v>
      </c>
      <c r="Z13">
        <f>'2009'!$BK18</f>
        <v>41</v>
      </c>
      <c r="AA13">
        <f>'2010'!$BK18</f>
        <v>38.4</v>
      </c>
      <c r="AB13">
        <f>'2011'!$BK18</f>
        <v>40.200000000000003</v>
      </c>
      <c r="AC13">
        <f>'2012'!$BK18</f>
        <v>38.5</v>
      </c>
      <c r="AD13">
        <f>'2013'!$BK18</f>
        <v>27.6</v>
      </c>
      <c r="AE13">
        <f>'2014'!$BK18</f>
        <v>39.4</v>
      </c>
      <c r="AF13">
        <f>'2015'!$BK18</f>
        <v>39.200000000000003</v>
      </c>
      <c r="AG13">
        <f>'2016'!$BK18</f>
        <v>38.4</v>
      </c>
      <c r="AH13">
        <f>'2017'!$BK18</f>
        <v>33.1</v>
      </c>
      <c r="AI13">
        <f>'2018'!$BK18</f>
        <v>34</v>
      </c>
      <c r="AJ13">
        <f>'2019'!$BK18</f>
        <v>38.1</v>
      </c>
      <c r="AK13">
        <f>'2020'!$BK18</f>
        <v>40</v>
      </c>
      <c r="AL13">
        <f>'2021'!$BK18</f>
        <v>37.299999999999997</v>
      </c>
    </row>
    <row r="14" spans="1:116" x14ac:dyDescent="0.2">
      <c r="B14" s="3"/>
    </row>
    <row r="15" spans="1:116" x14ac:dyDescent="0.2">
      <c r="A15" t="s">
        <v>35</v>
      </c>
      <c r="B15" s="3" t="s">
        <v>53</v>
      </c>
      <c r="C15" t="s">
        <v>45</v>
      </c>
      <c r="G15">
        <f>'1990'!$BL18+'1990'!$BM18</f>
        <v>14.799999999999999</v>
      </c>
      <c r="H15">
        <f>'1991'!$BL18+'1991'!$BM18</f>
        <v>13.9</v>
      </c>
      <c r="I15">
        <f>'1992'!$BL18+'1992'!$BM18</f>
        <v>17.8</v>
      </c>
      <c r="J15">
        <f>'1993'!$BL18+'1993'!$BM18</f>
        <v>19.3</v>
      </c>
      <c r="K15">
        <f>'1994'!$BL18+'1994'!$BM18</f>
        <v>18.7</v>
      </c>
      <c r="L15">
        <f>'1995'!$BL18+'1995'!$BM18</f>
        <v>22.900000000000002</v>
      </c>
      <c r="M15">
        <f>'1996'!$BL18+'1996'!$BM18</f>
        <v>26.7</v>
      </c>
      <c r="N15">
        <f>'1997'!$BL18+'1997'!$BM18</f>
        <v>30.9</v>
      </c>
      <c r="O15">
        <f>'1998'!$BL18+'1998'!$BM18</f>
        <v>31.900000000000002</v>
      </c>
      <c r="P15">
        <f>'1999'!$BL18+'1999'!$BM18</f>
        <v>32.4</v>
      </c>
      <c r="Q15">
        <f>'2000'!$BL18+'2000'!$BM18</f>
        <v>31.5</v>
      </c>
      <c r="R15">
        <f>'2001'!$BL18+'2001'!$BM18</f>
        <v>31.9</v>
      </c>
      <c r="S15">
        <f>'2002'!$BL18+'2002'!$BM18</f>
        <v>33.9</v>
      </c>
      <c r="T15">
        <f>'2003'!$BL18+'2003'!$BM18</f>
        <v>36.1</v>
      </c>
      <c r="U15">
        <f>'2004'!$BL18+'2004'!$BM18</f>
        <v>37.9</v>
      </c>
      <c r="V15">
        <f>'2005'!$BL18+'2005'!$BM18</f>
        <v>39.4</v>
      </c>
      <c r="W15">
        <f>'2006'!$BL18+'2006'!$BM18</f>
        <v>37.4</v>
      </c>
      <c r="X15">
        <f>'2007'!$BL18+'2007'!$BM18</f>
        <v>39</v>
      </c>
      <c r="Y15">
        <f>'2008'!$BL18+'2008'!$BM18</f>
        <v>40.1</v>
      </c>
      <c r="Z15">
        <f>'2009'!$BL18+'2009'!$BM18</f>
        <v>38.9</v>
      </c>
      <c r="AA15">
        <f>'2010'!$BL18+'2010'!$BM18</f>
        <v>37.1</v>
      </c>
      <c r="AB15">
        <f>'2011'!$BL18+'2011'!$BM18</f>
        <v>38</v>
      </c>
      <c r="AC15">
        <f>'2012'!$BL18+'2012'!$BM18</f>
        <v>36.9</v>
      </c>
      <c r="AD15">
        <f>'2013'!$BL18+'2013'!$BM18</f>
        <v>35.799999999999997</v>
      </c>
      <c r="AE15">
        <f>'2014'!$BL18+'2014'!$BM18</f>
        <v>36.099999999999994</v>
      </c>
      <c r="AF15">
        <f>'2015'!$BL18+'2015'!$BM18</f>
        <v>38.1</v>
      </c>
      <c r="AG15">
        <f>'2016'!$BL18+'2016'!$BM18</f>
        <v>39.200000000000003</v>
      </c>
      <c r="AH15">
        <f>'2017'!$BL18+'2017'!$BM18</f>
        <v>40.400000000000006</v>
      </c>
      <c r="AI15">
        <f>'2018'!$BL18+'2018'!$BM18</f>
        <v>40.799999999999997</v>
      </c>
      <c r="AJ15">
        <f>'2019'!$BL18+'2019'!$BM18</f>
        <v>41.1</v>
      </c>
      <c r="AK15">
        <f>'2020'!$BL18+'2020'!$BM18</f>
        <v>45.800000000000004</v>
      </c>
      <c r="AL15">
        <f>'2021'!$BL18+'2021'!$BM18</f>
        <v>46.5</v>
      </c>
    </row>
    <row r="16" spans="1:116" x14ac:dyDescent="0.2">
      <c r="DL16" s="5"/>
    </row>
    <row r="17" spans="1:229" x14ac:dyDescent="0.2">
      <c r="A17" t="s">
        <v>227</v>
      </c>
      <c r="B17" s="3" t="s">
        <v>237</v>
      </c>
      <c r="C17" t="s">
        <v>408</v>
      </c>
      <c r="G17">
        <f>('1990'!$V19+'1990'!$V18+G72)-G18-G92</f>
        <v>2655.3999999999996</v>
      </c>
      <c r="H17">
        <f>('1991'!$V19+'1991'!$V18+H72)-H18-H92</f>
        <v>2810.3</v>
      </c>
      <c r="I17">
        <f>('1992'!$V19+'1992'!$V18+I72)-I18-I92</f>
        <v>2619.3999999999996</v>
      </c>
      <c r="J17">
        <f>('1993'!$V19+'1993'!$V18+J72)-J18-J92</f>
        <v>2707.6</v>
      </c>
      <c r="K17">
        <f>('1994'!$V19+'1994'!$V18+K72)-K18-K92</f>
        <v>2600.7000000000003</v>
      </c>
      <c r="L17">
        <f>('1995'!$V19+'1995'!$V18+L72)-L18-L92</f>
        <v>2315.4999999999991</v>
      </c>
      <c r="M17">
        <f>('1996'!$V19+'1996'!$V18+M72)-M18-M92</f>
        <v>2462.5999999999995</v>
      </c>
      <c r="N17">
        <f>('1997'!$V19+'1997'!$V18+N72)-N18-N92</f>
        <v>2664.7</v>
      </c>
      <c r="O17">
        <f>('1998'!$V19+'1998'!$V18+O72)-O18-O92</f>
        <v>2585.900000000001</v>
      </c>
      <c r="P17">
        <f>('1999'!$V19+'1999'!$V18+P72)-P18-P92</f>
        <v>2629.5</v>
      </c>
      <c r="Q17">
        <f>('2000'!$V19+'2000'!$V18+Q72)-Q18-Q92</f>
        <v>2837.6000000000004</v>
      </c>
      <c r="R17">
        <f>('2001'!$V19+'2001'!$V18+R72)-R18-R92</f>
        <v>2806.8000000000006</v>
      </c>
      <c r="S17">
        <f>('2002'!$V19+'2002'!$V18+S72)-S18-S92</f>
        <v>3089.8</v>
      </c>
      <c r="T17">
        <f>('2003'!$V19+'2003'!$V18+T72)-T18-T92</f>
        <v>3122.5</v>
      </c>
      <c r="U17">
        <f>('2004'!$V19+'2004'!$V18+U72)-U18-U92</f>
        <v>3319.7999999999997</v>
      </c>
      <c r="V17">
        <f>('2005'!$V19+'2005'!$V18+V72)-V18-V92</f>
        <v>3425.5000000000005</v>
      </c>
      <c r="W17">
        <f>('2006'!$V19+'2006'!$V18+W72)-W18-W92</f>
        <v>3629.7000000000003</v>
      </c>
      <c r="X17">
        <f>('2007'!$V19+'2007'!$V18+X72)-X18-X92</f>
        <v>3504.9000000000005</v>
      </c>
      <c r="Y17">
        <f>('2008'!$V19+'2008'!$V18+Y72)-Y18-Y92</f>
        <v>3793.1</v>
      </c>
      <c r="Z17">
        <f>('2009'!$V19+'2009'!$V18+Z72)-Z18-Z92</f>
        <v>3937.5000000000009</v>
      </c>
      <c r="AA17">
        <f>('2010'!$V19+'2010'!$V18+AA72)-AA18-AA92</f>
        <v>4258.3999999999996</v>
      </c>
      <c r="AB17">
        <f>('2011'!$V19+'2011'!$V18+AB72)-AB18-AB92</f>
        <v>4130.0999999999995</v>
      </c>
      <c r="AC17">
        <f>('2012'!$V19+'2012'!$V18+AC72)-AC18-AC92</f>
        <v>4378.3999999999996</v>
      </c>
      <c r="AD17">
        <f>('2013'!$V19+'2013'!$V18+AD72)-AD18-AD92</f>
        <v>4029.3999999999996</v>
      </c>
      <c r="AE17">
        <f>('2014'!$V19+'2014'!$V18+AE72)-AE18-AE92</f>
        <v>4075.2</v>
      </c>
      <c r="AF17">
        <f>('2015'!$V19+'2015'!$V18+AF72)-AF18-AF92</f>
        <v>4445.1000000000004</v>
      </c>
      <c r="AG17">
        <f>('2016'!$V19+'2016'!$V18+AG72)-AG18-AG92</f>
        <v>4230.8000000000011</v>
      </c>
      <c r="AH17">
        <f>('2017'!$V19+'2017'!$V18+AH72)-AH18-AH92</f>
        <v>4215.0999999999995</v>
      </c>
      <c r="AI17">
        <f>('2018'!$V19+'2018'!$V18+AI72)-AI18-AI92</f>
        <v>3594.8</v>
      </c>
      <c r="AJ17">
        <f>('2019'!$V19+'2019'!$V18+AJ72)-AJ18-AJ92</f>
        <v>3332.6999999999994</v>
      </c>
      <c r="AK17">
        <f>('2020'!$V19+'2020'!$V18+AK72)-AK18-AK92</f>
        <v>3163.3</v>
      </c>
      <c r="AL17">
        <f>('2021'!$V19+'2021'!$V18+AL72)-AL18-AL92</f>
        <v>3685.2000000000003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</row>
    <row r="18" spans="1:229" x14ac:dyDescent="0.2">
      <c r="A18" t="s">
        <v>227</v>
      </c>
      <c r="B18" t="s">
        <v>48</v>
      </c>
      <c r="C18" t="s">
        <v>408</v>
      </c>
      <c r="G18">
        <f>'1990'!$V28</f>
        <v>2365.9</v>
      </c>
      <c r="H18">
        <f>'1991'!$V28</f>
        <v>2501.1999999999998</v>
      </c>
      <c r="I18">
        <f>'1992'!$V28</f>
        <v>2543.8000000000002</v>
      </c>
      <c r="J18">
        <f>'1993'!$V28</f>
        <v>2565.4</v>
      </c>
      <c r="K18">
        <f>'1994'!$V28</f>
        <v>2602.5</v>
      </c>
      <c r="L18">
        <f>'1995'!$V28</f>
        <v>2801.3</v>
      </c>
      <c r="M18">
        <f>'1996'!$V28</f>
        <v>2890</v>
      </c>
      <c r="N18">
        <f>'1997'!$V28</f>
        <v>2848.5</v>
      </c>
      <c r="O18">
        <f>'1998'!$V28</f>
        <v>2931.2</v>
      </c>
      <c r="P18">
        <f>'1999'!$V28</f>
        <v>2793.4</v>
      </c>
      <c r="Q18">
        <f>'2000'!$V28</f>
        <v>2815</v>
      </c>
      <c r="R18">
        <f>'2001'!$V28</f>
        <v>2814.5</v>
      </c>
      <c r="S18">
        <f>'2002'!$V28</f>
        <v>2706.7</v>
      </c>
      <c r="T18">
        <f>'2003'!$V28</f>
        <v>2815.8</v>
      </c>
      <c r="U18">
        <f>'2004'!$V28</f>
        <v>2965.8</v>
      </c>
      <c r="V18">
        <f>'2005'!$V28</f>
        <v>3044.4</v>
      </c>
      <c r="W18">
        <f>'2006'!$V28</f>
        <v>2995.8</v>
      </c>
      <c r="X18">
        <f>'2007'!$V28</f>
        <v>2926.3</v>
      </c>
      <c r="Y18">
        <f>'2008'!$V28</f>
        <v>2873.6</v>
      </c>
      <c r="Z18">
        <f>'2009'!$V28</f>
        <v>2879.9</v>
      </c>
      <c r="AA18">
        <f>'2010'!$V28</f>
        <v>3093.8</v>
      </c>
      <c r="AB18">
        <f>'2011'!$V28</f>
        <v>2982.1</v>
      </c>
      <c r="AC18">
        <f>'2012'!$V28</f>
        <v>3115.6</v>
      </c>
      <c r="AD18">
        <f>'2013'!$V28</f>
        <v>3071.2</v>
      </c>
      <c r="AE18">
        <f>'2014'!$V28</f>
        <v>3192.9</v>
      </c>
      <c r="AF18">
        <f>'2015'!$V28</f>
        <v>3426.1</v>
      </c>
      <c r="AG18">
        <f>'2016'!$V28</f>
        <v>3605.7</v>
      </c>
      <c r="AH18">
        <f>'2017'!$V28</f>
        <v>3641.5</v>
      </c>
      <c r="AI18">
        <f>'2018'!$V28</f>
        <v>3955.5</v>
      </c>
      <c r="AJ18">
        <f>'2019'!$V28</f>
        <v>4230.2</v>
      </c>
      <c r="AK18">
        <f>'2020'!$V28</f>
        <v>3553.9</v>
      </c>
      <c r="AL18">
        <f>'2021'!$V28</f>
        <v>3866.4</v>
      </c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4"/>
      <c r="HT18" s="4"/>
      <c r="HU18" s="4"/>
    </row>
    <row r="19" spans="1:229" x14ac:dyDescent="0.2"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</row>
    <row r="20" spans="1:229" x14ac:dyDescent="0.2">
      <c r="DM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</row>
    <row r="21" spans="1:229" x14ac:dyDescent="0.2">
      <c r="A21" t="s">
        <v>237</v>
      </c>
      <c r="B21" t="s">
        <v>33</v>
      </c>
      <c r="C21" t="s">
        <v>408</v>
      </c>
      <c r="G21">
        <f>'1990'!$V20</f>
        <v>3963.6</v>
      </c>
      <c r="H21">
        <f>'1991'!$V20</f>
        <v>4254.2</v>
      </c>
      <c r="I21">
        <f>'1992'!$V20</f>
        <v>4065.6</v>
      </c>
      <c r="J21">
        <f>'1993'!$V20</f>
        <v>4201.5</v>
      </c>
      <c r="K21">
        <f>'1994'!$V20</f>
        <v>4073.4</v>
      </c>
      <c r="L21">
        <f>'1995'!$V20</f>
        <v>3995.6</v>
      </c>
      <c r="M21">
        <f>'1996'!$V20</f>
        <v>4195.8</v>
      </c>
      <c r="N21">
        <f>'1997'!$V20</f>
        <v>4345.7</v>
      </c>
      <c r="O21">
        <f>'1998'!$V20</f>
        <v>4319.2</v>
      </c>
      <c r="P21">
        <f>'1999'!$V20</f>
        <v>4266.8999999999996</v>
      </c>
      <c r="Q21">
        <f>'2000'!$V20</f>
        <v>4408.7</v>
      </c>
      <c r="R21">
        <f>'2001'!$V20</f>
        <v>4429.3999999999996</v>
      </c>
      <c r="S21">
        <f>'2002'!$V20</f>
        <v>4577.2</v>
      </c>
      <c r="T21">
        <f>'2003'!$V20</f>
        <v>4632.3999999999996</v>
      </c>
      <c r="U21">
        <f>'2004'!$V20</f>
        <v>4936.8</v>
      </c>
      <c r="V21">
        <f>'2005'!$V20</f>
        <v>5115.7</v>
      </c>
      <c r="W21">
        <f>'2006'!$V20</f>
        <v>5267.6</v>
      </c>
      <c r="X21">
        <f>'2007'!$V20</f>
        <v>5111.3</v>
      </c>
      <c r="Y21">
        <f>'2008'!$V20</f>
        <v>5380.7</v>
      </c>
      <c r="Z21">
        <f>'2009'!$V20</f>
        <v>5583.9</v>
      </c>
      <c r="AA21">
        <f>'2010'!$V20</f>
        <v>6095.4</v>
      </c>
      <c r="AB21">
        <f>'2011'!$V20</f>
        <v>5908.2</v>
      </c>
      <c r="AC21">
        <f>'2012'!$V20</f>
        <v>6177.9</v>
      </c>
      <c r="AD21">
        <f>'2013'!$V20</f>
        <v>5959.3</v>
      </c>
      <c r="AE21">
        <f>'2014'!$V20</f>
        <v>6102.5</v>
      </c>
      <c r="AF21">
        <f>'2015'!$V20</f>
        <v>6596.1</v>
      </c>
      <c r="AG21">
        <f>'2016'!$V20</f>
        <v>6665.5</v>
      </c>
      <c r="AH21">
        <f>'2017'!$V20</f>
        <v>6670.5</v>
      </c>
      <c r="AI21">
        <f>'2018'!$V20</f>
        <v>6391.3</v>
      </c>
      <c r="AJ21">
        <f>'2019'!$V20</f>
        <v>6378.1</v>
      </c>
      <c r="AK21">
        <f>'2020'!$V20</f>
        <v>5565.4</v>
      </c>
      <c r="AL21">
        <f>'2021'!$V20</f>
        <v>6449.1</v>
      </c>
      <c r="DM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</row>
    <row r="22" spans="1:229" x14ac:dyDescent="0.2">
      <c r="A22" t="s">
        <v>237</v>
      </c>
      <c r="B22" t="s">
        <v>32</v>
      </c>
      <c r="C22" t="s">
        <v>408</v>
      </c>
      <c r="G22">
        <f>'1990'!$V35+'1990'!$V43</f>
        <v>962.4</v>
      </c>
      <c r="H22">
        <f>'1991'!$V35+'1991'!$V43</f>
        <v>944.4</v>
      </c>
      <c r="I22">
        <f>'1992'!$V35+'1992'!$V43</f>
        <v>957</v>
      </c>
      <c r="J22">
        <f>'1993'!$V35+'1993'!$V43</f>
        <v>971.19999999999993</v>
      </c>
      <c r="K22">
        <f>'1994'!$V35+'1994'!$V43</f>
        <v>993.80000000000007</v>
      </c>
      <c r="L22">
        <f>'1995'!$V35+'1995'!$V43</f>
        <v>1005.3</v>
      </c>
      <c r="M22">
        <f>'1996'!$V35+'1996'!$V43</f>
        <v>1026.2</v>
      </c>
      <c r="N22">
        <f>'1997'!$V35+'1997'!$V43</f>
        <v>1023</v>
      </c>
      <c r="O22">
        <f>'1998'!$V35+'1998'!$V43</f>
        <v>1017</v>
      </c>
      <c r="P22">
        <f>'1999'!$V35+'1999'!$V43</f>
        <v>1033</v>
      </c>
      <c r="Q22">
        <f>'2000'!$V35+'2000'!$V43</f>
        <v>1039</v>
      </c>
      <c r="R22">
        <f>'2001'!$V35+'2001'!$V43</f>
        <v>1055.8</v>
      </c>
      <c r="S22">
        <f>'2002'!$V35+'2002'!$V43</f>
        <v>1102.3</v>
      </c>
      <c r="T22">
        <f>'2003'!$V35+'2003'!$V43</f>
        <v>1178.2</v>
      </c>
      <c r="U22">
        <f>'2004'!$V35+'2004'!$V43</f>
        <v>1181.3</v>
      </c>
      <c r="V22">
        <f>'2005'!$V35+'2005'!$V43</f>
        <v>1188.3</v>
      </c>
      <c r="W22">
        <f>'2006'!$V35+'2006'!$V43</f>
        <v>1217.4000000000001</v>
      </c>
      <c r="X22">
        <f>'2007'!$V35+'2007'!$V43</f>
        <v>1229</v>
      </c>
      <c r="Y22">
        <f>'2008'!$V35+'2008'!$V43</f>
        <v>1173.0999999999999</v>
      </c>
      <c r="Z22">
        <f>'2009'!$V35+'2009'!$V43</f>
        <v>1152.5999999999999</v>
      </c>
      <c r="AA22">
        <f>'2010'!$V35+'2010'!$V43</f>
        <v>1198.0999999999999</v>
      </c>
      <c r="AB22">
        <f>'2011'!$V35+'2011'!$V43</f>
        <v>1150.3</v>
      </c>
      <c r="AC22">
        <f>'2012'!$V35+'2012'!$V43</f>
        <v>1158.0999999999999</v>
      </c>
      <c r="AD22">
        <f>'2013'!$V35+'2013'!$V43</f>
        <v>1094.7</v>
      </c>
      <c r="AE22">
        <f>'2014'!$V35+'2014'!$V43</f>
        <v>1064.4000000000001</v>
      </c>
      <c r="AF22">
        <f>'2015'!$V35+'2015'!$V43</f>
        <v>1077.5999999999999</v>
      </c>
      <c r="AG22">
        <f>'2016'!$V35+'2016'!$V43</f>
        <v>1118.7</v>
      </c>
      <c r="AH22">
        <f>'2017'!$V35+'2017'!$V43</f>
        <v>1142.5</v>
      </c>
      <c r="AI22">
        <f>'2018'!$V35+'2018'!$V43</f>
        <v>1131.5</v>
      </c>
      <c r="AJ22">
        <f>'2019'!$V35+'2019'!$V43</f>
        <v>1086.0999999999999</v>
      </c>
      <c r="AK22">
        <f>'2020'!$V35+'2020'!$V43</f>
        <v>1061.6000000000001</v>
      </c>
      <c r="AL22">
        <f>'2021'!$V35+'2021'!$V43</f>
        <v>1064.5</v>
      </c>
      <c r="DM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</row>
    <row r="23" spans="1:229" x14ac:dyDescent="0.2">
      <c r="A23" t="s">
        <v>237</v>
      </c>
      <c r="B23" t="s">
        <v>50</v>
      </c>
      <c r="C23" t="s">
        <v>408</v>
      </c>
      <c r="G23">
        <f>'1990'!$V27</f>
        <v>60.6</v>
      </c>
      <c r="H23">
        <f>'1991'!$V27</f>
        <v>60.1</v>
      </c>
      <c r="I23">
        <f>'1992'!$V27</f>
        <v>59</v>
      </c>
      <c r="J23">
        <f>'1993'!$V27</f>
        <v>56</v>
      </c>
      <c r="K23">
        <f>'1994'!$V27</f>
        <v>61.5</v>
      </c>
      <c r="L23">
        <f>'1995'!$V27</f>
        <v>61.5</v>
      </c>
      <c r="M23">
        <f>'1996'!$V27</f>
        <v>62.8</v>
      </c>
      <c r="N23">
        <f>'1997'!$V27</f>
        <v>59.7</v>
      </c>
      <c r="O23">
        <f>'1998'!$V27</f>
        <v>62.7</v>
      </c>
      <c r="P23">
        <f>'1999'!$V27</f>
        <v>55.4</v>
      </c>
      <c r="Q23">
        <f>'2000'!$V27</f>
        <v>51.6</v>
      </c>
      <c r="R23">
        <f>'2001'!$V27</f>
        <v>50.8</v>
      </c>
      <c r="S23">
        <f>'2002'!$V27</f>
        <v>45.4</v>
      </c>
      <c r="T23">
        <f>'2003'!$V27</f>
        <v>45.9</v>
      </c>
      <c r="U23">
        <f>'2004'!$V27</f>
        <v>45.5</v>
      </c>
      <c r="V23">
        <f>'2005'!$V27</f>
        <v>40.799999999999997</v>
      </c>
      <c r="W23">
        <f>'2006'!$V27</f>
        <v>41.3</v>
      </c>
      <c r="X23">
        <f>'2007'!$V27</f>
        <v>44.1</v>
      </c>
      <c r="Y23">
        <f>'2008'!$V27</f>
        <v>40.700000000000003</v>
      </c>
      <c r="Z23">
        <f>'2009'!$V27</f>
        <v>24.9</v>
      </c>
      <c r="AA23">
        <f>'2010'!$V27</f>
        <v>22.9</v>
      </c>
      <c r="AB23">
        <f>'2011'!$V27</f>
        <v>27.6</v>
      </c>
      <c r="AC23">
        <f>'2012'!$V27</f>
        <v>23.4</v>
      </c>
      <c r="AD23">
        <f>'2013'!$V27</f>
        <v>21.7</v>
      </c>
      <c r="AE23">
        <f>'2014'!$V27</f>
        <v>27</v>
      </c>
      <c r="AF23">
        <f>'2015'!$V27</f>
        <v>17.100000000000001</v>
      </c>
      <c r="AG23">
        <f>'2016'!$V27</f>
        <v>16.100000000000001</v>
      </c>
      <c r="AH23">
        <f>'2017'!$V27</f>
        <v>15.6</v>
      </c>
      <c r="AI23">
        <f>'2018'!$V27</f>
        <v>15.5</v>
      </c>
      <c r="AJ23">
        <f>'2019'!$V27</f>
        <v>18.100000000000001</v>
      </c>
      <c r="AK23">
        <f>'2020'!$V27</f>
        <v>17</v>
      </c>
      <c r="AL23">
        <f>'2021'!$V27</f>
        <v>16.899999999999999</v>
      </c>
      <c r="DM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</row>
    <row r="24" spans="1:229" x14ac:dyDescent="0.2">
      <c r="DM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</row>
    <row r="25" spans="1:229" x14ac:dyDescent="0.2">
      <c r="A25" t="s">
        <v>238</v>
      </c>
      <c r="B25" t="s">
        <v>117</v>
      </c>
      <c r="C25" t="s">
        <v>46</v>
      </c>
      <c r="G25">
        <f>IF('1990'!$AS23&lt;0,ABS('1990'!$AS23),0)</f>
        <v>0.2</v>
      </c>
      <c r="H25">
        <f>IF('1991'!$AS23&lt;0,ABS('1991'!$AS23),0)</f>
        <v>0.1</v>
      </c>
      <c r="I25">
        <f>IF('1992'!$AS23&lt;0,ABS('1992'!$AS23),0)</f>
        <v>0.1</v>
      </c>
      <c r="J25">
        <f>IF('1993'!$AS23&lt;0,ABS('1993'!$AS23),0)</f>
        <v>0.5</v>
      </c>
      <c r="K25">
        <f>IF('1994'!$AS23&lt;0,ABS('1994'!$AS23),0)</f>
        <v>0.2</v>
      </c>
      <c r="L25">
        <f>IF('1995'!$AS23&lt;0,ABS('1995'!$AS23),0)</f>
        <v>0</v>
      </c>
      <c r="M25">
        <f>IF('1996'!$AS23&lt;0,ABS('1996'!$AS23),0)</f>
        <v>0</v>
      </c>
      <c r="N25">
        <f>IF('1997'!$AS23&lt;0,ABS('1997'!$AS23),0)</f>
        <v>0.5</v>
      </c>
      <c r="O25">
        <f>IF('1998'!$AS23&lt;0,ABS('1998'!$AS23),0)</f>
        <v>0</v>
      </c>
      <c r="P25">
        <f>IF('1999'!$AS23&lt;0,ABS('1999'!$AS23),0)</f>
        <v>0</v>
      </c>
      <c r="Q25">
        <f>IF('2000'!$AS23&lt;0,ABS('2000'!$AS23),0)</f>
        <v>23.7</v>
      </c>
      <c r="R25">
        <f>IF('2001'!$AS23&lt;0,ABS('2001'!$AS23),0)</f>
        <v>0</v>
      </c>
      <c r="S25">
        <f>IF('2002'!$AS23&lt;0,ABS('2002'!$AS23),0)</f>
        <v>15.5</v>
      </c>
      <c r="T25">
        <f>IF('2003'!$AS23&lt;0,ABS('2003'!$AS23),0)</f>
        <v>1</v>
      </c>
      <c r="U25">
        <f>IF('2004'!$AS23&lt;0,ABS('2004'!$AS23),0)</f>
        <v>0</v>
      </c>
      <c r="V25">
        <f>IF('2005'!$AS23&lt;0,ABS('2005'!$AS23),0)</f>
        <v>0</v>
      </c>
      <c r="W25">
        <f>IF('2006'!$AS23&lt;0,ABS('2006'!$AS23),0)</f>
        <v>3.8</v>
      </c>
      <c r="X25">
        <f>IF('2007'!$AS23&lt;0,ABS('2007'!$AS23),0)</f>
        <v>0</v>
      </c>
      <c r="Y25">
        <f>IF('2008'!$AS23&lt;0,ABS('2008'!$AS23),0)</f>
        <v>43.8</v>
      </c>
      <c r="Z25">
        <f>IF('2009'!$AS23&lt;0,ABS('2009'!$AS23),0)</f>
        <v>0</v>
      </c>
      <c r="AA25">
        <f>IF('2010'!$AS23&lt;0,ABS('2010'!$AS23),0)</f>
        <v>18.5</v>
      </c>
      <c r="AB25">
        <f>IF('2011'!$AS23&lt;0,ABS('2011'!$AS23),0)</f>
        <v>34.9</v>
      </c>
      <c r="AC25">
        <f>IF('2012'!$AS23&lt;0,ABS('2012'!$AS23),0)</f>
        <v>0</v>
      </c>
      <c r="AD25">
        <f>IF('2013'!$AS23&lt;0,ABS('2013'!$AS23),0)</f>
        <v>0</v>
      </c>
      <c r="AE25">
        <f>IF('2014'!$AS23&lt;0,ABS('2014'!$AS23),0)</f>
        <v>43.4</v>
      </c>
      <c r="AF25">
        <f>IF('2015'!$AS23&lt;0,ABS('2015'!$AS23),0)</f>
        <v>13.6</v>
      </c>
      <c r="AG25">
        <f>IF('2016'!$AS23&lt;0,ABS('2016'!$AS23),0)</f>
        <v>0</v>
      </c>
      <c r="AH25">
        <f>IF('2017'!$AS23&lt;0,ABS('2017'!$AS23),0)</f>
        <v>4</v>
      </c>
      <c r="AI25">
        <f>IF('2018'!$AS23&lt;0,ABS('2018'!$AS23),0)</f>
        <v>74.5</v>
      </c>
      <c r="AJ25">
        <f>IF('2019'!$AS23&lt;0,ABS('2019'!$AS23),0)</f>
        <v>7.1</v>
      </c>
      <c r="AK25">
        <f>IF('2020'!$AS23&lt;0,ABS('2020'!$AS23),0)</f>
        <v>0</v>
      </c>
      <c r="AL25">
        <f>IF('2021'!$AS23&lt;0,ABS('2021'!$AS23),0)</f>
        <v>0</v>
      </c>
      <c r="DM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</row>
    <row r="26" spans="1:229" x14ac:dyDescent="0.2">
      <c r="A26" t="s">
        <v>237</v>
      </c>
      <c r="B26" t="s">
        <v>117</v>
      </c>
      <c r="C26" t="s">
        <v>408</v>
      </c>
      <c r="G26">
        <f>IF('1990'!$V23&lt;0,ABS('1990'!$V23),0)</f>
        <v>0</v>
      </c>
      <c r="H26">
        <f>IF('1991'!$V23&lt;0,ABS('1991'!$V23),0)</f>
        <v>8</v>
      </c>
      <c r="I26">
        <f>IF('1992'!$V23&lt;0,ABS('1992'!$V23),0)</f>
        <v>35.5</v>
      </c>
      <c r="J26">
        <f>IF('1993'!$V23&lt;0,ABS('1993'!$V23),0)</f>
        <v>0</v>
      </c>
      <c r="K26">
        <f>IF('1994'!$V23&lt;0,ABS('1994'!$V23),0)</f>
        <v>37</v>
      </c>
      <c r="L26">
        <f>IF('1995'!$V23&lt;0,ABS('1995'!$V23),0)</f>
        <v>0</v>
      </c>
      <c r="M26">
        <f>IF('1996'!$V23&lt;0,ABS('1996'!$V23),0)</f>
        <v>7.8</v>
      </c>
      <c r="N26">
        <f>IF('1997'!$V23&lt;0,ABS('1997'!$V23),0)</f>
        <v>17.3</v>
      </c>
      <c r="O26">
        <f>IF('1998'!$V23&lt;0,ABS('1998'!$V23),0)</f>
        <v>40.700000000000003</v>
      </c>
      <c r="P26">
        <f>IF('1999'!$V23&lt;0,ABS('1999'!$V23),0)</f>
        <v>0</v>
      </c>
      <c r="Q26">
        <f>IF('2000'!$V23&lt;0,ABS('2000'!$V23),0)</f>
        <v>85.3</v>
      </c>
      <c r="R26">
        <f>IF('2001'!$V23&lt;0,ABS('2001'!$V23),0)</f>
        <v>3.5</v>
      </c>
      <c r="S26">
        <f>IF('2002'!$V23&lt;0,ABS('2002'!$V23),0)</f>
        <v>0</v>
      </c>
      <c r="T26">
        <f>IF('2003'!$V23&lt;0,ABS('2003'!$V23),0)</f>
        <v>0</v>
      </c>
      <c r="U26">
        <f>IF('2004'!$V23&lt;0,ABS('2004'!$V23),0)</f>
        <v>43.2</v>
      </c>
      <c r="V26">
        <f>IF('2005'!$V23&lt;0,ABS('2005'!$V23),0)</f>
        <v>49.5</v>
      </c>
      <c r="W26">
        <f>IF('2006'!$V23&lt;0,ABS('2006'!$V23),0)</f>
        <v>43.5</v>
      </c>
      <c r="X26">
        <f>IF('2007'!$V23&lt;0,ABS('2007'!$V23),0)</f>
        <v>0</v>
      </c>
      <c r="Y26">
        <f>IF('2008'!$V23&lt;0,ABS('2008'!$V23),0)</f>
        <v>50.8</v>
      </c>
      <c r="Z26">
        <f>IF('2009'!$V23&lt;0,ABS('2009'!$V23),0)</f>
        <v>28.4</v>
      </c>
      <c r="AA26">
        <f>IF('2010'!$V23&lt;0,ABS('2010'!$V23),0)</f>
        <v>0</v>
      </c>
      <c r="AB26">
        <f>IF('2011'!$V23&lt;0,ABS('2011'!$V23),0)</f>
        <v>0</v>
      </c>
      <c r="AC26">
        <f>IF('2012'!$V23&lt;0,ABS('2012'!$V23),0)</f>
        <v>98.8</v>
      </c>
      <c r="AD26">
        <f>IF('2013'!$V23&lt;0,ABS('2013'!$V23),0)</f>
        <v>0</v>
      </c>
      <c r="AE26">
        <f>IF('2014'!$V23&lt;0,ABS('2014'!$V23),0)</f>
        <v>36.1</v>
      </c>
      <c r="AF26">
        <f>IF('2015'!$V23&lt;0,ABS('2015'!$V23),0)</f>
        <v>140.80000000000001</v>
      </c>
      <c r="AG26">
        <f>IF('2016'!$V23&lt;0,ABS('2016'!$V23),0)</f>
        <v>0</v>
      </c>
      <c r="AH26">
        <f>IF('2017'!$V23&lt;0,ABS('2017'!$V23),0)</f>
        <v>0</v>
      </c>
      <c r="AI26">
        <f>IF('2018'!$V23&lt;0,ABS('2018'!$V23),0)</f>
        <v>0</v>
      </c>
      <c r="AJ26">
        <f>IF('2019'!$V23&lt;0,ABS('2019'!$V23),0)</f>
        <v>72</v>
      </c>
      <c r="AK26">
        <f>IF('2020'!$V23&lt;0,ABS('2020'!$V23),0)</f>
        <v>71.5</v>
      </c>
      <c r="AL26">
        <f>IF('2021'!$V23&lt;0,ABS('2021'!$V23),0)</f>
        <v>0</v>
      </c>
      <c r="DM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</row>
    <row r="27" spans="1:229" x14ac:dyDescent="0.2">
      <c r="A27" t="s">
        <v>230</v>
      </c>
      <c r="B27" t="s">
        <v>117</v>
      </c>
      <c r="C27" t="s">
        <v>13</v>
      </c>
      <c r="G27">
        <f>IF('1990'!$AT23&lt;0,ABS('1990'!$AT23),0)</f>
        <v>0</v>
      </c>
      <c r="H27">
        <f>IF('1991'!$AT23&lt;0,ABS('1991'!$AT23),0)</f>
        <v>0</v>
      </c>
      <c r="I27">
        <f>IF('1992'!$AT23&lt;0,ABS('1992'!$AT23),0)</f>
        <v>0</v>
      </c>
      <c r="J27">
        <f>IF('1993'!$AT23&lt;0,ABS('1993'!$AT23),0)</f>
        <v>0</v>
      </c>
      <c r="K27">
        <f>IF('1994'!$AT23&lt;0,ABS('1994'!$AT23),0)</f>
        <v>0</v>
      </c>
      <c r="L27">
        <f>IF('1995'!$AT23&lt;0,ABS('1995'!$AT23),0)</f>
        <v>0</v>
      </c>
      <c r="M27">
        <f>IF('1996'!$AT23&lt;0,ABS('1996'!$AT23),0)</f>
        <v>0</v>
      </c>
      <c r="N27">
        <f>IF('1997'!$AT23&lt;0,ABS('1997'!$AT23),0)</f>
        <v>0</v>
      </c>
      <c r="O27">
        <f>IF('1998'!$AT23&lt;0,ABS('1998'!$AT23),0)</f>
        <v>0</v>
      </c>
      <c r="P27">
        <f>IF('1999'!$AT23&lt;0,ABS('1999'!$AT23),0)</f>
        <v>0</v>
      </c>
      <c r="Q27">
        <f>IF('2000'!$AT23&lt;0,ABS('2000'!$AT23),0)</f>
        <v>0</v>
      </c>
      <c r="R27">
        <f>IF('2001'!$AT23&lt;0,ABS('2001'!$AT23),0)</f>
        <v>0</v>
      </c>
      <c r="S27">
        <f>IF('2002'!$AT23&lt;0,ABS('2002'!$AT23),0)</f>
        <v>0</v>
      </c>
      <c r="T27">
        <f>IF('2003'!$AT23&lt;0,ABS('2003'!$AT23),0)</f>
        <v>0</v>
      </c>
      <c r="U27">
        <f>IF('2004'!$AT23&lt;0,ABS('2004'!$AT23),0)</f>
        <v>0</v>
      </c>
      <c r="V27">
        <f>IF('2005'!$AT23&lt;0,ABS('2005'!$AT23),0)</f>
        <v>0</v>
      </c>
      <c r="W27">
        <f>IF('2006'!$AT23&lt;0,ABS('2006'!$AT23),0)</f>
        <v>0</v>
      </c>
      <c r="X27">
        <f>IF('2007'!$AT23&lt;0,ABS('2007'!$AT23),0)</f>
        <v>2.9</v>
      </c>
      <c r="Y27">
        <f>IF('2008'!$AT23&lt;0,ABS('2008'!$AT23),0)</f>
        <v>4.0999999999999996</v>
      </c>
      <c r="Z27">
        <f>IF('2009'!$AT23&lt;0,ABS('2009'!$AT23),0)</f>
        <v>0.5</v>
      </c>
      <c r="AA27">
        <f>IF('2010'!$AT23&lt;0,ABS('2010'!$AT23),0)</f>
        <v>0</v>
      </c>
      <c r="AB27">
        <f>IF('2011'!$AT23&lt;0,ABS('2011'!$AT23),0)</f>
        <v>1.8</v>
      </c>
      <c r="AC27">
        <f>IF('2012'!$AT23&lt;0,ABS('2012'!$AT23),0)</f>
        <v>2.2999999999999998</v>
      </c>
      <c r="AD27">
        <f>IF('2013'!$AT23&lt;0,ABS('2013'!$AT23),0)</f>
        <v>4</v>
      </c>
      <c r="AE27">
        <f>IF('2014'!$AT23&lt;0,ABS('2014'!$AT23),0)</f>
        <v>0</v>
      </c>
      <c r="AF27">
        <f>IF('2015'!$AT23&lt;0,ABS('2015'!$AT23),0)</f>
        <v>0</v>
      </c>
      <c r="AG27">
        <f>IF('2016'!$AT23&lt;0,ABS('2016'!$AT23),0)</f>
        <v>0.7</v>
      </c>
      <c r="AH27">
        <f>IF('2017'!$AT23&lt;0,ABS('2017'!$AT23),0)</f>
        <v>4</v>
      </c>
      <c r="AI27">
        <f>IF('2018'!$AT23&lt;0,ABS('2018'!$AT23),0)</f>
        <v>6.7</v>
      </c>
      <c r="AJ27">
        <f>IF('2019'!$AT23&lt;0,ABS('2019'!$AT23),0)</f>
        <v>0</v>
      </c>
      <c r="AK27">
        <f>IF('2020'!$AT23&lt;0,ABS('2020'!$AT23),0)</f>
        <v>0</v>
      </c>
      <c r="AL27">
        <f>IF('2021'!$AT23&lt;0,ABS('2021'!$AT23),0)</f>
        <v>3.1</v>
      </c>
      <c r="DM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</row>
    <row r="28" spans="1:229" x14ac:dyDescent="0.2">
      <c r="A28" t="s">
        <v>239</v>
      </c>
      <c r="B28" t="s">
        <v>117</v>
      </c>
      <c r="C28" t="s">
        <v>409</v>
      </c>
      <c r="G28">
        <f>IF('1990'!$G23&lt;0,ABS('1990'!$G23),0)</f>
        <v>0</v>
      </c>
      <c r="H28">
        <f>IF('1991'!$G23&lt;0,ABS('1991'!$G23),0)</f>
        <v>0.1</v>
      </c>
      <c r="I28">
        <f>IF('1992'!$G23&lt;0,ABS('1992'!$G23),0)</f>
        <v>0.2</v>
      </c>
      <c r="J28">
        <f>IF('1993'!$G23&lt;0,ABS('1993'!$G23),0)</f>
        <v>0</v>
      </c>
      <c r="K28">
        <f>IF('1994'!$G23&lt;0,ABS('1994'!$G23),0)</f>
        <v>2.2999999999999998</v>
      </c>
      <c r="L28">
        <f>IF('1995'!$G23&lt;0,ABS('1995'!$G23),0)</f>
        <v>2.9</v>
      </c>
      <c r="M28">
        <f>IF('1996'!$G23&lt;0,ABS('1996'!$G23),0)</f>
        <v>0</v>
      </c>
      <c r="N28">
        <f>IF('1997'!$G23&lt;0,ABS('1997'!$G23),0)</f>
        <v>9.9</v>
      </c>
      <c r="O28">
        <f>IF('1998'!$G23&lt;0,ABS('1998'!$G23),0)</f>
        <v>3.9</v>
      </c>
      <c r="P28">
        <f>IF('1999'!$G23&lt;0,ABS('1999'!$G23),0)</f>
        <v>0</v>
      </c>
      <c r="Q28">
        <f>IF('2000'!$G23&lt;0,ABS('2000'!$G23),0)</f>
        <v>0</v>
      </c>
      <c r="R28">
        <f>IF('2001'!$G23&lt;0,ABS('2001'!$G23),0)</f>
        <v>1.2</v>
      </c>
      <c r="S28">
        <f>IF('2002'!$G23&lt;0,ABS('2002'!$G23),0)</f>
        <v>0</v>
      </c>
      <c r="T28">
        <f>IF('2003'!$G23&lt;0,ABS('2003'!$G23),0)</f>
        <v>0</v>
      </c>
      <c r="U28">
        <f>IF('2004'!$G23&lt;0,ABS('2004'!$G23),0)</f>
        <v>3.6</v>
      </c>
      <c r="V28">
        <f>IF('2005'!$G23&lt;0,ABS('2005'!$G23),0)</f>
        <v>4.3</v>
      </c>
      <c r="W28">
        <f>IF('2006'!$G23&lt;0,ABS('2006'!$G23),0)</f>
        <v>0</v>
      </c>
      <c r="X28">
        <f>IF('2007'!$G23&lt;0,ABS('2007'!$G23),0)</f>
        <v>2.2999999999999998</v>
      </c>
      <c r="Y28">
        <f>IF('2008'!$G23&lt;0,ABS('2008'!$G23),0)</f>
        <v>0</v>
      </c>
      <c r="Z28">
        <f>IF('2009'!$G23&lt;0,ABS('2009'!$G23),0)</f>
        <v>0</v>
      </c>
      <c r="AA28">
        <f>IF('2010'!$G23&lt;0,ABS('2010'!$G23),0)</f>
        <v>4.4000000000000004</v>
      </c>
      <c r="AB28">
        <f>IF('2011'!$G23&lt;0,ABS('2011'!$G23),0)</f>
        <v>2.8</v>
      </c>
      <c r="AC28">
        <f>IF('2012'!$G23&lt;0,ABS('2012'!$G23),0)</f>
        <v>0</v>
      </c>
      <c r="AD28">
        <f>IF('2013'!$G23&lt;0,ABS('2013'!$G23),0)</f>
        <v>0</v>
      </c>
      <c r="AE28">
        <f>IF('2014'!$G23&lt;0,ABS('2014'!$G23),0)</f>
        <v>9.8000000000000007</v>
      </c>
      <c r="AF28">
        <f>IF('2015'!$G23&lt;0,ABS('2015'!$G23),0)</f>
        <v>0</v>
      </c>
      <c r="AG28">
        <f>IF('2016'!$G23&lt;0,ABS('2016'!$G23),0)</f>
        <v>0</v>
      </c>
      <c r="AH28">
        <f>IF('2017'!$G23&lt;0,ABS('2017'!$G23),0)</f>
        <v>3.2</v>
      </c>
      <c r="AI28">
        <f>IF('2018'!$G23&lt;0,ABS('2018'!$G23),0)</f>
        <v>0</v>
      </c>
      <c r="AJ28">
        <f>IF('2019'!$G23&lt;0,ABS('2019'!$G23),0)</f>
        <v>5.8</v>
      </c>
      <c r="AK28">
        <f>IF('2020'!$G23&lt;0,ABS('2020'!$G23),0)</f>
        <v>0</v>
      </c>
      <c r="AL28">
        <f>IF('2021'!$G23&lt;0,ABS('2021'!$G23),0)</f>
        <v>0</v>
      </c>
      <c r="DM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</row>
    <row r="29" spans="1:229" x14ac:dyDescent="0.2">
      <c r="A29" t="s">
        <v>60</v>
      </c>
      <c r="B29" t="s">
        <v>117</v>
      </c>
      <c r="C29" t="s">
        <v>7</v>
      </c>
      <c r="G29">
        <f>IF('1990'!$BH23&lt;0,ABS('1990'!$BH23),0)</f>
        <v>0</v>
      </c>
      <c r="H29">
        <f>IF('1991'!$BH23&lt;0,ABS('1991'!$BH23),0)</f>
        <v>0</v>
      </c>
      <c r="I29">
        <f>IF('1992'!$BH23&lt;0,ABS('1992'!$BH23),0)</f>
        <v>0</v>
      </c>
      <c r="J29">
        <f>IF('1993'!$BH23&lt;0,ABS('1993'!$BH23),0)</f>
        <v>0</v>
      </c>
      <c r="K29">
        <f>IF('1994'!$BH23&lt;0,ABS('1994'!$BH23),0)</f>
        <v>0</v>
      </c>
      <c r="L29">
        <f>IF('1995'!$BH23&lt;0,ABS('1995'!$BH23),0)</f>
        <v>0</v>
      </c>
      <c r="M29">
        <f>IF('1996'!$BH23&lt;0,ABS('1996'!$BH23),0)</f>
        <v>0</v>
      </c>
      <c r="N29">
        <f>IF('1997'!$BH23&lt;0,ABS('1997'!$BH23),0)</f>
        <v>0</v>
      </c>
      <c r="O29">
        <f>IF('1998'!$BH23&lt;0,ABS('1998'!$BH23),0)</f>
        <v>0</v>
      </c>
      <c r="P29">
        <f>IF('1999'!$BH23&lt;0,ABS('1999'!$BH23),0)</f>
        <v>0</v>
      </c>
      <c r="Q29">
        <f>IF('2000'!$BH23&lt;0,ABS('2000'!$BH23),0)</f>
        <v>0</v>
      </c>
      <c r="R29">
        <f>IF('2001'!$BH23&lt;0,ABS('2001'!$BH23),0)</f>
        <v>0</v>
      </c>
      <c r="S29">
        <f>IF('2002'!$BH23&lt;0,ABS('2002'!$BH23),0)</f>
        <v>0</v>
      </c>
      <c r="T29">
        <f>IF('2003'!$BH23&lt;0,ABS('2003'!$BH23),0)</f>
        <v>0</v>
      </c>
      <c r="U29">
        <f>IF('2004'!$BH23&lt;0,ABS('2004'!$BH23),0)</f>
        <v>0</v>
      </c>
      <c r="V29">
        <f>IF('2005'!$BH23&lt;0,ABS('2005'!$BH23),0)</f>
        <v>0</v>
      </c>
      <c r="W29">
        <f>IF('2006'!$BH23&lt;0,ABS('2006'!$BH23),0)</f>
        <v>0</v>
      </c>
      <c r="X29">
        <f>IF('2007'!$BH23&lt;0,ABS('2007'!$BH23),0)</f>
        <v>0</v>
      </c>
      <c r="Y29">
        <f>IF('2008'!$BH23&lt;0,ABS('2008'!$BH23),0)</f>
        <v>0</v>
      </c>
      <c r="Z29">
        <f>IF('2009'!$BH23&lt;0,ABS('2009'!$BH23),0)</f>
        <v>0</v>
      </c>
      <c r="AA29">
        <f>IF('2010'!$BH23&lt;0,ABS('2010'!$BH23),0)</f>
        <v>0</v>
      </c>
      <c r="AB29">
        <f>IF('2011'!$BH23&lt;0,ABS('2011'!$BH23),0)</f>
        <v>0</v>
      </c>
      <c r="AC29">
        <f>IF('2012'!$BH23&lt;0,ABS('2012'!$BH23),0)</f>
        <v>0</v>
      </c>
      <c r="AD29">
        <f>IF('2013'!$BH23&lt;0,ABS('2013'!$BH23),0)</f>
        <v>0</v>
      </c>
      <c r="AE29">
        <f>IF('2014'!$BH23&lt;0,ABS('2014'!$BH23),0)</f>
        <v>0</v>
      </c>
      <c r="AF29">
        <f>IF('2015'!$BH23&lt;0,ABS('2015'!$BH23),0)</f>
        <v>0</v>
      </c>
      <c r="AG29">
        <f>IF('2016'!$BH23&lt;0,ABS('2016'!$BH23),0)</f>
        <v>0</v>
      </c>
      <c r="AH29">
        <f>IF('2017'!$BH23&lt;0,ABS('2017'!$BH23),0)</f>
        <v>0</v>
      </c>
      <c r="AI29">
        <f>IF('2018'!$BH23&lt;0,ABS('2018'!$BH23),0)</f>
        <v>0</v>
      </c>
      <c r="AJ29">
        <f>IF('2019'!$BH23&lt;0,ABS('2019'!$BH23),0)</f>
        <v>0</v>
      </c>
      <c r="AK29">
        <f>IF('2020'!$BH23&lt;0,ABS('2020'!$BH23),0)</f>
        <v>0</v>
      </c>
      <c r="AL29">
        <f>IF('2021'!$BH23&lt;0,ABS('2021'!$BH23),0)</f>
        <v>0</v>
      </c>
      <c r="DM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</row>
    <row r="30" spans="1:229" x14ac:dyDescent="0.2">
      <c r="A30" t="s">
        <v>12</v>
      </c>
      <c r="B30" t="s">
        <v>117</v>
      </c>
      <c r="C30" t="s">
        <v>12</v>
      </c>
      <c r="G30">
        <f>IF('1990'!$BI23&lt;0,ABS('1990'!$BI23),0)</f>
        <v>0</v>
      </c>
      <c r="H30">
        <f>IF('1991'!$BI23&lt;0,ABS('1991'!$BI23),0)</f>
        <v>0</v>
      </c>
      <c r="I30">
        <f>IF('1992'!$BI23&lt;0,ABS('1992'!$BI23),0)</f>
        <v>0</v>
      </c>
      <c r="J30">
        <f>IF('1993'!$BI23&lt;0,ABS('1993'!$BI23),0)</f>
        <v>0</v>
      </c>
      <c r="K30">
        <f>IF('1994'!$BI23&lt;0,ABS('1994'!$BI23),0)</f>
        <v>0</v>
      </c>
      <c r="L30">
        <f>IF('1995'!$BI23&lt;0,ABS('1995'!$BI23),0)</f>
        <v>0</v>
      </c>
      <c r="M30">
        <f>IF('1996'!$BI23&lt;0,ABS('1996'!$BI23),0)</f>
        <v>0</v>
      </c>
      <c r="N30">
        <f>IF('1997'!$BI23&lt;0,ABS('1997'!$BI23),0)</f>
        <v>0</v>
      </c>
      <c r="O30">
        <f>IF('1998'!$BI23&lt;0,ABS('1998'!$BI23),0)</f>
        <v>0</v>
      </c>
      <c r="P30">
        <f>IF('1999'!$BI23&lt;0,ABS('1999'!$BI23),0)</f>
        <v>0</v>
      </c>
      <c r="Q30">
        <f>IF('2000'!$BI23&lt;0,ABS('2000'!$BI23),0)</f>
        <v>0</v>
      </c>
      <c r="R30">
        <f>IF('2001'!$BI23&lt;0,ABS('2001'!$BI23),0)</f>
        <v>0</v>
      </c>
      <c r="S30">
        <f>IF('2002'!$BI23&lt;0,ABS('2002'!$BI23),0)</f>
        <v>0</v>
      </c>
      <c r="T30">
        <f>IF('2003'!$BI23&lt;0,ABS('2003'!$BI23),0)</f>
        <v>0</v>
      </c>
      <c r="U30">
        <f>IF('2004'!$BI23&lt;0,ABS('2004'!$BI23),0)</f>
        <v>0</v>
      </c>
      <c r="V30">
        <f>IF('2005'!$BI23&lt;0,ABS('2005'!$BI23),0)</f>
        <v>0</v>
      </c>
      <c r="W30">
        <f>IF('2006'!$BI23&lt;0,ABS('2006'!$BI23),0)</f>
        <v>0</v>
      </c>
      <c r="X30">
        <f>IF('2007'!$BI23&lt;0,ABS('2007'!$BI23),0)</f>
        <v>0</v>
      </c>
      <c r="Y30">
        <f>IF('2008'!$BI23&lt;0,ABS('2008'!$BI23),0)</f>
        <v>0</v>
      </c>
      <c r="Z30">
        <f>IF('2009'!$BI23&lt;0,ABS('2009'!$BI23),0)</f>
        <v>0</v>
      </c>
      <c r="AA30">
        <f>IF('2010'!$BI23&lt;0,ABS('2010'!$BI23),0)</f>
        <v>0</v>
      </c>
      <c r="AB30">
        <f>IF('2011'!$BI23&lt;0,ABS('2011'!$BI23),0)</f>
        <v>0</v>
      </c>
      <c r="AC30">
        <f>IF('2012'!$BI23&lt;0,ABS('2012'!$BI23),0)</f>
        <v>0</v>
      </c>
      <c r="AD30">
        <f>IF('2013'!$BI23&lt;0,ABS('2013'!$BI23),0)</f>
        <v>0</v>
      </c>
      <c r="AE30">
        <f>IF('2014'!$BI23&lt;0,ABS('2014'!$BI23),0)</f>
        <v>0</v>
      </c>
      <c r="AF30">
        <f>IF('2015'!$BI23&lt;0,ABS('2015'!$BI23),0)</f>
        <v>0</v>
      </c>
      <c r="AG30">
        <f>IF('2016'!$BI23&lt;0,ABS('2016'!$BI23),0)</f>
        <v>0</v>
      </c>
      <c r="AH30">
        <f>IF('2017'!$BI23&lt;0,ABS('2017'!$BI23),0)</f>
        <v>0</v>
      </c>
      <c r="AI30">
        <f>IF('2018'!$BI23&lt;0,ABS('2018'!$BI23),0)</f>
        <v>0</v>
      </c>
      <c r="AJ30">
        <f>IF('2019'!$BI23&lt;0,ABS('2019'!$BI23),0)</f>
        <v>0</v>
      </c>
      <c r="AK30">
        <f>IF('2020'!$BI23&lt;0,ABS('2020'!$BI23),0)</f>
        <v>0</v>
      </c>
      <c r="AL30">
        <f>IF('2021'!$BI23&lt;0,ABS('2021'!$BI23),0)</f>
        <v>0</v>
      </c>
      <c r="DM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</row>
    <row r="31" spans="1:229" x14ac:dyDescent="0.2">
      <c r="A31" t="s">
        <v>51</v>
      </c>
      <c r="B31" t="s">
        <v>117</v>
      </c>
      <c r="C31" t="s">
        <v>51</v>
      </c>
      <c r="G31">
        <f>IF('1990'!$BK23&lt;0,ABS('1990'!$BK23),0)</f>
        <v>0</v>
      </c>
      <c r="H31">
        <f>IF('1991'!$BK23&lt;0,ABS('1991'!$BK23),0)</f>
        <v>0</v>
      </c>
      <c r="I31">
        <f>IF('1992'!$BK23&lt;0,ABS('1992'!$BK23),0)</f>
        <v>0</v>
      </c>
      <c r="J31">
        <f>IF('1993'!$BK23&lt;0,ABS('1993'!$BK23),0)</f>
        <v>0</v>
      </c>
      <c r="K31">
        <f>IF('1994'!$BK23&lt;0,ABS('1994'!$BK23),0)</f>
        <v>0</v>
      </c>
      <c r="L31">
        <f>IF('1995'!$BK23&lt;0,ABS('1995'!$BK23),0)</f>
        <v>0</v>
      </c>
      <c r="M31">
        <f>IF('1996'!$BK23&lt;0,ABS('1996'!$BK23),0)</f>
        <v>0</v>
      </c>
      <c r="N31">
        <f>IF('1997'!$BK23&lt;0,ABS('1997'!$BK23),0)</f>
        <v>0</v>
      </c>
      <c r="O31">
        <f>IF('1998'!$BK23&lt;0,ABS('1998'!$BK23),0)</f>
        <v>0</v>
      </c>
      <c r="P31">
        <f>IF('1999'!$BK23&lt;0,ABS('1999'!$BK23),0)</f>
        <v>0</v>
      </c>
      <c r="Q31">
        <f>IF('2000'!$BK23&lt;0,ABS('2000'!$BK23),0)</f>
        <v>0</v>
      </c>
      <c r="R31">
        <f>IF('2001'!$BK23&lt;0,ABS('2001'!$BK23),0)</f>
        <v>0</v>
      </c>
      <c r="S31">
        <f>IF('2002'!$BK23&lt;0,ABS('2002'!$BK23),0)</f>
        <v>0</v>
      </c>
      <c r="T31">
        <f>IF('2003'!$BK23&lt;0,ABS('2003'!$BK23),0)</f>
        <v>0</v>
      </c>
      <c r="U31">
        <f>IF('2004'!$BK23&lt;0,ABS('2004'!$BK23),0)</f>
        <v>0</v>
      </c>
      <c r="V31">
        <f>IF('2005'!$BK23&lt;0,ABS('2005'!$BK23),0)</f>
        <v>0</v>
      </c>
      <c r="W31">
        <f>IF('2006'!$BK23&lt;0,ABS('2006'!$BK23),0)</f>
        <v>0</v>
      </c>
      <c r="X31">
        <f>IF('2007'!$BK23&lt;0,ABS('2007'!$BK23),0)</f>
        <v>0</v>
      </c>
      <c r="Y31">
        <f>IF('2008'!$BK23&lt;0,ABS('2008'!$BK23),0)</f>
        <v>0</v>
      </c>
      <c r="Z31">
        <f>IF('2009'!$BK23&lt;0,ABS('2009'!$BK23),0)</f>
        <v>0</v>
      </c>
      <c r="AA31">
        <f>IF('2010'!$BK23&lt;0,ABS('2010'!$BK23),0)</f>
        <v>0</v>
      </c>
      <c r="AB31">
        <f>IF('2011'!$BK23&lt;0,ABS('2011'!$BK23),0)</f>
        <v>0</v>
      </c>
      <c r="AC31">
        <f>IF('2012'!$BK23&lt;0,ABS('2012'!$BK23),0)</f>
        <v>0</v>
      </c>
      <c r="AD31">
        <f>IF('2013'!$BK23&lt;0,ABS('2013'!$BK23),0)</f>
        <v>0</v>
      </c>
      <c r="AE31">
        <f>IF('2014'!$BK23&lt;0,ABS('2014'!$BK23),0)</f>
        <v>0</v>
      </c>
      <c r="AF31">
        <f>IF('2015'!$BK23&lt;0,ABS('2015'!$BK23),0)</f>
        <v>0</v>
      </c>
      <c r="AG31">
        <f>IF('2016'!$BK23&lt;0,ABS('2016'!$BK23),0)</f>
        <v>0</v>
      </c>
      <c r="AH31">
        <f>IF('2017'!$BK23&lt;0,ABS('2017'!$BK23),0)</f>
        <v>0</v>
      </c>
      <c r="AI31">
        <f>IF('2018'!$BK23&lt;0,ABS('2018'!$BK23),0)</f>
        <v>0</v>
      </c>
      <c r="AJ31">
        <f>IF('2019'!$BK23&lt;0,ABS('2019'!$BK23),0)</f>
        <v>0</v>
      </c>
      <c r="AK31">
        <f>IF('2020'!$BK23&lt;0,ABS('2020'!$BK23),0)</f>
        <v>0</v>
      </c>
      <c r="AL31">
        <f>IF('2021'!$BK23&lt;0,ABS('2021'!$BK23),0)</f>
        <v>0</v>
      </c>
      <c r="DM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</row>
    <row r="32" spans="1:229" x14ac:dyDescent="0.2">
      <c r="A32" t="s">
        <v>53</v>
      </c>
      <c r="B32" t="s">
        <v>117</v>
      </c>
      <c r="C32" t="s">
        <v>45</v>
      </c>
      <c r="G32">
        <f>IF('1990'!$BL23&lt;0,ABS('1990'!$BL23),0)+IF('1990'!$BM23&lt;0,ABS('1990'!$BM23),0)</f>
        <v>0</v>
      </c>
      <c r="H32">
        <f>IF('1991'!$BL23&lt;0,ABS('1991'!$BL23),0)+IF('1991'!$BM23&lt;0,ABS('1991'!$BM23),0)</f>
        <v>0</v>
      </c>
      <c r="I32">
        <f>IF('1992'!$BL23&lt;0,ABS('1992'!$BL23),0)+IF('1992'!$BM23&lt;0,ABS('1992'!$BM23),0)</f>
        <v>0</v>
      </c>
      <c r="J32">
        <f>IF('1993'!$BL23&lt;0,ABS('1993'!$BL23),0)+IF('1993'!$BM23&lt;0,ABS('1993'!$BM23),0)</f>
        <v>0</v>
      </c>
      <c r="K32">
        <f>IF('1994'!$BL23&lt;0,ABS('1994'!$BL23),0)+IF('1994'!$BM23&lt;0,ABS('1994'!$BM23),0)</f>
        <v>0</v>
      </c>
      <c r="L32">
        <f>IF('1995'!$BL23&lt;0,ABS('1995'!$BL23),0)+IF('1995'!$BM23&lt;0,ABS('1995'!$BM23),0)</f>
        <v>0</v>
      </c>
      <c r="M32">
        <f>IF('1996'!$BL23&lt;0,ABS('1996'!$BL23),0)+IF('1996'!$BM23&lt;0,ABS('1996'!$BM23),0)</f>
        <v>0</v>
      </c>
      <c r="N32">
        <f>IF('1997'!$BL23&lt;0,ABS('1997'!$BL23),0)+IF('1997'!$BM23&lt;0,ABS('1997'!$BM23),0)</f>
        <v>0</v>
      </c>
      <c r="O32">
        <f>IF('1998'!$BL23&lt;0,ABS('1998'!$BL23),0)+IF('1998'!$BM23&lt;0,ABS('1998'!$BM23),0)</f>
        <v>0</v>
      </c>
      <c r="P32">
        <f>IF('1999'!$BL23&lt;0,ABS('1999'!$BL23),0)+IF('1999'!$BM23&lt;0,ABS('1999'!$BM23),0)</f>
        <v>0</v>
      </c>
      <c r="Q32">
        <f>IF('2000'!$BL23&lt;0,ABS('2000'!$BL23),0)+IF('2000'!$BM23&lt;0,ABS('2000'!$BM23),0)</f>
        <v>0</v>
      </c>
      <c r="R32">
        <f>IF('2001'!$BL23&lt;0,ABS('2001'!$BL23),0)+IF('2001'!$BM23&lt;0,ABS('2001'!$BM23),0)</f>
        <v>0</v>
      </c>
      <c r="S32">
        <f>IF('2002'!$BL23&lt;0,ABS('2002'!$BL23),0)+IF('2002'!$BM23&lt;0,ABS('2002'!$BM23),0)</f>
        <v>0</v>
      </c>
      <c r="T32">
        <f>IF('2003'!$BL23&lt;0,ABS('2003'!$BL23),0)+IF('2003'!$BM23&lt;0,ABS('2003'!$BM23),0)</f>
        <v>0</v>
      </c>
      <c r="U32">
        <f>IF('2004'!$BL23&lt;0,ABS('2004'!$BL23),0)+IF('2004'!$BM23&lt;0,ABS('2004'!$BM23),0)</f>
        <v>0</v>
      </c>
      <c r="V32">
        <f>IF('2005'!$BL23&lt;0,ABS('2005'!$BL23),0)+IF('2005'!$BM23&lt;0,ABS('2005'!$BM23),0)</f>
        <v>0</v>
      </c>
      <c r="W32">
        <f>IF('2006'!$BL23&lt;0,ABS('2006'!$BL23),0)+IF('2006'!$BM23&lt;0,ABS('2006'!$BM23),0)</f>
        <v>0</v>
      </c>
      <c r="X32">
        <f>IF('2007'!$BL23&lt;0,ABS('2007'!$BL23),0)+IF('2007'!$BM23&lt;0,ABS('2007'!$BM23),0)</f>
        <v>0</v>
      </c>
      <c r="Y32">
        <f>IF('2008'!$BL23&lt;0,ABS('2008'!$BL23),0)+IF('2008'!$BM23&lt;0,ABS('2008'!$BM23),0)</f>
        <v>0</v>
      </c>
      <c r="Z32">
        <f>IF('2009'!$BL23&lt;0,ABS('2009'!$BL23),0)+IF('2009'!$BM23&lt;0,ABS('2009'!$BM23),0)</f>
        <v>0</v>
      </c>
      <c r="AA32">
        <f>IF('2010'!$BL23&lt;0,ABS('2010'!$BL23),0)+IF('2010'!$BM23&lt;0,ABS('2010'!$BM23),0)</f>
        <v>0</v>
      </c>
      <c r="AB32">
        <f>IF('2011'!$BL23&lt;0,ABS('2011'!$BL23),0)+IF('2011'!$BM23&lt;0,ABS('2011'!$BM23),0)</f>
        <v>0</v>
      </c>
      <c r="AC32">
        <f>IF('2012'!$BL23&lt;0,ABS('2012'!$BL23),0)+IF('2012'!$BM23&lt;0,ABS('2012'!$BM23),0)</f>
        <v>0</v>
      </c>
      <c r="AD32">
        <f>IF('2013'!$BL23&lt;0,ABS('2013'!$BL23),0)+IF('2013'!$BM23&lt;0,ABS('2013'!$BM23),0)</f>
        <v>0</v>
      </c>
      <c r="AE32">
        <f>IF('2014'!$BL23&lt;0,ABS('2014'!$BL23),0)+IF('2014'!$BM23&lt;0,ABS('2014'!$BM23),0)</f>
        <v>0</v>
      </c>
      <c r="AF32">
        <f>IF('2015'!$BL23&lt;0,ABS('2015'!$BL23),0)+IF('2015'!$BM23&lt;0,ABS('2015'!$BM23),0)</f>
        <v>0</v>
      </c>
      <c r="AG32">
        <f>IF('2016'!$BL23&lt;0,ABS('2016'!$BL23),0)+IF('2016'!$BM23&lt;0,ABS('2016'!$BM23),0)</f>
        <v>0</v>
      </c>
      <c r="AH32">
        <f>IF('2017'!$BL23&lt;0,ABS('2017'!$BL23),0)+IF('2017'!$BM23&lt;0,ABS('2017'!$BM23),0)</f>
        <v>0</v>
      </c>
      <c r="AI32">
        <f>IF('2018'!$BL23&lt;0,ABS('2018'!$BL23),0)+IF('2018'!$BM23&lt;0,ABS('2018'!$BM23),0)</f>
        <v>0</v>
      </c>
      <c r="AJ32">
        <f>IF('2019'!$BL23&lt;0,ABS('2019'!$BL23),0)+IF('2019'!$BM23&lt;0,ABS('2019'!$BM23),0)</f>
        <v>0</v>
      </c>
      <c r="AK32">
        <f>IF('2020'!$BL23&lt;0,ABS('2020'!$BL23),0)+IF('2020'!$BM23&lt;0,ABS('2020'!$BM23),0)</f>
        <v>0</v>
      </c>
      <c r="AL32">
        <f>IF('2021'!$BL23&lt;0,ABS('2021'!$BL23),0)+IF('2021'!$BM23&lt;0,ABS('2021'!$BM23),0)</f>
        <v>0</v>
      </c>
      <c r="DM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</row>
    <row r="33" spans="1:229" x14ac:dyDescent="0.2">
      <c r="DM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</row>
    <row r="34" spans="1:229" x14ac:dyDescent="0.2">
      <c r="DM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</row>
    <row r="35" spans="1:229" x14ac:dyDescent="0.2">
      <c r="A35" t="s">
        <v>228</v>
      </c>
      <c r="B35" t="s">
        <v>238</v>
      </c>
      <c r="C35" t="s">
        <v>46</v>
      </c>
      <c r="G35">
        <f>'1990'!$AS18+'1990'!$AS19+IF('1990'!$AS23&gt;0,'1990'!$AS23,0)-'1990'!$AS28-'1990'!$AS22</f>
        <v>2349.1999999999998</v>
      </c>
      <c r="H35">
        <f>'1991'!$AS18+'1991'!$AS19+IF('1991'!$AS23&gt;0,'1991'!$AS23,0)-'1991'!$AS28-'1991'!$AS22</f>
        <v>2643.1</v>
      </c>
      <c r="I35">
        <f>'1992'!$AS18+'1992'!$AS19+IF('1992'!$AS23&gt;0,'1992'!$AS23,0)-'1992'!$AS28-'1992'!$AS22</f>
        <v>2672.1</v>
      </c>
      <c r="J35">
        <f>'1993'!$AS18+'1993'!$AS19+IF('1993'!$AS23&gt;0,'1993'!$AS23,0)-'1993'!$AS28-'1993'!$AS22</f>
        <v>2740.1</v>
      </c>
      <c r="K35">
        <f>'1994'!$AS18+'1994'!$AS19+IF('1994'!$AS23&gt;0,'1994'!$AS23,0)-'1994'!$AS28-'1994'!$AS22</f>
        <v>2603.2999999999997</v>
      </c>
      <c r="L35">
        <f>'1995'!$AS18+'1995'!$AS19+IF('1995'!$AS23&gt;0,'1995'!$AS23,0)-'1995'!$AS28-'1995'!$AS22</f>
        <v>2646.7</v>
      </c>
      <c r="M35">
        <f>'1996'!$AS18+'1996'!$AS19+IF('1996'!$AS23&gt;0,'1996'!$AS23,0)-'1996'!$AS28-'1996'!$AS22</f>
        <v>3037.4</v>
      </c>
      <c r="N35">
        <f>'1997'!$AS18+'1997'!$AS19+IF('1997'!$AS23&gt;0,'1997'!$AS23,0)-'1997'!$AS28-'1997'!$AS22</f>
        <v>2750.9999999999995</v>
      </c>
      <c r="O35">
        <f>'1998'!$AS18+'1998'!$AS19+IF('1998'!$AS23&gt;0,'1998'!$AS23,0)-'1998'!$AS28-'1998'!$AS22</f>
        <v>2633.5</v>
      </c>
      <c r="P35">
        <f>'1999'!$AS18+'1999'!$AS19+IF('1999'!$AS23&gt;0,'1999'!$AS23,0)-'1999'!$AS28-'1999'!$AS22</f>
        <v>2568</v>
      </c>
      <c r="Q35">
        <f>'2000'!$AS18+'2000'!$AS19+IF('2000'!$AS23&gt;0,'2000'!$AS23,0)-'2000'!$AS28-'2000'!$AS22</f>
        <v>2701.9</v>
      </c>
      <c r="R35">
        <f>'2001'!$AS18+'2001'!$AS19+IF('2001'!$AS23&gt;0,'2001'!$AS23,0)-'2001'!$AS28-'2001'!$AS22</f>
        <v>2960.9</v>
      </c>
      <c r="S35">
        <f>'2002'!$AS18+'2002'!$AS19+IF('2002'!$AS23&gt;0,'2002'!$AS23,0)-'2002'!$AS28-'2002'!$AS22</f>
        <v>3062.2999999999997</v>
      </c>
      <c r="T35">
        <f>'2003'!$AS18+'2003'!$AS19+IF('2003'!$AS23&gt;0,'2003'!$AS23,0)-'2003'!$AS28-'2003'!$AS22</f>
        <v>2921.1000000000004</v>
      </c>
      <c r="U35">
        <f>'2004'!$AS18+'2004'!$AS19+IF('2004'!$AS23&gt;0,'2004'!$AS23,0)-'2004'!$AS28-'2004'!$AS22</f>
        <v>3116.7</v>
      </c>
      <c r="V35">
        <f>'2005'!$AS18+'2005'!$AS19+IF('2005'!$AS23&gt;0,'2005'!$AS23,0)-'2005'!$AS28-'2005'!$AS22</f>
        <v>3012.8999999999996</v>
      </c>
      <c r="W35">
        <f>'2006'!$AS18+'2006'!$AS19+IF('2006'!$AS23&gt;0,'2006'!$AS23,0)-'2006'!$AS28-'2006'!$AS22</f>
        <v>3053.7</v>
      </c>
      <c r="X35">
        <f>'2007'!$AS18+'2007'!$AS19+IF('2007'!$AS23&gt;0,'2007'!$AS23,0)-'2007'!$AS28-'2007'!$AS22</f>
        <v>3047.2000000000003</v>
      </c>
      <c r="Y35">
        <f>'2008'!$AS18+'2008'!$AS19+IF('2008'!$AS23&gt;0,'2008'!$AS23,0)-'2008'!$AS28-'2008'!$AS22</f>
        <v>3322.1</v>
      </c>
      <c r="Z35">
        <f>'2009'!$AS18+'2009'!$AS19+IF('2009'!$AS23&gt;0,'2009'!$AS23,0)-'2009'!$AS28-'2009'!$AS22</f>
        <v>3129.4</v>
      </c>
      <c r="AA35">
        <f>'2010'!$AS18+'2010'!$AS19+IF('2010'!$AS23&gt;0,'2010'!$AS23,0)-'2010'!$AS28-'2010'!$AS22</f>
        <v>3455.2</v>
      </c>
      <c r="AB35">
        <f>'2011'!$AS18+'2011'!$AS19+IF('2011'!$AS23&gt;0,'2011'!$AS23,0)-'2011'!$AS28-'2011'!$AS22</f>
        <v>3193</v>
      </c>
      <c r="AC35">
        <f>'2012'!$AS18+'2012'!$AS19+IF('2012'!$AS23&gt;0,'2012'!$AS23,0)-'2012'!$AS28-'2012'!$AS22</f>
        <v>3282.3</v>
      </c>
      <c r="AD35">
        <f>'2013'!$AS18+'2013'!$AS19+IF('2013'!$AS23&gt;0,'2013'!$AS23,0)-'2013'!$AS28-'2013'!$AS22</f>
        <v>3498.6</v>
      </c>
      <c r="AE35">
        <f>'2014'!$AS18+'2014'!$AS19+IF('2014'!$AS23&gt;0,'2014'!$AS23,0)-'2014'!$AS28-'2014'!$AS22</f>
        <v>3076.8</v>
      </c>
      <c r="AF35">
        <f>'2015'!$AS18+'2015'!$AS19+IF('2015'!$AS23&gt;0,'2015'!$AS23,0)-'2015'!$AS28-'2015'!$AS22</f>
        <v>2845.2000000000003</v>
      </c>
      <c r="AG35">
        <f>'2016'!$AS18+'2016'!$AS19+IF('2016'!$AS23&gt;0,'2016'!$AS23,0)-'2016'!$AS28-'2016'!$AS22</f>
        <v>3025.2</v>
      </c>
      <c r="AH35">
        <f>'2017'!$AS18+'2017'!$AS19+IF('2017'!$AS23&gt;0,'2017'!$AS23,0)-'2017'!$AS28-'2017'!$AS22</f>
        <v>2969.2</v>
      </c>
      <c r="AI35">
        <f>'2018'!$AS18+'2018'!$AS19+IF('2018'!$AS23&gt;0,'2018'!$AS23,0)-'2018'!$AS28-'2018'!$AS22</f>
        <v>2973.5999999999995</v>
      </c>
      <c r="AJ35">
        <f>'2019'!$AS18+'2019'!$AS19+IF('2019'!$AS23&gt;0,'2019'!$AS23,0)-'2019'!$AS28-'2019'!$AS22</f>
        <v>2752.8</v>
      </c>
      <c r="AK35">
        <f>'2020'!$AS18+'2020'!$AS19+IF('2020'!$AS23&gt;0,'2020'!$AS23,0)-'2020'!$AS28-'2020'!$AS22</f>
        <v>2490.7999999999997</v>
      </c>
      <c r="AL35">
        <f>'2021'!$AS18+'2021'!$AS19+IF('2021'!$AS23&gt;0,'2021'!$AS23,0)-'2021'!$AS28-'2021'!$AS22</f>
        <v>2534.1</v>
      </c>
      <c r="DM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</row>
    <row r="36" spans="1:229" x14ac:dyDescent="0.2">
      <c r="A36" t="s">
        <v>228</v>
      </c>
      <c r="B36" t="s">
        <v>48</v>
      </c>
      <c r="C36" t="s">
        <v>46</v>
      </c>
      <c r="G36">
        <f>'1990'!$AS28</f>
        <v>18.899999999999999</v>
      </c>
      <c r="H36">
        <f>'1991'!$AS28</f>
        <v>11.4</v>
      </c>
      <c r="I36">
        <f>'1992'!$AS28</f>
        <v>8.6999999999999993</v>
      </c>
      <c r="J36">
        <f>'1993'!$AS28</f>
        <v>12.8</v>
      </c>
      <c r="K36">
        <f>'1994'!$AS28</f>
        <v>13.5</v>
      </c>
      <c r="L36">
        <f>'1995'!$AS28</f>
        <v>17.100000000000001</v>
      </c>
      <c r="M36">
        <f>'1996'!$AS28</f>
        <v>17.5</v>
      </c>
      <c r="N36">
        <f>'1997'!$AS28</f>
        <v>19.8</v>
      </c>
      <c r="O36">
        <f>'1998'!$AS28</f>
        <v>20</v>
      </c>
      <c r="P36">
        <f>'1999'!$AS28</f>
        <v>22.4</v>
      </c>
      <c r="Q36">
        <f>'2000'!$AS28</f>
        <v>29.4</v>
      </c>
      <c r="R36">
        <f>'2001'!$AS28</f>
        <v>27</v>
      </c>
      <c r="S36">
        <f>'2002'!$AS28</f>
        <v>27.1</v>
      </c>
      <c r="T36">
        <f>'2003'!$AS28</f>
        <v>29</v>
      </c>
      <c r="U36">
        <f>'2004'!$AS28</f>
        <v>28</v>
      </c>
      <c r="V36">
        <f>'2005'!$AS28</f>
        <v>31</v>
      </c>
      <c r="W36">
        <f>'2006'!$AS28</f>
        <v>23.7</v>
      </c>
      <c r="X36">
        <f>'2007'!$AS28</f>
        <v>18.7</v>
      </c>
      <c r="Y36">
        <f>'2008'!$AS28</f>
        <v>24.4</v>
      </c>
      <c r="Z36">
        <f>'2009'!$AS28</f>
        <v>25.1</v>
      </c>
      <c r="AA36">
        <f>'2010'!$AS28</f>
        <v>26.9</v>
      </c>
      <c r="AB36">
        <f>'2011'!$AS28</f>
        <v>28.4</v>
      </c>
      <c r="AC36">
        <f>'2012'!$AS28</f>
        <v>26.2</v>
      </c>
      <c r="AD36">
        <f>'2013'!$AS28</f>
        <v>27.1</v>
      </c>
      <c r="AE36">
        <f>'2014'!$AS28</f>
        <v>31.8</v>
      </c>
      <c r="AF36">
        <f>'2015'!$AS28</f>
        <v>26.9</v>
      </c>
      <c r="AG36">
        <f>'2016'!$AS28</f>
        <v>21.5</v>
      </c>
      <c r="AH36">
        <f>'2017'!$AS28</f>
        <v>23.3</v>
      </c>
      <c r="AI36">
        <f>'2018'!$AS28</f>
        <v>21.8</v>
      </c>
      <c r="AJ36">
        <f>'2019'!$AS28</f>
        <v>25.7</v>
      </c>
      <c r="AK36">
        <f>'2020'!$AS28</f>
        <v>24.6</v>
      </c>
      <c r="AL36">
        <f>'2021'!$AS28</f>
        <v>26.4</v>
      </c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</row>
    <row r="37" spans="1:229" x14ac:dyDescent="0.2"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</row>
    <row r="38" spans="1:229" x14ac:dyDescent="0.2">
      <c r="A38" t="s">
        <v>230</v>
      </c>
      <c r="B38" t="s">
        <v>33</v>
      </c>
      <c r="C38" t="s">
        <v>13</v>
      </c>
      <c r="G38">
        <f>'1990'!$AT20</f>
        <v>0</v>
      </c>
      <c r="H38">
        <f>'1991'!$AT20</f>
        <v>0</v>
      </c>
      <c r="I38">
        <f>'1992'!$AT20</f>
        <v>0</v>
      </c>
      <c r="J38">
        <f>'1993'!$AT20</f>
        <v>0</v>
      </c>
      <c r="K38">
        <f>'1994'!$AT20</f>
        <v>0</v>
      </c>
      <c r="L38">
        <f>'1995'!$AT20</f>
        <v>0</v>
      </c>
      <c r="M38">
        <f>'1996'!$AT20</f>
        <v>0</v>
      </c>
      <c r="N38">
        <f>'1997'!$AT20</f>
        <v>0</v>
      </c>
      <c r="O38">
        <f>'1998'!$AT20</f>
        <v>1.9</v>
      </c>
      <c r="P38">
        <f>'1999'!$AT20</f>
        <v>2.6</v>
      </c>
      <c r="Q38">
        <f>'2000'!$AT20</f>
        <v>4.4000000000000004</v>
      </c>
      <c r="R38">
        <f>'2001'!$AT20</f>
        <v>7</v>
      </c>
      <c r="S38">
        <f>'2002'!$AT20</f>
        <v>11.2</v>
      </c>
      <c r="T38">
        <f>'2003'!$AT20</f>
        <v>11.2</v>
      </c>
      <c r="U38">
        <f>'2004'!$AT20</f>
        <v>13.9</v>
      </c>
      <c r="V38">
        <f>'2005'!$AT20</f>
        <v>11.7</v>
      </c>
      <c r="W38">
        <f>'2006'!$AT20</f>
        <v>11.5</v>
      </c>
      <c r="X38">
        <f>'2007'!$AT20</f>
        <v>12.2</v>
      </c>
      <c r="Y38">
        <f>'2008'!$AT20</f>
        <v>11.1</v>
      </c>
      <c r="Z38">
        <f>'2009'!$AT20</f>
        <v>10.199999999999999</v>
      </c>
      <c r="AA38">
        <f>'2010'!$AT20</f>
        <v>23.3</v>
      </c>
      <c r="AB38">
        <f>'2011'!$AT20</f>
        <v>18.399999999999999</v>
      </c>
      <c r="AC38">
        <f>'2012'!$AT20</f>
        <v>41.9</v>
      </c>
      <c r="AD38">
        <f>'2013'!$AT20</f>
        <v>54.6</v>
      </c>
      <c r="AE38">
        <f>'2014'!$AT20</f>
        <v>67.599999999999994</v>
      </c>
      <c r="AF38">
        <f>'2015'!$AT20</f>
        <v>64.099999999999994</v>
      </c>
      <c r="AG38">
        <f>'2016'!$AT20</f>
        <v>59.3</v>
      </c>
      <c r="AH38">
        <f>'2017'!$AT20</f>
        <v>68.7</v>
      </c>
      <c r="AI38">
        <f>'2018'!$AT20</f>
        <v>55.1</v>
      </c>
      <c r="AJ38">
        <f>'2019'!$AT20</f>
        <v>59.7</v>
      </c>
      <c r="AK38">
        <f>'2020'!$AT20</f>
        <v>60</v>
      </c>
      <c r="AL38">
        <f>'2021'!$AT20</f>
        <v>60.2</v>
      </c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</row>
    <row r="39" spans="1:229" x14ac:dyDescent="0.2">
      <c r="A39" t="s">
        <v>230</v>
      </c>
      <c r="B39" t="s">
        <v>32</v>
      </c>
      <c r="C39" t="s">
        <v>13</v>
      </c>
      <c r="G39">
        <f>'1990'!$AT35+'1990'!$AT43</f>
        <v>15.8</v>
      </c>
      <c r="H39">
        <f>'1991'!$AT35+'1991'!$AT43</f>
        <v>15.9</v>
      </c>
      <c r="I39">
        <f>'1992'!$AT35+'1992'!$AT43</f>
        <v>16.100000000000001</v>
      </c>
      <c r="J39">
        <f>'1993'!$AT35+'1993'!$AT43</f>
        <v>16.399999999999999</v>
      </c>
      <c r="K39">
        <f>'1994'!$AT35+'1994'!$AT43</f>
        <v>16.7</v>
      </c>
      <c r="L39">
        <f>'1995'!$AT35+'1995'!$AT43</f>
        <v>17.7</v>
      </c>
      <c r="M39">
        <f>'1996'!$AT35+'1996'!$AT43</f>
        <v>18.3</v>
      </c>
      <c r="N39">
        <f>'1997'!$AT35+'1997'!$AT43</f>
        <v>18.600000000000001</v>
      </c>
      <c r="O39">
        <f>'1998'!$AT35+'1998'!$AT43</f>
        <v>18.7</v>
      </c>
      <c r="P39">
        <f>'1999'!$AT35+'1999'!$AT43</f>
        <v>18.7</v>
      </c>
      <c r="Q39">
        <f>'2000'!$AT35+'2000'!$AT43</f>
        <v>18.7</v>
      </c>
      <c r="R39">
        <f>'2001'!$AT35+'2001'!$AT43</f>
        <v>18.5</v>
      </c>
      <c r="S39">
        <f>'2002'!$AT35+'2002'!$AT43</f>
        <v>18.600000000000001</v>
      </c>
      <c r="T39">
        <f>'2003'!$AT35+'2003'!$AT43</f>
        <v>19.3</v>
      </c>
      <c r="U39">
        <f>'2004'!$AT35+'2004'!$AT43</f>
        <v>21</v>
      </c>
      <c r="V39">
        <f>'2005'!$AT35+'2005'!$AT43</f>
        <v>22</v>
      </c>
      <c r="W39">
        <f>'2006'!$AT35+'2006'!$AT43</f>
        <v>23.6</v>
      </c>
      <c r="X39">
        <f>'2007'!$AT35+'2007'!$AT43</f>
        <v>24.3</v>
      </c>
      <c r="Y39">
        <f>'2008'!$AT35+'2008'!$AT43</f>
        <v>25</v>
      </c>
      <c r="Z39">
        <f>'2009'!$AT35+'2009'!$AT43</f>
        <v>26</v>
      </c>
      <c r="AA39">
        <f>'2010'!$AT35+'2010'!$AT43</f>
        <v>26.2</v>
      </c>
      <c r="AB39">
        <f>'2011'!$AT35+'2011'!$AT43</f>
        <v>26.7</v>
      </c>
      <c r="AC39">
        <f>'2012'!$AT35+'2012'!$AT43</f>
        <v>27.3</v>
      </c>
      <c r="AD39">
        <f>'2013'!$AT35+'2013'!$AT43</f>
        <v>29</v>
      </c>
      <c r="AE39">
        <f>'2014'!$AT35+'2014'!$AT43</f>
        <v>31.3</v>
      </c>
      <c r="AF39">
        <f>'2015'!$AT35+'2015'!$AT43</f>
        <v>34.700000000000003</v>
      </c>
      <c r="AG39">
        <f>'2016'!$AT35+'2016'!$AT43</f>
        <v>36.299999999999997</v>
      </c>
      <c r="AH39">
        <f>'2017'!$AT35+'2017'!$AT43</f>
        <v>38.1</v>
      </c>
      <c r="AI39">
        <f>'2018'!$AT35+'2018'!$AT43</f>
        <v>42.4</v>
      </c>
      <c r="AJ39">
        <f>'2019'!$AT35+'2019'!$AT43</f>
        <v>45.8</v>
      </c>
      <c r="AK39">
        <f>'2020'!$AT35+'2020'!$AT43</f>
        <v>49.4</v>
      </c>
      <c r="AL39">
        <f>'2021'!$AT35+'2021'!$AT43</f>
        <v>52.6</v>
      </c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</row>
    <row r="40" spans="1:229" x14ac:dyDescent="0.2">
      <c r="A40" t="s">
        <v>230</v>
      </c>
      <c r="B40" t="s">
        <v>48</v>
      </c>
      <c r="C40" t="s">
        <v>13</v>
      </c>
      <c r="G40">
        <f>'1990'!$AT28</f>
        <v>0.1</v>
      </c>
      <c r="H40">
        <f>'1991'!$AT28</f>
        <v>0.2</v>
      </c>
      <c r="I40">
        <f>'1992'!$AT28</f>
        <v>0.5</v>
      </c>
      <c r="J40">
        <f>'1993'!$AT28</f>
        <v>0.5</v>
      </c>
      <c r="K40">
        <f>'1994'!$AT28</f>
        <v>0.4</v>
      </c>
      <c r="L40">
        <f>'1995'!$AT28</f>
        <v>0.6</v>
      </c>
      <c r="M40">
        <f>'1996'!$AT28</f>
        <v>0.8</v>
      </c>
      <c r="N40">
        <f>'1997'!$AT28</f>
        <v>3.5</v>
      </c>
      <c r="O40">
        <f>'1998'!$AT28</f>
        <v>3.5</v>
      </c>
      <c r="P40">
        <f>'1999'!$AT28</f>
        <v>4.7</v>
      </c>
      <c r="Q40">
        <f>'2000'!$AT28</f>
        <v>4.9000000000000004</v>
      </c>
      <c r="R40">
        <f>'2001'!$AT28</f>
        <v>4.2</v>
      </c>
      <c r="S40">
        <f>'2002'!$AT28</f>
        <v>4.4000000000000004</v>
      </c>
      <c r="T40">
        <f>'2003'!$AT28</f>
        <v>4.3</v>
      </c>
      <c r="U40">
        <f>'2004'!$AT28</f>
        <v>4.7</v>
      </c>
      <c r="V40">
        <f>'2005'!$AT28</f>
        <v>5</v>
      </c>
      <c r="W40">
        <f>'2006'!$AT28</f>
        <v>7.4</v>
      </c>
      <c r="X40">
        <f>'2007'!$AT28</f>
        <v>18.899999999999999</v>
      </c>
      <c r="Y40">
        <f>'2008'!$AT28</f>
        <v>21.8</v>
      </c>
      <c r="Z40">
        <f>'2009'!$AT28</f>
        <v>23.7</v>
      </c>
      <c r="AA40">
        <f>'2010'!$AT28</f>
        <v>14.5</v>
      </c>
      <c r="AB40">
        <f>'2011'!$AT28</f>
        <v>15.3</v>
      </c>
      <c r="AC40">
        <f>'2012'!$AT28</f>
        <v>15.7</v>
      </c>
      <c r="AD40">
        <f>'2013'!$AT28</f>
        <v>18.2</v>
      </c>
      <c r="AE40">
        <f>'2014'!$AT28</f>
        <v>20.7</v>
      </c>
      <c r="AF40">
        <f>'2015'!$AT28</f>
        <v>19</v>
      </c>
      <c r="AG40">
        <f>'2016'!$AT28</f>
        <v>16.2</v>
      </c>
      <c r="AH40">
        <f>'2017'!$AT28</f>
        <v>21.1</v>
      </c>
      <c r="AI40">
        <f>'2018'!$AT28</f>
        <v>31.2</v>
      </c>
      <c r="AJ40">
        <f>'2019'!$AT28</f>
        <v>42.1</v>
      </c>
      <c r="AK40">
        <f>'2020'!$AT28</f>
        <v>53.9</v>
      </c>
      <c r="AL40">
        <f>'2021'!$AT28</f>
        <v>52.4</v>
      </c>
      <c r="DM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</row>
    <row r="41" spans="1:229" x14ac:dyDescent="0.2">
      <c r="A41" t="s">
        <v>230</v>
      </c>
      <c r="B41" t="s">
        <v>50</v>
      </c>
      <c r="C41" t="s">
        <v>13</v>
      </c>
      <c r="G41">
        <f>'1990'!$AT27</f>
        <v>15.3</v>
      </c>
      <c r="H41">
        <f>'1991'!$AT27</f>
        <v>15.6</v>
      </c>
      <c r="I41">
        <f>'1992'!$AT27</f>
        <v>16</v>
      </c>
      <c r="J41">
        <f>'1993'!$AT27</f>
        <v>18</v>
      </c>
      <c r="K41">
        <f>'1994'!$AT27</f>
        <v>18</v>
      </c>
      <c r="L41">
        <f>'1995'!$AT27</f>
        <v>20.2</v>
      </c>
      <c r="M41">
        <f>'1996'!$AT27</f>
        <v>25.2</v>
      </c>
      <c r="N41">
        <f>'1997'!$AT27</f>
        <v>25.8</v>
      </c>
      <c r="O41">
        <f>'1998'!$AT27</f>
        <v>28.4</v>
      </c>
      <c r="P41">
        <f>'1999'!$AT27</f>
        <v>29.5</v>
      </c>
      <c r="Q41">
        <f>'2000'!$AT27</f>
        <v>33.1</v>
      </c>
      <c r="R41">
        <f>'2001'!$AT27</f>
        <v>36.799999999999997</v>
      </c>
      <c r="S41">
        <f>'2002'!$AT27</f>
        <v>42.4</v>
      </c>
      <c r="T41">
        <f>'2003'!$AT27</f>
        <v>40.4</v>
      </c>
      <c r="U41">
        <f>'2004'!$AT27</f>
        <v>50</v>
      </c>
      <c r="V41">
        <f>'2005'!$AT27</f>
        <v>67.8</v>
      </c>
      <c r="W41">
        <f>'2006'!$AT27</f>
        <v>70.2</v>
      </c>
      <c r="X41">
        <f>'2007'!$AT27</f>
        <v>62.2</v>
      </c>
      <c r="Y41">
        <f>'2008'!$AT27</f>
        <v>79.900000000000006</v>
      </c>
      <c r="Z41">
        <f>'2009'!$AT27</f>
        <v>90.3</v>
      </c>
      <c r="AA41">
        <f>'2010'!$AT27</f>
        <v>96.6</v>
      </c>
      <c r="AB41">
        <f>'2011'!$AT27</f>
        <v>101.1</v>
      </c>
      <c r="AC41">
        <f>'2012'!$AT27</f>
        <v>107.6</v>
      </c>
      <c r="AD41">
        <f>'2013'!$AT27</f>
        <v>101.6</v>
      </c>
      <c r="AE41">
        <f>'2014'!$AT27</f>
        <v>96.8</v>
      </c>
      <c r="AF41">
        <f>'2015'!$AT27</f>
        <v>104.9</v>
      </c>
      <c r="AG41">
        <f>'2016'!$AT27</f>
        <v>110</v>
      </c>
      <c r="AH41">
        <f>'2017'!$AT27</f>
        <v>119.9</v>
      </c>
      <c r="AI41">
        <f>'2018'!$AT27</f>
        <v>123.6</v>
      </c>
      <c r="AJ41">
        <f>'2019'!$AT27</f>
        <v>146.4</v>
      </c>
      <c r="AK41">
        <f>'2020'!$AT27</f>
        <v>198.2</v>
      </c>
      <c r="AL41">
        <f>'2021'!$AT27</f>
        <v>239.1</v>
      </c>
      <c r="DM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</row>
    <row r="42" spans="1:229" x14ac:dyDescent="0.2">
      <c r="A42" t="s">
        <v>229</v>
      </c>
      <c r="B42" t="s">
        <v>239</v>
      </c>
      <c r="C42" t="s">
        <v>409</v>
      </c>
      <c r="G42">
        <f>'1990'!$G19+IF('1990'!$G23&gt;0,'1990'!$G23,0)-'1990'!$G28</f>
        <v>211.4</v>
      </c>
      <c r="H42">
        <f>'1991'!$G19+IF('1991'!$G23&gt;0,'1991'!$G23,0)-'1991'!$G28</f>
        <v>183.79999999999998</v>
      </c>
      <c r="I42">
        <f>'1992'!$G19+IF('1992'!$G23&gt;0,'1992'!$G23,0)-'1992'!$G28</f>
        <v>183.10000000000002</v>
      </c>
      <c r="J42">
        <f>'1993'!$G19+IF('1993'!$G23&gt;0,'1993'!$G23,0)-'1993'!$G28</f>
        <v>170.60000000000002</v>
      </c>
      <c r="K42">
        <f>'1994'!$G19+IF('1994'!$G23&gt;0,'1994'!$G23,0)-'1994'!$G28</f>
        <v>194.3</v>
      </c>
      <c r="L42">
        <f>'1995'!$G19+IF('1995'!$G23&gt;0,'1995'!$G23,0)-'1995'!$G28</f>
        <v>212.50000000000003</v>
      </c>
      <c r="M42">
        <f>'1996'!$G19+IF('1996'!$G23&gt;0,'1996'!$G23,0)-'1996'!$G28</f>
        <v>189.50000000000003</v>
      </c>
      <c r="N42">
        <f>'1997'!$G19+IF('1997'!$G23&gt;0,'1997'!$G23,0)-'1997'!$G28</f>
        <v>190.09999999999997</v>
      </c>
      <c r="O42">
        <f>'1998'!$G19+IF('1998'!$G23&gt;0,'1998'!$G23,0)-'1998'!$G28</f>
        <v>198.00000000000003</v>
      </c>
      <c r="P42">
        <f>'1999'!$G19+IF('1999'!$G23&gt;0,'1999'!$G23,0)-'1999'!$G28</f>
        <v>158.5</v>
      </c>
      <c r="Q42">
        <f>'2000'!$G19+IF('2000'!$G23&gt;0,'2000'!$G23,0)-'2000'!$G28</f>
        <v>175.6</v>
      </c>
      <c r="R42">
        <f>'2001'!$G19+IF('2001'!$G23&gt;0,'2001'!$G23,0)-'2001'!$G28</f>
        <v>195.70000000000002</v>
      </c>
      <c r="S42">
        <f>'2002'!$G19+IF('2002'!$G23&gt;0,'2002'!$G23,0)-'2002'!$G28</f>
        <v>197.3</v>
      </c>
      <c r="T42">
        <f>'2003'!$G19+IF('2003'!$G23&gt;0,'2003'!$G23,0)-'2003'!$G28</f>
        <v>196.20000000000002</v>
      </c>
      <c r="U42">
        <f>'2004'!$G19+IF('2004'!$G23&gt;0,'2004'!$G23,0)-'2004'!$G28</f>
        <v>182.6</v>
      </c>
      <c r="V42">
        <f>'2005'!$G19+IF('2005'!$G23&gt;0,'2005'!$G23,0)-'2005'!$G28</f>
        <v>167.60000000000002</v>
      </c>
      <c r="W42">
        <f>'2006'!$G19+IF('2006'!$G23&gt;0,'2006'!$G23,0)-'2006'!$G28</f>
        <v>174.10000000000002</v>
      </c>
      <c r="X42">
        <f>'2007'!$G19+IF('2007'!$G23&gt;0,'2007'!$G23,0)-'2007'!$G28</f>
        <v>183.49999999999997</v>
      </c>
      <c r="Y42">
        <f>'2008'!$G19+IF('2008'!$G23&gt;0,'2008'!$G23,0)-'2008'!$G28</f>
        <v>163.6</v>
      </c>
      <c r="Z42">
        <f>'2009'!$G19+IF('2009'!$G23&gt;0,'2009'!$G23,0)-'2009'!$G28</f>
        <v>174.4</v>
      </c>
      <c r="AA42">
        <f>'2010'!$G19+IF('2010'!$G23&gt;0,'2010'!$G23,0)-'2010'!$G28</f>
        <v>157.1</v>
      </c>
      <c r="AB42">
        <f>'2011'!$G19+IF('2011'!$G23&gt;0,'2011'!$G23,0)-'2011'!$G28</f>
        <v>139.59999999999997</v>
      </c>
      <c r="AC42">
        <f>'2012'!$G19+IF('2012'!$G23&gt;0,'2012'!$G23,0)-'2012'!$G28</f>
        <v>170.00000000000003</v>
      </c>
      <c r="AD42">
        <f>'2013'!$G19+IF('2013'!$G23&gt;0,'2013'!$G23,0)-'2013'!$G28</f>
        <v>181.4</v>
      </c>
      <c r="AE42">
        <f>'2014'!$G19+IF('2014'!$G23&gt;0,'2014'!$G23,0)-'2014'!$G28</f>
        <v>231.4</v>
      </c>
      <c r="AF42">
        <f>'2015'!$G19+IF('2015'!$G23&gt;0,'2015'!$G23,0)-'2015'!$G28</f>
        <v>290.2</v>
      </c>
      <c r="AG42">
        <f>'2016'!$G19+IF('2016'!$G23&gt;0,'2016'!$G23,0)-'2016'!$G28</f>
        <v>258.79999999999995</v>
      </c>
      <c r="AH42">
        <f>'2017'!$G19+IF('2017'!$G23&gt;0,'2017'!$G23,0)-'2017'!$G28</f>
        <v>217.89999999999998</v>
      </c>
      <c r="AI42">
        <f>'2018'!$G19+IF('2018'!$G23&gt;0,'2018'!$G23,0)-'2018'!$G28</f>
        <v>177.09999999999997</v>
      </c>
      <c r="AJ42">
        <f>'2019'!$G19+IF('2019'!$G23&gt;0,'2019'!$G23,0)-'2019'!$G28</f>
        <v>107.30000000000001</v>
      </c>
      <c r="AK42">
        <f>'2020'!$G19+IF('2020'!$G23&gt;0,'2020'!$G23,0)-'2020'!$G28</f>
        <v>25.300000000000011</v>
      </c>
      <c r="AL42">
        <f>'2021'!$G19+IF('2021'!$G23&gt;0,'2021'!$G23,0)-'2021'!$G28</f>
        <v>70.900000000000006</v>
      </c>
      <c r="DM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</row>
    <row r="43" spans="1:229" x14ac:dyDescent="0.2">
      <c r="A43" t="s">
        <v>229</v>
      </c>
      <c r="B43" t="s">
        <v>48</v>
      </c>
      <c r="C43" t="s">
        <v>409</v>
      </c>
      <c r="G43">
        <f>'1990'!$G28</f>
        <v>180.1</v>
      </c>
      <c r="H43">
        <f>'1991'!$G28</f>
        <v>184.1</v>
      </c>
      <c r="I43">
        <f>'1992'!$G28</f>
        <v>187</v>
      </c>
      <c r="J43">
        <f>'1993'!$G28</f>
        <v>193.3</v>
      </c>
      <c r="K43">
        <f>'1994'!$G28</f>
        <v>204.3</v>
      </c>
      <c r="L43">
        <f>'1995'!$G28</f>
        <v>196.6</v>
      </c>
      <c r="M43">
        <f>'1996'!$G28</f>
        <v>198.9</v>
      </c>
      <c r="N43">
        <f>'1997'!$G28</f>
        <v>201.8</v>
      </c>
      <c r="O43">
        <f>'1998'!$G28</f>
        <v>197.6</v>
      </c>
      <c r="P43">
        <f>'1999'!$G28</f>
        <v>178.5</v>
      </c>
      <c r="Q43">
        <f>'2000'!$G28</f>
        <v>166.4</v>
      </c>
      <c r="R43">
        <f>'2001'!$G28</f>
        <v>175.6</v>
      </c>
      <c r="S43">
        <f>'2002'!$G28</f>
        <v>171.7</v>
      </c>
      <c r="T43">
        <f>'2003'!$G28</f>
        <v>180.6</v>
      </c>
      <c r="U43">
        <f>'2004'!$G28</f>
        <v>186.6</v>
      </c>
      <c r="V43">
        <f>'2005'!$G28</f>
        <v>186.5</v>
      </c>
      <c r="W43">
        <f>'2006'!$G28</f>
        <v>172.2</v>
      </c>
      <c r="X43">
        <f>'2007'!$G28</f>
        <v>188.4</v>
      </c>
      <c r="Y43">
        <f>'2008'!$G28</f>
        <v>180.1</v>
      </c>
      <c r="Z43">
        <f>'2009'!$G28</f>
        <v>142.9</v>
      </c>
      <c r="AA43">
        <f>'2010'!$G28</f>
        <v>167.4</v>
      </c>
      <c r="AB43">
        <f>'2011'!$G28</f>
        <v>176.3</v>
      </c>
      <c r="AC43">
        <f>'2012'!$G28</f>
        <v>174.4</v>
      </c>
      <c r="AD43">
        <f>'2013'!$G28</f>
        <v>170.6</v>
      </c>
      <c r="AE43">
        <f>'2014'!$G28</f>
        <v>175.4</v>
      </c>
      <c r="AF43">
        <f>'2015'!$G28</f>
        <v>177.5</v>
      </c>
      <c r="AG43">
        <f>'2016'!$G28</f>
        <v>173.4</v>
      </c>
      <c r="AH43">
        <f>'2017'!$G28</f>
        <v>174.5</v>
      </c>
      <c r="AI43">
        <f>'2018'!$G28</f>
        <v>171</v>
      </c>
      <c r="AJ43">
        <f>'2019'!$G28</f>
        <v>169.8</v>
      </c>
      <c r="AK43">
        <f>'2020'!$G28</f>
        <v>154.6</v>
      </c>
      <c r="AL43">
        <f>'2021'!$G28</f>
        <v>164.7</v>
      </c>
      <c r="DM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</row>
    <row r="44" spans="1:229" x14ac:dyDescent="0.2">
      <c r="A44" s="56"/>
      <c r="B44" s="56"/>
      <c r="DM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</row>
    <row r="45" spans="1:229" x14ac:dyDescent="0.2">
      <c r="A45" s="56" t="s">
        <v>239</v>
      </c>
      <c r="B45" s="56" t="s">
        <v>32</v>
      </c>
      <c r="C45" t="s">
        <v>409</v>
      </c>
      <c r="G45">
        <f>'1990'!$G35+'1990'!$G43</f>
        <v>63.7</v>
      </c>
      <c r="H45">
        <f>'1991'!$G35+'1991'!$G43</f>
        <v>58.3</v>
      </c>
      <c r="I45">
        <f>'1992'!$G35+'1992'!$G43</f>
        <v>50.599999999999994</v>
      </c>
      <c r="J45">
        <f>'1993'!$G35+'1993'!$G43</f>
        <v>51.7</v>
      </c>
      <c r="K45">
        <f>'1994'!$G35+'1994'!$G43</f>
        <v>47.8</v>
      </c>
      <c r="L45">
        <f>'1995'!$G35+'1995'!$G43</f>
        <v>53.400000000000006</v>
      </c>
      <c r="M45">
        <f>'1996'!$G35+'1996'!$G43</f>
        <v>52</v>
      </c>
      <c r="N45">
        <f>'1997'!$G35+'1997'!$G43</f>
        <v>52</v>
      </c>
      <c r="O45">
        <f>'1998'!$G35+'1998'!$G43</f>
        <v>47.2</v>
      </c>
      <c r="P45">
        <f>'1999'!$G35+'1999'!$G43</f>
        <v>39.6</v>
      </c>
      <c r="Q45">
        <f>'2000'!$G35+'2000'!$G43</f>
        <v>36.6</v>
      </c>
      <c r="R45">
        <f>'2001'!$G35+'2001'!$G43</f>
        <v>37.099999999999994</v>
      </c>
      <c r="S45">
        <f>'2002'!$G35+'2002'!$G43</f>
        <v>37.599999999999994</v>
      </c>
      <c r="T45">
        <f>'2003'!$G35+'2003'!$G43</f>
        <v>37.799999999999997</v>
      </c>
      <c r="U45">
        <f>'2004'!$G35+'2004'!$G43</f>
        <v>39.1</v>
      </c>
      <c r="V45">
        <f>'2005'!$G35+'2005'!$G43</f>
        <v>38.700000000000003</v>
      </c>
      <c r="W45">
        <f>'2006'!$G35+'2006'!$G43</f>
        <v>39.200000000000003</v>
      </c>
      <c r="X45">
        <f>'2007'!$G35+'2007'!$G43</f>
        <v>41.9</v>
      </c>
      <c r="Y45">
        <f>'2008'!$G35+'2008'!$G43</f>
        <v>42.1</v>
      </c>
      <c r="Z45">
        <f>'2009'!$G35+'2009'!$G43</f>
        <v>34.200000000000003</v>
      </c>
      <c r="AA45">
        <f>'2010'!$G35+'2010'!$G43</f>
        <v>39</v>
      </c>
      <c r="AB45">
        <f>'2011'!$G35+'2011'!$G43</f>
        <v>38.700000000000003</v>
      </c>
      <c r="AC45">
        <f>'2012'!$G35+'2012'!$G43</f>
        <v>36.599999999999994</v>
      </c>
      <c r="AD45">
        <f>'2013'!$G35+'2013'!$G43</f>
        <v>35.299999999999997</v>
      </c>
      <c r="AE45">
        <f>'2014'!$G35+'2014'!$G43</f>
        <v>33.4</v>
      </c>
      <c r="AF45">
        <f>'2015'!$G35+'2015'!$G43</f>
        <v>36.5</v>
      </c>
      <c r="AG45">
        <f>'2016'!$G35+'2016'!$G43</f>
        <v>38.299999999999997</v>
      </c>
      <c r="AH45">
        <f>'2017'!$G35+'2017'!$G43</f>
        <v>39.400000000000006</v>
      </c>
      <c r="AI45">
        <f>'2018'!$G35+'2018'!$G43</f>
        <v>39.700000000000003</v>
      </c>
      <c r="AJ45">
        <f>'2019'!$G35+'2019'!$G43</f>
        <v>36.6</v>
      </c>
      <c r="AK45">
        <f>'2020'!$G35+'2020'!$G43</f>
        <v>32.299999999999997</v>
      </c>
      <c r="AL45">
        <f>'2021'!$G35+'2021'!$G43</f>
        <v>33.700000000000003</v>
      </c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</row>
    <row r="46" spans="1:229" x14ac:dyDescent="0.2">
      <c r="A46" s="56" t="s">
        <v>239</v>
      </c>
      <c r="B46" s="56" t="s">
        <v>33</v>
      </c>
      <c r="C46" t="s">
        <v>409</v>
      </c>
      <c r="G46">
        <f>'1990'!$G20</f>
        <v>24.7</v>
      </c>
      <c r="H46">
        <f>'1991'!$G20</f>
        <v>32.1</v>
      </c>
      <c r="I46">
        <f>'1992'!$G20</f>
        <v>34.6</v>
      </c>
      <c r="J46">
        <f>'1993'!$G20</f>
        <v>27.3</v>
      </c>
      <c r="K46">
        <f>'1994'!$G20</f>
        <v>29.2</v>
      </c>
      <c r="L46">
        <f>'1995'!$G20</f>
        <v>32.6</v>
      </c>
      <c r="M46">
        <f>'1996'!$G20</f>
        <v>27.3</v>
      </c>
      <c r="N46">
        <f>'1997'!$G20</f>
        <v>30.4</v>
      </c>
      <c r="O46">
        <f>'1998'!$G20</f>
        <v>33.799999999999997</v>
      </c>
      <c r="P46">
        <f>'1999'!$G20</f>
        <v>24.7</v>
      </c>
      <c r="Q46">
        <f>'2000'!$G20</f>
        <v>16.8</v>
      </c>
      <c r="R46">
        <f>'2001'!$G20</f>
        <v>23.9</v>
      </c>
      <c r="S46">
        <f>'2002'!$G20</f>
        <v>21</v>
      </c>
      <c r="T46">
        <f>'2003'!$G20</f>
        <v>17.5</v>
      </c>
      <c r="U46">
        <f>'2004'!$G20</f>
        <v>10.9</v>
      </c>
      <c r="V46">
        <f>'2005'!$G20</f>
        <v>11.1</v>
      </c>
      <c r="W46">
        <f>'2006'!$G20</f>
        <v>22.4</v>
      </c>
      <c r="X46">
        <f>'2007'!$G20</f>
        <v>17.7</v>
      </c>
      <c r="Y46">
        <f>'2008'!$G20</f>
        <v>10.199999999999999</v>
      </c>
      <c r="Z46">
        <f>'2009'!$G20</f>
        <v>4.8</v>
      </c>
      <c r="AA46">
        <f>'2010'!$G20</f>
        <v>4.5999999999999996</v>
      </c>
      <c r="AB46">
        <f>'2011'!$G20</f>
        <v>1.8</v>
      </c>
      <c r="AC46">
        <f>'2012'!$G20</f>
        <v>3.3</v>
      </c>
      <c r="AD46">
        <f>'2013'!$G20</f>
        <v>9.1999999999999993</v>
      </c>
      <c r="AE46">
        <f>'2014'!$G20</f>
        <v>18.3</v>
      </c>
      <c r="AF46">
        <f>'2015'!$G20</f>
        <v>3.4</v>
      </c>
      <c r="AG46">
        <f>'2016'!$G20</f>
        <v>2</v>
      </c>
      <c r="AH46">
        <f>'2017'!$G20</f>
        <v>3.5</v>
      </c>
      <c r="AI46">
        <f>'2018'!$G20</f>
        <v>1.4</v>
      </c>
      <c r="AJ46">
        <f>'2019'!$G20</f>
        <v>2.5</v>
      </c>
      <c r="AK46">
        <f>'2020'!$G20</f>
        <v>7.8</v>
      </c>
      <c r="AL46">
        <f>'2021'!$G20</f>
        <v>1.5</v>
      </c>
      <c r="DM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</row>
    <row r="47" spans="1:229" x14ac:dyDescent="0.2">
      <c r="A47" s="56" t="s">
        <v>239</v>
      </c>
      <c r="B47" s="56" t="s">
        <v>50</v>
      </c>
      <c r="C47" t="s">
        <v>409</v>
      </c>
      <c r="G47">
        <f>'1990'!$G27</f>
        <v>256.5</v>
      </c>
      <c r="H47">
        <f>'1991'!$G27</f>
        <v>234</v>
      </c>
      <c r="I47">
        <f>'1992'!$G27</f>
        <v>239.5</v>
      </c>
      <c r="J47">
        <f>'1993'!$G27</f>
        <v>236.2</v>
      </c>
      <c r="K47">
        <f>'1994'!$G27</f>
        <v>259.39999999999998</v>
      </c>
      <c r="L47">
        <f>'1995'!$G27</f>
        <v>268.5</v>
      </c>
      <c r="M47">
        <f>'1996'!$G27</f>
        <v>255.6</v>
      </c>
      <c r="N47">
        <f>'1997'!$G27</f>
        <v>242.6</v>
      </c>
      <c r="O47">
        <f>'1998'!$G27</f>
        <v>254.3</v>
      </c>
      <c r="P47">
        <f>'1999'!$G27</f>
        <v>215.2</v>
      </c>
      <c r="Q47">
        <f>'2000'!$G27</f>
        <v>234.5</v>
      </c>
      <c r="R47">
        <f>'2001'!$G27</f>
        <v>251</v>
      </c>
      <c r="S47">
        <f>'2002'!$G27</f>
        <v>252.5</v>
      </c>
      <c r="T47">
        <f>'2003'!$G27</f>
        <v>258.8</v>
      </c>
      <c r="U47">
        <f>'2004'!$G27</f>
        <v>251.1</v>
      </c>
      <c r="V47">
        <f>'2005'!$G27</f>
        <v>236.4</v>
      </c>
      <c r="W47">
        <f>'2006'!$G27</f>
        <v>228.5</v>
      </c>
      <c r="X47">
        <f>'2007'!$G27</f>
        <v>244.7</v>
      </c>
      <c r="Y47">
        <f>'2008'!$G27</f>
        <v>231.4</v>
      </c>
      <c r="Z47">
        <f>'2009'!$G27</f>
        <v>229.1</v>
      </c>
      <c r="AA47">
        <f>'2010'!$G27</f>
        <v>223.5</v>
      </c>
      <c r="AB47">
        <f>'2011'!$G27</f>
        <v>211.2</v>
      </c>
      <c r="AC47">
        <f>'2012'!$G27</f>
        <v>240.5</v>
      </c>
      <c r="AD47">
        <f>'2013'!$G27</f>
        <v>248.3</v>
      </c>
      <c r="AE47">
        <f>'2014'!$G27</f>
        <v>283.39999999999998</v>
      </c>
      <c r="AF47">
        <f>'2015'!$G27</f>
        <v>364.7</v>
      </c>
      <c r="AG47">
        <f>'2016'!$G27</f>
        <v>330.8</v>
      </c>
      <c r="AH47">
        <f>'2017'!$G27</f>
        <v>283.8</v>
      </c>
      <c r="AI47">
        <f>'2018'!$G27</f>
        <v>248.1</v>
      </c>
      <c r="AJ47">
        <f>'2019'!$G27</f>
        <v>171.7</v>
      </c>
      <c r="AK47">
        <f>'2020'!$G27</f>
        <v>88.3</v>
      </c>
      <c r="AL47">
        <f>'2021'!$G27</f>
        <v>144.1</v>
      </c>
      <c r="DM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</row>
    <row r="48" spans="1:229" x14ac:dyDescent="0.2">
      <c r="A48" s="56"/>
      <c r="B48" s="56"/>
      <c r="DM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</row>
    <row r="49" spans="1:229" x14ac:dyDescent="0.2">
      <c r="A49" t="s">
        <v>51</v>
      </c>
      <c r="B49" t="s">
        <v>50</v>
      </c>
      <c r="C49" t="s">
        <v>51</v>
      </c>
      <c r="G49">
        <f>'1990'!$BK27</f>
        <v>38</v>
      </c>
      <c r="H49">
        <f>'1991'!$BK27</f>
        <v>36.1</v>
      </c>
      <c r="I49">
        <f>'1992'!$BK27</f>
        <v>43.2</v>
      </c>
      <c r="J49">
        <f>'1993'!$BK27</f>
        <v>42.5</v>
      </c>
      <c r="K49">
        <f>'1994'!$BK27</f>
        <v>42.7</v>
      </c>
      <c r="L49">
        <f>'1995'!$BK27</f>
        <v>43.1</v>
      </c>
      <c r="M49">
        <f>'1996'!$BK27</f>
        <v>44.5</v>
      </c>
      <c r="N49">
        <f>'1997'!$BK27</f>
        <v>25.2</v>
      </c>
      <c r="O49">
        <f>'1998'!$BK27</f>
        <v>39.299999999999997</v>
      </c>
      <c r="P49">
        <f>'1999'!$BK27</f>
        <v>39.700000000000003</v>
      </c>
      <c r="Q49">
        <f>'2000'!$BK27</f>
        <v>40.5</v>
      </c>
      <c r="R49">
        <f>'2001'!$BK27</f>
        <v>40.9</v>
      </c>
      <c r="S49">
        <f>'2002'!$BK27</f>
        <v>40.299999999999997</v>
      </c>
      <c r="T49">
        <f>'2003'!$BK27</f>
        <v>41.3</v>
      </c>
      <c r="U49">
        <f>'2004'!$BK27</f>
        <v>39.4</v>
      </c>
      <c r="V49">
        <f>'2005'!$BK27</f>
        <v>41.3</v>
      </c>
      <c r="W49">
        <f>'2006'!$BK27</f>
        <v>35.9</v>
      </c>
      <c r="X49">
        <f>'2007'!$BK27</f>
        <v>41</v>
      </c>
      <c r="Y49">
        <f>'2008'!$BK27</f>
        <v>40.1</v>
      </c>
      <c r="Z49">
        <f>'2009'!$BK27</f>
        <v>41</v>
      </c>
      <c r="AA49">
        <f>'2010'!$BK27</f>
        <v>38.4</v>
      </c>
      <c r="AB49">
        <f>'2011'!$BK27</f>
        <v>40.200000000000003</v>
      </c>
      <c r="AC49">
        <f>'2012'!$BK27</f>
        <v>38.5</v>
      </c>
      <c r="AD49">
        <f>'2013'!$BK27</f>
        <v>27.6</v>
      </c>
      <c r="AE49">
        <f>'2014'!$BK27</f>
        <v>39.4</v>
      </c>
      <c r="AF49">
        <f>'2015'!$BK27</f>
        <v>39.200000000000003</v>
      </c>
      <c r="AG49">
        <f>'2016'!$BK27</f>
        <v>38.4</v>
      </c>
      <c r="AH49">
        <f>'2017'!$BK27</f>
        <v>33.1</v>
      </c>
      <c r="AI49">
        <f>'2018'!$BK27</f>
        <v>34</v>
      </c>
      <c r="AJ49">
        <f>'2019'!$BK27</f>
        <v>38.1</v>
      </c>
      <c r="AK49">
        <f>'2020'!$BK27</f>
        <v>40</v>
      </c>
      <c r="AL49">
        <f>'2021'!$BK27</f>
        <v>37.299999999999997</v>
      </c>
      <c r="DM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</row>
    <row r="50" spans="1:229" x14ac:dyDescent="0.2">
      <c r="A50" s="3" t="s">
        <v>53</v>
      </c>
      <c r="B50" t="s">
        <v>48</v>
      </c>
      <c r="C50" t="s">
        <v>45</v>
      </c>
      <c r="G50">
        <f>'1990'!$BL28+'1990'!$BM28</f>
        <v>0</v>
      </c>
      <c r="H50">
        <f>'1991'!$BL28+'1991'!$BM28</f>
        <v>0</v>
      </c>
      <c r="I50">
        <f>'1992'!$BL28+'1992'!$BM28</f>
        <v>0.1</v>
      </c>
      <c r="J50">
        <f>'1993'!$BL28+'1993'!$BM28</f>
        <v>0.9</v>
      </c>
      <c r="K50">
        <f>'1994'!$BL28+'1994'!$BM28</f>
        <v>2.5</v>
      </c>
      <c r="L50">
        <f>'1995'!$BL28+'1995'!$BM28</f>
        <v>3.7</v>
      </c>
      <c r="M50">
        <f>'1996'!$BL28+'1996'!$BM28</f>
        <v>3.1</v>
      </c>
      <c r="N50">
        <f>'1997'!$BL28+'1997'!$BM28</f>
        <v>5.8</v>
      </c>
      <c r="O50">
        <f>'1998'!$BL28+'1998'!$BM28</f>
        <v>5.4</v>
      </c>
      <c r="P50">
        <f>'1999'!$BL28+'1999'!$BM28</f>
        <v>6.8</v>
      </c>
      <c r="Q50">
        <f>'2000'!$BL28+'2000'!$BM28</f>
        <v>6.6</v>
      </c>
      <c r="R50">
        <f>'2001'!$BL28+'2001'!$BM28</f>
        <v>6.6</v>
      </c>
      <c r="S50">
        <f>'2002'!$BL28+'2002'!$BM28</f>
        <v>6.3</v>
      </c>
      <c r="T50">
        <f>'2003'!$BL28+'2003'!$BM28</f>
        <v>6.8</v>
      </c>
      <c r="U50">
        <f>'2004'!$BL28+'2004'!$BM28</f>
        <v>6.9</v>
      </c>
      <c r="V50">
        <f>'2005'!$BL28+'2005'!$BM28</f>
        <v>5.6999999999999993</v>
      </c>
      <c r="W50">
        <f>'2006'!$BL28+'2006'!$BM28</f>
        <v>5.3</v>
      </c>
      <c r="X50">
        <f>'2007'!$BL28+'2007'!$BM28</f>
        <v>5.8000000000000007</v>
      </c>
      <c r="Y50">
        <f>'2008'!$BL28+'2008'!$BM28</f>
        <v>5.7</v>
      </c>
      <c r="Z50">
        <f>'2009'!$BL28+'2009'!$BM28</f>
        <v>6.2</v>
      </c>
      <c r="AA50">
        <f>'2010'!$BL28+'2010'!$BM28</f>
        <v>5.6000000000000005</v>
      </c>
      <c r="AB50">
        <f>'2011'!$BL28+'2011'!$BM28</f>
        <v>5.1000000000000005</v>
      </c>
      <c r="AC50">
        <f>'2012'!$BL28+'2012'!$BM28</f>
        <v>2.4</v>
      </c>
      <c r="AD50">
        <f>'2013'!$BL28+'2013'!$BM28</f>
        <v>2</v>
      </c>
      <c r="AE50">
        <f>'2014'!$BL28+'2014'!$BM28</f>
        <v>1.7</v>
      </c>
      <c r="AF50">
        <f>'2015'!$BL28+'2015'!$BM28</f>
        <v>8</v>
      </c>
      <c r="AG50">
        <f>'2016'!$BL28+'2016'!$BM28</f>
        <v>8.6</v>
      </c>
      <c r="AH50">
        <f>'2017'!$BL28+'2017'!$BM28</f>
        <v>9.6000000000000014</v>
      </c>
      <c r="AI50">
        <f>'2018'!$BL28+'2018'!$BM28</f>
        <v>9.4</v>
      </c>
      <c r="AJ50">
        <f>'2019'!$BL28+'2019'!$BM28</f>
        <v>10.100000000000001</v>
      </c>
      <c r="AK50">
        <f>'2020'!$BL28+'2020'!$BM28</f>
        <v>13.8</v>
      </c>
      <c r="AL50">
        <f>'2021'!$BL28+'2021'!$BM28</f>
        <v>13.8</v>
      </c>
      <c r="DM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</row>
    <row r="51" spans="1:229" x14ac:dyDescent="0.2">
      <c r="A51" t="s">
        <v>12</v>
      </c>
      <c r="B51" t="s">
        <v>32</v>
      </c>
      <c r="C51" t="s">
        <v>12</v>
      </c>
      <c r="G51">
        <f>'1990'!$BI30+'1990'!$BI31-'1990'!$BI27</f>
        <v>151.5</v>
      </c>
      <c r="H51">
        <f>'1991'!$BI30+'1991'!$BI31-'1991'!$BI27</f>
        <v>166</v>
      </c>
      <c r="I51">
        <f>'1992'!$BI30+'1992'!$BI31-'1992'!$BI27</f>
        <v>170.5</v>
      </c>
      <c r="J51">
        <f>'1993'!$BI30+'1993'!$BI31-'1993'!$BI27</f>
        <v>167.70000000000002</v>
      </c>
      <c r="K51">
        <f>'1994'!$BI30+'1994'!$BI31-'1994'!$BI27</f>
        <v>184.7</v>
      </c>
      <c r="L51">
        <f>'1995'!$BI30+'1995'!$BI31-'1995'!$BI27</f>
        <v>208.9</v>
      </c>
      <c r="M51">
        <f>'1996'!$BI30+'1996'!$BI31-'1996'!$BI27</f>
        <v>222.9</v>
      </c>
      <c r="N51">
        <f>'1997'!$BI30+'1997'!$BI31-'1997'!$BI27</f>
        <v>229.20000000000002</v>
      </c>
      <c r="O51">
        <f>'1998'!$BI30+'1998'!$BI31-'1998'!$BI27</f>
        <v>238.5</v>
      </c>
      <c r="P51">
        <f>'1999'!$BI30+'1999'!$BI31-'1999'!$BI27</f>
        <v>247.2</v>
      </c>
      <c r="Q51">
        <f>'2000'!$BI30+'2000'!$BI31-'2000'!$BI27</f>
        <v>250.8</v>
      </c>
      <c r="R51">
        <f>'2001'!$BI30+'2001'!$BI31-'2001'!$BI27</f>
        <v>247.39999999999998</v>
      </c>
      <c r="S51">
        <f>'2002'!$BI30+'2002'!$BI31-'2002'!$BI27</f>
        <v>241.9</v>
      </c>
      <c r="T51">
        <f>'2003'!$BI30+'2003'!$BI31-'2003'!$BI27</f>
        <v>241.39999999999998</v>
      </c>
      <c r="U51">
        <f>'2004'!$BI30+'2004'!$BI31-'2004'!$BI27</f>
        <v>248.79999999999998</v>
      </c>
      <c r="V51">
        <f>'2005'!$BI30+'2005'!$BI31-'2005'!$BI27</f>
        <v>248</v>
      </c>
      <c r="W51">
        <f>'2006'!$BI30+'2006'!$BI31-'2006'!$BI27</f>
        <v>224</v>
      </c>
      <c r="X51">
        <f>'2007'!$BI30+'2007'!$BI31-'2007'!$BI27</f>
        <v>232.20000000000002</v>
      </c>
      <c r="Y51">
        <f>'2008'!$BI30+'2008'!$BI31-'2008'!$BI27</f>
        <v>242.8</v>
      </c>
      <c r="Z51">
        <f>'2009'!$BI30+'2009'!$BI31-'2009'!$BI27</f>
        <v>228.40000000000003</v>
      </c>
      <c r="AA51">
        <f>'2010'!$BI30+'2010'!$BI31-'2010'!$BI27</f>
        <v>246.70000000000002</v>
      </c>
      <c r="AB51">
        <f>'2011'!$BI30+'2011'!$BI31-'2011'!$BI27</f>
        <v>238.5</v>
      </c>
      <c r="AC51">
        <f>'2012'!$BI30+'2012'!$BI31-'2012'!$BI27</f>
        <v>226.10000000000002</v>
      </c>
      <c r="AD51">
        <f>'2013'!$BI30+'2013'!$BI31-'2013'!$BI27</f>
        <v>222.3</v>
      </c>
      <c r="AE51">
        <f>'2014'!$BI30+'2014'!$BI31-'2014'!$BI27</f>
        <v>201.50000000000003</v>
      </c>
      <c r="AF51">
        <f>'2015'!$BI30+'2015'!$BI31-'2015'!$BI27</f>
        <v>196.39999999999998</v>
      </c>
      <c r="AG51">
        <f>'2016'!$BI30+'2016'!$BI31-'2016'!$BI27</f>
        <v>189.9</v>
      </c>
      <c r="AH51">
        <f>'2017'!$BI30+'2017'!$BI31-'2017'!$BI27</f>
        <v>191.20000000000002</v>
      </c>
      <c r="AI51">
        <f>'2018'!$BI30+'2018'!$BI31-'2018'!$BI27</f>
        <v>184.5</v>
      </c>
      <c r="AJ51">
        <f>'2019'!$BI30+'2019'!$BI31-'2019'!$BI27</f>
        <v>194.5</v>
      </c>
      <c r="AK51">
        <f>'2020'!$BI30+'2020'!$BI31-'2020'!$BI27</f>
        <v>196</v>
      </c>
      <c r="AL51">
        <f>'2021'!$BI30+'2021'!$BI31-'2021'!$BI27</f>
        <v>202.1</v>
      </c>
      <c r="DM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</row>
    <row r="52" spans="1:229" x14ac:dyDescent="0.2">
      <c r="A52" t="s">
        <v>238</v>
      </c>
      <c r="B52" t="s">
        <v>33</v>
      </c>
      <c r="C52" t="s">
        <v>46</v>
      </c>
      <c r="G52">
        <f>'1990'!$AS20</f>
        <v>1081.4000000000001</v>
      </c>
      <c r="H52">
        <f>'1991'!$AS20</f>
        <v>1215.5999999999999</v>
      </c>
      <c r="I52">
        <f>'1992'!$AS20</f>
        <v>1287</v>
      </c>
      <c r="J52">
        <f>'1993'!$AS20</f>
        <v>1317.7</v>
      </c>
      <c r="K52">
        <f>'1994'!$AS20</f>
        <v>1219.9000000000001</v>
      </c>
      <c r="L52">
        <f>'1995'!$AS20</f>
        <v>1219.5999999999999</v>
      </c>
      <c r="M52">
        <f>'1996'!$AS20</f>
        <v>1464</v>
      </c>
      <c r="N52">
        <f>'1997'!$AS20</f>
        <v>1273.5</v>
      </c>
      <c r="O52">
        <f>'1998'!$AS20</f>
        <v>1166</v>
      </c>
      <c r="P52">
        <f>'1999'!$AS20</f>
        <v>1142.5999999999999</v>
      </c>
      <c r="Q52">
        <f>'2000'!$AS20</f>
        <v>1241.9000000000001</v>
      </c>
      <c r="R52">
        <f>'2001'!$AS20</f>
        <v>1486</v>
      </c>
      <c r="S52">
        <f>'2002'!$AS20</f>
        <v>1575.1</v>
      </c>
      <c r="T52">
        <f>'2003'!$AS20</f>
        <v>1442.6</v>
      </c>
      <c r="U52">
        <f>'2004'!$AS20</f>
        <v>1606</v>
      </c>
      <c r="V52">
        <f>'2005'!$AS20</f>
        <v>1564.9</v>
      </c>
      <c r="W52">
        <f>'2006'!$AS20</f>
        <v>1639.9</v>
      </c>
      <c r="X52">
        <f>'2007'!$AS20</f>
        <v>1670.2</v>
      </c>
      <c r="Y52">
        <f>'2008'!$AS20</f>
        <v>1851.7</v>
      </c>
      <c r="Z52">
        <f>'2009'!$AS20</f>
        <v>1668.5</v>
      </c>
      <c r="AA52">
        <f>'2010'!$AS20</f>
        <v>1786.1</v>
      </c>
      <c r="AB52">
        <f>'2011'!$AS20</f>
        <v>1719.3</v>
      </c>
      <c r="AC52">
        <f>'2012'!$AS20</f>
        <v>1906.5</v>
      </c>
      <c r="AD52">
        <f>'2013'!$AS20</f>
        <v>2128.1</v>
      </c>
      <c r="AE52">
        <f>'2014'!$AS20</f>
        <v>1846.7</v>
      </c>
      <c r="AF52">
        <f>'2015'!$AS20</f>
        <v>1660.1</v>
      </c>
      <c r="AG52">
        <f>'2016'!$AS20</f>
        <v>1789.5</v>
      </c>
      <c r="AH52">
        <f>'2017'!$AS20</f>
        <v>1683.7</v>
      </c>
      <c r="AI52">
        <f>'2018'!$AS20</f>
        <v>1634.4</v>
      </c>
      <c r="AJ52">
        <f>'2019'!$AS20</f>
        <v>1429.9</v>
      </c>
      <c r="AK52">
        <f>'2020'!$AS20</f>
        <v>1199.2</v>
      </c>
      <c r="AL52">
        <f>'2021'!$AS20</f>
        <v>1298.5999999999999</v>
      </c>
      <c r="DM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</row>
    <row r="53" spans="1:229" x14ac:dyDescent="0.2">
      <c r="A53" t="s">
        <v>238</v>
      </c>
      <c r="B53" t="s">
        <v>32</v>
      </c>
      <c r="C53" t="s">
        <v>46</v>
      </c>
      <c r="G53">
        <f>'1990'!$AS35+'1990'!$AS43</f>
        <v>941.09999999999991</v>
      </c>
      <c r="H53">
        <f>'1991'!$AS35+'1991'!$AS43</f>
        <v>1054.5</v>
      </c>
      <c r="I53">
        <f>'1992'!$AS35+'1992'!$AS43</f>
        <v>1000</v>
      </c>
      <c r="J53">
        <f>'1993'!$AS35+'1993'!$AS43</f>
        <v>1033</v>
      </c>
      <c r="K53">
        <f>'1994'!$AS35+'1994'!$AS43</f>
        <v>983.30000000000007</v>
      </c>
      <c r="L53">
        <f>'1995'!$AS35+'1995'!$AS43</f>
        <v>1021.8000000000001</v>
      </c>
      <c r="M53">
        <f>'1996'!$AS35+'1996'!$AS43</f>
        <v>1142</v>
      </c>
      <c r="N53">
        <f>'1997'!$AS35+'1997'!$AS43</f>
        <v>1019.8</v>
      </c>
      <c r="O53">
        <f>'1998'!$AS35+'1998'!$AS43</f>
        <v>995.5</v>
      </c>
      <c r="P53">
        <f>'1999'!$AS35+'1999'!$AS43</f>
        <v>954</v>
      </c>
      <c r="Q53">
        <f>'2000'!$AS35+'2000'!$AS43</f>
        <v>945.5</v>
      </c>
      <c r="R53">
        <f>'2001'!$AS35+'2001'!$AS43</f>
        <v>951.3</v>
      </c>
      <c r="S53">
        <f>'2002'!$AS35+'2002'!$AS43</f>
        <v>925.6</v>
      </c>
      <c r="T53">
        <f>'2003'!$AS35+'2003'!$AS43</f>
        <v>937.30000000000007</v>
      </c>
      <c r="U53">
        <f>'2004'!$AS35+'2004'!$AS43</f>
        <v>940.69999999999993</v>
      </c>
      <c r="V53">
        <f>'2005'!$AS35+'2005'!$AS43</f>
        <v>912.30000000000007</v>
      </c>
      <c r="W53">
        <f>'2006'!$AS35+'2006'!$AS43</f>
        <v>872.4</v>
      </c>
      <c r="X53">
        <f>'2007'!$AS35+'2007'!$AS43</f>
        <v>814.40000000000009</v>
      </c>
      <c r="Y53">
        <f>'2008'!$AS35+'2008'!$AS43</f>
        <v>838.69999999999993</v>
      </c>
      <c r="Z53">
        <f>'2009'!$AS35+'2009'!$AS43</f>
        <v>849.30000000000007</v>
      </c>
      <c r="AA53">
        <f>'2010'!$AS35+'2010'!$AS43</f>
        <v>990.80000000000007</v>
      </c>
      <c r="AB53">
        <f>'2011'!$AS35+'2011'!$AS43</f>
        <v>843.30000000000007</v>
      </c>
      <c r="AC53">
        <f>'2012'!$AS35+'2012'!$AS43</f>
        <v>881.9</v>
      </c>
      <c r="AD53">
        <f>'2013'!$AS35+'2013'!$AS43</f>
        <v>886.8</v>
      </c>
      <c r="AE53">
        <f>'2014'!$AS35+'2014'!$AS43</f>
        <v>752.40000000000009</v>
      </c>
      <c r="AF53">
        <f>'2015'!$AS35+'2015'!$AS43</f>
        <v>773.5</v>
      </c>
      <c r="AG53">
        <f>'2016'!$AS35+'2016'!$AS43</f>
        <v>794.19999999999993</v>
      </c>
      <c r="AH53">
        <f>'2017'!$AS35+'2017'!$AS43</f>
        <v>801.3</v>
      </c>
      <c r="AI53">
        <f>'2018'!$AS35+'2018'!$AS43</f>
        <v>787.1</v>
      </c>
      <c r="AJ53">
        <f>'2019'!$AS35+'2019'!$AS43</f>
        <v>766.6</v>
      </c>
      <c r="AK53">
        <f>'2020'!$AS35+'2020'!$AS43</f>
        <v>718.1</v>
      </c>
      <c r="AL53">
        <f>'2021'!$AS35+'2021'!$AS43</f>
        <v>774.6</v>
      </c>
      <c r="DM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</row>
    <row r="54" spans="1:229" x14ac:dyDescent="0.2"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</row>
    <row r="55" spans="1:229" x14ac:dyDescent="0.2"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</row>
    <row r="56" spans="1:229" x14ac:dyDescent="0.2">
      <c r="A56" t="s">
        <v>60</v>
      </c>
      <c r="B56" t="s">
        <v>32</v>
      </c>
      <c r="C56" t="s">
        <v>7</v>
      </c>
      <c r="G56">
        <f>links!G60+'1990'!$BH21</f>
        <v>292.20000000000005</v>
      </c>
      <c r="H56">
        <f>links!H60+'1991'!$BH21</f>
        <v>300.8</v>
      </c>
      <c r="I56">
        <f>links!I60+'1992'!$BH21</f>
        <v>309.3</v>
      </c>
      <c r="J56">
        <f>links!J60+'1993'!$BH21</f>
        <v>314.90000000000003</v>
      </c>
      <c r="K56">
        <f>links!K60+'1994'!$BH21</f>
        <v>325.5</v>
      </c>
      <c r="L56">
        <f>links!L60+'1995'!$BH21</f>
        <v>333.2</v>
      </c>
      <c r="M56">
        <f>links!M60+'1996'!$BH21</f>
        <v>345.6</v>
      </c>
      <c r="N56">
        <f>links!N60+'1997'!$BH21</f>
        <v>357</v>
      </c>
      <c r="O56">
        <f>links!O60+'1998'!$BH21</f>
        <v>370.5</v>
      </c>
      <c r="P56">
        <f>links!P60+'1999'!$BH21</f>
        <v>378.6</v>
      </c>
      <c r="Q56">
        <f>links!Q60+'2000'!$BH21</f>
        <v>390.79999999999995</v>
      </c>
      <c r="R56">
        <f>links!R60+'2001'!$BH21</f>
        <v>399.4</v>
      </c>
      <c r="S56">
        <f>links!S60+'2002'!$BH21</f>
        <v>404.5</v>
      </c>
      <c r="T56">
        <f>links!T60+'2003'!$BH19</f>
        <v>423.4</v>
      </c>
      <c r="U56">
        <f>links!U60+'2004'!$BH21</f>
        <v>422.79999999999995</v>
      </c>
      <c r="V56">
        <f>links!V60+'2005'!$BH21</f>
        <v>425.6</v>
      </c>
      <c r="W56">
        <f>links!W60+'2006'!$BH21</f>
        <v>433.1</v>
      </c>
      <c r="X56">
        <f>links!X60+'2007'!$BH21</f>
        <v>442</v>
      </c>
      <c r="Y56">
        <f>links!Y60+'2008'!$BH21</f>
        <v>444.3</v>
      </c>
      <c r="Z56">
        <f>links!Z60+'2009'!$BH21</f>
        <v>426.90000000000003</v>
      </c>
      <c r="AA56">
        <f>links!AA60+'2010'!$BH21</f>
        <v>439.4</v>
      </c>
      <c r="AB56">
        <f>links!AB60+'2011'!$BH21</f>
        <v>443</v>
      </c>
      <c r="AC56">
        <f>links!AC60+'2012'!$BH21</f>
        <v>433.1</v>
      </c>
      <c r="AD56">
        <f>links!AD60+'2013'!$BH21</f>
        <v>431.5</v>
      </c>
      <c r="AE56">
        <f>links!AE60+'2014'!$BH21</f>
        <v>425</v>
      </c>
      <c r="AF56">
        <f>links!AF60+'2015'!$BH21</f>
        <v>428.3</v>
      </c>
      <c r="AG56">
        <f>links!AG60+'2016'!$BH21</f>
        <v>432.3</v>
      </c>
      <c r="AH56">
        <f>links!AH60+'2017'!$BH21</f>
        <v>434.5</v>
      </c>
      <c r="AI56">
        <f>links!AI60+'2018'!$BH21</f>
        <v>440.09999999999997</v>
      </c>
      <c r="AJ56">
        <f>links!AJ60+'2019'!$BH21</f>
        <v>440</v>
      </c>
      <c r="AK56">
        <f>links!AK60+'2020'!$BH21</f>
        <v>434.2</v>
      </c>
      <c r="AL56">
        <f>links!AL60+'2021'!$BH21</f>
        <v>440.59999999999997</v>
      </c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</row>
    <row r="57" spans="1:229" x14ac:dyDescent="0.2">
      <c r="A57" t="s">
        <v>60</v>
      </c>
      <c r="B57" t="s">
        <v>33</v>
      </c>
      <c r="C57" t="s">
        <v>7</v>
      </c>
      <c r="G57">
        <f>'1990'!$BH20</f>
        <v>1.7</v>
      </c>
      <c r="H57">
        <f>'1991'!$BH20</f>
        <v>2.2000000000000002</v>
      </c>
      <c r="I57">
        <f>'1992'!$BH20</f>
        <v>0.8</v>
      </c>
      <c r="J57">
        <f>'1993'!$BH20</f>
        <v>1</v>
      </c>
      <c r="K57">
        <f>'1994'!$BH20</f>
        <v>1</v>
      </c>
      <c r="L57">
        <f>'1995'!$BH20</f>
        <v>2.1</v>
      </c>
      <c r="M57">
        <f>'1996'!$BH20</f>
        <v>2.5</v>
      </c>
      <c r="N57">
        <f>'1997'!$BH20</f>
        <v>1.7</v>
      </c>
      <c r="O57">
        <f>'1998'!$BH20</f>
        <v>1.5</v>
      </c>
      <c r="P57">
        <f>'1999'!$BH20</f>
        <v>14.3</v>
      </c>
      <c r="Q57">
        <f>'2000'!$BH20</f>
        <v>14.5</v>
      </c>
      <c r="R57">
        <f>'2001'!$BH20</f>
        <v>15.2</v>
      </c>
      <c r="S57">
        <f>'2002'!$BH20</f>
        <v>16.2</v>
      </c>
      <c r="T57">
        <f>'2003'!$BH20</f>
        <v>13.7</v>
      </c>
      <c r="U57">
        <f>'2004'!$BH20</f>
        <v>18.7</v>
      </c>
      <c r="V57">
        <f>'2005'!$BH20</f>
        <v>19.399999999999999</v>
      </c>
      <c r="W57">
        <f>'2006'!$BH20</f>
        <v>21.2</v>
      </c>
      <c r="X57">
        <f>'2007'!$BH20</f>
        <v>19.7</v>
      </c>
      <c r="Y57">
        <f>'2008'!$BH20</f>
        <v>32.799999999999997</v>
      </c>
      <c r="Z57">
        <f>'2009'!$BH20</f>
        <v>38</v>
      </c>
      <c r="AA57">
        <f>'2010'!$BH20</f>
        <v>46.1</v>
      </c>
      <c r="AB57">
        <f>'2011'!$BH20</f>
        <v>41.5</v>
      </c>
      <c r="AC57">
        <f>'2012'!$BH20</f>
        <v>54.2</v>
      </c>
      <c r="AD57">
        <f>'2013'!$BH20</f>
        <v>54.1</v>
      </c>
      <c r="AE57">
        <f>'2014'!$BH20</f>
        <v>65.3</v>
      </c>
      <c r="AF57">
        <f>'2015'!$BH20</f>
        <v>79.2</v>
      </c>
      <c r="AG57">
        <f>'2016'!$BH20</f>
        <v>69.599999999999994</v>
      </c>
      <c r="AH57">
        <f>'2017'!$BH20</f>
        <v>68.2</v>
      </c>
      <c r="AI57">
        <f>'2018'!$BH20</f>
        <v>67.599999999999994</v>
      </c>
      <c r="AJ57">
        <f>'2019'!$BH20</f>
        <v>70.400000000000006</v>
      </c>
      <c r="AK57">
        <f>'2020'!$BH20</f>
        <v>80.8</v>
      </c>
      <c r="AL57">
        <f>'2021'!$BH20</f>
        <v>74.3</v>
      </c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</row>
    <row r="58" spans="1:229" x14ac:dyDescent="0.2">
      <c r="A58" t="s">
        <v>50</v>
      </c>
      <c r="B58" t="s">
        <v>152</v>
      </c>
      <c r="C58" t="s">
        <v>16</v>
      </c>
      <c r="G58">
        <f>'1990'!$G33+'1990'!$V33+'1990'!$AS33+'1990'!$AT33+'1990'!$BJ33+'1990'!$BH33+'1990'!$BI33</f>
        <v>346.49999999999994</v>
      </c>
      <c r="H58">
        <f>'1991'!$G33+'1991'!$V33+'1991'!$AS33+'1991'!$AT33+'1991'!$BJ33+'1991'!$BH33+'1991'!$BI33</f>
        <v>350.4</v>
      </c>
      <c r="I58">
        <f>'1992'!$G33+'1992'!$V33+'1992'!$AS33+'1992'!$AT33+'1992'!$BJ33+'1992'!$BH33+'1992'!$BI33</f>
        <v>365.2</v>
      </c>
      <c r="J58">
        <f>'1993'!$G33+'1993'!$V33+'1993'!$AS33+'1993'!$AT33+'1993'!$BJ33+'1993'!$BH33+'1993'!$BI33</f>
        <v>370.2</v>
      </c>
      <c r="K58">
        <f>'1994'!$G33+'1994'!$V33+'1994'!$AS33+'1994'!$AT33+'1994'!$BJ33+'1994'!$BH33+'1994'!$BI33</f>
        <v>371.59999999999997</v>
      </c>
      <c r="L58">
        <f>'1995'!$G33+'1995'!$V33+'1995'!$AS33+'1995'!$AT33+'1995'!$BJ33+'1995'!$BH33+'1995'!$BI33</f>
        <v>370.1</v>
      </c>
      <c r="M58">
        <f>'1996'!$G33+'1996'!$V33+'1996'!$AS33+'1996'!$AT33+'1996'!$BJ33+'1996'!$BH33+'1996'!$BI33</f>
        <v>375.59999999999997</v>
      </c>
      <c r="N58">
        <f>'1997'!$G33+'1997'!$V33+'1997'!$AS33+'1997'!$AT33+'1997'!$BJ33+'1997'!$BH33+'1997'!$BI33</f>
        <v>365.20000000000005</v>
      </c>
      <c r="O58">
        <f>'1998'!$G33+'1998'!$V33+'1998'!$AS33+'1998'!$AT33+'1998'!$BJ33+'1998'!$BH33+'1998'!$BI33</f>
        <v>377.70000000000005</v>
      </c>
      <c r="P58">
        <f>'1999'!$G33+'1999'!$V33+'1999'!$AS33+'1999'!$AT33+'1999'!$BJ33+'1999'!$BH33+'1999'!$BI33</f>
        <v>354.90000000000003</v>
      </c>
      <c r="Q58">
        <f>'2000'!$G33+'2000'!$V33+'2000'!$AS33+'2000'!$AT33+'2000'!$BJ33+'2000'!$BH33+'2000'!$BI33</f>
        <v>367.40000000000003</v>
      </c>
      <c r="R58">
        <f>'2001'!$G33+'2001'!$V33+'2001'!$AS33+'2001'!$AT33+'2001'!$BJ33+'2001'!$BH33+'2001'!$BI33</f>
        <v>400.4</v>
      </c>
      <c r="S58">
        <f>'2002'!$G33+'2002'!$V33+'2002'!$AS33+'2002'!$AT33+'2002'!$BJ33+'2002'!$BH33+'2002'!$BI33</f>
        <v>406.99999999999994</v>
      </c>
      <c r="T58">
        <f>'2003'!$G33+'2003'!$V33+'2003'!$AS33+'2003'!$AT33+'2003'!$BJ33+'2003'!$BH33+'2003'!$BI33</f>
        <v>410.4</v>
      </c>
      <c r="U58">
        <f>'2004'!$G33+'2004'!$V33+'2004'!$AS33+'2004'!$AT33+'2004'!$BJ33+'2004'!$BH33+'2004'!$BI33</f>
        <v>418.90000000000009</v>
      </c>
      <c r="V58">
        <f>'2005'!$G33+'2005'!$V33+'2005'!$AS33+'2005'!$AT33+'2005'!$BJ33+'2005'!$BH33+'2005'!$BI33</f>
        <v>406.49999999999989</v>
      </c>
      <c r="W58">
        <f>'2006'!$G33+'2006'!$V33+'2006'!$AS33+'2006'!$AT33+'2006'!$BJ33+'2006'!$BH33+'2006'!$BI33</f>
        <v>386.30000000000018</v>
      </c>
      <c r="X58">
        <f>'2007'!$G33+'2007'!$V33+'2007'!$AS33+'2007'!$AT33+'2007'!$BJ33+'2007'!$BH33+'2007'!$BI33</f>
        <v>400.80000000000007</v>
      </c>
      <c r="Y58">
        <f>'2008'!$G33+'2008'!$V33+'2008'!$AS33+'2008'!$AT33+'2008'!$BJ33+'2008'!$BH33+'2008'!$BI33</f>
        <v>410.5</v>
      </c>
      <c r="Z58">
        <f>'2009'!$G33+'2009'!$V33+'2009'!$AS33+'2009'!$AT33+'2009'!$BJ33+'2009'!$BH33+'2009'!$BI33</f>
        <v>418.9</v>
      </c>
      <c r="AA58">
        <f>'2010'!$G33+'2010'!$V33+'2010'!$AS33+'2010'!$AT33+'2010'!$BJ33+'2010'!$BH33+'2010'!$BI33</f>
        <v>427.9</v>
      </c>
      <c r="AB58">
        <f>'2011'!$G33+'2011'!$V33+'2011'!$AS33+'2011'!$AT33+'2011'!$BJ33+'2011'!$BH33+'2011'!$BI33</f>
        <v>391.69999999999993</v>
      </c>
      <c r="AC58">
        <f>'2012'!$G33+'2012'!$V33+'2012'!$AS33+'2012'!$AT33+'2012'!$BJ33+'2012'!$BH33+'2012'!$BI33</f>
        <v>372.8</v>
      </c>
      <c r="AD58">
        <f>'2013'!$G33+'2013'!$V33+'2013'!$AS33+'2013'!$AT33+'2013'!$BJ33+'2013'!$BH33+'2013'!$BI33</f>
        <v>362.40000000000009</v>
      </c>
      <c r="AE58">
        <f>'2014'!$G33+'2014'!$V33+'2014'!$AS33+'2014'!$AT33+'2014'!$BJ33+'2014'!$BH33+'2014'!$BI33</f>
        <v>384.09999999999985</v>
      </c>
      <c r="AF58">
        <f>'2015'!$G33+'2015'!$V33+'2015'!$AS33+'2015'!$AT33+'2015'!$BJ33+'2015'!$BH33+'2015'!$BI33</f>
        <v>413.2999999999999</v>
      </c>
      <c r="AG58">
        <f>'2016'!$G33+'2016'!$V33+'2016'!$AS33+'2016'!$AT33+'2016'!$BJ33+'2016'!$BH33+'2016'!$BI33</f>
        <v>407.9</v>
      </c>
      <c r="AH58">
        <f>'2017'!$G33+'2017'!$V33+'2017'!$AS33+'2017'!$AT33+'2017'!$BJ33+'2017'!$BH33+'2017'!$BI33</f>
        <v>387.60000000000008</v>
      </c>
      <c r="AI58">
        <f>'2018'!$G33+'2018'!$V33+'2018'!$AS33+'2018'!$AT33+'2018'!$BJ33+'2018'!$BH33+'2018'!$BI33</f>
        <v>359.00000000000006</v>
      </c>
      <c r="AJ58">
        <f>'2019'!$G33+'2019'!$V33+'2019'!$AS33+'2019'!$AT33+'2019'!$BJ33+'2019'!$BH33+'2019'!$BI33</f>
        <v>355.39999999999992</v>
      </c>
      <c r="AK58">
        <f>'2020'!$G33+'2020'!$V33+'2020'!$AS33+'2020'!$AT33+'2020'!$BJ33+'2020'!$BH33+'2020'!$BI33</f>
        <v>331.70000000000005</v>
      </c>
      <c r="AL58">
        <f>'2021'!$G33+'2021'!$V33+'2021'!$AS33+'2021'!$AT33+'2021'!$BJ33+'2021'!$BH33+'2021'!$BI33</f>
        <v>329.5</v>
      </c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</row>
    <row r="59" spans="1:229" x14ac:dyDescent="0.2">
      <c r="A59" t="s">
        <v>50</v>
      </c>
      <c r="B59" t="s">
        <v>12</v>
      </c>
      <c r="C59" t="s">
        <v>12</v>
      </c>
      <c r="G59">
        <f>'1990'!$BI30</f>
        <v>141.30000000000001</v>
      </c>
      <c r="H59">
        <f>'1991'!$BI30</f>
        <v>151.80000000000001</v>
      </c>
      <c r="I59">
        <f>'1992'!$BI30</f>
        <v>159.69999999999999</v>
      </c>
      <c r="J59">
        <f>'1993'!$BI30</f>
        <v>158.30000000000001</v>
      </c>
      <c r="K59">
        <f>'1994'!$BI30</f>
        <v>171.2</v>
      </c>
      <c r="L59">
        <f>'1995'!$BI30</f>
        <v>180.8</v>
      </c>
      <c r="M59">
        <f>'1996'!$BI30</f>
        <v>197.8</v>
      </c>
      <c r="N59">
        <f>'1997'!$BI30</f>
        <v>194.9</v>
      </c>
      <c r="O59">
        <f>'1998'!$BI30</f>
        <v>204.3</v>
      </c>
      <c r="P59">
        <f>'1999'!$BI30</f>
        <v>203.3</v>
      </c>
      <c r="Q59">
        <f>'2000'!$BI30</f>
        <v>203.2</v>
      </c>
      <c r="R59">
        <f>'2001'!$BI30</f>
        <v>201.4</v>
      </c>
      <c r="S59">
        <f>'2002'!$BI30</f>
        <v>200.9</v>
      </c>
      <c r="T59">
        <f>'2003'!$BI30</f>
        <v>200.2</v>
      </c>
      <c r="U59">
        <f>'2004'!$BI30</f>
        <v>208.3</v>
      </c>
      <c r="V59">
        <f>'2005'!$BI30</f>
        <v>205.7</v>
      </c>
      <c r="W59">
        <f>'2006'!$BI30</f>
        <v>207.8</v>
      </c>
      <c r="X59">
        <f>'2007'!$BI30</f>
        <v>215</v>
      </c>
      <c r="Y59">
        <f>'2008'!$BI30</f>
        <v>227.6</v>
      </c>
      <c r="Z59">
        <f>'2009'!$BI30</f>
        <v>215.8</v>
      </c>
      <c r="AA59">
        <f>'2010'!$BI30</f>
        <v>234.9</v>
      </c>
      <c r="AB59">
        <f>'2011'!$BI30</f>
        <v>227.1</v>
      </c>
      <c r="AC59">
        <f>'2012'!$BI30</f>
        <v>225.3</v>
      </c>
      <c r="AD59">
        <f>'2013'!$BI30</f>
        <v>221.5</v>
      </c>
      <c r="AE59">
        <f>'2014'!$BI30</f>
        <v>198.9</v>
      </c>
      <c r="AF59">
        <f>'2015'!$BI30</f>
        <v>187.2</v>
      </c>
      <c r="AG59">
        <f>'2016'!$BI30</f>
        <v>178.9</v>
      </c>
      <c r="AH59">
        <f>'2017'!$BI30</f>
        <v>182</v>
      </c>
      <c r="AI59">
        <f>'2018'!$BI30</f>
        <v>170.9</v>
      </c>
      <c r="AJ59">
        <f>'2019'!$BI30</f>
        <v>174.8</v>
      </c>
      <c r="AK59">
        <f>'2020'!$BI30</f>
        <v>171.7</v>
      </c>
      <c r="AL59">
        <f>'2021'!$BI30</f>
        <v>174</v>
      </c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</row>
    <row r="60" spans="1:229" x14ac:dyDescent="0.2">
      <c r="A60" t="s">
        <v>50</v>
      </c>
      <c r="B60" t="s">
        <v>60</v>
      </c>
      <c r="C60" t="s">
        <v>7</v>
      </c>
      <c r="G60">
        <f>'1990'!$BH30</f>
        <v>259.10000000000002</v>
      </c>
      <c r="H60">
        <f>'1991'!$BH30</f>
        <v>267.8</v>
      </c>
      <c r="I60">
        <f>'1992'!$BH30</f>
        <v>278.10000000000002</v>
      </c>
      <c r="J60">
        <f>'1993'!$BH30</f>
        <v>277.8</v>
      </c>
      <c r="K60">
        <f>'1994'!$BH30</f>
        <v>287.5</v>
      </c>
      <c r="L60">
        <f>'1995'!$BH30</f>
        <v>292.2</v>
      </c>
      <c r="M60">
        <f>'1996'!$BH30</f>
        <v>307.5</v>
      </c>
      <c r="N60">
        <f>'1997'!$BH30</f>
        <v>311.5</v>
      </c>
      <c r="O60">
        <f>'1998'!$BH30</f>
        <v>328</v>
      </c>
      <c r="P60">
        <f>'1999'!$BH30</f>
        <v>312.2</v>
      </c>
      <c r="Q60">
        <f>'2000'!$BH30</f>
        <v>322.7</v>
      </c>
      <c r="R60">
        <f>'2001'!$BH30</f>
        <v>337.2</v>
      </c>
      <c r="S60">
        <f>'2002'!$BH30</f>
        <v>345.5</v>
      </c>
      <c r="T60">
        <f>'2003'!$BH30</f>
        <v>348.5</v>
      </c>
      <c r="U60">
        <f>'2004'!$BH30</f>
        <v>364.4</v>
      </c>
      <c r="V60">
        <f>'2005'!$BH30</f>
        <v>359.7</v>
      </c>
      <c r="W60">
        <f>'2006'!$BH30</f>
        <v>355.8</v>
      </c>
      <c r="X60">
        <f>'2007'!$BH30</f>
        <v>378.6</v>
      </c>
      <c r="Y60">
        <f>'2008'!$BH30</f>
        <v>387.2</v>
      </c>
      <c r="Z60">
        <f>'2009'!$BH30</f>
        <v>409.3</v>
      </c>
      <c r="AA60">
        <f>'2010'!$BH30</f>
        <v>429.4</v>
      </c>
      <c r="AB60">
        <f>'2011'!$BH30</f>
        <v>410.3</v>
      </c>
      <c r="AC60">
        <f>'2012'!$BH30</f>
        <v>371.5</v>
      </c>
      <c r="AD60">
        <f>'2013'!$BH30</f>
        <v>365.8</v>
      </c>
      <c r="AE60">
        <f>'2014'!$BH30</f>
        <v>372</v>
      </c>
      <c r="AF60">
        <f>'2015'!$BH30</f>
        <v>396.8</v>
      </c>
      <c r="AG60">
        <f>'2016'!$BH30</f>
        <v>414.6</v>
      </c>
      <c r="AH60">
        <f>'2017'!$BH30</f>
        <v>421.9</v>
      </c>
      <c r="AI60">
        <f>'2018'!$BH30</f>
        <v>411.4</v>
      </c>
      <c r="AJ60">
        <f>'2019'!$BH30</f>
        <v>436.9</v>
      </c>
      <c r="AK60">
        <f>'2020'!$BH30</f>
        <v>443.8</v>
      </c>
      <c r="AL60">
        <f>'2021'!$BH30</f>
        <v>439.7</v>
      </c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</row>
    <row r="61" spans="1:229" x14ac:dyDescent="0.2">
      <c r="A61" t="s">
        <v>50</v>
      </c>
      <c r="B61" t="s">
        <v>237</v>
      </c>
      <c r="C61" t="s">
        <v>408</v>
      </c>
      <c r="G61">
        <f>'1990'!$V30</f>
        <v>0</v>
      </c>
      <c r="H61">
        <f>'1991'!$V30</f>
        <v>0</v>
      </c>
      <c r="I61">
        <f>'1992'!$V30</f>
        <v>0</v>
      </c>
      <c r="J61">
        <f>'1993'!$V30</f>
        <v>0</v>
      </c>
      <c r="K61">
        <f>'1994'!$V30</f>
        <v>0</v>
      </c>
      <c r="L61">
        <f>'1995'!$V30</f>
        <v>0</v>
      </c>
      <c r="M61">
        <f>'1996'!$V30</f>
        <v>0</v>
      </c>
      <c r="N61">
        <f>'1997'!$V30</f>
        <v>0</v>
      </c>
      <c r="O61">
        <f>'1998'!$V30</f>
        <v>0</v>
      </c>
      <c r="P61">
        <f>'1999'!$V30</f>
        <v>0</v>
      </c>
      <c r="Q61">
        <f>'2000'!$V30</f>
        <v>0</v>
      </c>
      <c r="R61">
        <f>'2001'!$V30</f>
        <v>0</v>
      </c>
      <c r="S61">
        <f>'2002'!$V30</f>
        <v>0</v>
      </c>
      <c r="T61">
        <f>'2003'!$V30</f>
        <v>0</v>
      </c>
      <c r="U61">
        <f>'2004'!$V30</f>
        <v>0</v>
      </c>
      <c r="V61">
        <f>'2005'!$V30</f>
        <v>0</v>
      </c>
      <c r="W61">
        <f>'2006'!$V30</f>
        <v>0</v>
      </c>
      <c r="X61">
        <f>'2007'!$V30</f>
        <v>0</v>
      </c>
      <c r="Y61">
        <f>'2008'!$V30</f>
        <v>0</v>
      </c>
      <c r="Z61">
        <f>'2009'!$V30</f>
        <v>0</v>
      </c>
      <c r="AA61">
        <f>'2010'!$V30</f>
        <v>0</v>
      </c>
      <c r="AB61">
        <f>'2011'!$V30</f>
        <v>0</v>
      </c>
      <c r="AC61">
        <f>'2012'!$V30</f>
        <v>0</v>
      </c>
      <c r="AD61">
        <f>'2013'!$V30</f>
        <v>0</v>
      </c>
      <c r="AE61">
        <f>'2014'!$V30</f>
        <v>0</v>
      </c>
      <c r="AF61">
        <f>'2015'!$V30</f>
        <v>0</v>
      </c>
      <c r="AG61">
        <f>'2016'!$V30</f>
        <v>0</v>
      </c>
      <c r="AH61">
        <f>'2017'!$V30</f>
        <v>0</v>
      </c>
      <c r="AI61">
        <f>'2018'!$V30</f>
        <v>0</v>
      </c>
      <c r="AJ61">
        <f>'2019'!$V30</f>
        <v>0</v>
      </c>
      <c r="AK61">
        <f>'2020'!$V30</f>
        <v>0</v>
      </c>
      <c r="AL61">
        <f>'2021'!$V30</f>
        <v>0</v>
      </c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</row>
    <row r="62" spans="1:229" x14ac:dyDescent="0.2">
      <c r="A62" t="s">
        <v>238</v>
      </c>
      <c r="B62" t="s">
        <v>50</v>
      </c>
      <c r="C62" t="s">
        <v>46</v>
      </c>
      <c r="G62">
        <f>'1990'!$AS27</f>
        <v>365.1</v>
      </c>
      <c r="H62">
        <f>'1991'!$AS27</f>
        <v>412.9</v>
      </c>
      <c r="I62">
        <f>'1992'!$AS27</f>
        <v>431.4</v>
      </c>
      <c r="J62">
        <f>'1993'!$AS27</f>
        <v>435.4</v>
      </c>
      <c r="K62">
        <f>'1994'!$AS27</f>
        <v>433.5</v>
      </c>
      <c r="L62">
        <f>'1995'!$AS27</f>
        <v>430.3</v>
      </c>
      <c r="M62">
        <f>'1996'!$AS27</f>
        <v>468.7</v>
      </c>
      <c r="N62">
        <f>'1997'!$AS27</f>
        <v>486.1</v>
      </c>
      <c r="O62">
        <f>'1998'!$AS27</f>
        <v>491.2</v>
      </c>
      <c r="P62">
        <f>'1999'!$AS27</f>
        <v>495.7</v>
      </c>
      <c r="Q62">
        <f>'2000'!$AS27</f>
        <v>501.3</v>
      </c>
      <c r="R62">
        <f>'2001'!$AS27</f>
        <v>527.70000000000005</v>
      </c>
      <c r="S62">
        <f>'2002'!$AS27</f>
        <v>538.1</v>
      </c>
      <c r="T62">
        <f>'2003'!$AS27</f>
        <v>534.6</v>
      </c>
      <c r="U62">
        <f>'2004'!$AS27</f>
        <v>568.20000000000005</v>
      </c>
      <c r="V62">
        <f>'2005'!$AS27</f>
        <v>549.6</v>
      </c>
      <c r="W62">
        <f>'2006'!$AS27</f>
        <v>537.9</v>
      </c>
      <c r="X62">
        <f>'2007'!$AS27</f>
        <v>565.20000000000005</v>
      </c>
      <c r="Y62">
        <f>'2008'!$AS27</f>
        <v>592.5</v>
      </c>
      <c r="Z62">
        <f>'2009'!$AS27</f>
        <v>616</v>
      </c>
      <c r="AA62">
        <f>'2010'!$AS27</f>
        <v>667</v>
      </c>
      <c r="AB62">
        <f>'2011'!$AS27</f>
        <v>603.6</v>
      </c>
      <c r="AC62">
        <f>'2012'!$AS27</f>
        <v>508.6</v>
      </c>
      <c r="AD62">
        <f>'2013'!$AS27</f>
        <v>497</v>
      </c>
      <c r="AE62">
        <f>'2014'!$AS27</f>
        <v>454.7</v>
      </c>
      <c r="AF62">
        <f>'2015'!$AS27</f>
        <v>419.2</v>
      </c>
      <c r="AG62">
        <f>'2016'!$AS27</f>
        <v>453.6</v>
      </c>
      <c r="AH62">
        <f>'2017'!$AS27</f>
        <v>485.8</v>
      </c>
      <c r="AI62">
        <f>'2018'!$AS27</f>
        <v>475.9</v>
      </c>
      <c r="AJ62">
        <f>'2019'!$AS27</f>
        <v>550.79999999999995</v>
      </c>
      <c r="AK62">
        <f>'2020'!$AS27</f>
        <v>563</v>
      </c>
      <c r="AL62">
        <f>'2021'!$AS27</f>
        <v>463.4</v>
      </c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</row>
    <row r="63" spans="1:229" x14ac:dyDescent="0.2">
      <c r="A63" t="s">
        <v>12</v>
      </c>
      <c r="B63" s="3" t="s">
        <v>50</v>
      </c>
      <c r="C63" t="s">
        <v>12</v>
      </c>
      <c r="G63">
        <f>'1990'!$BI27</f>
        <v>0</v>
      </c>
      <c r="H63">
        <f>'1991'!$BI27</f>
        <v>0</v>
      </c>
      <c r="I63">
        <f>'1992'!$BI27</f>
        <v>0</v>
      </c>
      <c r="J63">
        <f>'1993'!$BI27</f>
        <v>2</v>
      </c>
      <c r="K63">
        <f>'1994'!$BI27</f>
        <v>0.4</v>
      </c>
      <c r="L63">
        <f>'1995'!$BI27</f>
        <v>3.8</v>
      </c>
      <c r="M63">
        <f>'1996'!$BI27</f>
        <v>4</v>
      </c>
      <c r="N63">
        <f>'1997'!$BI27</f>
        <v>10.9</v>
      </c>
      <c r="O63">
        <f>'1998'!$BI27</f>
        <v>11.5</v>
      </c>
      <c r="P63">
        <f>'1999'!$BI27</f>
        <v>12.5</v>
      </c>
      <c r="Q63">
        <f>'2000'!$BI27</f>
        <v>10</v>
      </c>
      <c r="R63">
        <f>'2001'!$BI27</f>
        <v>8.8000000000000007</v>
      </c>
      <c r="S63">
        <f>'2002'!$BI27</f>
        <v>10.1</v>
      </c>
      <c r="T63">
        <f>'2003'!$BI27</f>
        <v>11.8</v>
      </c>
      <c r="U63">
        <f>'2004'!$BI27</f>
        <v>10.9</v>
      </c>
      <c r="V63">
        <f>'2005'!$BI27</f>
        <v>8.6999999999999993</v>
      </c>
      <c r="W63">
        <f>'2006'!$BI27</f>
        <v>9.8000000000000007</v>
      </c>
      <c r="X63">
        <f>'2007'!$BI27</f>
        <v>9.6999999999999993</v>
      </c>
      <c r="Y63">
        <f>'2008'!$BI27</f>
        <v>11.6</v>
      </c>
      <c r="Z63">
        <f>'2009'!$BI27</f>
        <v>14.7</v>
      </c>
      <c r="AA63">
        <f>'2010'!$BI27</f>
        <v>15.9</v>
      </c>
      <c r="AB63">
        <f>'2011'!$BI27</f>
        <v>15.7</v>
      </c>
      <c r="AC63">
        <f>'2012'!$BI27</f>
        <v>18.5</v>
      </c>
      <c r="AD63">
        <f>'2013'!$BI27</f>
        <v>19</v>
      </c>
      <c r="AE63">
        <f>'2014'!$BI27</f>
        <v>17.2</v>
      </c>
      <c r="AF63">
        <f>'2015'!$BI27</f>
        <v>15.9</v>
      </c>
      <c r="AG63">
        <f>'2016'!$BI27</f>
        <v>14.5</v>
      </c>
      <c r="AH63">
        <f>'2017'!$BI27</f>
        <v>15.7</v>
      </c>
      <c r="AI63">
        <f>'2018'!$BI27</f>
        <v>6.8</v>
      </c>
      <c r="AJ63">
        <f>'2019'!$BI27</f>
        <v>6</v>
      </c>
      <c r="AK63">
        <f>'2020'!$BI27</f>
        <v>6</v>
      </c>
      <c r="AL63">
        <f>'2021'!$BI27</f>
        <v>5.9</v>
      </c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</row>
    <row r="64" spans="1:229" x14ac:dyDescent="0.2">
      <c r="A64" t="s">
        <v>53</v>
      </c>
      <c r="B64" s="3" t="s">
        <v>50</v>
      </c>
      <c r="C64" t="s">
        <v>45</v>
      </c>
      <c r="G64">
        <f>'1990'!$BL27+'1990'!$BM27</f>
        <v>11.4</v>
      </c>
      <c r="H64">
        <f>'1991'!$BL27+'1991'!$BM27</f>
        <v>11.3</v>
      </c>
      <c r="I64">
        <f>'1992'!$BL27+'1992'!$BM27</f>
        <v>13.899999999999999</v>
      </c>
      <c r="J64">
        <f>'1993'!$BL27+'1993'!$BM27</f>
        <v>16.3</v>
      </c>
      <c r="K64">
        <f>'1994'!$BL27+'1994'!$BM27</f>
        <v>14.700000000000001</v>
      </c>
      <c r="L64">
        <f>'1995'!$BL27+'1995'!$BM27</f>
        <v>15.6</v>
      </c>
      <c r="M64">
        <f>'1996'!$BL27+'1996'!$BM27</f>
        <v>20</v>
      </c>
      <c r="N64">
        <f>'1997'!$BL27+'1997'!$BM27</f>
        <v>21.299999999999997</v>
      </c>
      <c r="O64">
        <f>'1998'!$BL27+'1998'!$BM27</f>
        <v>22.7</v>
      </c>
      <c r="P64">
        <f>'1999'!$BL27+'1999'!$BM27</f>
        <v>22.3</v>
      </c>
      <c r="Q64">
        <f>'2000'!$BL27+'2000'!$BM27</f>
        <v>22.4</v>
      </c>
      <c r="R64">
        <f>'2001'!$BL27+'2001'!$BM27</f>
        <v>23.099999999999998</v>
      </c>
      <c r="S64">
        <f>'2002'!$BL27+'2002'!$BM27</f>
        <v>24.5</v>
      </c>
      <c r="T64">
        <f>'2003'!$BL27+'2003'!$BM27</f>
        <v>26.400000000000002</v>
      </c>
      <c r="U64">
        <f>'2004'!$BL27+'2004'!$BM27</f>
        <v>26.4</v>
      </c>
      <c r="V64">
        <f>'2005'!$BL27+'2005'!$BM27</f>
        <v>27.5</v>
      </c>
      <c r="W64">
        <f>'2006'!$BL27+'2006'!$BM27</f>
        <v>26.3</v>
      </c>
      <c r="X64">
        <f>'2007'!$BL27+'2007'!$BM27</f>
        <v>27.6</v>
      </c>
      <c r="Y64">
        <f>'2008'!$BL27+'2008'!$BM27</f>
        <v>29.099999999999998</v>
      </c>
      <c r="Z64">
        <f>'2009'!$BL27+'2009'!$BM27</f>
        <v>27.9</v>
      </c>
      <c r="AA64">
        <f>'2010'!$BL27+'2010'!$BM27</f>
        <v>27.9</v>
      </c>
      <c r="AB64">
        <f>'2011'!$BL27+'2011'!$BM27</f>
        <v>29.7</v>
      </c>
      <c r="AC64">
        <f>'2012'!$BL27+'2012'!$BM27</f>
        <v>32.5</v>
      </c>
      <c r="AD64">
        <f>'2013'!$BL27+'2013'!$BM27</f>
        <v>34.4</v>
      </c>
      <c r="AE64">
        <f>'2014'!$BL27+'2014'!$BM27</f>
        <v>36.4</v>
      </c>
      <c r="AF64">
        <f>'2015'!$BL27+'2015'!$BM27</f>
        <v>36.200000000000003</v>
      </c>
      <c r="AG64">
        <f>'2016'!$BL27+'2016'!$BM27</f>
        <v>38</v>
      </c>
      <c r="AH64">
        <f>'2017'!$BL27+'2017'!$BM27</f>
        <v>37.5</v>
      </c>
      <c r="AI64">
        <f>'2018'!$BL27+'2018'!$BM27</f>
        <v>37.5</v>
      </c>
      <c r="AJ64">
        <f>'2019'!$BL27+'2019'!$BM27</f>
        <v>35.9</v>
      </c>
      <c r="AK64">
        <f>'2020'!$BL27+'2020'!$BM27</f>
        <v>34.700000000000003</v>
      </c>
      <c r="AL64">
        <f>'2021'!$BL27+'2021'!$BM27</f>
        <v>36.6</v>
      </c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</row>
    <row r="65" spans="1:229" x14ac:dyDescent="0.2"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</row>
    <row r="66" spans="1:229" x14ac:dyDescent="0.2">
      <c r="A66" t="s">
        <v>48</v>
      </c>
      <c r="B66" t="s">
        <v>237</v>
      </c>
      <c r="C66" s="3" t="s">
        <v>408</v>
      </c>
      <c r="G66">
        <f>'1990'!$V31</f>
        <v>2329.3000000000002</v>
      </c>
      <c r="H66">
        <f>'1991'!$V31</f>
        <v>2458.6999999999998</v>
      </c>
      <c r="I66">
        <f>'1992'!$V31</f>
        <v>2500.1</v>
      </c>
      <c r="J66">
        <f>'1993'!$V31</f>
        <v>2522.3000000000002</v>
      </c>
      <c r="K66">
        <f>'1994'!$V31</f>
        <v>2562.4</v>
      </c>
      <c r="L66">
        <f>'1995'!$V31</f>
        <v>2745.8</v>
      </c>
      <c r="M66">
        <f>'1996'!$V31</f>
        <v>2832.3</v>
      </c>
      <c r="N66">
        <f>'1997'!$V31</f>
        <v>2783.5</v>
      </c>
      <c r="O66">
        <f>'1998'!$V31</f>
        <v>2855</v>
      </c>
      <c r="P66">
        <f>'1999'!$V31</f>
        <v>2719.2</v>
      </c>
      <c r="Q66">
        <f>'2000'!$V31</f>
        <v>2742</v>
      </c>
      <c r="R66">
        <f>'2001'!$V31</f>
        <v>2731.6</v>
      </c>
      <c r="S66">
        <f>'2002'!$V31</f>
        <v>2633.5</v>
      </c>
      <c r="T66">
        <f>'2003'!$V31</f>
        <v>2733.1</v>
      </c>
      <c r="U66">
        <f>'2004'!$V31</f>
        <v>2884.5</v>
      </c>
      <c r="V66">
        <f>'2005'!$V31</f>
        <v>2968.5</v>
      </c>
      <c r="W66">
        <f>'2006'!$V31</f>
        <v>2939.9</v>
      </c>
      <c r="X66">
        <f>'2007'!$V31</f>
        <v>2876.5</v>
      </c>
      <c r="Y66">
        <f>'2008'!$V31</f>
        <v>2849.2</v>
      </c>
      <c r="Z66">
        <f>'2009'!$V31</f>
        <v>2844.5</v>
      </c>
      <c r="AA66">
        <f>'2010'!$V31</f>
        <v>3052.6</v>
      </c>
      <c r="AB66">
        <f>'2011'!$V31</f>
        <v>2948</v>
      </c>
      <c r="AC66">
        <f>'2012'!$V31</f>
        <v>3075.3</v>
      </c>
      <c r="AD66">
        <f>'2013'!$V31</f>
        <v>3036.5</v>
      </c>
      <c r="AE66">
        <f>'2014'!$V31</f>
        <v>3149.5</v>
      </c>
      <c r="AF66">
        <f>'2015'!$V31</f>
        <v>3386.5</v>
      </c>
      <c r="AG66">
        <f>'2016'!$V31</f>
        <v>3569.5</v>
      </c>
      <c r="AH66">
        <f>'2017'!$V31</f>
        <v>3613.3</v>
      </c>
      <c r="AI66">
        <f>'2018'!$V31</f>
        <v>3943.5</v>
      </c>
      <c r="AJ66">
        <f>'2019'!$V31</f>
        <v>4221.5</v>
      </c>
      <c r="AK66">
        <f>'2020'!$V31</f>
        <v>3552.1</v>
      </c>
      <c r="AL66">
        <f>'2021'!$V31</f>
        <v>3845.2</v>
      </c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</row>
    <row r="67" spans="1:229" x14ac:dyDescent="0.2">
      <c r="A67" t="s">
        <v>48</v>
      </c>
      <c r="B67" t="s">
        <v>239</v>
      </c>
      <c r="C67" s="3" t="s">
        <v>409</v>
      </c>
      <c r="G67">
        <f>'1990'!$G31</f>
        <v>133.30000000000001</v>
      </c>
      <c r="H67">
        <f>'1991'!$G31</f>
        <v>140.9</v>
      </c>
      <c r="I67">
        <f>'1992'!$G31</f>
        <v>141.9</v>
      </c>
      <c r="J67">
        <f>'1993'!$G31</f>
        <v>144.6</v>
      </c>
      <c r="K67">
        <f>'1994'!$G31</f>
        <v>144.30000000000001</v>
      </c>
      <c r="L67">
        <f>'1995'!$G31</f>
        <v>144.80000000000001</v>
      </c>
      <c r="M67">
        <f>'1996'!$G31</f>
        <v>145.30000000000001</v>
      </c>
      <c r="N67">
        <f>'1997'!$G31</f>
        <v>144.80000000000001</v>
      </c>
      <c r="O67">
        <f>'1998'!$G31</f>
        <v>141.1</v>
      </c>
      <c r="P67">
        <f>'1999'!$G31</f>
        <v>121.1</v>
      </c>
      <c r="Q67">
        <f>'2000'!$G31</f>
        <v>112.3</v>
      </c>
      <c r="R67">
        <f>'2001'!$G31</f>
        <v>117.6</v>
      </c>
      <c r="S67">
        <f>'2002'!$G31</f>
        <v>113.8</v>
      </c>
      <c r="T67">
        <f>'2003'!$G31</f>
        <v>118</v>
      </c>
      <c r="U67">
        <f>'2004'!$G31</f>
        <v>122.2</v>
      </c>
      <c r="V67">
        <f>'2005'!$G31</f>
        <v>122.9</v>
      </c>
      <c r="W67">
        <f>'2006'!$G31</f>
        <v>116</v>
      </c>
      <c r="X67">
        <f>'2007'!$G31</f>
        <v>123.2</v>
      </c>
      <c r="Y67">
        <f>'2008'!$G31</f>
        <v>120.1</v>
      </c>
      <c r="Z67">
        <f>'2009'!$G31</f>
        <v>93.7</v>
      </c>
      <c r="AA67">
        <f>'2010'!$G31</f>
        <v>114.4</v>
      </c>
      <c r="AB67">
        <f>'2011'!$G31</f>
        <v>114.9</v>
      </c>
      <c r="AC67">
        <f>'2012'!$G31</f>
        <v>110.4</v>
      </c>
      <c r="AD67">
        <f>'2013'!$G31</f>
        <v>111.4</v>
      </c>
      <c r="AE67">
        <f>'2014'!$G31</f>
        <v>113.4</v>
      </c>
      <c r="AF67">
        <f>'2015'!$G31</f>
        <v>114.4</v>
      </c>
      <c r="AG67">
        <f>'2016'!$G31</f>
        <v>112.2</v>
      </c>
      <c r="AH67">
        <f>'2017'!$G31</f>
        <v>111.9</v>
      </c>
      <c r="AI67">
        <f>'2018'!$G31</f>
        <v>112.3</v>
      </c>
      <c r="AJ67">
        <f>'2019'!$G31</f>
        <v>109.2</v>
      </c>
      <c r="AK67">
        <f>'2020'!$G31</f>
        <v>103.2</v>
      </c>
      <c r="AL67">
        <f>'2021'!$G31</f>
        <v>108.4</v>
      </c>
      <c r="DM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</row>
    <row r="68" spans="1:229" x14ac:dyDescent="0.2">
      <c r="A68" t="s">
        <v>48</v>
      </c>
      <c r="B68" t="s">
        <v>238</v>
      </c>
      <c r="C68" t="s">
        <v>46</v>
      </c>
      <c r="G68">
        <f>'1990'!$AS31</f>
        <v>0.1</v>
      </c>
      <c r="H68">
        <f>'1991'!$AS31</f>
        <v>0.2</v>
      </c>
      <c r="I68">
        <f>'1992'!$AS31</f>
        <v>0.5</v>
      </c>
      <c r="J68">
        <f>'1993'!$AS31</f>
        <v>0.5</v>
      </c>
      <c r="K68">
        <f>'1994'!$AS31</f>
        <v>0.4</v>
      </c>
      <c r="L68">
        <f>'1995'!$AS31</f>
        <v>0.4</v>
      </c>
      <c r="M68">
        <f>'1996'!$AS31</f>
        <v>0.4</v>
      </c>
      <c r="N68">
        <f>'1997'!$AS31</f>
        <v>0.4</v>
      </c>
      <c r="O68">
        <f>'1998'!$AS31</f>
        <v>0.4</v>
      </c>
      <c r="P68">
        <f>'1999'!$AS31</f>
        <v>0.5</v>
      </c>
      <c r="Q68">
        <f>'2000'!$AS31</f>
        <v>0.5</v>
      </c>
      <c r="R68">
        <f>'2001'!$AS31</f>
        <v>0.5</v>
      </c>
      <c r="S68">
        <f>'2002'!$AS31</f>
        <v>0.4</v>
      </c>
      <c r="T68">
        <f>'2003'!$AS31</f>
        <v>0.3</v>
      </c>
      <c r="U68">
        <f>'2004'!$AS31</f>
        <v>0.4</v>
      </c>
      <c r="V68">
        <f>'2005'!$AS31</f>
        <v>0.4</v>
      </c>
      <c r="W68">
        <f>'2006'!$AS31</f>
        <v>0.9</v>
      </c>
      <c r="X68">
        <f>'2007'!$AS31</f>
        <v>1.2</v>
      </c>
      <c r="Y68">
        <f>'2008'!$AS31</f>
        <v>1.6</v>
      </c>
      <c r="Z68">
        <f>'2009'!$AS31</f>
        <v>1.6</v>
      </c>
      <c r="AA68">
        <f>'2010'!$AS31</f>
        <v>1.4</v>
      </c>
      <c r="AB68">
        <f>'2011'!$AS31</f>
        <v>1.9</v>
      </c>
      <c r="AC68">
        <f>'2012'!$AS31</f>
        <v>2.4</v>
      </c>
      <c r="AD68">
        <f>'2013'!$AS31</f>
        <v>2.8</v>
      </c>
      <c r="AE68">
        <f>'2014'!$AS31</f>
        <v>3.2</v>
      </c>
      <c r="AF68">
        <f>'2015'!$AS31</f>
        <v>3.8</v>
      </c>
      <c r="AG68">
        <f>'2016'!$AS31</f>
        <v>4.0999999999999996</v>
      </c>
      <c r="AH68">
        <f>'2017'!$AS31</f>
        <v>4.5</v>
      </c>
      <c r="AI68">
        <f>'2018'!$AS31</f>
        <v>4.7</v>
      </c>
      <c r="AJ68">
        <f>'2019'!$AS31</f>
        <v>5.9</v>
      </c>
      <c r="AK68">
        <f>'2020'!$AS31</f>
        <v>7.9</v>
      </c>
      <c r="AL68">
        <f>'2021'!$AS31</f>
        <v>8.3000000000000007</v>
      </c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</row>
    <row r="69" spans="1:229" x14ac:dyDescent="0.2">
      <c r="A69" t="s">
        <v>48</v>
      </c>
      <c r="B69" t="s">
        <v>152</v>
      </c>
      <c r="C69" t="s">
        <v>16</v>
      </c>
      <c r="G69">
        <f>'1990'!$G34+'1990'!$V34+'1990'!$AS34+'1990'!$AT34+'1990'!$BI34+'1990'!$BJ34+'1990'!$BH34</f>
        <v>92.2</v>
      </c>
      <c r="H69">
        <f>'1991'!$G34+'1991'!$V34+'1991'!$AS34+'1991'!$AT34+'1991'!$BI34+'1991'!$BJ34+'1991'!$BH34</f>
        <v>83.2</v>
      </c>
      <c r="I69">
        <f>'1992'!$G34+'1992'!$V34+'1992'!$AS34+'1992'!$AT34+'1992'!$BI34+'1992'!$BJ34+'1992'!$BH34</f>
        <v>87.000000000000014</v>
      </c>
      <c r="J69">
        <f>'1993'!$G34+'1993'!$V34+'1993'!$AS34+'1993'!$AT34+'1993'!$BI34+'1993'!$BJ34+'1993'!$BH34</f>
        <v>94.600000000000009</v>
      </c>
      <c r="K69">
        <f>'1994'!$G34+'1994'!$V34+'1994'!$AS34+'1994'!$AT34+'1994'!$BI34+'1994'!$BJ34+'1994'!$BH34</f>
        <v>102.69999999999999</v>
      </c>
      <c r="L69">
        <f>'1995'!$G34+'1995'!$V34+'1995'!$AS34+'1995'!$AT34+'1995'!$BI34+'1995'!$BJ34+'1995'!$BH34</f>
        <v>97</v>
      </c>
      <c r="M69">
        <f>'1996'!$G34+'1996'!$V34+'1996'!$AS34+'1996'!$AT34+'1996'!$BI34+'1996'!$BJ34+'1996'!$BH34</f>
        <v>103.60000000000002</v>
      </c>
      <c r="N69">
        <f>'1997'!$G34+'1997'!$V34+'1997'!$AS34+'1997'!$AT34+'1997'!$BI34+'1997'!$BJ34+'1997'!$BH34</f>
        <v>114.3</v>
      </c>
      <c r="O69">
        <f>'1998'!$G34+'1998'!$V34+'1998'!$AS34+'1998'!$AT34+'1998'!$BI34+'1998'!$BJ34+'1998'!$BH34</f>
        <v>122.8</v>
      </c>
      <c r="P69">
        <f>'1999'!$G34+'1999'!$V34+'1999'!$AS34+'1999'!$AT34+'1999'!$BI34+'1999'!$BJ34+'1999'!$BH34</f>
        <v>116.8</v>
      </c>
      <c r="Q69">
        <f>'2000'!$G34+'2000'!$V34+'2000'!$AS34+'2000'!$AT34+'2000'!$BI34+'2000'!$BJ34+'2000'!$BH34</f>
        <v>120.7</v>
      </c>
      <c r="R69">
        <f>'2001'!$G34+'2001'!$V34+'2001'!$AS34+'2001'!$AT34+'2001'!$BI34+'2001'!$BJ34+'2001'!$BH34</f>
        <v>130.39999999999998</v>
      </c>
      <c r="S69">
        <f>'2002'!$G34+'2002'!$V34+'2002'!$AS34+'2002'!$AT34+'2002'!$BI34+'2002'!$BJ34+'2002'!$BH34</f>
        <v>119.49999999999999</v>
      </c>
      <c r="T69">
        <f>'2003'!$G34+'2003'!$V34+'2003'!$AS34+'2003'!$AT34+'2003'!$BI34+'2003'!$BJ34+'2003'!$BH34</f>
        <v>133.80000000000001</v>
      </c>
      <c r="U69">
        <f>'2004'!$G34+'2004'!$V34+'2004'!$AS34+'2004'!$AT34+'2004'!$BI34+'2004'!$BJ34+'2004'!$BH34</f>
        <v>135.20000000000002</v>
      </c>
      <c r="V69">
        <f>'2005'!$G34+'2005'!$V34+'2005'!$AS34+'2005'!$AT34+'2005'!$BI34+'2005'!$BJ34+'2005'!$BH34</f>
        <v>131.5</v>
      </c>
      <c r="W69">
        <f>'2006'!$G34+'2006'!$V34+'2006'!$AS34+'2006'!$AT34+'2006'!$BI34+'2006'!$BJ34+'2006'!$BH34</f>
        <v>123.40000000000002</v>
      </c>
      <c r="X69">
        <f>'2007'!$G34+'2007'!$V34+'2007'!$AS34+'2007'!$AT34+'2007'!$BI34+'2007'!$BJ34+'2007'!$BH34</f>
        <v>131.69999999999999</v>
      </c>
      <c r="Y69">
        <f>'2008'!$G34+'2008'!$V34+'2008'!$AS34+'2008'!$AT34+'2008'!$BI34+'2008'!$BJ34+'2008'!$BH34</f>
        <v>109.8</v>
      </c>
      <c r="Z69">
        <f>'2009'!$G34+'2009'!$V34+'2009'!$AS34+'2009'!$AT34+'2009'!$BI34+'2009'!$BJ34+'2009'!$BH34</f>
        <v>112.29999999999998</v>
      </c>
      <c r="AA69">
        <f>'2010'!$G34+'2010'!$V34+'2010'!$AS34+'2010'!$AT34+'2010'!$BI34+'2010'!$BJ34+'2010'!$BH34</f>
        <v>113.59999999999998</v>
      </c>
      <c r="AB69">
        <f>'2011'!$G34+'2011'!$V34+'2011'!$AS34+'2011'!$AT34+'2011'!$BI34+'2011'!$BJ34+'2011'!$BH34</f>
        <v>117.20000000000002</v>
      </c>
      <c r="AC69">
        <f>'2012'!$G34+'2012'!$V34+'2012'!$AS34+'2012'!$AT34+'2012'!$BI34+'2012'!$BJ34+'2012'!$BH34</f>
        <v>127.49999999999999</v>
      </c>
      <c r="AD69">
        <f>'2013'!$G34+'2013'!$V34+'2013'!$AS34+'2013'!$AT34+'2013'!$BI34+'2013'!$BJ34+'2013'!$BH34</f>
        <v>118.7</v>
      </c>
      <c r="AE69">
        <f>'2014'!$G34+'2014'!$V34+'2014'!$AS34+'2014'!$AT34+'2014'!$BI34+'2014'!$BJ34+'2014'!$BH34</f>
        <v>136.99999999999997</v>
      </c>
      <c r="AF69">
        <f>'2015'!$G34+'2015'!$V34+'2015'!$AS34+'2015'!$AT34+'2015'!$BI34+'2015'!$BJ34+'2015'!$BH34</f>
        <v>127.80000000000001</v>
      </c>
      <c r="AG69">
        <f>'2016'!$G34+'2016'!$V34+'2016'!$AS34+'2016'!$AT34+'2016'!$BI34+'2016'!$BJ34+'2016'!$BH34</f>
        <v>114.19999999999999</v>
      </c>
      <c r="AH69">
        <f>'2017'!$G34+'2017'!$V34+'2017'!$AS34+'2017'!$AT34+'2017'!$BI34+'2017'!$BJ34+'2017'!$BH34</f>
        <v>115.39999999999998</v>
      </c>
      <c r="AI69">
        <f>'2018'!$G34+'2018'!$V34+'2018'!$AS34+'2018'!$AT34+'2018'!$BI34+'2018'!$BJ34+'2018'!$BH34</f>
        <v>108.00000000000003</v>
      </c>
      <c r="AJ69">
        <f>'2019'!$G34+'2019'!$V34+'2019'!$AS34+'2019'!$AT34+'2019'!$BI34+'2019'!$BJ34+'2019'!$BH34</f>
        <v>115.49999999999999</v>
      </c>
      <c r="AK69">
        <f>'2020'!$G34+'2020'!$V34+'2020'!$AS34+'2020'!$AT34+'2020'!$BI34+'2020'!$BJ34+'2020'!$BH34</f>
        <v>107.20000000000002</v>
      </c>
      <c r="AL69">
        <f>'2021'!$G34+'2021'!$V34+'2021'!$AS34+'2021'!$AT34+'2021'!$BI34+'2021'!$BJ34+'2021'!$BH34</f>
        <v>127.8</v>
      </c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</row>
    <row r="70" spans="1:229" x14ac:dyDescent="0.2">
      <c r="A70" t="s">
        <v>48</v>
      </c>
      <c r="B70" t="s">
        <v>12</v>
      </c>
      <c r="C70" t="s">
        <v>12</v>
      </c>
      <c r="G70">
        <f>'1990'!$BI31</f>
        <v>10.199999999999999</v>
      </c>
      <c r="H70">
        <f>'1991'!$BI31</f>
        <v>14.2</v>
      </c>
      <c r="I70">
        <f>'1992'!$BI31</f>
        <v>10.8</v>
      </c>
      <c r="J70">
        <f>'1993'!$BI31</f>
        <v>11.4</v>
      </c>
      <c r="K70">
        <f>'1994'!$BI31</f>
        <v>13.9</v>
      </c>
      <c r="L70">
        <f>'1995'!$BI31</f>
        <v>31.9</v>
      </c>
      <c r="M70">
        <f>'1996'!$BI31</f>
        <v>29.1</v>
      </c>
      <c r="N70">
        <f>'1997'!$BI31</f>
        <v>45.2</v>
      </c>
      <c r="O70">
        <f>'1998'!$BI31</f>
        <v>45.7</v>
      </c>
      <c r="P70">
        <f>'1999'!$BI31</f>
        <v>56.4</v>
      </c>
      <c r="Q70">
        <f>'2000'!$BI31</f>
        <v>57.6</v>
      </c>
      <c r="R70">
        <f>'2001'!$BI31</f>
        <v>54.8</v>
      </c>
      <c r="S70">
        <f>'2002'!$BI31</f>
        <v>51.1</v>
      </c>
      <c r="T70">
        <f>'2003'!$BI31</f>
        <v>53</v>
      </c>
      <c r="U70">
        <f>'2004'!$BI31</f>
        <v>51.4</v>
      </c>
      <c r="V70">
        <f>'2005'!$BI31</f>
        <v>51</v>
      </c>
      <c r="W70">
        <f>'2006'!$BI31</f>
        <v>26</v>
      </c>
      <c r="X70">
        <f>'2007'!$BI31</f>
        <v>26.9</v>
      </c>
      <c r="Y70">
        <f>'2008'!$BI31</f>
        <v>26.8</v>
      </c>
      <c r="Z70">
        <f>'2009'!$BI31</f>
        <v>27.3</v>
      </c>
      <c r="AA70">
        <f>'2010'!$BI31</f>
        <v>27.7</v>
      </c>
      <c r="AB70">
        <f>'2011'!$BI31</f>
        <v>27.1</v>
      </c>
      <c r="AC70">
        <f>'2012'!$BI31</f>
        <v>19.3</v>
      </c>
      <c r="AD70">
        <f>'2013'!$BI31</f>
        <v>19.8</v>
      </c>
      <c r="AE70">
        <f>'2014'!$BI31</f>
        <v>19.8</v>
      </c>
      <c r="AF70">
        <f>'2015'!$BI31</f>
        <v>25.1</v>
      </c>
      <c r="AG70">
        <f>'2016'!$BI31</f>
        <v>25.5</v>
      </c>
      <c r="AH70">
        <f>'2017'!$BI31</f>
        <v>24.9</v>
      </c>
      <c r="AI70">
        <f>'2018'!$BI31</f>
        <v>20.399999999999999</v>
      </c>
      <c r="AJ70">
        <f>'2019'!$BI31</f>
        <v>25.7</v>
      </c>
      <c r="AK70">
        <f>'2020'!$BI31</f>
        <v>30.3</v>
      </c>
      <c r="AL70">
        <f>'2021'!$BI31</f>
        <v>34</v>
      </c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</row>
    <row r="71" spans="1:229" x14ac:dyDescent="0.2"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</row>
    <row r="72" spans="1:229" x14ac:dyDescent="0.2">
      <c r="A72" t="s">
        <v>116</v>
      </c>
      <c r="B72" t="s">
        <v>227</v>
      </c>
      <c r="C72" t="s">
        <v>408</v>
      </c>
      <c r="G72">
        <f>IF('1990'!$V23&gt;0,ABS('1990'!$V23),0)</f>
        <v>8.3000000000000007</v>
      </c>
      <c r="H72">
        <f>IF('1991'!$V23&gt;0,ABS('1991'!$V23),0)</f>
        <v>0</v>
      </c>
      <c r="I72">
        <f>IF('1992'!$V23&gt;0,ABS('1992'!$V23),0)</f>
        <v>0</v>
      </c>
      <c r="J72">
        <f>IF('1993'!$V23&gt;0,ABS('1993'!$V23),0)</f>
        <v>5.8</v>
      </c>
      <c r="K72">
        <f>IF('1994'!$V23&gt;0,ABS('1994'!$V23),0)</f>
        <v>0</v>
      </c>
      <c r="L72">
        <f>IF('1995'!$V23&gt;0,ABS('1995'!$V23),0)</f>
        <v>79.400000000000006</v>
      </c>
      <c r="M72">
        <f>IF('1996'!$V23&gt;0,ABS('1996'!$V23),0)</f>
        <v>0</v>
      </c>
      <c r="N72">
        <f>IF('1997'!$V23&gt;0,ABS('1997'!$V23),0)</f>
        <v>0</v>
      </c>
      <c r="O72">
        <f>IF('1998'!$V23&gt;0,ABS('1998'!$V23),0)</f>
        <v>0</v>
      </c>
      <c r="P72">
        <f>IF('1999'!$V23&gt;0,ABS('1999'!$V23),0)</f>
        <v>122.2</v>
      </c>
      <c r="Q72">
        <f>IF('2000'!$V23&gt;0,ABS('2000'!$V23),0)</f>
        <v>0</v>
      </c>
      <c r="R72">
        <f>IF('2001'!$V23&gt;0,ABS('2001'!$V23),0)</f>
        <v>0</v>
      </c>
      <c r="S72">
        <f>IF('2002'!$V23&gt;0,ABS('2002'!$V23),0)</f>
        <v>53.5</v>
      </c>
      <c r="T72">
        <f>IF('2003'!$V23&gt;0,ABS('2003'!$V23),0)</f>
        <v>29.2</v>
      </c>
      <c r="U72">
        <f>IF('2004'!$V23&gt;0,ABS('2004'!$V23),0)</f>
        <v>0</v>
      </c>
      <c r="V72">
        <f>IF('2005'!$V23&gt;0,ABS('2005'!$V23),0)</f>
        <v>0</v>
      </c>
      <c r="W72">
        <f>IF('2006'!$V23&gt;0,ABS('2006'!$V23),0)</f>
        <v>0</v>
      </c>
      <c r="X72">
        <f>IF('2007'!$V23&gt;0,ABS('2007'!$V23),0)</f>
        <v>6.8</v>
      </c>
      <c r="Y72">
        <f>IF('2008'!$V23&gt;0,ABS('2008'!$V23),0)</f>
        <v>0</v>
      </c>
      <c r="Z72">
        <f>IF('2009'!$V23&gt;0,ABS('2009'!$V23),0)</f>
        <v>0</v>
      </c>
      <c r="AA72">
        <f>IF('2010'!$V23&gt;0,ABS('2010'!$V23),0)</f>
        <v>32.700000000000003</v>
      </c>
      <c r="AB72">
        <f>IF('2011'!$V23&gt;0,ABS('2011'!$V23),0)</f>
        <v>138.6</v>
      </c>
      <c r="AC72">
        <f>IF('2012'!$V23&gt;0,ABS('2012'!$V23),0)</f>
        <v>0</v>
      </c>
      <c r="AD72">
        <f>IF('2013'!$V23&gt;0,ABS('2013'!$V23),0)</f>
        <v>4.5</v>
      </c>
      <c r="AE72">
        <f>IF('2014'!$V23&gt;0,ABS('2014'!$V23),0)</f>
        <v>0</v>
      </c>
      <c r="AF72">
        <f>IF('2015'!$V23&gt;0,ABS('2015'!$V23),0)</f>
        <v>0</v>
      </c>
      <c r="AG72">
        <f>IF('2016'!$V23&gt;0,ABS('2016'!$V23),0)</f>
        <v>48.3</v>
      </c>
      <c r="AH72">
        <f>IF('2017'!$V23&gt;0,ABS('2017'!$V23),0)</f>
        <v>87.1</v>
      </c>
      <c r="AI72">
        <f>IF('2018'!$V23&gt;0,ABS('2018'!$V23),0)</f>
        <v>15.6</v>
      </c>
      <c r="AJ72">
        <f>IF('2019'!$V23&gt;0,ABS('2019'!$V23),0)</f>
        <v>0</v>
      </c>
      <c r="AK72">
        <f>IF('2020'!$V23&gt;0,ABS('2020'!$V23),0)</f>
        <v>0</v>
      </c>
      <c r="AL72">
        <f>IF('2021'!$V23&gt;0,ABS('2021'!$V23),0)</f>
        <v>274.89999999999998</v>
      </c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</row>
    <row r="73" spans="1:229" x14ac:dyDescent="0.2">
      <c r="A73" t="s">
        <v>116</v>
      </c>
      <c r="B73" t="s">
        <v>229</v>
      </c>
      <c r="C73" s="3" t="s">
        <v>409</v>
      </c>
      <c r="G73">
        <f>IF('1990'!$G23&gt;0,'1990'!$G23,0)</f>
        <v>2</v>
      </c>
      <c r="H73">
        <f>IF('1991'!$G23&gt;0,'1991'!$G23,0)</f>
        <v>0</v>
      </c>
      <c r="I73">
        <f>IF('1992'!$G23&gt;0,'1992'!$G23,0)</f>
        <v>0</v>
      </c>
      <c r="J73">
        <f>IF('1993'!$G23&gt;0,'1993'!$G23,0)</f>
        <v>2.8</v>
      </c>
      <c r="K73">
        <f>IF('1994'!$G23&gt;0,'1994'!$G23,0)</f>
        <v>0</v>
      </c>
      <c r="L73">
        <f>IF('1995'!$G23&gt;0,'1995'!$G23,0)</f>
        <v>0</v>
      </c>
      <c r="M73">
        <f>IF('1996'!$G23&gt;0,'1996'!$G23,0)</f>
        <v>2.8</v>
      </c>
      <c r="N73">
        <f>IF('1997'!$G23&gt;0,'1997'!$G23,0)</f>
        <v>0</v>
      </c>
      <c r="O73">
        <f>IF('1998'!$G23&gt;0,'1998'!$G23,0)</f>
        <v>0</v>
      </c>
      <c r="P73">
        <f>IF('1999'!$G23&gt;0,'1999'!$G23,0)</f>
        <v>8.4</v>
      </c>
      <c r="Q73">
        <f>IF('2000'!$G23&gt;0,'2000'!$G23,0)</f>
        <v>1.9</v>
      </c>
      <c r="R73">
        <f>IF('2001'!$G23&gt;0,'2001'!$G23,0)</f>
        <v>0</v>
      </c>
      <c r="S73">
        <f>IF('2002'!$G23&gt;0,'2002'!$G23,0)</f>
        <v>1.1000000000000001</v>
      </c>
      <c r="T73">
        <f>IF('2003'!$G23&gt;0,'2003'!$G23,0)</f>
        <v>4</v>
      </c>
      <c r="U73">
        <f>IF('2004'!$G23&gt;0,'2004'!$G23,0)</f>
        <v>0</v>
      </c>
      <c r="V73">
        <f>IF('2005'!$G23&gt;0,'2005'!$G23,0)</f>
        <v>0</v>
      </c>
      <c r="W73">
        <f>IF('2006'!$G23&gt;0,'2006'!$G23,0)</f>
        <v>4.3</v>
      </c>
      <c r="X73">
        <f>IF('2007'!$G23&gt;0,'2007'!$G23,0)</f>
        <v>0</v>
      </c>
      <c r="Y73">
        <f>IF('2008'!$G23&gt;0,'2008'!$G23,0)</f>
        <v>2.7</v>
      </c>
      <c r="Z73">
        <f>IF('2009'!$G23&gt;0,'2009'!$G23,0)</f>
        <v>6.6</v>
      </c>
      <c r="AA73">
        <f>IF('2010'!$G23&gt;0,'2010'!$G23,0)</f>
        <v>0</v>
      </c>
      <c r="AB73">
        <f>IF('2011'!$G23&gt;0,'2011'!$G23,0)</f>
        <v>0</v>
      </c>
      <c r="AC73">
        <f>IF('2012'!$G23&gt;0,'2012'!$G23,0)</f>
        <v>3.6</v>
      </c>
      <c r="AD73">
        <f>IF('2013'!$G23&gt;0,'2013'!$G23,0)</f>
        <v>8.1</v>
      </c>
      <c r="AE73">
        <f>IF('2014'!$G23&gt;0,'2014'!$G23,0)</f>
        <v>0</v>
      </c>
      <c r="AF73">
        <f>IF('2015'!$G23&gt;0,'2015'!$G23,0)</f>
        <v>16</v>
      </c>
      <c r="AG73">
        <f>IF('2016'!$G23&gt;0,'2016'!$G23,0)</f>
        <v>1.9</v>
      </c>
      <c r="AH73">
        <f>IF('2017'!$G23&gt;0,'2017'!$G23,0)</f>
        <v>0</v>
      </c>
      <c r="AI73">
        <f>IF('2018'!$G23&gt;0,'2018'!$G23,0)</f>
        <v>0.7</v>
      </c>
      <c r="AJ73">
        <f>IF('2019'!$G23&gt;0,'2019'!$G23,0)</f>
        <v>0</v>
      </c>
      <c r="AK73">
        <f>IF('2020'!$G23&gt;0,'2020'!$G23,0)</f>
        <v>13.9</v>
      </c>
      <c r="AL73">
        <f>IF('2021'!$G23&gt;0,'2021'!$G23,0)</f>
        <v>1</v>
      </c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</row>
    <row r="74" spans="1:229" x14ac:dyDescent="0.2">
      <c r="A74" t="s">
        <v>116</v>
      </c>
      <c r="B74" t="s">
        <v>228</v>
      </c>
      <c r="C74" t="s">
        <v>46</v>
      </c>
      <c r="G74">
        <f>IF('1990'!$AS23&gt;0,'1990'!$AS23,0)</f>
        <v>0</v>
      </c>
      <c r="H74">
        <f>IF('1991'!$AS23&gt;0,'1991'!$AS23,0)</f>
        <v>0</v>
      </c>
      <c r="I74">
        <f>IF('1992'!$AS23&gt;0,'1992'!$AS23,0)</f>
        <v>0</v>
      </c>
      <c r="J74">
        <f>IF('1993'!$AS23&gt;0,'1993'!$AS23,0)</f>
        <v>0</v>
      </c>
      <c r="K74">
        <f>IF('1994'!$AS23&gt;0,'1994'!$AS23,0)</f>
        <v>0</v>
      </c>
      <c r="L74">
        <f>IF('1995'!$AS23&gt;0,'1995'!$AS23,0)</f>
        <v>0</v>
      </c>
      <c r="M74">
        <f>IF('1996'!$AS23&gt;0,'1996'!$AS23,0)</f>
        <v>0.2</v>
      </c>
      <c r="N74">
        <f>IF('1997'!$AS23&gt;0,'1997'!$AS23,0)</f>
        <v>0</v>
      </c>
      <c r="O74">
        <f>IF('1998'!$AS23&gt;0,'1998'!$AS23,0)</f>
        <v>0.9</v>
      </c>
      <c r="P74">
        <f>IF('1999'!$AS23&gt;0,'1999'!$AS23,0)</f>
        <v>0.3</v>
      </c>
      <c r="Q74">
        <f>IF('2000'!$AS23&gt;0,'2000'!$AS23,0)</f>
        <v>0</v>
      </c>
      <c r="R74">
        <f>IF('2001'!$AS23&gt;0,'2001'!$AS23,0)</f>
        <v>19.100000000000001</v>
      </c>
      <c r="S74">
        <f>IF('2002'!$AS23&gt;0,'2002'!$AS23,0)</f>
        <v>0</v>
      </c>
      <c r="T74">
        <f>IF('2003'!$AS23&gt;0,'2003'!$AS23,0)</f>
        <v>0</v>
      </c>
      <c r="U74">
        <f>IF('2004'!$AS23&gt;0,'2004'!$AS23,0)</f>
        <v>1.2</v>
      </c>
      <c r="V74">
        <f>IF('2005'!$AS23&gt;0,'2005'!$AS23,0)</f>
        <v>3.7</v>
      </c>
      <c r="W74">
        <f>IF('2006'!$AS23&gt;0,'2006'!$AS23,0)</f>
        <v>0</v>
      </c>
      <c r="X74">
        <f>IF('2007'!$AS23&gt;0,'2007'!$AS23,0)</f>
        <v>50.9</v>
      </c>
      <c r="Y74">
        <f>IF('2008'!$AS23&gt;0,'2008'!$AS23,0)</f>
        <v>0</v>
      </c>
      <c r="Z74">
        <f>IF('2009'!$AS23&gt;0,'2009'!$AS23,0)</f>
        <v>26.4</v>
      </c>
      <c r="AA74">
        <f>IF('2010'!$AS23&gt;0,'2010'!$AS23,0)</f>
        <v>0</v>
      </c>
      <c r="AB74">
        <f>IF('2011'!$AS23&gt;0,'2011'!$AS23,0)</f>
        <v>0</v>
      </c>
      <c r="AC74">
        <f>IF('2012'!$AS23&gt;0,'2012'!$AS23,0)</f>
        <v>4.5999999999999996</v>
      </c>
      <c r="AD74">
        <f>IF('2013'!$AS23&gt;0,'2013'!$AS23,0)</f>
        <v>6</v>
      </c>
      <c r="AE74">
        <f>IF('2014'!$AS23&gt;0,'2014'!$AS23,0)</f>
        <v>0</v>
      </c>
      <c r="AF74">
        <f>IF('2015'!$AS23&gt;0,'2015'!$AS23,0)</f>
        <v>0</v>
      </c>
      <c r="AG74">
        <f>IF('2016'!$AS23&gt;0,'2016'!$AS23,0)</f>
        <v>75.3</v>
      </c>
      <c r="AH74">
        <f>IF('2017'!$AS23&gt;0,'2017'!$AS23,0)</f>
        <v>0</v>
      </c>
      <c r="AI74">
        <f>IF('2018'!$AS23&gt;0,'2018'!$AS23,0)</f>
        <v>0</v>
      </c>
      <c r="AJ74">
        <f>IF('2019'!$AS23&gt;0,'2019'!$AS23,0)</f>
        <v>0</v>
      </c>
      <c r="AK74">
        <f>IF('2020'!$AS23&gt;0,'2020'!$AS23,0)</f>
        <v>3.5</v>
      </c>
      <c r="AL74">
        <f>IF('2021'!$AS23&gt;0,'2021'!$AS23,0)</f>
        <v>191.4</v>
      </c>
      <c r="DM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</row>
    <row r="75" spans="1:229" x14ac:dyDescent="0.2">
      <c r="DM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</row>
    <row r="76" spans="1:229" x14ac:dyDescent="0.2">
      <c r="A76" t="s">
        <v>116</v>
      </c>
      <c r="B76" t="s">
        <v>247</v>
      </c>
      <c r="C76" t="s">
        <v>13</v>
      </c>
      <c r="G76">
        <f>IF('1990'!$AU23&gt;0,'1990'!$AU23,0)</f>
        <v>0</v>
      </c>
      <c r="H76">
        <f>IF('1991'!$AU23&gt;0,'1991'!$AU23,0)</f>
        <v>0</v>
      </c>
      <c r="I76">
        <f>IF('1992'!$AU23&gt;0,'1992'!$AU23,0)</f>
        <v>0</v>
      </c>
      <c r="J76">
        <f>IF('1993'!$AU23&gt;0,'1993'!$AU23,0)</f>
        <v>0</v>
      </c>
      <c r="K76">
        <f>IF('1994'!$AU23&gt;0,'1994'!$AU23,0)</f>
        <v>0</v>
      </c>
      <c r="L76">
        <f>IF('1995'!$AU23&gt;0,'1995'!$AU23,0)</f>
        <v>0</v>
      </c>
      <c r="M76">
        <f>IF('1996'!$AU23&gt;0,'1996'!$AU23,0)</f>
        <v>0</v>
      </c>
      <c r="N76">
        <f>IF('1997'!$AU23&gt;0,'1997'!$AU23,0)</f>
        <v>0</v>
      </c>
      <c r="O76">
        <f>IF('1998'!$AU23&gt;0,'1998'!$AU23,0)</f>
        <v>0</v>
      </c>
      <c r="P76">
        <f>IF('1999'!$AU23&gt;0,'1999'!$AU23,0)</f>
        <v>0</v>
      </c>
      <c r="Q76">
        <f>IF('2000'!$AU23&gt;0,'2000'!$AU23,0)</f>
        <v>0</v>
      </c>
      <c r="R76">
        <f>IF('2001'!$AU23&gt;0,'2001'!$AU23,0)</f>
        <v>0</v>
      </c>
      <c r="S76">
        <f>IF('2002'!$AU23&gt;0,'2002'!$AU23,0)</f>
        <v>0</v>
      </c>
      <c r="T76">
        <f>IF('2003'!$AU23&gt;0,'2003'!$AU23,0)</f>
        <v>0</v>
      </c>
      <c r="U76">
        <f>IF('2004'!$AU23&gt;0,'2004'!$AU23,0)</f>
        <v>0</v>
      </c>
      <c r="V76">
        <f>IF('2005'!$AU23&gt;0,'2005'!$AU23,0)</f>
        <v>0</v>
      </c>
      <c r="W76">
        <f>IF('2006'!$AU23&gt;0,'2006'!$AU23,0)</f>
        <v>0</v>
      </c>
      <c r="X76">
        <f>IF('2007'!$AU23&gt;0,'2007'!$AU23,0)</f>
        <v>0</v>
      </c>
      <c r="Y76">
        <f>IF('2008'!$AU23&gt;0,'2008'!$AU23,0)</f>
        <v>0</v>
      </c>
      <c r="Z76">
        <f>IF('2009'!$AU23&gt;0,'2009'!$AU23,0)</f>
        <v>0</v>
      </c>
      <c r="AA76">
        <f>IF('2010'!$AU23&gt;0,'2010'!$AU23,0)</f>
        <v>0</v>
      </c>
      <c r="AB76">
        <f>IF('2011'!$AU23&gt;0,'2011'!$AU23,0)</f>
        <v>0</v>
      </c>
      <c r="AC76">
        <f>IF('2012'!$AU23&gt;0,'2012'!$AU23,0)</f>
        <v>0</v>
      </c>
      <c r="AD76">
        <f>IF('2013'!$AU23&gt;0,'2013'!$AU23,0)</f>
        <v>0</v>
      </c>
      <c r="AE76">
        <f>IF('2014'!$AU23&gt;0,'2014'!$AU23,0)</f>
        <v>0</v>
      </c>
      <c r="AF76">
        <f>IF('2015'!$AU23&gt;0,'2015'!$AU23,0)</f>
        <v>0</v>
      </c>
      <c r="AG76">
        <f>IF('2016'!$AU23&gt;0,'2016'!$AU23,0)</f>
        <v>0</v>
      </c>
      <c r="AH76">
        <f>IF('2017'!$AU23&gt;0,'2017'!$AU23,0)</f>
        <v>0</v>
      </c>
      <c r="AI76">
        <f>IF('2018'!$AU23&gt;0,'2018'!$AU23,0)</f>
        <v>0</v>
      </c>
      <c r="AJ76">
        <f>IF('2019'!$AU23&gt;0,'2019'!$AU23,0)</f>
        <v>0</v>
      </c>
      <c r="AK76">
        <f>IF('2020'!$AU23&gt;0,'2020'!$AU23,0)</f>
        <v>0</v>
      </c>
      <c r="AL76">
        <f>IF('2021'!$AU23&gt;0,'2021'!$AU23,0)</f>
        <v>0</v>
      </c>
      <c r="DM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</row>
    <row r="77" spans="1:229" x14ac:dyDescent="0.2">
      <c r="A77" t="s">
        <v>116</v>
      </c>
      <c r="B77" t="s">
        <v>248</v>
      </c>
      <c r="C77" t="s">
        <v>13</v>
      </c>
      <c r="G77">
        <f>IF('1990'!$AW23&gt;0,'1990'!$AW23,0)</f>
        <v>0</v>
      </c>
      <c r="H77">
        <f>IF('1991'!$AW23&gt;0,'1991'!$AW23,0)</f>
        <v>0</v>
      </c>
      <c r="I77">
        <f>IF('1992'!$AW23&gt;0,'1992'!$AW23,0)</f>
        <v>0</v>
      </c>
      <c r="J77">
        <f>IF('1993'!$AW23&gt;0,'1993'!$AW23,0)</f>
        <v>0</v>
      </c>
      <c r="K77">
        <f>IF('1994'!$AW23&gt;0,'1994'!$AW23,0)</f>
        <v>0</v>
      </c>
      <c r="L77">
        <f>IF('1995'!$AW23&gt;0,'1995'!$AW23,0)</f>
        <v>0</v>
      </c>
      <c r="M77">
        <f>IF('1996'!$AW23&gt;0,'1996'!$AW23,0)</f>
        <v>0</v>
      </c>
      <c r="N77">
        <f>IF('1997'!$AW23&gt;0,'1997'!$AW23,0)</f>
        <v>0</v>
      </c>
      <c r="O77">
        <f>IF('1998'!$AW23&gt;0,'1998'!$AW23,0)</f>
        <v>0</v>
      </c>
      <c r="P77">
        <f>IF('1999'!$AW23&gt;0,'1999'!$AW23,0)</f>
        <v>0</v>
      </c>
      <c r="Q77">
        <f>IF('2000'!$AW23&gt;0,'2000'!$AW23,0)</f>
        <v>0</v>
      </c>
      <c r="R77">
        <f>IF('2001'!$AW23&gt;0,'2001'!$AW23,0)</f>
        <v>0</v>
      </c>
      <c r="S77">
        <f>IF('2002'!$AW23&gt;0,'2002'!$AW23,0)</f>
        <v>0</v>
      </c>
      <c r="T77">
        <f>IF('2003'!$AW23&gt;0,'2003'!$AW23,0)</f>
        <v>0</v>
      </c>
      <c r="U77">
        <f>IF('2004'!$AW23&gt;0,'2004'!$AW23,0)</f>
        <v>0</v>
      </c>
      <c r="V77">
        <f>IF('2005'!$AW23&gt;0,'2005'!$AW23,0)</f>
        <v>0</v>
      </c>
      <c r="W77">
        <f>IF('2006'!$AW23&gt;0,'2006'!$AW23,0)</f>
        <v>0</v>
      </c>
      <c r="X77">
        <f>IF('2007'!$AW23&gt;0,'2007'!$AW23,0)</f>
        <v>0</v>
      </c>
      <c r="Y77">
        <f>IF('2008'!$AW23&gt;0,'2008'!$AW23,0)</f>
        <v>0</v>
      </c>
      <c r="Z77">
        <f>IF('2009'!$AW23&gt;0,'2009'!$AW23,0)</f>
        <v>0</v>
      </c>
      <c r="AA77">
        <f>IF('2010'!$AW23&gt;0,'2010'!$AW23,0)</f>
        <v>0</v>
      </c>
      <c r="AB77">
        <f>IF('2011'!$AW23&gt;0,'2011'!$AW23,0)</f>
        <v>0</v>
      </c>
      <c r="AC77">
        <f>IF('2012'!$AW23&gt;0,'2012'!$AW23,0)</f>
        <v>0</v>
      </c>
      <c r="AD77">
        <f>IF('2013'!$AW23&gt;0,'2013'!$AW23,0)</f>
        <v>0</v>
      </c>
      <c r="AE77">
        <f>IF('2014'!$AW23&gt;0,'2014'!$AW23,0)</f>
        <v>0</v>
      </c>
      <c r="AF77">
        <f>IF('2015'!$AW23&gt;0,'2015'!$AW23,0)</f>
        <v>0</v>
      </c>
      <c r="AG77">
        <f>IF('2016'!$AW23&gt;0,'2016'!$AW23,0)</f>
        <v>0</v>
      </c>
      <c r="AH77">
        <f>IF('2017'!$AW23&gt;0,'2017'!$AW23,0)</f>
        <v>0</v>
      </c>
      <c r="AI77">
        <f>IF('2018'!$AW23&gt;0,'2018'!$AW23,0)</f>
        <v>0</v>
      </c>
      <c r="AJ77">
        <f>IF('2019'!$AW23&gt;0,'2019'!$AW23,0)</f>
        <v>0</v>
      </c>
      <c r="AK77">
        <f>IF('2020'!$AW23&gt;0,'2020'!$AW23,0)</f>
        <v>0</v>
      </c>
      <c r="AL77">
        <f>IF('2021'!$AW23&gt;0,'2021'!$AW23,0)</f>
        <v>0</v>
      </c>
      <c r="DM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</row>
    <row r="78" spans="1:229" x14ac:dyDescent="0.2">
      <c r="A78" t="s">
        <v>116</v>
      </c>
      <c r="B78" t="s">
        <v>249</v>
      </c>
      <c r="C78" t="s">
        <v>13</v>
      </c>
      <c r="G78">
        <f>IF('1990'!$AX23&gt;0,'1990'!$AX23,0)</f>
        <v>0</v>
      </c>
      <c r="H78">
        <f>IF('1991'!$AX23&gt;0,'1991'!$AX23,0)</f>
        <v>0</v>
      </c>
      <c r="I78">
        <f>IF('1992'!$AX23&gt;0,'1992'!$AX23,0)</f>
        <v>0</v>
      </c>
      <c r="J78">
        <f>IF('1993'!$AX23&gt;0,'1993'!$AX23,0)</f>
        <v>0</v>
      </c>
      <c r="K78">
        <f>IF('1994'!$AX23&gt;0,'1994'!$AX23,0)</f>
        <v>0</v>
      </c>
      <c r="L78">
        <f>IF('1995'!$AX23&gt;0,'1995'!$AX23,0)</f>
        <v>0</v>
      </c>
      <c r="M78">
        <f>IF('1996'!$AX23&gt;0,'1996'!$AX23,0)</f>
        <v>0</v>
      </c>
      <c r="N78">
        <f>IF('1997'!$AX23&gt;0,'1997'!$AX23,0)</f>
        <v>0</v>
      </c>
      <c r="O78">
        <f>IF('1998'!$AX23&gt;0,'1998'!$AX23,0)</f>
        <v>0</v>
      </c>
      <c r="P78">
        <f>IF('1999'!$AX23&gt;0,'1999'!$AX23,0)</f>
        <v>0</v>
      </c>
      <c r="Q78">
        <f>IF('2000'!$AX23&gt;0,'2000'!$AX23,0)</f>
        <v>0</v>
      </c>
      <c r="R78">
        <f>IF('2001'!$AX23&gt;0,'2001'!$AX23,0)</f>
        <v>0</v>
      </c>
      <c r="S78">
        <f>IF('2002'!$AX23&gt;0,'2002'!$AX23,0)</f>
        <v>0</v>
      </c>
      <c r="T78">
        <f>IF('2003'!$AX23&gt;0,'2003'!$AX23,0)</f>
        <v>0</v>
      </c>
      <c r="U78">
        <f>IF('2004'!$AX23&gt;0,'2004'!$AX23,0)</f>
        <v>0</v>
      </c>
      <c r="V78">
        <f>IF('2005'!$AX23&gt;0,'2005'!$AX23,0)</f>
        <v>0</v>
      </c>
      <c r="W78">
        <f>IF('2006'!$AX23&gt;0,'2006'!$AX23,0)</f>
        <v>0</v>
      </c>
      <c r="X78">
        <f>IF('2007'!$AX23&gt;0,'2007'!$AX23,0)</f>
        <v>0</v>
      </c>
      <c r="Y78">
        <f>IF('2008'!$AX23&gt;0,'2008'!$AX23,0)</f>
        <v>0</v>
      </c>
      <c r="Z78">
        <f>IF('2009'!$AX23&gt;0,'2009'!$AX23,0)</f>
        <v>0</v>
      </c>
      <c r="AA78">
        <f>IF('2010'!$AX23&gt;0,'2010'!$AX23,0)</f>
        <v>0</v>
      </c>
      <c r="AB78">
        <f>IF('2011'!$AX23&gt;0,'2011'!$AX23,0)</f>
        <v>0</v>
      </c>
      <c r="AC78">
        <f>IF('2012'!$AX23&gt;0,'2012'!$AX23,0)</f>
        <v>0</v>
      </c>
      <c r="AD78">
        <f>IF('2013'!$AX23&gt;0,'2013'!$AX23,0)</f>
        <v>0</v>
      </c>
      <c r="AE78">
        <f>IF('2014'!$AX23&gt;0,'2014'!$AX23,0)</f>
        <v>0</v>
      </c>
      <c r="AF78">
        <f>IF('2015'!$AX23&gt;0,'2015'!$AX23,0)</f>
        <v>0</v>
      </c>
      <c r="AG78">
        <f>IF('2016'!$AX23&gt;0,'2016'!$AX23,0)</f>
        <v>0</v>
      </c>
      <c r="AH78">
        <f>IF('2017'!$AX23&gt;0,'2017'!$AX23,0)</f>
        <v>0</v>
      </c>
      <c r="AI78">
        <f>IF('2018'!$AX23&gt;0,'2018'!$AX23,0)</f>
        <v>0</v>
      </c>
      <c r="AJ78">
        <f>IF('2019'!$AX23&gt;0,'2019'!$AX23,0)</f>
        <v>0</v>
      </c>
      <c r="AK78">
        <f>IF('2020'!$AX23&gt;0,'2020'!$AX23,0)</f>
        <v>0</v>
      </c>
      <c r="AL78">
        <f>IF('2021'!$AX23&gt;0,'2021'!$AX23,0)</f>
        <v>0</v>
      </c>
      <c r="DM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</row>
    <row r="79" spans="1:229" x14ac:dyDescent="0.2">
      <c r="A79" t="s">
        <v>116</v>
      </c>
      <c r="B79" t="s">
        <v>250</v>
      </c>
      <c r="C79" t="s">
        <v>13</v>
      </c>
      <c r="G79">
        <f>IF('1990'!$AZ23&gt;0,'1990'!$AZ23,0)</f>
        <v>0</v>
      </c>
      <c r="H79">
        <f>IF('1991'!$AZ23&gt;0,'1991'!$AZ23,0)</f>
        <v>0</v>
      </c>
      <c r="I79">
        <f>IF('1992'!$AZ23&gt;0,'1992'!$AZ23,0)</f>
        <v>0</v>
      </c>
      <c r="J79">
        <f>IF('1993'!$AZ23&gt;0,'1993'!$AZ23,0)</f>
        <v>0</v>
      </c>
      <c r="K79">
        <f>IF('1994'!$AZ23&gt;0,'1994'!$AZ23,0)</f>
        <v>0</v>
      </c>
      <c r="L79">
        <f>IF('1995'!$AZ23&gt;0,'1995'!$AZ23,0)</f>
        <v>0</v>
      </c>
      <c r="M79">
        <f>IF('1996'!$AZ23&gt;0,'1996'!$AZ23,0)</f>
        <v>0</v>
      </c>
      <c r="N79">
        <f>IF('1997'!$AZ23&gt;0,'1997'!$AZ23,0)</f>
        <v>0</v>
      </c>
      <c r="O79">
        <f>IF('1998'!$AZ23&gt;0,'1998'!$AZ23,0)</f>
        <v>0</v>
      </c>
      <c r="P79">
        <f>IF('1999'!$AZ23&gt;0,'1999'!$AZ23,0)</f>
        <v>0</v>
      </c>
      <c r="Q79">
        <f>IF('2000'!$AZ23&gt;0,'2000'!$AZ23,0)</f>
        <v>0</v>
      </c>
      <c r="R79">
        <f>IF('2001'!$AZ23&gt;0,'2001'!$AZ23,0)</f>
        <v>0</v>
      </c>
      <c r="S79">
        <f>IF('2002'!$AZ23&gt;0,'2002'!$AZ23,0)</f>
        <v>0</v>
      </c>
      <c r="T79">
        <f>IF('2003'!$AZ23&gt;0,'2003'!$AZ23,0)</f>
        <v>0</v>
      </c>
      <c r="U79">
        <f>IF('2004'!$AZ23&gt;0,'2004'!$AZ23,0)</f>
        <v>0</v>
      </c>
      <c r="V79">
        <f>IF('2005'!$AZ23&gt;0,'2005'!$AZ23,0)</f>
        <v>0</v>
      </c>
      <c r="W79">
        <f>IF('2006'!$AZ23&gt;0,'2006'!$AZ23,0)</f>
        <v>0</v>
      </c>
      <c r="X79">
        <f>IF('2007'!$AZ23&gt;0,'2007'!$AZ23,0)</f>
        <v>0</v>
      </c>
      <c r="Y79">
        <f>IF('2008'!$AZ23&gt;0,'2008'!$AZ23,0)</f>
        <v>0</v>
      </c>
      <c r="Z79">
        <f>IF('2009'!$AZ23&gt;0,'2009'!$AZ23,0)</f>
        <v>0</v>
      </c>
      <c r="AA79">
        <f>IF('2010'!$AZ23&gt;0,'2010'!$AZ23,0)</f>
        <v>0</v>
      </c>
      <c r="AB79">
        <f>IF('2011'!$AZ23&gt;0,'2011'!$AZ23,0)</f>
        <v>0</v>
      </c>
      <c r="AC79">
        <f>IF('2012'!$AZ23&gt;0,'2012'!$AZ23,0)</f>
        <v>0</v>
      </c>
      <c r="AD79">
        <f>IF('2013'!$AZ23&gt;0,'2013'!$AZ23,0)</f>
        <v>0</v>
      </c>
      <c r="AE79">
        <f>IF('2014'!$AZ23&gt;0,'2014'!$AZ23,0)</f>
        <v>0</v>
      </c>
      <c r="AF79">
        <f>IF('2015'!$AZ23&gt;0,'2015'!$AZ23,0)</f>
        <v>0</v>
      </c>
      <c r="AG79">
        <f>IF('2016'!$AZ23&gt;0,'2016'!$AZ23,0)</f>
        <v>0</v>
      </c>
      <c r="AH79">
        <f>IF('2017'!$AZ23&gt;0,'2017'!$AZ23,0)</f>
        <v>0</v>
      </c>
      <c r="AI79">
        <f>IF('2018'!$AZ23&gt;0,'2018'!$AZ23,0)</f>
        <v>0</v>
      </c>
      <c r="AJ79">
        <f>IF('2019'!$AZ23&gt;0,'2019'!$AZ23,0)</f>
        <v>0</v>
      </c>
      <c r="AK79">
        <f>IF('2020'!$AZ23&gt;0,'2020'!$AZ23,0)</f>
        <v>0</v>
      </c>
      <c r="AL79">
        <f>IF('2021'!$AZ23&gt;0,'2021'!$AZ23,0)</f>
        <v>0</v>
      </c>
      <c r="DM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</row>
    <row r="80" spans="1:229" x14ac:dyDescent="0.2">
      <c r="A80" t="s">
        <v>116</v>
      </c>
      <c r="B80" t="s">
        <v>251</v>
      </c>
      <c r="C80" t="s">
        <v>13</v>
      </c>
      <c r="G80">
        <f>IF('1990'!$BA23&gt;0,'1990'!$BA23,0)</f>
        <v>0</v>
      </c>
      <c r="H80">
        <f>IF('1991'!$BA23&gt;0,'1991'!$BA23,0)</f>
        <v>0</v>
      </c>
      <c r="I80">
        <f>IF('1992'!$BA23&gt;0,'1992'!$BA23,0)</f>
        <v>0</v>
      </c>
      <c r="J80">
        <f>IF('1993'!$BA23&gt;0,'1993'!$BA23,0)</f>
        <v>0</v>
      </c>
      <c r="K80">
        <f>IF('1994'!$BA23&gt;0,'1994'!$BA23,0)</f>
        <v>0</v>
      </c>
      <c r="L80">
        <f>IF('1995'!$BA23&gt;0,'1995'!$BA23,0)</f>
        <v>0</v>
      </c>
      <c r="M80">
        <f>IF('1996'!$BA23&gt;0,'1996'!$BA23,0)</f>
        <v>0</v>
      </c>
      <c r="N80">
        <f>IF('1997'!$BA23&gt;0,'1997'!$BA23,0)</f>
        <v>0</v>
      </c>
      <c r="O80">
        <f>IF('1998'!$BA23&gt;0,'1998'!$BA23,0)</f>
        <v>0</v>
      </c>
      <c r="P80">
        <f>IF('1999'!$BA23&gt;0,'1999'!$BA23,0)</f>
        <v>0</v>
      </c>
      <c r="Q80">
        <f>IF('2000'!$BA23&gt;0,'2000'!$BA23,0)</f>
        <v>0</v>
      </c>
      <c r="R80">
        <f>IF('2001'!$BA23&gt;0,'2001'!$BA23,0)</f>
        <v>0</v>
      </c>
      <c r="S80">
        <f>IF('2002'!$BA23&gt;0,'2002'!$BA23,0)</f>
        <v>0</v>
      </c>
      <c r="T80">
        <f>IF('2003'!$BA23&gt;0,'2003'!$BA23,0)</f>
        <v>0</v>
      </c>
      <c r="U80">
        <f>IF('2004'!$BA23&gt;0,'2004'!$BA23,0)</f>
        <v>0</v>
      </c>
      <c r="V80">
        <f>IF('2005'!$BA23&gt;0,'2005'!$BA23,0)</f>
        <v>0</v>
      </c>
      <c r="W80">
        <f>IF('2006'!$BA23&gt;0,'2006'!$BA23,0)</f>
        <v>0</v>
      </c>
      <c r="X80">
        <f>IF('2007'!$BA23&gt;0,'2007'!$BA23,0)</f>
        <v>0</v>
      </c>
      <c r="Y80">
        <f>IF('2008'!$BA23&gt;0,'2008'!$BA23,0)</f>
        <v>0</v>
      </c>
      <c r="Z80">
        <f>IF('2009'!$BA23&gt;0,'2009'!$BA23,0)</f>
        <v>0</v>
      </c>
      <c r="AA80">
        <f>IF('2010'!$BA23&gt;0,'2010'!$BA23,0)</f>
        <v>0</v>
      </c>
      <c r="AB80">
        <f>IF('2011'!$BA23&gt;0,'2011'!$BA23,0)</f>
        <v>0</v>
      </c>
      <c r="AC80">
        <f>IF('2012'!$BA23&gt;0,'2012'!$BA23,0)</f>
        <v>0</v>
      </c>
      <c r="AD80">
        <f>IF('2013'!$BA23&gt;0,'2013'!$BA23,0)</f>
        <v>0</v>
      </c>
      <c r="AE80">
        <f>IF('2014'!$BA23&gt;0,'2014'!$BA23,0)</f>
        <v>0</v>
      </c>
      <c r="AF80">
        <f>IF('2015'!$BA23&gt;0,'2015'!$BA23,0)</f>
        <v>0</v>
      </c>
      <c r="AG80">
        <f>IF('2016'!$BA23&gt;0,'2016'!$BA23,0)</f>
        <v>0</v>
      </c>
      <c r="AH80">
        <f>IF('2017'!$BA23&gt;0,'2017'!$BA23,0)</f>
        <v>0</v>
      </c>
      <c r="AI80">
        <f>IF('2018'!$BA23&gt;0,'2018'!$BA23,0)</f>
        <v>0</v>
      </c>
      <c r="AJ80">
        <f>IF('2019'!$BA23&gt;0,'2019'!$BA23,0)</f>
        <v>0</v>
      </c>
      <c r="AK80">
        <f>IF('2020'!$BA23&gt;0,'2020'!$BA23,0)</f>
        <v>0</v>
      </c>
      <c r="AL80">
        <f>IF('2021'!$BA23&gt;0,'2021'!$BA23,0)</f>
        <v>0</v>
      </c>
      <c r="DM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</row>
    <row r="81" spans="1:229" x14ac:dyDescent="0.2">
      <c r="A81" t="s">
        <v>116</v>
      </c>
      <c r="B81" t="s">
        <v>252</v>
      </c>
      <c r="C81" t="s">
        <v>13</v>
      </c>
      <c r="G81">
        <f>IF('1990'!$BB23&gt;0,'1990'!$BB23,0)</f>
        <v>0</v>
      </c>
      <c r="H81">
        <f>IF('1991'!$BB23&gt;0,'1991'!$BB23,0)</f>
        <v>0</v>
      </c>
      <c r="I81">
        <f>IF('1992'!$BB23&gt;0,'1992'!$BB23,0)</f>
        <v>0</v>
      </c>
      <c r="J81">
        <f>IF('1993'!$BB23&gt;0,'1993'!$BB23,0)</f>
        <v>0</v>
      </c>
      <c r="K81">
        <f>IF('1994'!$BB23&gt;0,'1994'!$BB23,0)</f>
        <v>0</v>
      </c>
      <c r="L81">
        <f>IF('1995'!$BB23&gt;0,'1995'!$BB23,0)</f>
        <v>0</v>
      </c>
      <c r="M81">
        <f>IF('1996'!$BB23&gt;0,'1996'!$BB23,0)</f>
        <v>0</v>
      </c>
      <c r="N81">
        <f>IF('1997'!$BB23&gt;0,'1997'!$BB23,0)</f>
        <v>0</v>
      </c>
      <c r="O81">
        <f>IF('1998'!$BB23&gt;0,'1998'!$BB23,0)</f>
        <v>0</v>
      </c>
      <c r="P81">
        <f>IF('1999'!$BB23&gt;0,'1999'!$BB23,0)</f>
        <v>0</v>
      </c>
      <c r="Q81">
        <f>IF('2000'!$BB23&gt;0,'2000'!$BB23,0)</f>
        <v>0</v>
      </c>
      <c r="R81">
        <f>IF('2001'!$BB23&gt;0,'2001'!$BB23,0)</f>
        <v>0</v>
      </c>
      <c r="S81">
        <f>IF('2002'!$BB23&gt;0,'2002'!$BB23,0)</f>
        <v>0</v>
      </c>
      <c r="T81">
        <f>IF('2003'!$BB23&gt;0,'2003'!$BB23,0)</f>
        <v>0</v>
      </c>
      <c r="U81">
        <f>IF('2004'!$BB23&gt;0,'2004'!$BB23,0)</f>
        <v>0</v>
      </c>
      <c r="V81">
        <f>IF('2005'!$BB23&gt;0,'2005'!$BB23,0)</f>
        <v>0</v>
      </c>
      <c r="W81">
        <f>IF('2006'!$BB23&gt;0,'2006'!$BB23,0)</f>
        <v>0</v>
      </c>
      <c r="X81">
        <f>IF('2007'!$BB23&gt;0,'2007'!$BB23,0)</f>
        <v>0</v>
      </c>
      <c r="Y81">
        <f>IF('2008'!$BB23&gt;0,'2008'!$BB23,0)</f>
        <v>0</v>
      </c>
      <c r="Z81">
        <f>IF('2009'!$BB23&gt;0,'2009'!$BB23,0)</f>
        <v>0</v>
      </c>
      <c r="AA81">
        <f>IF('2010'!$BB23&gt;0,'2010'!$BB23,0)</f>
        <v>0</v>
      </c>
      <c r="AB81">
        <f>IF('2011'!$BB23&gt;0,'2011'!$BB23,0)</f>
        <v>0</v>
      </c>
      <c r="AC81">
        <f>IF('2012'!$BB23&gt;0,'2012'!$BB23,0)</f>
        <v>0</v>
      </c>
      <c r="AD81">
        <f>IF('2013'!$BB23&gt;0,'2013'!$BB23,0)</f>
        <v>0</v>
      </c>
      <c r="AE81">
        <f>IF('2014'!$BB23&gt;0,'2014'!$BB23,0)</f>
        <v>0</v>
      </c>
      <c r="AF81">
        <f>IF('2015'!$BB23&gt;0,'2015'!$BB23,0)</f>
        <v>0</v>
      </c>
      <c r="AG81">
        <f>IF('2016'!$BB23&gt;0,'2016'!$BB23,0)</f>
        <v>0</v>
      </c>
      <c r="AH81">
        <f>IF('2017'!$BB23&gt;0,'2017'!$BB23,0)</f>
        <v>0</v>
      </c>
      <c r="AI81">
        <f>IF('2018'!$BB23&gt;0,'2018'!$BB23,0)</f>
        <v>0</v>
      </c>
      <c r="AJ81">
        <f>IF('2019'!$BB23&gt;0,'2019'!$BB23,0)</f>
        <v>0</v>
      </c>
      <c r="AK81">
        <f>IF('2020'!$BB23&gt;0,'2020'!$BB23,0)</f>
        <v>0</v>
      </c>
      <c r="AL81">
        <f>IF('2021'!$BB23&gt;0,'2021'!$BB23,0)</f>
        <v>0</v>
      </c>
      <c r="DM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</row>
    <row r="82" spans="1:229" x14ac:dyDescent="0.2">
      <c r="A82" t="s">
        <v>116</v>
      </c>
      <c r="B82" t="s">
        <v>253</v>
      </c>
      <c r="C82" t="s">
        <v>13</v>
      </c>
      <c r="G82">
        <f>IF('1990'!$BC23&gt;0,'1990'!$BC23,0)</f>
        <v>0</v>
      </c>
      <c r="H82">
        <f>IF('1991'!$BC23&gt;0,'1991'!$BC23,0)</f>
        <v>0</v>
      </c>
      <c r="I82">
        <f>IF('1992'!$BC23&gt;0,'1992'!$BC23,0)</f>
        <v>0</v>
      </c>
      <c r="J82">
        <f>IF('1993'!$BC23&gt;0,'1993'!$BC23,0)</f>
        <v>0</v>
      </c>
      <c r="K82">
        <f>IF('1994'!$BC23&gt;0,'1994'!$BC23,0)</f>
        <v>0</v>
      </c>
      <c r="L82">
        <f>IF('1995'!$BC23&gt;0,'1995'!$BC23,0)</f>
        <v>0</v>
      </c>
      <c r="M82">
        <f>IF('1996'!$BC23&gt;0,'1996'!$BC23,0)</f>
        <v>0</v>
      </c>
      <c r="N82">
        <f>IF('1997'!$BC23&gt;0,'1997'!$BC23,0)</f>
        <v>0</v>
      </c>
      <c r="O82">
        <f>IF('1998'!$BC23&gt;0,'1998'!$BC23,0)</f>
        <v>0</v>
      </c>
      <c r="P82">
        <f>IF('1999'!$BC23&gt;0,'1999'!$BC23,0)</f>
        <v>0</v>
      </c>
      <c r="Q82">
        <f>IF('2000'!$BC23&gt;0,'2000'!$BC23,0)</f>
        <v>0</v>
      </c>
      <c r="R82">
        <f>IF('2001'!$BC23&gt;0,'2001'!$BC23,0)</f>
        <v>0</v>
      </c>
      <c r="S82">
        <f>IF('2002'!$BC23&gt;0,'2002'!$BC23,0)</f>
        <v>0</v>
      </c>
      <c r="T82">
        <f>IF('2003'!$BC23&gt;0,'2003'!$BC23,0)</f>
        <v>0</v>
      </c>
      <c r="U82">
        <f>IF('2004'!$BC23&gt;0,'2004'!$BC23,0)</f>
        <v>0</v>
      </c>
      <c r="V82">
        <f>IF('2005'!$BC23&gt;0,'2005'!$BC23,0)</f>
        <v>0</v>
      </c>
      <c r="W82">
        <f>IF('2006'!$BC23&gt;0,'2006'!$BC23,0)</f>
        <v>0</v>
      </c>
      <c r="X82">
        <f>IF('2007'!$BC23&gt;0,'2007'!$BC23,0)</f>
        <v>0</v>
      </c>
      <c r="Y82">
        <f>IF('2008'!$BC23&gt;0,'2008'!$BC23,0)</f>
        <v>0</v>
      </c>
      <c r="Z82">
        <f>IF('2009'!$BC23&gt;0,'2009'!$BC23,0)</f>
        <v>0</v>
      </c>
      <c r="AA82">
        <f>IF('2010'!$BC23&gt;0,'2010'!$BC23,0)</f>
        <v>0</v>
      </c>
      <c r="AB82">
        <f>IF('2011'!$BC23&gt;0,'2011'!$BC23,0)</f>
        <v>0</v>
      </c>
      <c r="AC82">
        <f>IF('2012'!$BC23&gt;0,'2012'!$BC23,0)</f>
        <v>0</v>
      </c>
      <c r="AD82">
        <f>IF('2013'!$BC23&gt;0,'2013'!$BC23,0)</f>
        <v>0</v>
      </c>
      <c r="AE82">
        <f>IF('2014'!$BC23&gt;0,'2014'!$BC23,0)</f>
        <v>0</v>
      </c>
      <c r="AF82">
        <f>IF('2015'!$BC23&gt;0,'2015'!$BC23,0)</f>
        <v>0</v>
      </c>
      <c r="AG82">
        <f>IF('2016'!$BC23&gt;0,'2016'!$BC23,0)</f>
        <v>0</v>
      </c>
      <c r="AH82">
        <f>IF('2017'!$BC23&gt;0,'2017'!$BC23,0)</f>
        <v>0</v>
      </c>
      <c r="AI82">
        <f>IF('2018'!$BC23&gt;0,'2018'!$BC23,0)</f>
        <v>0</v>
      </c>
      <c r="AJ82">
        <f>IF('2019'!$BC23&gt;0,'2019'!$BC23,0)</f>
        <v>0</v>
      </c>
      <c r="AK82">
        <f>IF('2020'!$BC23&gt;0,'2020'!$BC23,0)</f>
        <v>0</v>
      </c>
      <c r="AL82">
        <f>IF('2021'!$BC23&gt;0,'2021'!$BC23,0)</f>
        <v>0</v>
      </c>
      <c r="DM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</row>
    <row r="83" spans="1:229" x14ac:dyDescent="0.2">
      <c r="A83" t="s">
        <v>116</v>
      </c>
      <c r="B83" t="s">
        <v>254</v>
      </c>
      <c r="C83" t="s">
        <v>13</v>
      </c>
      <c r="G83">
        <f>IF('1990'!$BE23&gt;0,'1990'!$BE23,0)</f>
        <v>0</v>
      </c>
      <c r="H83">
        <f>IF('1991'!$BE23&gt;0,'1991'!$BE23,0)</f>
        <v>0</v>
      </c>
      <c r="I83">
        <f>IF('1992'!$BE23&gt;0,'1992'!$BE23,0)</f>
        <v>0</v>
      </c>
      <c r="J83">
        <f>IF('1993'!$BE23&gt;0,'1993'!$BE23,0)</f>
        <v>0</v>
      </c>
      <c r="K83">
        <f>IF('1994'!$BE23&gt;0,'1994'!$BE23,0)</f>
        <v>0</v>
      </c>
      <c r="L83">
        <f>IF('1995'!$BE23&gt;0,'1995'!$BE23,0)</f>
        <v>0</v>
      </c>
      <c r="M83">
        <f>IF('1996'!$BE23&gt;0,'1996'!$BE23,0)</f>
        <v>0</v>
      </c>
      <c r="N83">
        <f>IF('1997'!$BE23&gt;0,'1997'!$BE23,0)</f>
        <v>0</v>
      </c>
      <c r="O83">
        <f>IF('1998'!$BE23&gt;0,'1998'!$BE23,0)</f>
        <v>0</v>
      </c>
      <c r="P83">
        <f>IF('1999'!$BE23&gt;0,'1999'!$BE23,0)</f>
        <v>0</v>
      </c>
      <c r="Q83">
        <f>IF('2000'!$BE23&gt;0,'2000'!$BE23,0)</f>
        <v>0</v>
      </c>
      <c r="R83">
        <f>IF('2001'!$BE23&gt;0,'2001'!$BE23,0)</f>
        <v>0</v>
      </c>
      <c r="S83">
        <f>IF('2002'!$BE23&gt;0,'2002'!$BE23,0)</f>
        <v>0</v>
      </c>
      <c r="T83">
        <f>IF('2003'!$BE23&gt;0,'2003'!$BE23,0)</f>
        <v>0</v>
      </c>
      <c r="U83">
        <f>IF('2004'!$BE23&gt;0,'2004'!$BE23,0)</f>
        <v>0</v>
      </c>
      <c r="V83">
        <f>IF('2005'!$BE23&gt;0,'2005'!$BE23,0)</f>
        <v>0</v>
      </c>
      <c r="W83">
        <f>IF('2006'!$BE23&gt;0,'2006'!$BE23,0)</f>
        <v>0</v>
      </c>
      <c r="X83">
        <f>IF('2007'!$BE23&gt;0,'2007'!$BE23,0)</f>
        <v>0</v>
      </c>
      <c r="Y83">
        <f>IF('2008'!$BE23&gt;0,'2008'!$BE23,0)</f>
        <v>0</v>
      </c>
      <c r="Z83">
        <f>IF('2009'!$BE23&gt;0,'2009'!$BE23,0)</f>
        <v>0</v>
      </c>
      <c r="AA83">
        <f>IF('2010'!$BE23&gt;0,'2010'!$BE23,0)</f>
        <v>0</v>
      </c>
      <c r="AB83">
        <f>IF('2011'!$BE23&gt;0,'2011'!$BE23,0)</f>
        <v>0</v>
      </c>
      <c r="AC83">
        <f>IF('2012'!$BE23&gt;0,'2012'!$BE23,0)</f>
        <v>0</v>
      </c>
      <c r="AD83">
        <f>IF('2013'!$BE23&gt;0,'2013'!$BE23,0)</f>
        <v>0</v>
      </c>
      <c r="AE83">
        <f>IF('2014'!$BE23&gt;0,'2014'!$BE23,0)</f>
        <v>0</v>
      </c>
      <c r="AF83">
        <f>IF('2015'!$BE23&gt;0,'2015'!$BE23,0)</f>
        <v>0</v>
      </c>
      <c r="AG83">
        <f>IF('2016'!$BE23&gt;0,'2016'!$BE23,0)</f>
        <v>0</v>
      </c>
      <c r="AH83">
        <f>IF('2017'!$BE23&gt;0,'2017'!$BE23,0)</f>
        <v>0</v>
      </c>
      <c r="AI83">
        <f>IF('2018'!$BE23&gt;0,'2018'!$BE23,0)</f>
        <v>0</v>
      </c>
      <c r="AJ83">
        <f>IF('2019'!$BE23&gt;0,'2019'!$BE23,0)</f>
        <v>0</v>
      </c>
      <c r="AK83">
        <f>IF('2020'!$BE23&gt;0,'2020'!$BE23,0)</f>
        <v>0</v>
      </c>
      <c r="AL83">
        <f>IF('2021'!$BE23&gt;0,'2021'!$BE23,0)</f>
        <v>0</v>
      </c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</row>
    <row r="84" spans="1:229" x14ac:dyDescent="0.2">
      <c r="A84" t="s">
        <v>116</v>
      </c>
      <c r="B84" t="s">
        <v>255</v>
      </c>
      <c r="C84" t="s">
        <v>13</v>
      </c>
      <c r="G84">
        <f>IF('1990'!$BF23&gt;0,'1990'!$BF23,0)</f>
        <v>0</v>
      </c>
      <c r="H84">
        <f>IF('1991'!$BF23&gt;0,'1991'!$BF23,0)</f>
        <v>0</v>
      </c>
      <c r="I84">
        <f>IF('1992'!$BF23&gt;0,'1992'!$BF23,0)</f>
        <v>0</v>
      </c>
      <c r="J84">
        <f>IF('1993'!$BF23&gt;0,'1993'!$BF23,0)</f>
        <v>0</v>
      </c>
      <c r="K84">
        <f>IF('1994'!$BF23&gt;0,'1994'!$BF23,0)</f>
        <v>0</v>
      </c>
      <c r="L84">
        <f>IF('1995'!$BF23&gt;0,'1995'!$BF23,0)</f>
        <v>0</v>
      </c>
      <c r="M84">
        <f>IF('1996'!$BF23&gt;0,'1996'!$BF23,0)</f>
        <v>0</v>
      </c>
      <c r="N84">
        <f>IF('1997'!$BF23&gt;0,'1997'!$BF23,0)</f>
        <v>0</v>
      </c>
      <c r="O84">
        <f>IF('1998'!$BF23&gt;0,'1998'!$BF23,0)</f>
        <v>0</v>
      </c>
      <c r="P84">
        <f>IF('1999'!$BF23&gt;0,'1999'!$BF23,0)</f>
        <v>0</v>
      </c>
      <c r="Q84">
        <f>IF('2000'!$BF23&gt;0,'2000'!$BF23,0)</f>
        <v>0</v>
      </c>
      <c r="R84">
        <f>IF('2001'!$BF23&gt;0,'2001'!$BF23,0)</f>
        <v>0</v>
      </c>
      <c r="S84">
        <f>IF('2002'!$BF23&gt;0,'2002'!$BF23,0)</f>
        <v>0</v>
      </c>
      <c r="T84">
        <f>IF('2003'!$BF23&gt;0,'2003'!$BF23,0)</f>
        <v>0</v>
      </c>
      <c r="U84">
        <f>IF('2004'!$BF23&gt;0,'2004'!$BF23,0)</f>
        <v>0</v>
      </c>
      <c r="V84">
        <f>IF('2005'!$BF23&gt;0,'2005'!$BF23,0)</f>
        <v>0</v>
      </c>
      <c r="W84">
        <f>IF('2006'!$BF23&gt;0,'2006'!$BF23,0)</f>
        <v>0</v>
      </c>
      <c r="X84">
        <f>IF('2007'!$BF23&gt;0,'2007'!$BF23,0)</f>
        <v>0</v>
      </c>
      <c r="Y84">
        <f>IF('2008'!$BF23&gt;0,'2008'!$BF23,0)</f>
        <v>0</v>
      </c>
      <c r="Z84">
        <f>IF('2009'!$BF23&gt;0,'2009'!$BF23,0)</f>
        <v>0</v>
      </c>
      <c r="AA84">
        <f>IF('2010'!$BF23&gt;0,'2010'!$BF23,0)</f>
        <v>2.6</v>
      </c>
      <c r="AB84">
        <f>IF('2011'!$BF23&gt;0,'2011'!$BF23,0)</f>
        <v>0</v>
      </c>
      <c r="AC84">
        <f>IF('2012'!$BF23&gt;0,'2012'!$BF23,0)</f>
        <v>0</v>
      </c>
      <c r="AD84">
        <f>IF('2013'!$BF23&gt;0,'2013'!$BF23,0)</f>
        <v>0</v>
      </c>
      <c r="AE84">
        <f>IF('2014'!$BF23&gt;0,'2014'!$BF23,0)</f>
        <v>3</v>
      </c>
      <c r="AF84">
        <f>IF('2015'!$BF23&gt;0,'2015'!$BF23,0)</f>
        <v>0.5</v>
      </c>
      <c r="AG84">
        <f>IF('2016'!$BF23&gt;0,'2016'!$BF23,0)</f>
        <v>0</v>
      </c>
      <c r="AH84">
        <f>IF('2017'!$BF23&gt;0,'2017'!$BF23,0)</f>
        <v>0</v>
      </c>
      <c r="AI84">
        <f>IF('2018'!$BF23&gt;0,'2018'!$BF23,0)</f>
        <v>0</v>
      </c>
      <c r="AJ84">
        <f>IF('2019'!$BF23&gt;0,'2019'!$BF23,0)</f>
        <v>0.1</v>
      </c>
      <c r="AK84">
        <f>IF('2020'!$BF23&gt;0,'2020'!$BF23,0)</f>
        <v>2</v>
      </c>
      <c r="AL84">
        <f>IF('2021'!$BF23&gt;0,'2021'!$BF23,0)</f>
        <v>0</v>
      </c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</row>
    <row r="85" spans="1:229" x14ac:dyDescent="0.2">
      <c r="A85" t="s">
        <v>116</v>
      </c>
      <c r="B85" t="s">
        <v>256</v>
      </c>
      <c r="C85" t="s">
        <v>13</v>
      </c>
      <c r="G85">
        <f>IF('1990'!$BG23&gt;0,'1990'!$BG23,0)</f>
        <v>0</v>
      </c>
      <c r="H85">
        <f>IF('1991'!$BG23&gt;0,'1991'!$BG23,0)</f>
        <v>0</v>
      </c>
      <c r="I85">
        <f>IF('1992'!$BG23&gt;0,'1992'!$BG23,0)</f>
        <v>0</v>
      </c>
      <c r="J85">
        <f>IF('1993'!$BG23&gt;0,'1993'!$BG23,0)</f>
        <v>0</v>
      </c>
      <c r="K85">
        <f>IF('1994'!$BG23&gt;0,'1994'!$BG23,0)</f>
        <v>0</v>
      </c>
      <c r="L85">
        <f>IF('1995'!$BG23&gt;0,'1995'!$BG23,0)</f>
        <v>0</v>
      </c>
      <c r="M85">
        <f>IF('1996'!$BG23&gt;0,'1996'!$BG23,0)</f>
        <v>0</v>
      </c>
      <c r="N85">
        <f>IF('1997'!$BG23&gt;0,'1997'!$BG23,0)</f>
        <v>0</v>
      </c>
      <c r="O85">
        <f>IF('1998'!$BG23&gt;0,'1998'!$BG23,0)</f>
        <v>0</v>
      </c>
      <c r="P85">
        <f>IF('1999'!$BG23&gt;0,'1999'!$BG23,0)</f>
        <v>0</v>
      </c>
      <c r="Q85">
        <f>IF('2000'!$BG23&gt;0,'2000'!$BG23,0)</f>
        <v>0</v>
      </c>
      <c r="R85">
        <f>IF('2001'!$BG23&gt;0,'2001'!$BG23,0)</f>
        <v>0</v>
      </c>
      <c r="S85">
        <f>IF('2002'!$BG23&gt;0,'2002'!$BG23,0)</f>
        <v>0</v>
      </c>
      <c r="T85">
        <f>IF('2003'!$BG23&gt;0,'2003'!$BG23,0)</f>
        <v>0</v>
      </c>
      <c r="U85">
        <f>IF('2004'!$BG23&gt;0,'2004'!$BG23,0)</f>
        <v>0</v>
      </c>
      <c r="V85">
        <f>IF('2005'!$BG23&gt;0,'2005'!$BG23,0)</f>
        <v>0</v>
      </c>
      <c r="W85">
        <f>IF('2006'!$BG23&gt;0,'2006'!$BG23,0)</f>
        <v>0</v>
      </c>
      <c r="X85">
        <f>IF('2007'!$BG23&gt;0,'2007'!$BG23,0)</f>
        <v>0</v>
      </c>
      <c r="Y85">
        <f>IF('2008'!$BG23&gt;0,'2008'!$BG23,0)</f>
        <v>0</v>
      </c>
      <c r="Z85">
        <f>IF('2009'!$BG23&gt;0,'2009'!$BG23,0)</f>
        <v>0</v>
      </c>
      <c r="AA85">
        <f>IF('2010'!$BG23&gt;0,'2010'!$BG23,0)</f>
        <v>0</v>
      </c>
      <c r="AB85">
        <f>IF('2011'!$BG23&gt;0,'2011'!$BG23,0)</f>
        <v>0</v>
      </c>
      <c r="AC85">
        <f>IF('2012'!$BG23&gt;0,'2012'!$BG23,0)</f>
        <v>0</v>
      </c>
      <c r="AD85">
        <f>IF('2013'!$BG23&gt;0,'2013'!$BG23,0)</f>
        <v>0</v>
      </c>
      <c r="AE85">
        <f>IF('2014'!$BG23&gt;0,'2014'!$BG23,0)</f>
        <v>0</v>
      </c>
      <c r="AF85">
        <f>IF('2015'!$BG23&gt;0,'2015'!$BG23,0)</f>
        <v>0</v>
      </c>
      <c r="AG85">
        <f>IF('2016'!$BG23&gt;0,'2016'!$BG23,0)</f>
        <v>0</v>
      </c>
      <c r="AH85">
        <f>IF('2017'!$BG23&gt;0,'2017'!$BG23,0)</f>
        <v>0</v>
      </c>
      <c r="AI85">
        <f>IF('2018'!$BG23&gt;0,'2018'!$BG23,0)</f>
        <v>0</v>
      </c>
      <c r="AJ85">
        <f>IF('2019'!$BG23&gt;0,'2019'!$BG23,0)</f>
        <v>0</v>
      </c>
      <c r="AK85">
        <f>IF('2020'!$BG23&gt;0,'2020'!$BG23,0)</f>
        <v>0</v>
      </c>
      <c r="AL85">
        <f>IF('2021'!$BG23&gt;0,'2021'!$BG23,0)</f>
        <v>0</v>
      </c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</row>
    <row r="86" spans="1:229" x14ac:dyDescent="0.2"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</row>
    <row r="87" spans="1:229" x14ac:dyDescent="0.2">
      <c r="A87" t="s">
        <v>116</v>
      </c>
      <c r="B87" t="s">
        <v>60</v>
      </c>
      <c r="C87" t="s">
        <v>7</v>
      </c>
      <c r="G87">
        <f>IF('1990'!$BH23&gt;0,'1990'!$BH23,0)</f>
        <v>0</v>
      </c>
      <c r="H87">
        <f>IF('1991'!$BH23&gt;0,'1991'!$BH23,0)</f>
        <v>0</v>
      </c>
      <c r="I87">
        <f>IF('1992'!$BH23&gt;0,'1992'!$BH23,0)</f>
        <v>0</v>
      </c>
      <c r="J87">
        <f>IF('1993'!$BH23&gt;0,'1993'!$BH23,0)</f>
        <v>0</v>
      </c>
      <c r="K87">
        <f>IF('1994'!$BH23&gt;0,'1994'!$BH23,0)</f>
        <v>0</v>
      </c>
      <c r="L87">
        <f>IF('1995'!$BH23&gt;0,'1995'!$BH23,0)</f>
        <v>0</v>
      </c>
      <c r="M87">
        <f>IF('1996'!$BH23&gt;0,'1996'!$BH23,0)</f>
        <v>0</v>
      </c>
      <c r="N87">
        <f>IF('1997'!$BH23&gt;0,'1997'!$BH23,0)</f>
        <v>0</v>
      </c>
      <c r="O87">
        <f>IF('1998'!$BH23&gt;0,'1998'!$BH23,0)</f>
        <v>0</v>
      </c>
      <c r="P87">
        <f>IF('1999'!$BH23&gt;0,'1999'!$BH23,0)</f>
        <v>0</v>
      </c>
      <c r="Q87">
        <f>IF('2000'!$BH23&gt;0,'2000'!$BH23,0)</f>
        <v>0</v>
      </c>
      <c r="R87">
        <f>IF('2001'!$BH23&gt;0,'2001'!$BH23,0)</f>
        <v>0</v>
      </c>
      <c r="S87">
        <f>IF('2002'!$BH23&gt;0,'2002'!$BH23,0)</f>
        <v>0</v>
      </c>
      <c r="T87">
        <f>IF('2003'!$BH23&gt;0,'2003'!$BH23,0)</f>
        <v>0</v>
      </c>
      <c r="U87">
        <f>IF('2004'!$BH23&gt;0,'2004'!$BH23,0)</f>
        <v>0</v>
      </c>
      <c r="V87">
        <f>IF('2005'!$BH23&gt;0,'2005'!$BH23,0)</f>
        <v>0</v>
      </c>
      <c r="W87">
        <f>IF('2006'!$BH23&gt;0,'2006'!$BH23,0)</f>
        <v>0</v>
      </c>
      <c r="X87">
        <f>IF('2007'!$BH23&gt;0,'2007'!$BH23,0)</f>
        <v>0</v>
      </c>
      <c r="Y87">
        <f>IF('2008'!$BH23&gt;0,'2008'!$BH23,0)</f>
        <v>0</v>
      </c>
      <c r="Z87">
        <f>IF('2009'!$BH23&gt;0,'2009'!$BH23,0)</f>
        <v>0</v>
      </c>
      <c r="AA87">
        <f>IF('2010'!$BH23&gt;0,'2010'!$BH23,0)</f>
        <v>0</v>
      </c>
      <c r="AB87">
        <f>IF('2011'!$BH23&gt;0,'2011'!$BH23,0)</f>
        <v>0</v>
      </c>
      <c r="AC87">
        <f>IF('2012'!$BH23&gt;0,'2012'!$BH23,0)</f>
        <v>0</v>
      </c>
      <c r="AD87">
        <f>IF('2013'!$BH23&gt;0,'2013'!$BH23,0)</f>
        <v>0</v>
      </c>
      <c r="AE87">
        <f>IF('2014'!$BH23&gt;0,'2014'!$BH23,0)</f>
        <v>0</v>
      </c>
      <c r="AF87">
        <f>IF('2015'!$BH23&gt;0,'2015'!$BH23,0)</f>
        <v>0</v>
      </c>
      <c r="AG87">
        <f>IF('2016'!$BH23&gt;0,'2016'!$BH23,0)</f>
        <v>0</v>
      </c>
      <c r="AH87">
        <f>IF('2017'!$BH23&gt;0,'2017'!$BH23,0)</f>
        <v>0</v>
      </c>
      <c r="AI87">
        <f>IF('2018'!$BH23&gt;0,'2018'!$BH23,0)</f>
        <v>0</v>
      </c>
      <c r="AJ87">
        <f>IF('2019'!$BH23&gt;0,'2019'!$BH23,0)</f>
        <v>0</v>
      </c>
      <c r="AK87">
        <f>IF('2020'!$BH23&gt;0,'2020'!$BH23,0)</f>
        <v>0</v>
      </c>
      <c r="AL87">
        <f>IF('2021'!$BH23&gt;0,'2021'!$BH23,0)</f>
        <v>0</v>
      </c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</row>
    <row r="88" spans="1:229" x14ac:dyDescent="0.2">
      <c r="A88" t="s">
        <v>116</v>
      </c>
      <c r="B88" t="s">
        <v>12</v>
      </c>
      <c r="C88" t="s">
        <v>12</v>
      </c>
      <c r="G88">
        <f>IF('1990'!$BI23&gt;0,'1990'!$BI23,0)</f>
        <v>0</v>
      </c>
      <c r="H88">
        <f>IF('1991'!$BI23&gt;0,'1991'!$BI23,0)</f>
        <v>0</v>
      </c>
      <c r="I88">
        <f>IF('1992'!$BI23&gt;0,'1992'!$BI23,0)</f>
        <v>0</v>
      </c>
      <c r="J88">
        <f>IF('1993'!$BI23&gt;0,'1993'!$BI23,0)</f>
        <v>0</v>
      </c>
      <c r="K88">
        <f>IF('1994'!$BI23&gt;0,'1994'!$BI23,0)</f>
        <v>0</v>
      </c>
      <c r="L88">
        <f>IF('1995'!$BI23&gt;0,'1995'!$BI23,0)</f>
        <v>0</v>
      </c>
      <c r="M88">
        <f>IF('1996'!$BI23&gt;0,'1996'!$BI23,0)</f>
        <v>0</v>
      </c>
      <c r="N88">
        <f>IF('1997'!$BI23&gt;0,'1997'!$BI23,0)</f>
        <v>0</v>
      </c>
      <c r="O88">
        <f>IF('1998'!$BI23&gt;0,'1998'!$BI23,0)</f>
        <v>0</v>
      </c>
      <c r="P88">
        <f>IF('1999'!$BI23&gt;0,'1999'!$BI23,0)</f>
        <v>0</v>
      </c>
      <c r="Q88">
        <f>IF('2000'!$BI23&gt;0,'2000'!$BI23,0)</f>
        <v>0</v>
      </c>
      <c r="R88">
        <f>IF('2001'!$BI23&gt;0,'2001'!$BI23,0)</f>
        <v>0</v>
      </c>
      <c r="S88">
        <f>IF('2002'!$BI23&gt;0,'2002'!$BI23,0)</f>
        <v>0</v>
      </c>
      <c r="T88">
        <f>IF('2003'!$BI23&gt;0,'2003'!$BI23,0)</f>
        <v>0</v>
      </c>
      <c r="U88">
        <f>IF('2004'!$BI23&gt;0,'2004'!$BI23,0)</f>
        <v>0</v>
      </c>
      <c r="V88">
        <f>IF('2005'!$BI23&gt;0,'2005'!$BI23,0)</f>
        <v>0</v>
      </c>
      <c r="W88">
        <f>IF('2006'!$BI23&gt;0,'2006'!$BI23,0)</f>
        <v>0</v>
      </c>
      <c r="X88">
        <f>IF('2007'!$BI23&gt;0,'2007'!$BI23,0)</f>
        <v>0</v>
      </c>
      <c r="Y88">
        <f>IF('2008'!$BI23&gt;0,'2008'!$BI23,0)</f>
        <v>0</v>
      </c>
      <c r="Z88">
        <f>IF('2009'!$BI23&gt;0,'2009'!$BI23,0)</f>
        <v>0</v>
      </c>
      <c r="AA88">
        <f>IF('2010'!$BI23&gt;0,'2010'!$BI23,0)</f>
        <v>0</v>
      </c>
      <c r="AB88">
        <f>IF('2011'!$BI23&gt;0,'2011'!$BI23,0)</f>
        <v>0</v>
      </c>
      <c r="AC88">
        <f>IF('2012'!$BI23&gt;0,'2012'!$BI23,0)</f>
        <v>0</v>
      </c>
      <c r="AD88">
        <f>IF('2013'!$BI23&gt;0,'2013'!$BI23,0)</f>
        <v>0</v>
      </c>
      <c r="AE88">
        <f>IF('2014'!$BI23&gt;0,'2014'!$BI23,0)</f>
        <v>0</v>
      </c>
      <c r="AF88">
        <f>IF('2015'!$BI23&gt;0,'2015'!$BI23,0)</f>
        <v>0</v>
      </c>
      <c r="AG88">
        <f>IF('2016'!$BI23&gt;0,'2016'!$BI23,0)</f>
        <v>0</v>
      </c>
      <c r="AH88">
        <f>IF('2017'!$BI23&gt;0,'2017'!$BI23,0)</f>
        <v>0</v>
      </c>
      <c r="AI88">
        <f>IF('2018'!$BI23&gt;0,'2018'!$BI23,0)</f>
        <v>0</v>
      </c>
      <c r="AJ88">
        <f>IF('2019'!$BI23&gt;0,'2019'!$BI23,0)</f>
        <v>0</v>
      </c>
      <c r="AK88">
        <f>IF('2020'!$BI23&gt;0,'2020'!$BI23,0)</f>
        <v>0</v>
      </c>
      <c r="AL88">
        <f>IF('2021'!$BI23&gt;0,'2021'!$BI23,0)</f>
        <v>0</v>
      </c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</row>
    <row r="89" spans="1:229" x14ac:dyDescent="0.2">
      <c r="A89" t="s">
        <v>116</v>
      </c>
      <c r="B89" t="s">
        <v>53</v>
      </c>
      <c r="C89" t="s">
        <v>45</v>
      </c>
      <c r="G89">
        <f>IF('1990'!$BL23&gt;0,'1990'!$BL23,0)+IF('1990'!$BM23&gt;0,'1990'!$BM23,0)</f>
        <v>0</v>
      </c>
      <c r="H89">
        <f>IF('1991'!$BL23&gt;0,'1991'!$BL23,0)+IF('1991'!$BM23&gt;0,'1991'!$BM23,0)</f>
        <v>0</v>
      </c>
      <c r="I89">
        <f>IF('1992'!$BL23&gt;0,'1992'!$BL23,0)+IF('1992'!$BM23&gt;0,'1992'!$BM23,0)</f>
        <v>0</v>
      </c>
      <c r="J89">
        <f>IF('1993'!$BL23&gt;0,'1993'!$BL23,0)+IF('1993'!$BM23&gt;0,'1993'!$BM23,0)</f>
        <v>0</v>
      </c>
      <c r="K89">
        <f>IF('1994'!$BL23&gt;0,'1994'!$BL23,0)+IF('1994'!$BM23&gt;0,'1994'!$BM23,0)</f>
        <v>0</v>
      </c>
      <c r="L89">
        <f>IF('1995'!$BL23&gt;0,'1995'!$BL23,0)+IF('1995'!$BM23&gt;0,'1995'!$BM23,0)</f>
        <v>0</v>
      </c>
      <c r="M89">
        <f>IF('1996'!$BL23&gt;0,'1996'!$BL23,0)+IF('1996'!$BM23&gt;0,'1996'!$BM23,0)</f>
        <v>0</v>
      </c>
      <c r="N89">
        <f>IF('1997'!$BL23&gt;0,'1997'!$BL23,0)+IF('1997'!$BM23&gt;0,'1997'!$BM23,0)</f>
        <v>0</v>
      </c>
      <c r="O89">
        <f>IF('1998'!$BL23&gt;0,'1998'!$BL23,0)+IF('1998'!$BM23&gt;0,'1998'!$BM23,0)</f>
        <v>0</v>
      </c>
      <c r="P89">
        <f>IF('1999'!$BL23&gt;0,'1999'!$BL23,0)+IF('1999'!$BM23&gt;0,'1999'!$BM23,0)</f>
        <v>0</v>
      </c>
      <c r="Q89">
        <f>IF('2000'!$BL23&gt;0,'2000'!$BL23,0)+IF('2000'!$BM23&gt;0,'2000'!$BM23,0)</f>
        <v>0</v>
      </c>
      <c r="R89">
        <f>IF('2001'!$BL23&gt;0,'2001'!$BL23,0)+IF('2001'!$BM23&gt;0,'2001'!$BM23,0)</f>
        <v>0</v>
      </c>
      <c r="S89">
        <f>IF('2002'!$BL23&gt;0,'2002'!$BL23,0)+IF('2002'!$BM23&gt;0,'2002'!$BM23,0)</f>
        <v>0</v>
      </c>
      <c r="T89">
        <f>IF('2003'!$BL23&gt;0,'2003'!$BL23,0)+IF('2003'!$BM23&gt;0,'2003'!$BM23,0)</f>
        <v>0</v>
      </c>
      <c r="U89">
        <f>IF('2004'!$BL23&gt;0,'2004'!$BL23,0)+IF('2004'!$BM23&gt;0,'2004'!$BM23,0)</f>
        <v>0</v>
      </c>
      <c r="V89">
        <f>IF('2005'!$BL23&gt;0,'2005'!$BL23,0)+IF('2005'!$BM23&gt;0,'2005'!$BM23,0)</f>
        <v>0</v>
      </c>
      <c r="W89">
        <f>IF('2006'!$BL23&gt;0,'2006'!$BL23,0)+IF('2006'!$BM23&gt;0,'2006'!$BM23,0)</f>
        <v>0</v>
      </c>
      <c r="X89">
        <f>IF('2007'!$BL23&gt;0,'2007'!$BL23,0)+IF('2007'!$BM23&gt;0,'2007'!$BM23,0)</f>
        <v>0</v>
      </c>
      <c r="Y89">
        <f>IF('2008'!$BL23&gt;0,'2008'!$BL23,0)+IF('2008'!$BM23&gt;0,'2008'!$BM23,0)</f>
        <v>0</v>
      </c>
      <c r="Z89">
        <f>IF('2009'!$BL23&gt;0,'2009'!$BL23,0)+IF('2009'!$BM23&gt;0,'2009'!$BM23,0)</f>
        <v>0</v>
      </c>
      <c r="AA89">
        <f>IF('2010'!$BL23&gt;0,'2010'!$BL23,0)+IF('2010'!$BM23&gt;0,'2010'!$BM23,0)</f>
        <v>0</v>
      </c>
      <c r="AB89">
        <f>IF('2011'!$BL23&gt;0,'2011'!$BL23,0)+IF('2011'!$BM23&gt;0,'2011'!$BM23,0)</f>
        <v>0</v>
      </c>
      <c r="AC89">
        <f>IF('2012'!$BL23&gt;0,'2012'!$BL23,0)+IF('2012'!$BM23&gt;0,'2012'!$BM23,0)</f>
        <v>0</v>
      </c>
      <c r="AD89">
        <f>IF('2013'!$BL23&gt;0,'2013'!$BL23,0)+IF('2013'!$BM23&gt;0,'2013'!$BM23,0)</f>
        <v>0</v>
      </c>
      <c r="AE89">
        <f>IF('2014'!$BL23&gt;0,'2014'!$BL23,0)+IF('2014'!$BM23&gt;0,'2014'!$BM23,0)</f>
        <v>0</v>
      </c>
      <c r="AF89">
        <f>IF('2015'!$BL23&gt;0,'2015'!$BL23,0)+IF('2015'!$BM23&gt;0,'2015'!$BM23,0)</f>
        <v>0</v>
      </c>
      <c r="AG89">
        <f>IF('2016'!$BL23&gt;0,'2016'!$BL23,0)+IF('2016'!$BM23&gt;0,'2016'!$BM23,0)</f>
        <v>0</v>
      </c>
      <c r="AH89">
        <f>IF('2017'!$BL23&gt;0,'2017'!$BL23,0)+IF('2017'!$BM23&gt;0,'2017'!$BM23,0)</f>
        <v>0</v>
      </c>
      <c r="AI89">
        <f>IF('2018'!$BL23&gt;0,'2018'!$BL23,0)+IF('2018'!$BM23&gt;0,'2018'!$BM23,0)</f>
        <v>0</v>
      </c>
      <c r="AJ89">
        <f>IF('2019'!$BL23&gt;0,'2019'!$BL23,0)+IF('2019'!$BM23&gt;0,'2019'!$BM23,0)</f>
        <v>0</v>
      </c>
      <c r="AK89">
        <f>IF('2020'!$BL23&gt;0,'2020'!$BL23,0)+IF('2020'!$BM23&gt;0,'2020'!$BM23,0)</f>
        <v>0</v>
      </c>
      <c r="AL89">
        <f>IF('2021'!$BL23&gt;0,'2021'!$BL23,0)+IF('2021'!$BM23&gt;0,'2021'!$BM23,0)</f>
        <v>0</v>
      </c>
    </row>
    <row r="90" spans="1:229" x14ac:dyDescent="0.2">
      <c r="A90" t="s">
        <v>116</v>
      </c>
      <c r="B90" t="s">
        <v>51</v>
      </c>
      <c r="C90" t="s">
        <v>51</v>
      </c>
      <c r="G90">
        <f>IF('1990'!$BK23&gt;0,'1990'!$BK23,0)</f>
        <v>0</v>
      </c>
      <c r="H90">
        <f>IF('1991'!$BK23&gt;0,'1991'!$BK23,0)</f>
        <v>0</v>
      </c>
      <c r="I90">
        <f>IF('1992'!$BK23&gt;0,'1992'!$BK23,0)</f>
        <v>0</v>
      </c>
      <c r="J90">
        <f>IF('1993'!$BK23&gt;0,'1993'!$BK23,0)</f>
        <v>0</v>
      </c>
      <c r="K90">
        <f>IF('1994'!$BK23&gt;0,'1994'!$BK23,0)</f>
        <v>0</v>
      </c>
      <c r="L90">
        <f>IF('1995'!$BK23&gt;0,'1995'!$BK23,0)</f>
        <v>0</v>
      </c>
      <c r="M90">
        <f>IF('1996'!$BK23&gt;0,'1996'!$BK23,0)</f>
        <v>0</v>
      </c>
      <c r="N90">
        <f>IF('1997'!$BK23&gt;0,'1997'!$BK23,0)</f>
        <v>0</v>
      </c>
      <c r="O90">
        <f>IF('1998'!$BK23&gt;0,'1998'!$BK23,0)</f>
        <v>0</v>
      </c>
      <c r="P90">
        <f>IF('1999'!$BK23&gt;0,'1999'!$BK23,0)</f>
        <v>0</v>
      </c>
      <c r="Q90">
        <f>IF('2000'!$BK23&gt;0,'2000'!$BK23,0)</f>
        <v>0</v>
      </c>
      <c r="R90">
        <f>IF('2001'!$BK23&gt;0,'2001'!$BK23,0)</f>
        <v>0</v>
      </c>
      <c r="S90">
        <f>IF('2002'!$BK23&gt;0,'2002'!$BK23,0)</f>
        <v>0</v>
      </c>
      <c r="T90">
        <f>IF('2003'!$BK23&gt;0,'2003'!$BK23,0)</f>
        <v>0</v>
      </c>
      <c r="U90">
        <f>IF('2004'!$BK23&gt;0,'2004'!$BK23,0)</f>
        <v>0</v>
      </c>
      <c r="V90">
        <f>IF('2005'!$BK23&gt;0,'2005'!$BK23,0)</f>
        <v>0</v>
      </c>
      <c r="W90">
        <f>IF('2006'!$BK23&gt;0,'2006'!$BK23,0)</f>
        <v>0</v>
      </c>
      <c r="X90">
        <f>IF('2007'!$BK23&gt;0,'2007'!$BK23,0)</f>
        <v>0</v>
      </c>
      <c r="Y90">
        <f>IF('2008'!$BK23&gt;0,'2008'!$BK23,0)</f>
        <v>0</v>
      </c>
      <c r="Z90">
        <f>IF('2009'!$BK23&gt;0,'2009'!$BK23,0)</f>
        <v>0</v>
      </c>
      <c r="AA90">
        <f>IF('2010'!$BK23&gt;0,'2010'!$BK23,0)</f>
        <v>0</v>
      </c>
      <c r="AB90">
        <f>IF('2011'!$BK23&gt;0,'2011'!$BK23,0)</f>
        <v>0</v>
      </c>
      <c r="AC90">
        <f>IF('2012'!$BK23&gt;0,'2012'!$BK23,0)</f>
        <v>0</v>
      </c>
      <c r="AD90">
        <f>IF('2013'!$BK23&gt;0,'2013'!$BK23,0)</f>
        <v>0</v>
      </c>
      <c r="AE90">
        <f>IF('2014'!$BK23&gt;0,'2014'!$BK23,0)</f>
        <v>0</v>
      </c>
      <c r="AF90">
        <f>IF('2015'!$BK23&gt;0,'2015'!$BK23,0)</f>
        <v>0</v>
      </c>
      <c r="AG90">
        <f>IF('2016'!$BK23&gt;0,'2016'!$BK23,0)</f>
        <v>0</v>
      </c>
      <c r="AH90">
        <f>IF('2017'!$BK23&gt;0,'2017'!$BK23,0)</f>
        <v>0</v>
      </c>
      <c r="AI90">
        <f>IF('2018'!$BK23&gt;0,'2018'!$BK23,0)</f>
        <v>0</v>
      </c>
      <c r="AJ90">
        <f>IF('2019'!$BK23&gt;0,'2019'!$BK23,0)</f>
        <v>0</v>
      </c>
      <c r="AK90">
        <f>IF('2020'!$BK23&gt;0,'2020'!$BK23,0)</f>
        <v>0</v>
      </c>
      <c r="AL90">
        <f>IF('2021'!$BK23&gt;0,'2021'!$BK23,0)</f>
        <v>0</v>
      </c>
    </row>
    <row r="92" spans="1:229" x14ac:dyDescent="0.2">
      <c r="A92" t="s">
        <v>227</v>
      </c>
      <c r="B92" t="s">
        <v>36</v>
      </c>
      <c r="C92" t="s">
        <v>408</v>
      </c>
      <c r="G92">
        <f>'1990'!$V22</f>
        <v>520.20000000000005</v>
      </c>
      <c r="H92">
        <f>'1991'!$V22</f>
        <v>534.79999999999995</v>
      </c>
      <c r="I92">
        <f>'1992'!$V22</f>
        <v>546</v>
      </c>
      <c r="J92">
        <f>'1993'!$V22</f>
        <v>534.5</v>
      </c>
      <c r="K92">
        <f>'1994'!$V22</f>
        <v>551.1</v>
      </c>
      <c r="L92">
        <f>'1995'!$V22</f>
        <v>557.79999999999995</v>
      </c>
      <c r="M92">
        <f>'1996'!$V22</f>
        <v>583.5</v>
      </c>
      <c r="N92">
        <f>'1997'!$V22</f>
        <v>627.70000000000005</v>
      </c>
      <c r="O92">
        <f>'1998'!$V22</f>
        <v>634.6</v>
      </c>
      <c r="P92">
        <f>'1999'!$V22</f>
        <v>660.3</v>
      </c>
      <c r="Q92">
        <f>'2000'!$V22</f>
        <v>689.2</v>
      </c>
      <c r="R92">
        <f>'2001'!$V22</f>
        <v>737.1</v>
      </c>
      <c r="S92">
        <f>'2002'!$V22</f>
        <v>737.8</v>
      </c>
      <c r="T92">
        <f>'2003'!$V22</f>
        <v>699</v>
      </c>
      <c r="U92">
        <f>'2004'!$V22</f>
        <v>758.9</v>
      </c>
      <c r="V92">
        <f>'2005'!$V22</f>
        <v>806.6</v>
      </c>
      <c r="W92">
        <f>'2006'!$V22</f>
        <v>852.1</v>
      </c>
      <c r="X92">
        <f>'2007'!$V22</f>
        <v>870.5</v>
      </c>
      <c r="Y92">
        <f>'2008'!$V22</f>
        <v>844.4</v>
      </c>
      <c r="Z92">
        <f>'2009'!$V22</f>
        <v>759.2</v>
      </c>
      <c r="AA92">
        <f>'2010'!$V22</f>
        <v>723</v>
      </c>
      <c r="AB92">
        <f>'2011'!$V22</f>
        <v>773.2</v>
      </c>
      <c r="AC92">
        <f>'2012'!$V22</f>
        <v>716.9</v>
      </c>
      <c r="AD92">
        <f>'2013'!$V22</f>
        <v>695.8</v>
      </c>
      <c r="AE92">
        <f>'2014'!$V22</f>
        <v>689.8</v>
      </c>
      <c r="AF92">
        <f>'2015'!$V22</f>
        <v>693</v>
      </c>
      <c r="AG92">
        <f>'2016'!$V22</f>
        <v>660.2</v>
      </c>
      <c r="AH92">
        <f>'2017'!$V22</f>
        <v>655.7</v>
      </c>
      <c r="AI92">
        <f>'2018'!$V22</f>
        <v>638.79999999999995</v>
      </c>
      <c r="AJ92">
        <f>'2019'!$V22</f>
        <v>642.4</v>
      </c>
      <c r="AK92">
        <f>'2020'!$V22</f>
        <v>585.6</v>
      </c>
      <c r="AL92">
        <f>'2021'!$V22</f>
        <v>575.4</v>
      </c>
    </row>
    <row r="93" spans="1:229" x14ac:dyDescent="0.2">
      <c r="A93" t="s">
        <v>228</v>
      </c>
      <c r="B93" t="s">
        <v>36</v>
      </c>
      <c r="C93" t="s">
        <v>46</v>
      </c>
      <c r="G93">
        <f>'1990'!$AS22</f>
        <v>0</v>
      </c>
      <c r="H93">
        <f>'1991'!$AS22</f>
        <v>0</v>
      </c>
      <c r="I93">
        <f>'1992'!$AS22</f>
        <v>0</v>
      </c>
      <c r="J93">
        <f>'1993'!$AS22</f>
        <v>0</v>
      </c>
      <c r="K93">
        <f>'1994'!$AS22</f>
        <v>0</v>
      </c>
      <c r="L93">
        <f>'1995'!$AS22</f>
        <v>0</v>
      </c>
      <c r="M93">
        <f>'1996'!$AS22</f>
        <v>0</v>
      </c>
      <c r="N93">
        <f>'1997'!$AS22</f>
        <v>0</v>
      </c>
      <c r="O93">
        <f>'1998'!$AS22</f>
        <v>0</v>
      </c>
      <c r="P93">
        <f>'1999'!$AS22</f>
        <v>0</v>
      </c>
      <c r="Q93">
        <f>'2000'!$AS22</f>
        <v>0</v>
      </c>
      <c r="R93">
        <f>'2001'!$AS22</f>
        <v>0</v>
      </c>
      <c r="S93">
        <f>'2002'!$AS22</f>
        <v>0</v>
      </c>
      <c r="T93">
        <f>'2003'!$AS22</f>
        <v>0</v>
      </c>
      <c r="U93">
        <f>'2004'!$AS22</f>
        <v>0</v>
      </c>
      <c r="V93">
        <f>'2005'!$AS22</f>
        <v>0</v>
      </c>
      <c r="W93">
        <f>'2006'!$AS22</f>
        <v>0</v>
      </c>
      <c r="X93">
        <f>'2007'!$AS22</f>
        <v>0</v>
      </c>
      <c r="Y93">
        <f>'2008'!$AS22</f>
        <v>0</v>
      </c>
      <c r="Z93">
        <f>'2009'!$AS22</f>
        <v>0</v>
      </c>
      <c r="AA93">
        <f>'2010'!$AS22</f>
        <v>0</v>
      </c>
      <c r="AB93">
        <f>'2011'!$AS22</f>
        <v>0</v>
      </c>
      <c r="AC93">
        <f>'2012'!$AS22</f>
        <v>0</v>
      </c>
      <c r="AD93">
        <f>'2013'!$AS22</f>
        <v>0</v>
      </c>
      <c r="AE93">
        <f>'2014'!$AS22</f>
        <v>0</v>
      </c>
      <c r="AF93">
        <f>'2015'!$AS22</f>
        <v>0</v>
      </c>
      <c r="AG93">
        <f>'2016'!$AS22</f>
        <v>0</v>
      </c>
      <c r="AH93">
        <f>'2017'!$AS22</f>
        <v>0.2</v>
      </c>
      <c r="AI93">
        <f>'2018'!$AS22</f>
        <v>0.5</v>
      </c>
      <c r="AJ93">
        <f>'2019'!$AS22</f>
        <v>2.5</v>
      </c>
      <c r="AK93">
        <f>'2020'!$AS22</f>
        <v>4.8</v>
      </c>
      <c r="AL93">
        <f>'2021'!$AS22</f>
        <v>5</v>
      </c>
    </row>
    <row r="94" spans="1:229" x14ac:dyDescent="0.2">
      <c r="A94" t="s">
        <v>229</v>
      </c>
      <c r="B94" t="s">
        <v>36</v>
      </c>
      <c r="C94" s="3" t="s">
        <v>409</v>
      </c>
      <c r="G94">
        <f>IF('1990'!$G22&gt;0,'1990'!$G22,0)</f>
        <v>0</v>
      </c>
      <c r="H94">
        <f>IF('1991'!$G22&gt;0,'1991'!$G22,0)</f>
        <v>0</v>
      </c>
      <c r="I94">
        <f>IF('1992'!$G22&gt;0,'1992'!$G22,0)</f>
        <v>0</v>
      </c>
      <c r="J94">
        <f>IF('1993'!$G22&gt;0,'1993'!$G22,0)</f>
        <v>0</v>
      </c>
      <c r="K94">
        <f>IF('1994'!$G22&gt;0,'1994'!$G22,0)</f>
        <v>0</v>
      </c>
      <c r="L94">
        <f>IF('1995'!$G22&gt;0,'1995'!$G22,0)</f>
        <v>0</v>
      </c>
      <c r="M94">
        <f>IF('1996'!$G22&gt;0,'1996'!$G22,0)</f>
        <v>0</v>
      </c>
      <c r="N94">
        <f>IF('1997'!$G22&gt;0,'1997'!$G22,0)</f>
        <v>0</v>
      </c>
      <c r="O94">
        <f>IF('1998'!$G22&gt;0,'1998'!$G22,0)</f>
        <v>0</v>
      </c>
      <c r="P94">
        <f>IF('1999'!$G22&gt;0,'1999'!$G22,0)</f>
        <v>0</v>
      </c>
      <c r="Q94">
        <f>IF('2000'!$G22&gt;0,'2000'!$G22,0)</f>
        <v>0</v>
      </c>
      <c r="R94">
        <f>IF('2001'!$G22&gt;0,'2001'!$G22,0)</f>
        <v>0</v>
      </c>
      <c r="S94">
        <f>IF('2002'!$G22&gt;0,'2002'!$G22,0)</f>
        <v>0</v>
      </c>
      <c r="T94">
        <f>IF('2003'!$G22&gt;0,'2003'!$G22,0)</f>
        <v>0</v>
      </c>
      <c r="U94">
        <f>IF('2004'!$G22&gt;0,'2004'!$G22,0)</f>
        <v>0</v>
      </c>
      <c r="V94">
        <f>IF('2005'!$G22&gt;0,'2005'!$G22,0)</f>
        <v>0</v>
      </c>
      <c r="W94">
        <f>IF('2006'!$G22&gt;0,'2006'!$G22,0)</f>
        <v>0</v>
      </c>
      <c r="X94">
        <f>IF('2007'!$G22&gt;0,'2007'!$G22,0)</f>
        <v>0</v>
      </c>
      <c r="Y94">
        <f>IF('2008'!$G22&gt;0,'2008'!$G22,0)</f>
        <v>0</v>
      </c>
      <c r="Z94">
        <f>IF('2009'!$G22&gt;0,'2009'!$G22,0)</f>
        <v>0</v>
      </c>
      <c r="AA94">
        <f>IF('2010'!$G22&gt;0,'2010'!$G22,0)</f>
        <v>0</v>
      </c>
      <c r="AB94">
        <f>IF('2011'!$G22&gt;0,'2011'!$G22,0)</f>
        <v>0</v>
      </c>
      <c r="AC94">
        <f>IF('2012'!$G22&gt;0,'2012'!$G22,0)</f>
        <v>0</v>
      </c>
      <c r="AD94">
        <f>IF('2013'!$G22&gt;0,'2013'!$G22,0)</f>
        <v>0</v>
      </c>
      <c r="AE94">
        <f>IF('2014'!$G22&gt;0,'2014'!$G22,0)</f>
        <v>0</v>
      </c>
      <c r="AF94">
        <f>IF('2015'!$G22&gt;0,'2015'!$G22,0)</f>
        <v>0</v>
      </c>
      <c r="AG94">
        <f>IF('2016'!$G22&gt;0,'2016'!$G22,0)</f>
        <v>0</v>
      </c>
      <c r="AH94">
        <f>IF('2017'!$G22&gt;0,'2017'!$G22,0)</f>
        <v>0</v>
      </c>
      <c r="AI94">
        <f>IF('2018'!$G22&gt;0,'2018'!$G22,0)</f>
        <v>0</v>
      </c>
      <c r="AJ94">
        <f>IF('2019'!$G22&gt;0,'2019'!$G22,0)</f>
        <v>0</v>
      </c>
      <c r="AK94">
        <f>IF('2020'!$G22&gt;0,'2020'!$G22,0)</f>
        <v>0</v>
      </c>
      <c r="AL94">
        <f>IF('2021'!$G22&gt;0,'2021'!$G22,0)</f>
        <v>0</v>
      </c>
    </row>
    <row r="95" spans="1:229" x14ac:dyDescent="0.2">
      <c r="A95" t="s">
        <v>230</v>
      </c>
      <c r="B95" t="s">
        <v>36</v>
      </c>
      <c r="C95" t="s">
        <v>13</v>
      </c>
      <c r="G95">
        <f>IF('1990'!$AT22&gt;0,'1990'!$AT22,0)</f>
        <v>0</v>
      </c>
      <c r="H95">
        <f>IF('1991'!$AT22&gt;0,'1991'!$AT22,0)</f>
        <v>0</v>
      </c>
      <c r="I95">
        <f>IF('1992'!$AT22&gt;0,'1992'!$AT22,0)</f>
        <v>0</v>
      </c>
      <c r="J95">
        <f>IF('1993'!$AT22&gt;0,'1993'!$AT22,0)</f>
        <v>0</v>
      </c>
      <c r="K95">
        <f>IF('1994'!$AT22&gt;0,'1994'!$AT22,0)</f>
        <v>0</v>
      </c>
      <c r="L95">
        <f>IF('1995'!$AT22&gt;0,'1995'!$AT22,0)</f>
        <v>0</v>
      </c>
      <c r="M95">
        <f>IF('1996'!$AT22&gt;0,'1996'!$AT22,0)</f>
        <v>0</v>
      </c>
      <c r="N95">
        <f>IF('1997'!$AT22&gt;0,'1997'!$AT22,0)</f>
        <v>0</v>
      </c>
      <c r="O95">
        <f>IF('1998'!$AT22&gt;0,'1998'!$AT22,0)</f>
        <v>0</v>
      </c>
      <c r="P95">
        <f>IF('1999'!$AT22&gt;0,'1999'!$AT22,0)</f>
        <v>0</v>
      </c>
      <c r="Q95">
        <f>IF('2000'!$AT22&gt;0,'2000'!$AT22,0)</f>
        <v>0</v>
      </c>
      <c r="R95">
        <f>IF('2001'!$AT22&gt;0,'2001'!$AT22,0)</f>
        <v>0</v>
      </c>
      <c r="S95">
        <f>IF('2002'!$AT22&gt;0,'2002'!$AT22,0)</f>
        <v>0</v>
      </c>
      <c r="T95">
        <f>IF('2003'!$AT22&gt;0,'2003'!$AT22,0)</f>
        <v>0</v>
      </c>
      <c r="U95">
        <f>IF('2004'!$AT22&gt;0,'2004'!$AT22,0)</f>
        <v>0</v>
      </c>
      <c r="V95">
        <f>IF('2005'!$AT22&gt;0,'2005'!$AT22,0)</f>
        <v>0</v>
      </c>
      <c r="W95">
        <f>IF('2006'!$AT22&gt;0,'2006'!$AT22,0)</f>
        <v>0</v>
      </c>
      <c r="X95">
        <f>IF('2007'!$AT22&gt;0,'2007'!$AT22,0)</f>
        <v>0</v>
      </c>
      <c r="Y95">
        <f>IF('2008'!$AT22&gt;0,'2008'!$AT22,0)</f>
        <v>0</v>
      </c>
      <c r="Z95">
        <f>IF('2009'!$AT22&gt;0,'2009'!$AT22,0)</f>
        <v>0</v>
      </c>
      <c r="AA95">
        <f>IF('2010'!$AT22&gt;0,'2010'!$AT22,0)</f>
        <v>0</v>
      </c>
      <c r="AB95">
        <f>IF('2011'!$AT22&gt;0,'2011'!$AT22,0)</f>
        <v>0</v>
      </c>
      <c r="AC95">
        <f>IF('2012'!$AT22&gt;0,'2012'!$AT22,0)</f>
        <v>0</v>
      </c>
      <c r="AD95">
        <f>IF('2013'!$AT22&gt;0,'2013'!$AT22,0)</f>
        <v>0</v>
      </c>
      <c r="AE95">
        <f>IF('2014'!$AT22&gt;0,'2014'!$AT22,0)</f>
        <v>0</v>
      </c>
      <c r="AF95">
        <f>IF('2015'!$AT22&gt;0,'2015'!$AT22,0)</f>
        <v>0</v>
      </c>
      <c r="AG95">
        <f>IF('2016'!$AT22&gt;0,'2016'!$AT22,0)</f>
        <v>0</v>
      </c>
      <c r="AH95">
        <f>IF('2017'!$AT22&gt;0,'2017'!$AT22,0)</f>
        <v>0</v>
      </c>
      <c r="AI95">
        <f>IF('2018'!$AT22&gt;0,'2018'!$AT22,0)</f>
        <v>0</v>
      </c>
      <c r="AJ95">
        <f>IF('2019'!$AT22&gt;0,'2019'!$AT22,0)</f>
        <v>0</v>
      </c>
      <c r="AK95">
        <f>IF('2020'!$AT22&gt;0,'2020'!$AT22,0)</f>
        <v>0</v>
      </c>
      <c r="AL95">
        <f>IF('2021'!$AT22&gt;0,'2021'!$AT22,0)</f>
        <v>0</v>
      </c>
    </row>
    <row r="96" spans="1:229" x14ac:dyDescent="0.2">
      <c r="A96" t="s">
        <v>51</v>
      </c>
      <c r="B96" t="s">
        <v>36</v>
      </c>
      <c r="C96" t="s">
        <v>51</v>
      </c>
      <c r="G96">
        <f>IF('1990'!$BK22&gt;0,'1990'!$BK22,0)</f>
        <v>0</v>
      </c>
      <c r="H96">
        <f>IF('1991'!$BK22&gt;0,'1991'!$BK22,0)</f>
        <v>0</v>
      </c>
      <c r="I96">
        <f>IF('1992'!$BK22&gt;0,'1992'!$BK22,0)</f>
        <v>0</v>
      </c>
      <c r="J96">
        <f>IF('1993'!$BK22&gt;0,'1993'!$BK22,0)</f>
        <v>0</v>
      </c>
      <c r="K96">
        <f>IF('1994'!$BK22&gt;0,'1994'!$BK22,0)</f>
        <v>0</v>
      </c>
      <c r="L96">
        <f>IF('1995'!$BK22&gt;0,'1995'!$BK22,0)</f>
        <v>0</v>
      </c>
      <c r="M96">
        <f>IF('1996'!$BK22&gt;0,'1996'!$BK22,0)</f>
        <v>0</v>
      </c>
      <c r="N96">
        <f>IF('1997'!$BK22&gt;0,'1997'!$BK22,0)</f>
        <v>0</v>
      </c>
      <c r="O96">
        <f>IF('1998'!$BK22&gt;0,'1998'!$BK22,0)</f>
        <v>0</v>
      </c>
      <c r="P96">
        <f>IF('1999'!$BK22&gt;0,'1999'!$BK22,0)</f>
        <v>0</v>
      </c>
      <c r="Q96">
        <f>IF('2000'!$BK22&gt;0,'2000'!$BK22,0)</f>
        <v>0</v>
      </c>
      <c r="R96">
        <f>IF('2001'!$BK22&gt;0,'2001'!$BK22,0)</f>
        <v>0</v>
      </c>
      <c r="S96">
        <f>IF('2002'!$BK22&gt;0,'2002'!$BK22,0)</f>
        <v>0</v>
      </c>
      <c r="T96">
        <f>IF('2003'!$BK22&gt;0,'2003'!$BK22,0)</f>
        <v>0</v>
      </c>
      <c r="U96">
        <f>IF('2004'!$BK22&gt;0,'2004'!$BK22,0)</f>
        <v>0</v>
      </c>
      <c r="V96">
        <f>IF('2005'!$BK22&gt;0,'2005'!$BK22,0)</f>
        <v>0</v>
      </c>
      <c r="W96">
        <f>IF('2006'!$BK22&gt;0,'2006'!$BK22,0)</f>
        <v>0</v>
      </c>
      <c r="X96">
        <f>IF('2007'!$BK22&gt;0,'2007'!$BK22,0)</f>
        <v>0</v>
      </c>
      <c r="Y96">
        <f>IF('2008'!$BK22&gt;0,'2008'!$BK22,0)</f>
        <v>0</v>
      </c>
      <c r="Z96">
        <f>IF('2009'!$BK22&gt;0,'2009'!$BK22,0)</f>
        <v>0</v>
      </c>
      <c r="AA96">
        <f>IF('2010'!$BK22&gt;0,'2010'!$BK22,0)</f>
        <v>0</v>
      </c>
      <c r="AB96">
        <f>IF('2011'!$BK22&gt;0,'2011'!$BK22,0)</f>
        <v>0</v>
      </c>
      <c r="AC96">
        <f>IF('2012'!$BK22&gt;0,'2012'!$BK22,0)</f>
        <v>0</v>
      </c>
      <c r="AD96">
        <f>IF('2013'!$BK22&gt;0,'2013'!$BK22,0)</f>
        <v>0</v>
      </c>
      <c r="AE96">
        <f>IF('2014'!$BK22&gt;0,'2014'!$BK22,0)</f>
        <v>0</v>
      </c>
      <c r="AF96">
        <f>IF('2015'!$BK22&gt;0,'2015'!$BK22,0)</f>
        <v>0</v>
      </c>
      <c r="AG96">
        <f>IF('2016'!$BK22&gt;0,'2016'!$BK22,0)</f>
        <v>0</v>
      </c>
      <c r="AH96">
        <f>IF('2017'!$BK22&gt;0,'2017'!$BK22,0)</f>
        <v>0</v>
      </c>
      <c r="AI96">
        <f>IF('2018'!$BK22&gt;0,'2018'!$BK22,0)</f>
        <v>0</v>
      </c>
      <c r="AJ96">
        <f>IF('2019'!$BK22&gt;0,'2019'!$BK22,0)</f>
        <v>0</v>
      </c>
      <c r="AK96">
        <f>IF('2020'!$BK22&gt;0,'2020'!$BK22,0)</f>
        <v>0</v>
      </c>
      <c r="AL96">
        <f>IF('2021'!$BK22&gt;0,'2021'!$BK22,0)</f>
        <v>0</v>
      </c>
    </row>
    <row r="97" spans="1:38" x14ac:dyDescent="0.2">
      <c r="A97" t="s">
        <v>53</v>
      </c>
      <c r="B97" t="s">
        <v>36</v>
      </c>
      <c r="C97" t="s">
        <v>45</v>
      </c>
      <c r="G97">
        <f>IF('1990'!$BL22&gt;0,'1990'!$BL22,0)+IF('1990'!$BM22&gt;0,'1990'!$BM22,0)</f>
        <v>0</v>
      </c>
      <c r="H97">
        <f>IF('1991'!$BL22&gt;0,'1991'!$BL22,0)+IF('1991'!$BM22&gt;0,'1991'!$BM22,0)</f>
        <v>0</v>
      </c>
      <c r="I97">
        <f>IF('1992'!$BL22&gt;0,'1992'!$BL22,0)+IF('1992'!$BM22&gt;0,'1992'!$BM22,0)</f>
        <v>0</v>
      </c>
      <c r="J97">
        <f>IF('1993'!$BL22&gt;0,'1993'!$BL22,0)+IF('1993'!$BM22&gt;0,'1993'!$BM22,0)</f>
        <v>0</v>
      </c>
      <c r="K97">
        <f>IF('1994'!$BL22&gt;0,'1994'!$BL22,0)+IF('1994'!$BM22&gt;0,'1994'!$BM22,0)</f>
        <v>0</v>
      </c>
      <c r="L97">
        <f>IF('1995'!$BL22&gt;0,'1995'!$BL22,0)+IF('1995'!$BM22&gt;0,'1995'!$BM22,0)</f>
        <v>0</v>
      </c>
      <c r="M97">
        <f>IF('1996'!$BL22&gt;0,'1996'!$BL22,0)+IF('1996'!$BM22&gt;0,'1996'!$BM22,0)</f>
        <v>0</v>
      </c>
      <c r="N97">
        <f>IF('1997'!$BL22&gt;0,'1997'!$BL22,0)+IF('1997'!$BM22&gt;0,'1997'!$BM22,0)</f>
        <v>0</v>
      </c>
      <c r="O97">
        <f>IF('1998'!$BL22&gt;0,'1998'!$BL22,0)+IF('1998'!$BM22&gt;0,'1998'!$BM22,0)</f>
        <v>0</v>
      </c>
      <c r="P97">
        <f>IF('1999'!$BL22&gt;0,'1999'!$BL22,0)+IF('1999'!$BM22&gt;0,'1999'!$BM22,0)</f>
        <v>0</v>
      </c>
      <c r="Q97">
        <f>IF('2000'!$BL22&gt;0,'2000'!$BL22,0)+IF('2000'!$BM22&gt;0,'2000'!$BM22,0)</f>
        <v>0</v>
      </c>
      <c r="R97">
        <f>IF('2001'!$BL22&gt;0,'2001'!$BL22,0)+IF('2001'!$BM22&gt;0,'2001'!$BM22,0)</f>
        <v>0</v>
      </c>
      <c r="S97">
        <f>IF('2002'!$BL22&gt;0,'2002'!$BL22,0)+IF('2002'!$BM22&gt;0,'2002'!$BM22,0)</f>
        <v>0</v>
      </c>
      <c r="T97">
        <f>IF('2003'!$BL22&gt;0,'2003'!$BL22,0)+IF('2003'!$BM22&gt;0,'2003'!$BM22,0)</f>
        <v>0</v>
      </c>
      <c r="U97">
        <f>IF('2004'!$BL22&gt;0,'2004'!$BL22,0)+IF('2004'!$BM22&gt;0,'2004'!$BM22,0)</f>
        <v>0</v>
      </c>
      <c r="V97">
        <f>IF('2005'!$BL22&gt;0,'2005'!$BL22,0)+IF('2005'!$BM22&gt;0,'2005'!$BM22,0)</f>
        <v>0</v>
      </c>
      <c r="W97">
        <f>IF('2006'!$BL22&gt;0,'2006'!$BL22,0)+IF('2006'!$BM22&gt;0,'2006'!$BM22,0)</f>
        <v>0</v>
      </c>
      <c r="X97">
        <f>IF('2007'!$BL22&gt;0,'2007'!$BL22,0)+IF('2007'!$BM22&gt;0,'2007'!$BM22,0)</f>
        <v>0</v>
      </c>
      <c r="Y97">
        <f>IF('2008'!$BL22&gt;0,'2008'!$BL22,0)+IF('2008'!$BM22&gt;0,'2008'!$BM22,0)</f>
        <v>0</v>
      </c>
      <c r="Z97">
        <f>IF('2009'!$BL22&gt;0,'2009'!$BL22,0)+IF('2009'!$BM22&gt;0,'2009'!$BM22,0)</f>
        <v>0</v>
      </c>
      <c r="AA97">
        <f>IF('2010'!$BL22&gt;0,'2010'!$BL22,0)+IF('2010'!$BM22&gt;0,'2010'!$BM22,0)</f>
        <v>0</v>
      </c>
      <c r="AB97">
        <f>IF('2011'!$BL22&gt;0,'2011'!$BL22,0)+IF('2011'!$BM22&gt;0,'2011'!$BM22,0)</f>
        <v>0</v>
      </c>
      <c r="AC97">
        <f>IF('2012'!$BL22&gt;0,'2012'!$BL22,0)+IF('2012'!$BM22&gt;0,'2012'!$BM22,0)</f>
        <v>0</v>
      </c>
      <c r="AD97">
        <f>IF('2013'!$BL22&gt;0,'2013'!$BL22,0)+IF('2013'!$BM22&gt;0,'2013'!$BM22,0)</f>
        <v>0</v>
      </c>
      <c r="AE97">
        <f>IF('2014'!$BL22&gt;0,'2014'!$BL22,0)+IF('2014'!$BM22&gt;0,'2014'!$BM22,0)</f>
        <v>0</v>
      </c>
      <c r="AF97">
        <f>IF('2015'!$BL22&gt;0,'2015'!$BL22,0)+IF('2015'!$BM22&gt;0,'2015'!$BM22,0)</f>
        <v>0</v>
      </c>
      <c r="AG97">
        <f>IF('2016'!$BL22&gt;0,'2016'!$BL22,0)+IF('2016'!$BM22&gt;0,'2016'!$BM22,0)</f>
        <v>0</v>
      </c>
      <c r="AH97">
        <f>IF('2017'!$BL22&gt;0,'2017'!$BL22,0)+IF('2017'!$BM22&gt;0,'2017'!$BM22,0)</f>
        <v>0</v>
      </c>
      <c r="AI97">
        <f>IF('2018'!$BL22&gt;0,'2018'!$BL22,0)+IF('2018'!$BM22&gt;0,'2018'!$BM22,0)</f>
        <v>0</v>
      </c>
      <c r="AJ97">
        <f>IF('2019'!$BL22&gt;0,'2019'!$BL22,0)+IF('2019'!$BM22&gt;0,'2019'!$BM22,0)</f>
        <v>0</v>
      </c>
      <c r="AK97">
        <f>IF('2020'!$BL22&gt;0,'2020'!$BL22,0)+IF('2020'!$BM22&gt;0,'2020'!$BM22,0)</f>
        <v>0</v>
      </c>
      <c r="AL97">
        <f>IF('2021'!$BL22&gt;0,'2021'!$BL22,0)+IF('2021'!$BM22&gt;0,'2021'!$BM22,0)</f>
        <v>0</v>
      </c>
    </row>
    <row r="100" spans="1:38" x14ac:dyDescent="0.2">
      <c r="A100" t="s">
        <v>270</v>
      </c>
      <c r="B100" t="s">
        <v>285</v>
      </c>
      <c r="C100" t="s">
        <v>7</v>
      </c>
      <c r="E100" t="s">
        <v>146</v>
      </c>
      <c r="G100">
        <f>'1990'!$BH35</f>
        <v>19.100000000000001</v>
      </c>
      <c r="H100">
        <f>'1991'!$BH35</f>
        <v>20.100000000000001</v>
      </c>
      <c r="I100">
        <f>'1992'!$BH35</f>
        <v>20.7</v>
      </c>
      <c r="J100">
        <f>'1993'!$BH35</f>
        <v>22.4</v>
      </c>
      <c r="K100">
        <f>'1994'!$BH35</f>
        <v>23.6</v>
      </c>
      <c r="L100">
        <f>'1995'!$BH35</f>
        <v>24.1</v>
      </c>
      <c r="M100">
        <f>'1996'!$BH35</f>
        <v>25.7</v>
      </c>
      <c r="N100">
        <f>'1997'!$BH35</f>
        <v>24.9</v>
      </c>
      <c r="O100">
        <f>'1998'!$BH35</f>
        <v>25.7</v>
      </c>
      <c r="P100">
        <f>'1999'!$BH35</f>
        <v>25.5</v>
      </c>
      <c r="Q100">
        <f>'2000'!$BH35</f>
        <v>26</v>
      </c>
      <c r="R100">
        <f>'2001'!$BH35</f>
        <v>27.5</v>
      </c>
      <c r="S100">
        <f>'2002'!$BH35</f>
        <v>27.3</v>
      </c>
      <c r="T100">
        <f>'2003'!$BH35</f>
        <v>27.7</v>
      </c>
      <c r="U100">
        <f>'2004'!$BH35</f>
        <v>28.4</v>
      </c>
      <c r="V100">
        <f>'2005'!$BH35</f>
        <v>30.3</v>
      </c>
      <c r="W100">
        <f>'2006'!$BH35</f>
        <v>29.6</v>
      </c>
      <c r="X100">
        <f>'2007'!$BH35</f>
        <v>30.3</v>
      </c>
      <c r="Y100">
        <f>'2008'!$BH35</f>
        <v>31.1</v>
      </c>
      <c r="Z100">
        <f>'2009'!$BH35</f>
        <v>31.4</v>
      </c>
      <c r="AA100">
        <f>'2010'!$BH35</f>
        <v>31.6</v>
      </c>
      <c r="AB100">
        <f>'2011'!$BH35</f>
        <v>33.9</v>
      </c>
      <c r="AC100">
        <f>'2012'!$BH35</f>
        <v>32</v>
      </c>
      <c r="AD100">
        <f>'2013'!$BH35</f>
        <v>35.700000000000003</v>
      </c>
      <c r="AE100">
        <f>'2014'!$BH35</f>
        <v>37.200000000000003</v>
      </c>
      <c r="AF100">
        <f>'2015'!$BH35</f>
        <v>37.1</v>
      </c>
      <c r="AG100">
        <f>'2016'!$BH35</f>
        <v>36.5</v>
      </c>
      <c r="AH100">
        <f>'2017'!$BH35</f>
        <v>34.299999999999997</v>
      </c>
      <c r="AI100">
        <f>'2018'!$BH35</f>
        <v>33.299999999999997</v>
      </c>
      <c r="AJ100">
        <f>'2019'!$BH35</f>
        <v>33.200000000000003</v>
      </c>
      <c r="AK100">
        <f>'2020'!$BH35</f>
        <v>30.1</v>
      </c>
      <c r="AL100">
        <f>'2021'!$BH35</f>
        <v>32.1</v>
      </c>
    </row>
    <row r="101" spans="1:38" x14ac:dyDescent="0.2">
      <c r="A101" t="s">
        <v>270</v>
      </c>
      <c r="B101" t="s">
        <v>286</v>
      </c>
      <c r="C101" t="s">
        <v>7</v>
      </c>
      <c r="E101" t="s">
        <v>146</v>
      </c>
      <c r="G101">
        <f>'1990'!$BH45</f>
        <v>120.9</v>
      </c>
      <c r="H101">
        <f>'1991'!$BH45</f>
        <v>121.1</v>
      </c>
      <c r="I101">
        <f>'1992'!$BH45</f>
        <v>122.3</v>
      </c>
      <c r="J101">
        <f>'1993'!$BH45</f>
        <v>122.8</v>
      </c>
      <c r="K101">
        <f>'1994'!$BH45</f>
        <v>131</v>
      </c>
      <c r="L101">
        <f>'1995'!$BH45</f>
        <v>132.30000000000001</v>
      </c>
      <c r="M101">
        <f>'1996'!$BH45</f>
        <v>136.5</v>
      </c>
      <c r="N101">
        <f>'1997'!$BH45</f>
        <v>139.69999999999999</v>
      </c>
      <c r="O101">
        <f>'1998'!$BH45</f>
        <v>142.5</v>
      </c>
      <c r="P101">
        <f>'1999'!$BH45</f>
        <v>144.69999999999999</v>
      </c>
      <c r="Q101">
        <f>'2000'!$BH45</f>
        <v>146.69999999999999</v>
      </c>
      <c r="R101">
        <f>'2001'!$BH45</f>
        <v>147.5</v>
      </c>
      <c r="S101">
        <f>'2002'!$BH45</f>
        <v>149.5</v>
      </c>
      <c r="T101">
        <f>'2003'!$BH45</f>
        <v>146.80000000000001</v>
      </c>
      <c r="U101">
        <f>'2004'!$BH45</f>
        <v>149.19999999999999</v>
      </c>
      <c r="V101">
        <f>'2005'!$BH45</f>
        <v>150.1</v>
      </c>
      <c r="W101">
        <f>'2006'!$BH45</f>
        <v>150.19999999999999</v>
      </c>
      <c r="X101">
        <f>'2007'!$BH45</f>
        <v>152.80000000000001</v>
      </c>
      <c r="Y101">
        <f>'2008'!$BH45</f>
        <v>151.5</v>
      </c>
      <c r="Z101">
        <f>'2009'!$BH45</f>
        <v>132.19999999999999</v>
      </c>
      <c r="AA101">
        <f>'2010'!$BH45</f>
        <v>141.69999999999999</v>
      </c>
      <c r="AB101">
        <f>'2011'!$BH45</f>
        <v>141.4</v>
      </c>
      <c r="AC101">
        <f>'2012'!$BH45</f>
        <v>126.8</v>
      </c>
      <c r="AD101">
        <f>'2013'!$BH45</f>
        <v>126.1</v>
      </c>
      <c r="AE101">
        <f>'2014'!$BH45</f>
        <v>119.7</v>
      </c>
      <c r="AF101">
        <f>'2015'!$BH45</f>
        <v>124</v>
      </c>
      <c r="AG101">
        <f>'2016'!$BH45</f>
        <v>128.30000000000001</v>
      </c>
      <c r="AH101">
        <f>'2017'!$BH45</f>
        <v>128.69999999999999</v>
      </c>
      <c r="AI101">
        <f>'2018'!$BH45</f>
        <v>130.6</v>
      </c>
      <c r="AJ101">
        <f>'2019'!$BH45</f>
        <v>128.69999999999999</v>
      </c>
      <c r="AK101">
        <f>'2020'!$BH45</f>
        <v>128.4</v>
      </c>
      <c r="AL101">
        <f>'2021'!$BH45</f>
        <v>127.4</v>
      </c>
    </row>
    <row r="102" spans="1:38" x14ac:dyDescent="0.2">
      <c r="A102" t="s">
        <v>270</v>
      </c>
      <c r="B102" t="s">
        <v>287</v>
      </c>
      <c r="C102" t="s">
        <v>7</v>
      </c>
      <c r="E102" t="s">
        <v>146</v>
      </c>
      <c r="G102">
        <f>'1990'!$BH59</f>
        <v>4.5999999999999996</v>
      </c>
      <c r="H102">
        <f>'1991'!$BH59</f>
        <v>4.9000000000000004</v>
      </c>
      <c r="I102">
        <f>'1992'!$BH59</f>
        <v>5</v>
      </c>
      <c r="J102">
        <f>'1993'!$BH59</f>
        <v>5.2</v>
      </c>
      <c r="K102">
        <f>'1994'!$BH59</f>
        <v>5.2</v>
      </c>
      <c r="L102">
        <f>'1995'!$BH59</f>
        <v>5.4</v>
      </c>
      <c r="M102">
        <f>'1996'!$BH59</f>
        <v>5.7</v>
      </c>
      <c r="N102">
        <f>'1997'!$BH59</f>
        <v>5.7</v>
      </c>
      <c r="O102">
        <f>'1998'!$BH59</f>
        <v>5.9</v>
      </c>
      <c r="P102">
        <f>'1999'!$BH59</f>
        <v>5.9</v>
      </c>
      <c r="Q102">
        <f>'2000'!$BH59</f>
        <v>5.9</v>
      </c>
      <c r="R102">
        <f>'2001'!$BH59</f>
        <v>5.7</v>
      </c>
      <c r="S102">
        <f>'2002'!$BH59</f>
        <v>5.6</v>
      </c>
      <c r="T102">
        <f>'2003'!$BH59</f>
        <v>5.7</v>
      </c>
      <c r="U102">
        <f>'2004'!$BH59</f>
        <v>6</v>
      </c>
      <c r="V102">
        <f>'2005'!$BH59</f>
        <v>5.8</v>
      </c>
      <c r="W102">
        <f>'2006'!$BH59</f>
        <v>5.8</v>
      </c>
      <c r="X102">
        <f>'2007'!$BH59</f>
        <v>5.7</v>
      </c>
      <c r="Y102">
        <f>'2008'!$BH59</f>
        <v>5.8</v>
      </c>
      <c r="Z102">
        <f>'2009'!$BH59</f>
        <v>6</v>
      </c>
      <c r="AA102">
        <f>'2010'!$BH59</f>
        <v>6.3</v>
      </c>
      <c r="AB102">
        <f>'2011'!$BH59</f>
        <v>6.3</v>
      </c>
      <c r="AC102">
        <f>'2012'!$BH59</f>
        <v>6.3</v>
      </c>
      <c r="AD102">
        <f>'2013'!$BH59</f>
        <v>6.3</v>
      </c>
      <c r="AE102">
        <f>'2014'!$BH59</f>
        <v>6.2</v>
      </c>
      <c r="AF102">
        <f>'2015'!$BH59</f>
        <v>6.5</v>
      </c>
      <c r="AG102">
        <f>'2016'!$BH59</f>
        <v>6.9</v>
      </c>
      <c r="AH102">
        <f>'2017'!$BH59</f>
        <v>7.2</v>
      </c>
      <c r="AI102">
        <f>'2018'!$BH59</f>
        <v>7.8</v>
      </c>
      <c r="AJ102">
        <f>'2019'!$BH59</f>
        <v>8.5</v>
      </c>
      <c r="AK102">
        <f>'2020'!$BH59</f>
        <v>8.3000000000000007</v>
      </c>
      <c r="AL102">
        <f>'2021'!$BH59</f>
        <v>9.6999999999999993</v>
      </c>
    </row>
    <row r="103" spans="1:38" x14ac:dyDescent="0.2">
      <c r="A103" t="s">
        <v>270</v>
      </c>
      <c r="B103" t="s">
        <v>288</v>
      </c>
      <c r="C103" t="s">
        <v>7</v>
      </c>
      <c r="E103" t="s">
        <v>146</v>
      </c>
      <c r="G103">
        <f>'1990'!$BH67</f>
        <v>66.8</v>
      </c>
      <c r="H103">
        <f>'1991'!$BH67</f>
        <v>69.599999999999994</v>
      </c>
      <c r="I103">
        <f>'1992'!$BH67</f>
        <v>72</v>
      </c>
      <c r="J103">
        <f>'1993'!$BH67</f>
        <v>74.099999999999994</v>
      </c>
      <c r="K103">
        <f>'1994'!$BH67</f>
        <v>74.3</v>
      </c>
      <c r="L103">
        <f>'1995'!$BH67</f>
        <v>74.7</v>
      </c>
      <c r="M103">
        <f>'1996'!$BH67</f>
        <v>80.3</v>
      </c>
      <c r="N103">
        <f>'1997'!$BH67</f>
        <v>87.5</v>
      </c>
      <c r="O103">
        <f>'1998'!$BH67</f>
        <v>94</v>
      </c>
      <c r="P103">
        <f>'1999'!$BH67</f>
        <v>97.1</v>
      </c>
      <c r="Q103">
        <f>'2000'!$BH67</f>
        <v>104</v>
      </c>
      <c r="R103">
        <f>'2001'!$BH67</f>
        <v>108.5</v>
      </c>
      <c r="S103">
        <f>'2002'!$BH67</f>
        <v>109.8</v>
      </c>
      <c r="T103">
        <f>'2003'!$BH67</f>
        <v>114.9</v>
      </c>
      <c r="U103">
        <f>'2004'!$BH67</f>
        <v>118.9</v>
      </c>
      <c r="V103">
        <f>'2005'!$BH67</f>
        <v>121.6</v>
      </c>
      <c r="W103">
        <f>'2006'!$BH67</f>
        <v>124.9</v>
      </c>
      <c r="X103">
        <f>'2007'!$BH67</f>
        <v>127.8</v>
      </c>
      <c r="Y103">
        <f>'2008'!$BH67</f>
        <v>129.5</v>
      </c>
      <c r="Z103">
        <f>'2009'!$BH67</f>
        <v>131.9</v>
      </c>
      <c r="AA103">
        <f>'2010'!$BH67</f>
        <v>132.6</v>
      </c>
      <c r="AB103">
        <f>'2011'!$BH67</f>
        <v>133.1</v>
      </c>
      <c r="AC103">
        <f>'2012'!$BH67</f>
        <v>130.1</v>
      </c>
      <c r="AD103">
        <f>'2013'!$BH67</f>
        <v>130.6</v>
      </c>
      <c r="AE103">
        <f>'2014'!$BH67</f>
        <v>128.1</v>
      </c>
      <c r="AF103">
        <f>'2015'!$BH67</f>
        <v>130.4</v>
      </c>
      <c r="AG103">
        <f>'2016'!$BH67</f>
        <v>130</v>
      </c>
      <c r="AH103">
        <f>'2017'!$BH67</f>
        <v>131.5</v>
      </c>
      <c r="AI103">
        <f>'2018'!$BH67</f>
        <v>132.6</v>
      </c>
      <c r="AJ103">
        <f>'2019'!$BH67</f>
        <v>130.6</v>
      </c>
      <c r="AK103">
        <f>'2020'!$BH67</f>
        <v>128.19999999999999</v>
      </c>
      <c r="AL103">
        <f>'2021'!$BH67</f>
        <v>129.19999999999999</v>
      </c>
    </row>
    <row r="104" spans="1:38" x14ac:dyDescent="0.2">
      <c r="A104" t="s">
        <v>270</v>
      </c>
      <c r="B104" t="s">
        <v>289</v>
      </c>
      <c r="C104" t="s">
        <v>7</v>
      </c>
      <c r="E104" t="s">
        <v>146</v>
      </c>
      <c r="G104">
        <f>'1990'!$BH68</f>
        <v>56.4</v>
      </c>
      <c r="H104">
        <f>'1991'!$BH68</f>
        <v>58.5</v>
      </c>
      <c r="I104">
        <f>'1992'!$BH68</f>
        <v>59.8</v>
      </c>
      <c r="J104">
        <f>'1993'!$BH68</f>
        <v>61.2</v>
      </c>
      <c r="K104">
        <f>'1994'!$BH68</f>
        <v>63.3</v>
      </c>
      <c r="L104">
        <f>'1995'!$BH68</f>
        <v>65.099999999999994</v>
      </c>
      <c r="M104">
        <f>'1996'!$BH68</f>
        <v>66.099999999999994</v>
      </c>
      <c r="N104">
        <f>'1997'!$BH68</f>
        <v>67.400000000000006</v>
      </c>
      <c r="O104">
        <f>'1998'!$BH68</f>
        <v>68.8</v>
      </c>
      <c r="P104">
        <f>'1999'!$BH68</f>
        <v>70.599999999999994</v>
      </c>
      <c r="Q104">
        <f>'2000'!$BH68</f>
        <v>72.099999999999994</v>
      </c>
      <c r="R104">
        <f>'2001'!$BH68</f>
        <v>73.099999999999994</v>
      </c>
      <c r="S104">
        <f>'2002'!$BH68</f>
        <v>75.400000000000006</v>
      </c>
      <c r="T104">
        <f>'2003'!$BH68</f>
        <v>77.099999999999994</v>
      </c>
      <c r="U104">
        <f>'2004'!$BH68</f>
        <v>77.5</v>
      </c>
      <c r="V104">
        <f>'2005'!$BH68</f>
        <v>78.5</v>
      </c>
      <c r="W104">
        <f>'2006'!$BH68</f>
        <v>79.5</v>
      </c>
      <c r="X104">
        <f>'2007'!$BH68</f>
        <v>80.2</v>
      </c>
      <c r="Y104">
        <f>'2008'!$BH68</f>
        <v>81</v>
      </c>
      <c r="Z104">
        <f>'2009'!$BH68</f>
        <v>82.3</v>
      </c>
      <c r="AA104">
        <f>'2010'!$BH68</f>
        <v>82.8</v>
      </c>
      <c r="AB104">
        <f>'2011'!$BH68</f>
        <v>83</v>
      </c>
      <c r="AC104">
        <f>'2012'!$BH68</f>
        <v>84.1</v>
      </c>
      <c r="AD104">
        <f>'2013'!$BH68</f>
        <v>84.1</v>
      </c>
      <c r="AE104">
        <f>'2014'!$BH68</f>
        <v>82.2</v>
      </c>
      <c r="AF104">
        <f>'2015'!$BH68</f>
        <v>79.900000000000006</v>
      </c>
      <c r="AG104">
        <f>'2016'!$BH68</f>
        <v>79.2</v>
      </c>
      <c r="AH104">
        <f>'2017'!$BH68</f>
        <v>78.5</v>
      </c>
      <c r="AI104">
        <f>'2018'!$BH68</f>
        <v>77.7</v>
      </c>
      <c r="AJ104">
        <f>'2019'!$BH68</f>
        <v>77.7</v>
      </c>
      <c r="AK104">
        <f>'2020'!$BH68</f>
        <v>79.099999999999994</v>
      </c>
      <c r="AL104">
        <f>'2021'!$BH68</f>
        <v>81.900000000000006</v>
      </c>
    </row>
    <row r="105" spans="1:38" x14ac:dyDescent="0.2">
      <c r="A105" s="3" t="s">
        <v>270</v>
      </c>
      <c r="B105" t="s">
        <v>290</v>
      </c>
      <c r="C105" t="s">
        <v>7</v>
      </c>
      <c r="E105" t="s">
        <v>146</v>
      </c>
      <c r="G105">
        <f>'1990'!$BH69</f>
        <v>9.4</v>
      </c>
      <c r="H105">
        <f>'1991'!$BH69</f>
        <v>11.1</v>
      </c>
      <c r="I105">
        <f>'1992'!$BH69</f>
        <v>11.9</v>
      </c>
      <c r="J105">
        <f>'1993'!$BH69</f>
        <v>12.4</v>
      </c>
      <c r="K105">
        <f>'1994'!$BH69</f>
        <v>13.5</v>
      </c>
      <c r="L105">
        <f>'1995'!$BH69</f>
        <v>13.5</v>
      </c>
      <c r="M105">
        <f>'1996'!$BH69</f>
        <v>14.1</v>
      </c>
      <c r="N105">
        <f>'1997'!$BH69</f>
        <v>14.5</v>
      </c>
      <c r="O105">
        <f>'1998'!$BH69</f>
        <v>14.6</v>
      </c>
      <c r="P105">
        <f>'1999'!$BH69</f>
        <v>15.6</v>
      </c>
      <c r="Q105">
        <f>'2000'!$BH69</f>
        <v>15.1</v>
      </c>
      <c r="R105">
        <f>'2001'!$BH69</f>
        <v>15.6</v>
      </c>
      <c r="S105">
        <f>'2002'!$BH69</f>
        <v>15.4</v>
      </c>
      <c r="T105">
        <f>'2003'!$BH69</f>
        <v>16.600000000000001</v>
      </c>
      <c r="U105">
        <f>'2004'!$BH69</f>
        <v>18.399999999999999</v>
      </c>
      <c r="V105">
        <f>'2005'!$BH69</f>
        <v>20.7</v>
      </c>
      <c r="W105">
        <f>'2006'!$BH69</f>
        <v>20.7</v>
      </c>
      <c r="X105">
        <f>'2007'!$BH69</f>
        <v>22.7</v>
      </c>
      <c r="Y105">
        <f>'2008'!$BH69</f>
        <v>23.5</v>
      </c>
      <c r="Z105">
        <f>'2009'!$BH69</f>
        <v>25.5</v>
      </c>
      <c r="AA105">
        <f>'2010'!$BH69</f>
        <v>24.9</v>
      </c>
      <c r="AB105">
        <f>'2011'!$BH69</f>
        <v>25.1</v>
      </c>
      <c r="AC105">
        <f>'2012'!$BH69</f>
        <v>26.8</v>
      </c>
      <c r="AD105">
        <f>'2013'!$BH69</f>
        <v>28.4</v>
      </c>
      <c r="AE105">
        <f>'2014'!$BH69</f>
        <v>29.4</v>
      </c>
      <c r="AF105">
        <f>'2015'!$BH69</f>
        <v>32.299999999999997</v>
      </c>
      <c r="AG105">
        <f>'2016'!$BH69</f>
        <v>32.200000000000003</v>
      </c>
      <c r="AH105">
        <f>'2017'!$BH69</f>
        <v>34.4</v>
      </c>
      <c r="AI105">
        <f>'2018'!$BH69</f>
        <v>38.9</v>
      </c>
      <c r="AJ105">
        <f>'2019'!$BH69</f>
        <v>41.6</v>
      </c>
      <c r="AK105">
        <f>'2020'!$BH69</f>
        <v>38.4</v>
      </c>
      <c r="AL105">
        <f>'2021'!$BH69</f>
        <v>37.200000000000003</v>
      </c>
    </row>
    <row r="106" spans="1:38" x14ac:dyDescent="0.2">
      <c r="A106" s="3" t="s">
        <v>270</v>
      </c>
      <c r="B106" t="s">
        <v>291</v>
      </c>
      <c r="C106" t="s">
        <v>7</v>
      </c>
      <c r="E106" t="s">
        <v>146</v>
      </c>
      <c r="G106">
        <f>'1990'!$BH70+'1990'!$BH71</f>
        <v>0</v>
      </c>
      <c r="H106">
        <f>'1991'!$BH70+'1991'!$BH71</f>
        <v>0</v>
      </c>
      <c r="I106">
        <f>'1992'!$BH70+'1992'!$BH71</f>
        <v>0</v>
      </c>
      <c r="J106">
        <f>'1993'!$BH70+'1993'!$BH71</f>
        <v>0</v>
      </c>
      <c r="K106">
        <f>'1994'!$BH70+'1994'!$BH71</f>
        <v>0</v>
      </c>
      <c r="L106">
        <f>'1995'!$BH70+'1995'!$BH71</f>
        <v>0</v>
      </c>
      <c r="M106">
        <f>'1996'!$BH70+'1996'!$BH71</f>
        <v>0</v>
      </c>
      <c r="N106">
        <f>'1997'!$BH70+'1997'!$BH71</f>
        <v>0</v>
      </c>
      <c r="O106">
        <f>'1998'!$BH70+'1998'!$BH71</f>
        <v>0</v>
      </c>
      <c r="P106">
        <f>'1999'!$BH70+'1999'!$BH71</f>
        <v>0</v>
      </c>
      <c r="Q106">
        <f>'2000'!$BH70+'2000'!$BH71</f>
        <v>0</v>
      </c>
      <c r="R106">
        <f>'2001'!$BH70+'2001'!$BH71</f>
        <v>0</v>
      </c>
      <c r="S106">
        <f>'2002'!$BH70+'2002'!$BH71</f>
        <v>0</v>
      </c>
      <c r="T106">
        <f>'2003'!$BH70+'2003'!$BH71</f>
        <v>0</v>
      </c>
      <c r="U106">
        <f>'2004'!$BH70+'2004'!$BH71</f>
        <v>0</v>
      </c>
      <c r="V106">
        <f>'2005'!$BH70+'2005'!$BH71</f>
        <v>0</v>
      </c>
      <c r="W106">
        <f>'2006'!$BH70+'2006'!$BH71</f>
        <v>0</v>
      </c>
      <c r="X106">
        <f>'2007'!$BH70+'2007'!$BH71</f>
        <v>0</v>
      </c>
      <c r="Y106">
        <f>'2008'!$BH70+'2008'!$BH71</f>
        <v>0</v>
      </c>
      <c r="Z106">
        <f>'2009'!$BH70+'2009'!$BH71</f>
        <v>0</v>
      </c>
      <c r="AA106">
        <f>'2010'!$BH70+'2010'!$BH71</f>
        <v>0.3</v>
      </c>
      <c r="AB106">
        <f>'2011'!$BH70+'2011'!$BH71</f>
        <v>0.4</v>
      </c>
      <c r="AC106">
        <f>'2012'!$BH70+'2012'!$BH71</f>
        <v>0.4</v>
      </c>
      <c r="AD106">
        <f>'2013'!$BH70+'2013'!$BH71</f>
        <v>0.4</v>
      </c>
      <c r="AE106">
        <f>'2014'!$BH70+'2014'!$BH71</f>
        <v>0.3</v>
      </c>
      <c r="AF106">
        <f>'2015'!$BH70+'2015'!$BH71</f>
        <v>0.4</v>
      </c>
      <c r="AG106">
        <f>'2016'!$BH70+'2016'!$BH71</f>
        <v>0.4</v>
      </c>
      <c r="AH106">
        <f>'2017'!$BH70+'2017'!$BH71</f>
        <v>0.4</v>
      </c>
      <c r="AI106">
        <f>'2018'!$BH70+'2018'!$BH71</f>
        <v>0.4</v>
      </c>
      <c r="AJ106">
        <f>'2019'!$BH70+'2019'!$BH71</f>
        <v>0.4</v>
      </c>
      <c r="AK106">
        <f>'2020'!$BH70+'2020'!$BH71</f>
        <v>0.4</v>
      </c>
      <c r="AL106">
        <f>'2021'!$BH70+'2021'!$BH71</f>
        <v>0.4</v>
      </c>
    </row>
    <row r="108" spans="1:38" x14ac:dyDescent="0.2">
      <c r="A108" t="s">
        <v>272</v>
      </c>
      <c r="B108" t="s">
        <v>285</v>
      </c>
      <c r="C108" t="s">
        <v>12</v>
      </c>
      <c r="E108" t="s">
        <v>147</v>
      </c>
      <c r="G108">
        <f>SUM('1990'!$BI36:$BI40)</f>
        <v>17.8</v>
      </c>
      <c r="H108">
        <f>SUM('1991'!$BI36:$BI40)</f>
        <v>22.2</v>
      </c>
      <c r="I108">
        <f>SUM('1992'!$BI36:$BI40)</f>
        <v>17.3</v>
      </c>
      <c r="J108">
        <f>SUM('1993'!$BI36:$BI40)</f>
        <v>17.2</v>
      </c>
      <c r="K108">
        <f>SUM('1994'!$BI36:$BI40)</f>
        <v>17.099999999999998</v>
      </c>
      <c r="L108">
        <f>SUM('1995'!$BI36:$BI40)</f>
        <v>17.600000000000001</v>
      </c>
      <c r="M108">
        <f>SUM('1996'!$BI36:$BI40)</f>
        <v>18.400000000000002</v>
      </c>
      <c r="N108">
        <f>SUM('1997'!$BI36:$BI40)</f>
        <v>16</v>
      </c>
      <c r="O108">
        <f>SUM('1998'!$BI36:$BI40)</f>
        <v>19.5</v>
      </c>
      <c r="P108">
        <f>SUM('1999'!$BI36:$BI40)</f>
        <v>18.8</v>
      </c>
      <c r="Q108">
        <f>SUM('2000'!$BI36:$BI40)</f>
        <v>21.6</v>
      </c>
      <c r="R108">
        <f>SUM('2001'!$BI36:$BI40)</f>
        <v>22.4</v>
      </c>
      <c r="S108">
        <f>SUM('2002'!$BI36:$BI40)</f>
        <v>21.2</v>
      </c>
      <c r="T108">
        <f>SUM('2003'!$BI36:$BI40)</f>
        <v>21</v>
      </c>
      <c r="U108">
        <f>SUM('2004'!$BI36:$BI40)</f>
        <v>20.099999999999998</v>
      </c>
      <c r="V108">
        <f>SUM('2005'!$BI36:$BI40)</f>
        <v>20.100000000000001</v>
      </c>
      <c r="W108">
        <f>SUM('2006'!$BI36:$BI40)</f>
        <v>16.200000000000003</v>
      </c>
      <c r="X108">
        <f>SUM('2007'!$BI36:$BI40)</f>
        <v>20.8</v>
      </c>
      <c r="Y108">
        <f>SUM('2008'!$BI36:$BI40)</f>
        <v>19</v>
      </c>
      <c r="Z108">
        <f>SUM('2009'!$BI36:$BI40)</f>
        <v>22.599999999999998</v>
      </c>
      <c r="AA108">
        <f>SUM('2010'!$BI36:$BI40)</f>
        <v>24.099999999999998</v>
      </c>
      <c r="AB108">
        <f>SUM('2011'!$BI36:$BI40)</f>
        <v>23</v>
      </c>
      <c r="AC108">
        <f>SUM('2012'!$BI36:$BI40)</f>
        <v>20.2</v>
      </c>
      <c r="AD108">
        <f>SUM('2013'!$BI36:$BI40)</f>
        <v>17.899999999999999</v>
      </c>
      <c r="AE108">
        <f>SUM('2014'!$BI36:$BI40)</f>
        <v>16</v>
      </c>
      <c r="AF108">
        <f>SUM('2015'!$BI36:$BI40)</f>
        <v>15.799999999999999</v>
      </c>
      <c r="AG108">
        <f>SUM('2016'!$BI36:$BI40)</f>
        <v>14.799999999999999</v>
      </c>
      <c r="AH108">
        <f>SUM('2017'!$BI36:$BI40)</f>
        <v>15.4</v>
      </c>
      <c r="AI108">
        <f>SUM('2018'!$BI36:$BI40)</f>
        <v>13.7</v>
      </c>
      <c r="AJ108">
        <f>SUM('2019'!$BI36:$BI40)</f>
        <v>14.3</v>
      </c>
      <c r="AK108">
        <f>SUM('2020'!$BI36:$BI40)</f>
        <v>13.6</v>
      </c>
      <c r="AL108">
        <f>SUM('2021'!$BI36:$BI40)</f>
        <v>13.200000000000001</v>
      </c>
    </row>
    <row r="109" spans="1:38" x14ac:dyDescent="0.2">
      <c r="A109" t="s">
        <v>272</v>
      </c>
      <c r="B109" t="s">
        <v>286</v>
      </c>
      <c r="C109" t="s">
        <v>12</v>
      </c>
      <c r="E109" t="s">
        <v>147</v>
      </c>
      <c r="G109">
        <f>'1990'!$BI45</f>
        <v>119.3</v>
      </c>
      <c r="H109">
        <f>'1991'!$BI45</f>
        <v>126.9</v>
      </c>
      <c r="I109">
        <f>'1992'!$BI45</f>
        <v>129.9</v>
      </c>
      <c r="J109">
        <f>'1993'!$BI45</f>
        <v>122.7</v>
      </c>
      <c r="K109">
        <f>'1994'!$BI45</f>
        <v>134.19999999999999</v>
      </c>
      <c r="L109">
        <f>'1995'!$BI45</f>
        <v>152.69999999999999</v>
      </c>
      <c r="M109">
        <f>'1996'!$BI45</f>
        <v>157.30000000000001</v>
      </c>
      <c r="N109">
        <f>'1997'!$BI45</f>
        <v>156.5</v>
      </c>
      <c r="O109">
        <f>'1998'!$BI45</f>
        <v>158.4</v>
      </c>
      <c r="P109">
        <f>'1999'!$BI45</f>
        <v>169.3</v>
      </c>
      <c r="Q109">
        <f>'2000'!$BI45</f>
        <v>166.5</v>
      </c>
      <c r="R109">
        <f>'2001'!$BI45</f>
        <v>166.3</v>
      </c>
      <c r="S109">
        <f>'2002'!$BI45</f>
        <v>165.8</v>
      </c>
      <c r="T109">
        <f>'2003'!$BI45</f>
        <v>168.1</v>
      </c>
      <c r="U109">
        <f>'2004'!$BI45</f>
        <v>176.6</v>
      </c>
      <c r="V109">
        <f>'2005'!$BI45</f>
        <v>175.3</v>
      </c>
      <c r="W109">
        <f>'2006'!$BI45</f>
        <v>147.5</v>
      </c>
      <c r="X109">
        <f>'2007'!$BI45</f>
        <v>142.9</v>
      </c>
      <c r="Y109">
        <f>'2008'!$BI45</f>
        <v>142.6</v>
      </c>
      <c r="Z109">
        <f>'2009'!$BI45</f>
        <v>122.6</v>
      </c>
      <c r="AA109">
        <f>'2010'!$BI45</f>
        <v>128.9</v>
      </c>
      <c r="AB109">
        <f>'2011'!$BI45</f>
        <v>125.8</v>
      </c>
      <c r="AC109">
        <f>'2012'!$BI45</f>
        <v>122.6</v>
      </c>
      <c r="AD109">
        <f>'2013'!$BI45</f>
        <v>122.2</v>
      </c>
      <c r="AE109">
        <f>'2014'!$BI45</f>
        <v>113.9</v>
      </c>
      <c r="AF109">
        <f>'2015'!$BI45</f>
        <v>102.9</v>
      </c>
      <c r="AG109">
        <f>'2016'!$BI45</f>
        <v>100.9</v>
      </c>
      <c r="AH109">
        <f>'2017'!$BI45</f>
        <v>96.2</v>
      </c>
      <c r="AI109">
        <f>'2018'!$BI45</f>
        <v>90.5</v>
      </c>
      <c r="AJ109">
        <f>'2019'!$BI45</f>
        <v>94</v>
      </c>
      <c r="AK109">
        <f>'2020'!$BI45</f>
        <v>96.7</v>
      </c>
      <c r="AL109">
        <f>'2021'!$BI45</f>
        <v>97.2</v>
      </c>
    </row>
    <row r="110" spans="1:38" x14ac:dyDescent="0.2">
      <c r="A110" t="s">
        <v>272</v>
      </c>
      <c r="B110" t="s">
        <v>287</v>
      </c>
      <c r="C110" t="s">
        <v>12</v>
      </c>
      <c r="E110" t="s">
        <v>147</v>
      </c>
      <c r="G110">
        <f>'1990'!$BI59</f>
        <v>0</v>
      </c>
      <c r="H110">
        <f>'1991'!$BI59</f>
        <v>0</v>
      </c>
      <c r="I110">
        <f>'1992'!$BI59</f>
        <v>0</v>
      </c>
      <c r="J110">
        <f>'1993'!$BI59</f>
        <v>0</v>
      </c>
      <c r="K110">
        <f>'1994'!$BI59</f>
        <v>0</v>
      </c>
      <c r="L110">
        <f>'1995'!$BI59</f>
        <v>0</v>
      </c>
      <c r="M110">
        <f>'1996'!$BI59</f>
        <v>0</v>
      </c>
      <c r="N110">
        <f>'1997'!$BI59</f>
        <v>0</v>
      </c>
      <c r="O110">
        <f>'1998'!$BI59</f>
        <v>0</v>
      </c>
      <c r="P110">
        <f>'1999'!$BI59</f>
        <v>0</v>
      </c>
      <c r="Q110">
        <f>'2000'!$BI59</f>
        <v>0</v>
      </c>
      <c r="R110">
        <f>'2001'!$BI59</f>
        <v>0</v>
      </c>
      <c r="S110">
        <f>'2002'!$BI59</f>
        <v>0</v>
      </c>
      <c r="T110">
        <f>'2003'!$BI59</f>
        <v>0</v>
      </c>
      <c r="U110">
        <f>'2004'!$BI59</f>
        <v>0</v>
      </c>
      <c r="V110">
        <f>'2005'!$BI59</f>
        <v>0</v>
      </c>
      <c r="W110">
        <f>'2006'!$BI59</f>
        <v>0</v>
      </c>
      <c r="X110">
        <f>'2007'!$BI59</f>
        <v>0</v>
      </c>
      <c r="Y110">
        <f>'2008'!$BI59</f>
        <v>0</v>
      </c>
      <c r="Z110">
        <f>'2009'!$BI59</f>
        <v>0</v>
      </c>
      <c r="AA110">
        <f>'2010'!$BI59</f>
        <v>0</v>
      </c>
      <c r="AB110">
        <f>'2011'!$BI59</f>
        <v>0</v>
      </c>
      <c r="AC110">
        <f>'2012'!$BI59</f>
        <v>0</v>
      </c>
      <c r="AD110">
        <f>'2013'!$BI59</f>
        <v>0</v>
      </c>
      <c r="AE110">
        <f>'2014'!$BI59</f>
        <v>0</v>
      </c>
      <c r="AF110">
        <f>'2015'!$BI59</f>
        <v>0</v>
      </c>
      <c r="AG110">
        <f>'2016'!$BI59</f>
        <v>0</v>
      </c>
      <c r="AH110">
        <f>'2017'!$BI59</f>
        <v>0</v>
      </c>
      <c r="AI110">
        <f>'2018'!$BI59</f>
        <v>0</v>
      </c>
      <c r="AJ110">
        <f>'2019'!$BI59</f>
        <v>0</v>
      </c>
      <c r="AK110">
        <f>'2020'!$BI59</f>
        <v>0</v>
      </c>
      <c r="AL110">
        <f>'2021'!$BI59</f>
        <v>0</v>
      </c>
    </row>
    <row r="111" spans="1:38" x14ac:dyDescent="0.2">
      <c r="A111" t="s">
        <v>272</v>
      </c>
      <c r="B111" t="s">
        <v>288</v>
      </c>
      <c r="C111" t="s">
        <v>12</v>
      </c>
      <c r="E111" t="s">
        <v>147</v>
      </c>
      <c r="G111">
        <f>'1990'!$BI67</f>
        <v>4.5</v>
      </c>
      <c r="H111">
        <f>'1991'!$BI67</f>
        <v>4</v>
      </c>
      <c r="I111">
        <f>'1992'!$BI67</f>
        <v>7</v>
      </c>
      <c r="J111">
        <f>'1993'!$BI67</f>
        <v>7.4</v>
      </c>
      <c r="K111">
        <f>'1994'!$BI67</f>
        <v>10.4</v>
      </c>
      <c r="L111">
        <f>'1995'!$BI67</f>
        <v>13.3</v>
      </c>
      <c r="M111">
        <f>'1996'!$BI67</f>
        <v>16</v>
      </c>
      <c r="N111">
        <f>'1997'!$BI67</f>
        <v>17</v>
      </c>
      <c r="O111">
        <f>'1998'!$BI67</f>
        <v>21.2</v>
      </c>
      <c r="P111">
        <f>'1999'!$BI67</f>
        <v>19.399999999999999</v>
      </c>
      <c r="Q111">
        <f>'2000'!$BI67</f>
        <v>20.2</v>
      </c>
      <c r="R111">
        <f>'2001'!$BI67</f>
        <v>20.2</v>
      </c>
      <c r="S111">
        <f>'2002'!$BI67</f>
        <v>22.2</v>
      </c>
      <c r="T111">
        <f>'2003'!$BI67</f>
        <v>19.7</v>
      </c>
      <c r="U111">
        <f>'2004'!$BI67</f>
        <v>19.2</v>
      </c>
      <c r="V111">
        <f>'2005'!$BI67</f>
        <v>15.2</v>
      </c>
      <c r="W111">
        <f>'2006'!$BI67</f>
        <v>16.5</v>
      </c>
      <c r="X111">
        <f>'2007'!$BI67</f>
        <v>18.399999999999999</v>
      </c>
      <c r="Y111">
        <f>'2008'!$BI67</f>
        <v>17.2</v>
      </c>
      <c r="Z111">
        <f>'2009'!$BI67</f>
        <v>19.399999999999999</v>
      </c>
      <c r="AA111">
        <f>'2010'!$BI67</f>
        <v>18.899999999999999</v>
      </c>
      <c r="AB111">
        <f>'2011'!$BI67</f>
        <v>17</v>
      </c>
      <c r="AC111">
        <f>'2012'!$BI67</f>
        <v>11.8</v>
      </c>
      <c r="AD111">
        <f>'2013'!$BI67</f>
        <v>10.9</v>
      </c>
      <c r="AE111">
        <f>'2014'!$BI67</f>
        <v>11.9</v>
      </c>
      <c r="AF111">
        <f>'2015'!$BI67</f>
        <v>10</v>
      </c>
      <c r="AG111">
        <f>'2016'!$BI67</f>
        <v>9.8000000000000007</v>
      </c>
      <c r="AH111">
        <f>'2017'!$BI67</f>
        <v>12.3</v>
      </c>
      <c r="AI111">
        <f>'2018'!$BI67</f>
        <v>11.1</v>
      </c>
      <c r="AJ111">
        <f>'2019'!$BI67</f>
        <v>11.7</v>
      </c>
      <c r="AK111">
        <f>'2020'!$BI67</f>
        <v>10.3</v>
      </c>
      <c r="AL111">
        <f>'2021'!$BI67</f>
        <v>11.1</v>
      </c>
    </row>
    <row r="112" spans="1:38" x14ac:dyDescent="0.2">
      <c r="A112" t="s">
        <v>272</v>
      </c>
      <c r="B112" t="s">
        <v>289</v>
      </c>
      <c r="C112" t="s">
        <v>12</v>
      </c>
      <c r="E112" t="s">
        <v>147</v>
      </c>
      <c r="G112">
        <f>'1990'!$BI68</f>
        <v>4.7</v>
      </c>
      <c r="H112">
        <f>'1991'!$BI68</f>
        <v>4.7</v>
      </c>
      <c r="I112">
        <f>'1992'!$BI68</f>
        <v>6</v>
      </c>
      <c r="J112">
        <f>'1993'!$BI68</f>
        <v>6.6</v>
      </c>
      <c r="K112">
        <f>'1994'!$BI68</f>
        <v>6.7</v>
      </c>
      <c r="L112">
        <f>'1995'!$BI68</f>
        <v>6.1</v>
      </c>
      <c r="M112">
        <f>'1996'!$BI68</f>
        <v>7.7</v>
      </c>
      <c r="N112">
        <f>'1997'!$BI68</f>
        <v>6.8</v>
      </c>
      <c r="O112">
        <f>'1998'!$BI68</f>
        <v>6.9</v>
      </c>
      <c r="P112">
        <f>'1999'!$BI68</f>
        <v>6.8</v>
      </c>
      <c r="Q112">
        <f>'2000'!$BI68</f>
        <v>7.1</v>
      </c>
      <c r="R112">
        <f>'2001'!$BI68</f>
        <v>8.1999999999999993</v>
      </c>
      <c r="S112">
        <f>'2002'!$BI68</f>
        <v>8.1</v>
      </c>
      <c r="T112">
        <f>'2003'!$BI68</f>
        <v>8.9</v>
      </c>
      <c r="U112">
        <f>'2004'!$BI68</f>
        <v>9.1</v>
      </c>
      <c r="V112">
        <f>'2005'!$BI68</f>
        <v>8.8000000000000007</v>
      </c>
      <c r="W112">
        <f>'2006'!$BI68</f>
        <v>8.8000000000000007</v>
      </c>
      <c r="X112">
        <f>'2007'!$BI68</f>
        <v>8.6</v>
      </c>
      <c r="Y112">
        <f>'2008'!$BI68</f>
        <v>9.9</v>
      </c>
      <c r="Z112">
        <f>'2009'!$BI68</f>
        <v>10</v>
      </c>
      <c r="AA112">
        <f>'2010'!$BI68</f>
        <v>12.2</v>
      </c>
      <c r="AB112">
        <f>'2011'!$BI68</f>
        <v>10.5</v>
      </c>
      <c r="AC112">
        <f>'2012'!$BI68</f>
        <v>12.1</v>
      </c>
      <c r="AD112">
        <f>'2013'!$BI68</f>
        <v>13.6</v>
      </c>
      <c r="AE112">
        <f>'2014'!$BI68</f>
        <v>10.9</v>
      </c>
      <c r="AF112">
        <f>'2015'!$BI68</f>
        <v>12.1</v>
      </c>
      <c r="AG112">
        <f>'2016'!$BI68</f>
        <v>12.3</v>
      </c>
      <c r="AH112">
        <f>'2017'!$BI68</f>
        <v>11.9</v>
      </c>
      <c r="AI112">
        <f>'2018'!$BI68</f>
        <v>12.5</v>
      </c>
      <c r="AJ112">
        <f>'2019'!$BI68</f>
        <v>12</v>
      </c>
      <c r="AK112">
        <f>'2020'!$BI68</f>
        <v>11.7</v>
      </c>
      <c r="AL112">
        <f>'2021'!$BI68</f>
        <v>13.1</v>
      </c>
    </row>
    <row r="113" spans="1:38" x14ac:dyDescent="0.2">
      <c r="A113" t="s">
        <v>272</v>
      </c>
      <c r="B113" t="s">
        <v>290</v>
      </c>
      <c r="C113" t="s">
        <v>12</v>
      </c>
      <c r="E113" t="s">
        <v>147</v>
      </c>
      <c r="G113">
        <f>'1990'!$BI69</f>
        <v>3.3</v>
      </c>
      <c r="H113">
        <f>'1991'!$BI69</f>
        <v>4.9000000000000004</v>
      </c>
      <c r="I113">
        <f>'1992'!$BI69</f>
        <v>6.9</v>
      </c>
      <c r="J113">
        <f>'1993'!$BI69</f>
        <v>9.1999999999999993</v>
      </c>
      <c r="K113">
        <f>'1994'!$BI69</f>
        <v>11.4</v>
      </c>
      <c r="L113">
        <f>'1995'!$BI69</f>
        <v>13.7</v>
      </c>
      <c r="M113">
        <f>'1996'!$BI69</f>
        <v>17.399999999999999</v>
      </c>
      <c r="N113">
        <f>'1997'!$BI69</f>
        <v>19.899999999999999</v>
      </c>
      <c r="O113">
        <f>'1998'!$BI69</f>
        <v>20.3</v>
      </c>
      <c r="P113">
        <f>'1999'!$BI69</f>
        <v>20.5</v>
      </c>
      <c r="Q113">
        <f>'2000'!$BI69</f>
        <v>20.100000000000001</v>
      </c>
      <c r="R113">
        <f>'2001'!$BI69</f>
        <v>18.600000000000001</v>
      </c>
      <c r="S113">
        <f>'2002'!$BI69</f>
        <v>17</v>
      </c>
      <c r="T113">
        <f>'2003'!$BI69</f>
        <v>16.7</v>
      </c>
      <c r="U113">
        <f>'2004'!$BI69</f>
        <v>16.7</v>
      </c>
      <c r="V113">
        <f>'2005'!$BI69</f>
        <v>21.4</v>
      </c>
      <c r="W113">
        <f>'2006'!$BI69</f>
        <v>28.1</v>
      </c>
      <c r="X113">
        <f>'2007'!$BI69</f>
        <v>35.9</v>
      </c>
      <c r="Y113">
        <f>'2008'!$BI69</f>
        <v>48</v>
      </c>
      <c r="Z113">
        <f>'2009'!$BI69</f>
        <v>48.2</v>
      </c>
      <c r="AA113">
        <f>'2010'!$BI69</f>
        <v>56.7</v>
      </c>
      <c r="AB113">
        <f>'2011'!$BI69</f>
        <v>56.4</v>
      </c>
      <c r="AC113">
        <f>'2012'!$BI69</f>
        <v>54.5</v>
      </c>
      <c r="AD113">
        <f>'2013'!$BI69</f>
        <v>53.1</v>
      </c>
      <c r="AE113">
        <f>'2014'!$BI69</f>
        <v>44.2</v>
      </c>
      <c r="AF113">
        <f>'2015'!$BI69</f>
        <v>46.7</v>
      </c>
      <c r="AG113">
        <f>'2016'!$BI69</f>
        <v>42.7</v>
      </c>
      <c r="AH113">
        <f>'2017'!$BI69</f>
        <v>46.7</v>
      </c>
      <c r="AI113">
        <f>'2018'!$BI69</f>
        <v>48.4</v>
      </c>
      <c r="AJ113">
        <f>'2019'!$BI69</f>
        <v>53</v>
      </c>
      <c r="AK113">
        <f>'2020'!$BI69</f>
        <v>53.6</v>
      </c>
      <c r="AL113">
        <f>'2021'!$BI69</f>
        <v>56.9</v>
      </c>
    </row>
    <row r="114" spans="1:38" x14ac:dyDescent="0.2">
      <c r="A114" t="s">
        <v>272</v>
      </c>
      <c r="B114" t="s">
        <v>291</v>
      </c>
      <c r="C114" t="s">
        <v>12</v>
      </c>
      <c r="E114" t="s">
        <v>147</v>
      </c>
      <c r="G114">
        <f>'1990'!$BI70+'1990'!$BI71</f>
        <v>0</v>
      </c>
      <c r="H114">
        <f>'1991'!$BI70+'1991'!$BI71</f>
        <v>0</v>
      </c>
      <c r="I114">
        <f>'1992'!$BI70+'1992'!$BI71</f>
        <v>0</v>
      </c>
      <c r="J114">
        <f>'1993'!$BI70+'1993'!$BI71</f>
        <v>0</v>
      </c>
      <c r="K114">
        <f>'1994'!$BI70+'1994'!$BI71</f>
        <v>0</v>
      </c>
      <c r="L114">
        <f>'1995'!$BI70+'1995'!$BI71</f>
        <v>0</v>
      </c>
      <c r="M114">
        <f>'1996'!$BI70+'1996'!$BI71</f>
        <v>0</v>
      </c>
      <c r="N114">
        <f>'1997'!$BI70+'1997'!$BI71</f>
        <v>0</v>
      </c>
      <c r="O114">
        <f>'1998'!$BI70+'1998'!$BI71</f>
        <v>0</v>
      </c>
      <c r="P114">
        <f>'1999'!$BI70+'1999'!$BI71</f>
        <v>0</v>
      </c>
      <c r="Q114">
        <f>'2000'!$BI70+'2000'!$BI71</f>
        <v>0</v>
      </c>
      <c r="R114">
        <f>'2001'!$BI70+'2001'!$BI71</f>
        <v>0</v>
      </c>
      <c r="S114">
        <f>'2002'!$BI70+'2002'!$BI71</f>
        <v>0</v>
      </c>
      <c r="T114">
        <f>'2003'!$BI70+'2003'!$BI71</f>
        <v>0</v>
      </c>
      <c r="U114">
        <f>'2004'!$BI70+'2004'!$BI71</f>
        <v>0</v>
      </c>
      <c r="V114">
        <f>'2005'!$BI70+'2005'!$BI71</f>
        <v>0</v>
      </c>
      <c r="W114">
        <f>'2006'!$BI70+'2006'!$BI71</f>
        <v>0</v>
      </c>
      <c r="X114">
        <f>'2007'!$BI70+'2007'!$BI71</f>
        <v>0</v>
      </c>
      <c r="Y114">
        <f>'2008'!$BI70+'2008'!$BI71</f>
        <v>0</v>
      </c>
      <c r="Z114">
        <f>'2009'!$BI70+'2009'!$BI71</f>
        <v>0</v>
      </c>
      <c r="AA114">
        <f>'2010'!$BI70+'2010'!$BI71</f>
        <v>0.1</v>
      </c>
      <c r="AB114">
        <f>'2011'!$BI70+'2011'!$BI71</f>
        <v>0.1</v>
      </c>
      <c r="AC114">
        <f>'2012'!$BI70+'2012'!$BI71</f>
        <v>0</v>
      </c>
      <c r="AD114">
        <f>'2013'!$BI70+'2013'!$BI71</f>
        <v>0</v>
      </c>
      <c r="AE114">
        <f>'2014'!$BI70+'2014'!$BI71</f>
        <v>0</v>
      </c>
      <c r="AF114">
        <f>'2015'!$BI70+'2015'!$BI71</f>
        <v>0</v>
      </c>
      <c r="AG114">
        <f>'2016'!$BI70+'2016'!$BI71</f>
        <v>0</v>
      </c>
      <c r="AH114">
        <f>'2017'!$BI70+'2017'!$BI71</f>
        <v>0</v>
      </c>
      <c r="AI114">
        <f>'2018'!$BI70+'2018'!$BI71</f>
        <v>0</v>
      </c>
      <c r="AJ114">
        <f>'2019'!$BI70+'2019'!$BI71</f>
        <v>0</v>
      </c>
      <c r="AK114">
        <f>'2020'!$BI70+'2020'!$BI71</f>
        <v>0</v>
      </c>
      <c r="AL114">
        <f>'2021'!$BI70+'2021'!$BI71</f>
        <v>0</v>
      </c>
    </row>
    <row r="117" spans="1:38" x14ac:dyDescent="0.2">
      <c r="A117" t="s">
        <v>277</v>
      </c>
      <c r="B117" t="s">
        <v>285</v>
      </c>
      <c r="C117" t="s">
        <v>46</v>
      </c>
      <c r="E117" t="s">
        <v>145</v>
      </c>
      <c r="G117">
        <f>'1990'!$AS35</f>
        <v>31.3</v>
      </c>
      <c r="H117">
        <f>'1991'!$AS35</f>
        <v>33.1</v>
      </c>
      <c r="I117">
        <f>'1992'!$AS35</f>
        <v>35.299999999999997</v>
      </c>
      <c r="J117">
        <f>'1993'!$AS35</f>
        <v>33.1</v>
      </c>
      <c r="K117">
        <f>'1994'!$AS35</f>
        <v>31.1</v>
      </c>
      <c r="L117">
        <f>'1995'!$AS35</f>
        <v>31.2</v>
      </c>
      <c r="M117">
        <f>'1996'!$AS35</f>
        <v>37.299999999999997</v>
      </c>
      <c r="N117">
        <f>'1997'!$AS35</f>
        <v>42.8</v>
      </c>
      <c r="O117">
        <f>'1998'!$AS35</f>
        <v>47.1</v>
      </c>
      <c r="P117">
        <f>'1999'!$AS35</f>
        <v>46.9</v>
      </c>
      <c r="Q117">
        <f>'2000'!$AS35</f>
        <v>37.9</v>
      </c>
      <c r="R117">
        <f>'2001'!$AS35</f>
        <v>36</v>
      </c>
      <c r="S117">
        <f>'2002'!$AS35</f>
        <v>42</v>
      </c>
      <c r="T117">
        <f>'2003'!$AS35</f>
        <v>40.1</v>
      </c>
      <c r="U117">
        <f>'2004'!$AS35</f>
        <v>40.4</v>
      </c>
      <c r="V117">
        <f>'2005'!$AS35</f>
        <v>41.2</v>
      </c>
      <c r="W117">
        <f>'2006'!$AS35</f>
        <v>40.6</v>
      </c>
      <c r="X117">
        <f>'2007'!$AS35</f>
        <v>40.200000000000003</v>
      </c>
      <c r="Y117">
        <f>'2008'!$AS35</f>
        <v>38.9</v>
      </c>
      <c r="Z117">
        <f>'2009'!$AS35</f>
        <v>43.6</v>
      </c>
      <c r="AA117">
        <f>'2010'!$AS35</f>
        <v>51.2</v>
      </c>
      <c r="AB117">
        <f>'2011'!$AS35</f>
        <v>56.2</v>
      </c>
      <c r="AC117">
        <f>'2012'!$AS35</f>
        <v>49</v>
      </c>
      <c r="AD117">
        <f>'2013'!$AS35</f>
        <v>53.5</v>
      </c>
      <c r="AE117">
        <f>'2014'!$AS35</f>
        <v>45.7</v>
      </c>
      <c r="AF117">
        <f>'2015'!$AS35</f>
        <v>46.1</v>
      </c>
      <c r="AG117">
        <f>'2016'!$AS35</f>
        <v>41.3</v>
      </c>
      <c r="AH117">
        <f>'2017'!$AS35</f>
        <v>43.9</v>
      </c>
      <c r="AI117">
        <f>'2018'!$AS35</f>
        <v>48.9</v>
      </c>
      <c r="AJ117">
        <f>'2019'!$AS35</f>
        <v>47.1</v>
      </c>
      <c r="AK117">
        <f>'2020'!$AS35</f>
        <v>46.7</v>
      </c>
      <c r="AL117">
        <f>'2021'!$AS35</f>
        <v>41.4</v>
      </c>
    </row>
    <row r="118" spans="1:38" x14ac:dyDescent="0.2">
      <c r="A118" t="s">
        <v>277</v>
      </c>
      <c r="B118" t="s">
        <v>286</v>
      </c>
      <c r="C118" t="s">
        <v>46</v>
      </c>
      <c r="E118" t="s">
        <v>145</v>
      </c>
      <c r="G118">
        <f>'1990'!$AS45</f>
        <v>212</v>
      </c>
      <c r="H118">
        <f>'1991'!$AS45</f>
        <v>214.6</v>
      </c>
      <c r="I118">
        <f>'1992'!$AS45</f>
        <v>213.2</v>
      </c>
      <c r="J118">
        <f>'1993'!$AS45</f>
        <v>217.8</v>
      </c>
      <c r="K118">
        <f>'1994'!$AS45</f>
        <v>212.7</v>
      </c>
      <c r="L118">
        <f>'1995'!$AS45</f>
        <v>212.4</v>
      </c>
      <c r="M118">
        <f>'1996'!$AS45</f>
        <v>222.6</v>
      </c>
      <c r="N118">
        <f>'1997'!$AS45</f>
        <v>210.5</v>
      </c>
      <c r="O118">
        <f>'1998'!$AS45</f>
        <v>211.4</v>
      </c>
      <c r="P118">
        <f>'1999'!$AS45</f>
        <v>207.4</v>
      </c>
      <c r="Q118">
        <f>'2000'!$AS45</f>
        <v>202.6</v>
      </c>
      <c r="R118">
        <f>'2001'!$AS45</f>
        <v>191.1</v>
      </c>
      <c r="S118">
        <f>'2002'!$AS45</f>
        <v>190.5</v>
      </c>
      <c r="T118">
        <f>'2003'!$AS45</f>
        <v>186.8</v>
      </c>
      <c r="U118">
        <f>'2004'!$AS45</f>
        <v>188</v>
      </c>
      <c r="V118">
        <f>'2005'!$AS45</f>
        <v>185.9</v>
      </c>
      <c r="W118">
        <f>'2006'!$AS45</f>
        <v>178.4</v>
      </c>
      <c r="X118">
        <f>'2007'!$AS45</f>
        <v>175.4</v>
      </c>
      <c r="Y118">
        <f>'2008'!$AS45</f>
        <v>170.5</v>
      </c>
      <c r="Z118">
        <f>'2009'!$AS45</f>
        <v>155.6</v>
      </c>
      <c r="AA118">
        <f>'2010'!$AS45</f>
        <v>173.4</v>
      </c>
      <c r="AB118">
        <f>'2011'!$AS45</f>
        <v>168.4</v>
      </c>
      <c r="AC118">
        <f>'2012'!$AS45</f>
        <v>166.9</v>
      </c>
      <c r="AD118">
        <f>'2013'!$AS45</f>
        <v>167.6</v>
      </c>
      <c r="AE118">
        <f>'2014'!$AS45</f>
        <v>160.80000000000001</v>
      </c>
      <c r="AF118">
        <f>'2015'!$AS45</f>
        <v>169.2</v>
      </c>
      <c r="AG118">
        <f>'2016'!$AS45</f>
        <v>179</v>
      </c>
      <c r="AH118">
        <f>'2017'!$AS45</f>
        <v>182.8</v>
      </c>
      <c r="AI118">
        <f>'2018'!$AS45</f>
        <v>179.7</v>
      </c>
      <c r="AJ118">
        <f>'2019'!$AS45</f>
        <v>177.8</v>
      </c>
      <c r="AK118">
        <f>'2020'!$AS45</f>
        <v>163.19999999999999</v>
      </c>
      <c r="AL118">
        <f>'2021'!$AS45</f>
        <v>172.8</v>
      </c>
    </row>
    <row r="119" spans="1:38" x14ac:dyDescent="0.2">
      <c r="A119" t="s">
        <v>277</v>
      </c>
      <c r="B119" t="s">
        <v>287</v>
      </c>
      <c r="C119" t="s">
        <v>46</v>
      </c>
      <c r="E119" t="s">
        <v>145</v>
      </c>
      <c r="G119">
        <f>'1990'!$AS59</f>
        <v>0</v>
      </c>
      <c r="H119">
        <f>'1991'!$AS59</f>
        <v>0</v>
      </c>
      <c r="I119">
        <f>'1992'!$AS59</f>
        <v>0</v>
      </c>
      <c r="J119">
        <f>'1993'!$AS59</f>
        <v>0</v>
      </c>
      <c r="K119">
        <f>'1994'!$AS59</f>
        <v>0</v>
      </c>
      <c r="L119">
        <f>'1995'!$AS59</f>
        <v>0</v>
      </c>
      <c r="M119">
        <f>'1996'!$AS59</f>
        <v>0</v>
      </c>
      <c r="N119">
        <f>'1997'!$AS59</f>
        <v>0</v>
      </c>
      <c r="O119">
        <f>'1998'!$AS59</f>
        <v>0</v>
      </c>
      <c r="P119">
        <f>'1999'!$AS59</f>
        <v>0</v>
      </c>
      <c r="Q119">
        <f>'2000'!$AS59</f>
        <v>0</v>
      </c>
      <c r="R119">
        <f>'2001'!$AS59</f>
        <v>0</v>
      </c>
      <c r="S119">
        <f>'2002'!$AS59</f>
        <v>0</v>
      </c>
      <c r="T119">
        <f>'2003'!$AS59</f>
        <v>0</v>
      </c>
      <c r="U119">
        <f>'2004'!$AS59</f>
        <v>0</v>
      </c>
      <c r="V119">
        <f>'2005'!$AS59</f>
        <v>0</v>
      </c>
      <c r="W119">
        <f>'2006'!$AS59</f>
        <v>0.1</v>
      </c>
      <c r="X119">
        <f>'2007'!$AS59</f>
        <v>0.1</v>
      </c>
      <c r="Y119">
        <f>'2008'!$AS59</f>
        <v>0.1</v>
      </c>
      <c r="Z119">
        <f>'2009'!$AS59</f>
        <v>0.3</v>
      </c>
      <c r="AA119">
        <f>'2010'!$AS59</f>
        <v>0.4</v>
      </c>
      <c r="AB119">
        <f>'2011'!$AS59</f>
        <v>0.7</v>
      </c>
      <c r="AC119">
        <f>'2012'!$AS59</f>
        <v>1</v>
      </c>
      <c r="AD119">
        <f>'2013'!$AS59</f>
        <v>1.1000000000000001</v>
      </c>
      <c r="AE119">
        <f>'2014'!$AS59</f>
        <v>1.4</v>
      </c>
      <c r="AF119">
        <f>'2015'!$AS59</f>
        <v>1.5</v>
      </c>
      <c r="AG119">
        <f>'2016'!$AS59</f>
        <v>1.9</v>
      </c>
      <c r="AH119">
        <f>'2017'!$AS59</f>
        <v>2.2999999999999998</v>
      </c>
      <c r="AI119">
        <f>'2018'!$AS59</f>
        <v>2.5</v>
      </c>
      <c r="AJ119">
        <f>'2019'!$AS59</f>
        <v>2.7</v>
      </c>
      <c r="AK119">
        <f>'2020'!$AS59</f>
        <v>2.5</v>
      </c>
      <c r="AL119">
        <f>'2021'!$AS59</f>
        <v>3.3</v>
      </c>
    </row>
    <row r="120" spans="1:38" x14ac:dyDescent="0.2">
      <c r="A120" t="s">
        <v>277</v>
      </c>
      <c r="B120" t="s">
        <v>288</v>
      </c>
      <c r="C120" t="s">
        <v>46</v>
      </c>
      <c r="E120" t="s">
        <v>145</v>
      </c>
      <c r="G120">
        <f>'1990'!$AS67</f>
        <v>133.6</v>
      </c>
      <c r="H120">
        <f>'1991'!$AS67</f>
        <v>157.4</v>
      </c>
      <c r="I120">
        <f>'1992'!$AS67</f>
        <v>141.19999999999999</v>
      </c>
      <c r="J120">
        <f>'1993'!$AS67</f>
        <v>152</v>
      </c>
      <c r="K120">
        <f>'1994'!$AS67</f>
        <v>139.6</v>
      </c>
      <c r="L120">
        <f>'1995'!$AS67</f>
        <v>145.5</v>
      </c>
      <c r="M120">
        <f>'1996'!$AS67</f>
        <v>169.7</v>
      </c>
      <c r="N120">
        <f>'1997'!$AS67</f>
        <v>146</v>
      </c>
      <c r="O120">
        <f>'1998'!$AS67</f>
        <v>140.6</v>
      </c>
      <c r="P120">
        <f>'1999'!$AS67</f>
        <v>128.9</v>
      </c>
      <c r="Q120">
        <f>'2000'!$AS67</f>
        <v>128.80000000000001</v>
      </c>
      <c r="R120">
        <f>'2001'!$AS67</f>
        <v>139.30000000000001</v>
      </c>
      <c r="S120">
        <f>'2002'!$AS67</f>
        <v>132.5</v>
      </c>
      <c r="T120">
        <f>'2003'!$AS67</f>
        <v>142.4</v>
      </c>
      <c r="U120">
        <f>'2004'!$AS67</f>
        <v>157.69999999999999</v>
      </c>
      <c r="V120">
        <f>'2005'!$AS67</f>
        <v>144</v>
      </c>
      <c r="W120">
        <f>'2006'!$AS67</f>
        <v>144.19999999999999</v>
      </c>
      <c r="X120">
        <f>'2007'!$AS67</f>
        <v>128.4</v>
      </c>
      <c r="Y120">
        <f>'2008'!$AS67</f>
        <v>140.4</v>
      </c>
      <c r="Z120">
        <f>'2009'!$AS67</f>
        <v>144.80000000000001</v>
      </c>
      <c r="AA120">
        <f>'2010'!$AS67</f>
        <v>164.6</v>
      </c>
      <c r="AB120">
        <f>'2011'!$AS67</f>
        <v>131.80000000000001</v>
      </c>
      <c r="AC120">
        <f>'2012'!$AS67</f>
        <v>149.6</v>
      </c>
      <c r="AD120">
        <f>'2013'!$AS67</f>
        <v>150.19999999999999</v>
      </c>
      <c r="AE120">
        <f>'2014'!$AS67</f>
        <v>118.3</v>
      </c>
      <c r="AF120">
        <f>'2015'!$AS67</f>
        <v>128.19999999999999</v>
      </c>
      <c r="AG120">
        <f>'2016'!$AS67</f>
        <v>129</v>
      </c>
      <c r="AH120">
        <f>'2017'!$AS67</f>
        <v>127.8</v>
      </c>
      <c r="AI120">
        <f>'2018'!$AS67</f>
        <v>123.8</v>
      </c>
      <c r="AJ120">
        <f>'2019'!$AS67</f>
        <v>114.3</v>
      </c>
      <c r="AK120">
        <f>'2020'!$AS67</f>
        <v>102.6</v>
      </c>
      <c r="AL120">
        <f>'2021'!$AS67</f>
        <v>111.4</v>
      </c>
    </row>
    <row r="121" spans="1:38" x14ac:dyDescent="0.2">
      <c r="A121" t="s">
        <v>277</v>
      </c>
      <c r="B121" t="s">
        <v>289</v>
      </c>
      <c r="C121" t="s">
        <v>46</v>
      </c>
      <c r="E121" t="s">
        <v>145</v>
      </c>
      <c r="G121">
        <f>'1990'!$AS68</f>
        <v>350.3</v>
      </c>
      <c r="H121">
        <f>'1991'!$AS68</f>
        <v>405.2</v>
      </c>
      <c r="I121">
        <f>'1992'!$AS68</f>
        <v>372.3</v>
      </c>
      <c r="J121">
        <f>'1993'!$AS68</f>
        <v>391.4</v>
      </c>
      <c r="K121">
        <f>'1994'!$AS68</f>
        <v>366.8</v>
      </c>
      <c r="L121">
        <f>'1995'!$AS68</f>
        <v>402.4</v>
      </c>
      <c r="M121">
        <f>'1996'!$AS68</f>
        <v>471.2</v>
      </c>
      <c r="N121">
        <f>'1997'!$AS68</f>
        <v>395.3</v>
      </c>
      <c r="O121">
        <f>'1998'!$AS68</f>
        <v>375.9</v>
      </c>
      <c r="P121">
        <f>'1999'!$AS68</f>
        <v>356.6</v>
      </c>
      <c r="Q121">
        <f>'2000'!$AS68</f>
        <v>356.2</v>
      </c>
      <c r="R121">
        <f>'2001'!$AS68</f>
        <v>378.6</v>
      </c>
      <c r="S121">
        <f>'2002'!$AS68</f>
        <v>365.3</v>
      </c>
      <c r="T121">
        <f>'2003'!$AS68</f>
        <v>374.1</v>
      </c>
      <c r="U121">
        <f>'2004'!$AS68</f>
        <v>357.7</v>
      </c>
      <c r="V121">
        <f>'2005'!$AS68</f>
        <v>343.9</v>
      </c>
      <c r="W121">
        <f>'2006'!$AS68</f>
        <v>346.6</v>
      </c>
      <c r="X121">
        <f>'2007'!$AS68</f>
        <v>309.5</v>
      </c>
      <c r="Y121">
        <f>'2008'!$AS68</f>
        <v>350.7</v>
      </c>
      <c r="Z121">
        <f>'2009'!$AS68</f>
        <v>349.2</v>
      </c>
      <c r="AA121">
        <f>'2010'!$AS68</f>
        <v>406.7</v>
      </c>
      <c r="AB121">
        <f>'2011'!$AS68</f>
        <v>316</v>
      </c>
      <c r="AC121">
        <f>'2012'!$AS68</f>
        <v>337.9</v>
      </c>
      <c r="AD121">
        <f>'2013'!$AS68</f>
        <v>359</v>
      </c>
      <c r="AE121">
        <f>'2014'!$AS68</f>
        <v>267.8</v>
      </c>
      <c r="AF121">
        <f>'2015'!$AS68</f>
        <v>285.3</v>
      </c>
      <c r="AG121">
        <f>'2016'!$AS68</f>
        <v>297.2</v>
      </c>
      <c r="AH121">
        <f>'2017'!$AS68</f>
        <v>288.3</v>
      </c>
      <c r="AI121">
        <f>'2018'!$AS68</f>
        <v>286.39999999999998</v>
      </c>
      <c r="AJ121">
        <f>'2019'!$AS68</f>
        <v>276.5</v>
      </c>
      <c r="AK121">
        <f>'2020'!$AS68</f>
        <v>264.7</v>
      </c>
      <c r="AL121">
        <f>'2021'!$AS68</f>
        <v>301.7</v>
      </c>
    </row>
    <row r="122" spans="1:38" x14ac:dyDescent="0.2">
      <c r="A122" t="s">
        <v>277</v>
      </c>
      <c r="B122" t="s">
        <v>290</v>
      </c>
      <c r="C122" t="s">
        <v>46</v>
      </c>
      <c r="E122" t="s">
        <v>145</v>
      </c>
      <c r="G122">
        <f>'1990'!$AS69</f>
        <v>126.2</v>
      </c>
      <c r="H122">
        <f>'1991'!$AS69</f>
        <v>142.1</v>
      </c>
      <c r="I122">
        <f>'1992'!$AS69</f>
        <v>136.80000000000001</v>
      </c>
      <c r="J122">
        <f>'1993'!$AS69</f>
        <v>142.1</v>
      </c>
      <c r="K122">
        <f>'1994'!$AS69</f>
        <v>130.5</v>
      </c>
      <c r="L122">
        <f>'1995'!$AS69</f>
        <v>129.80000000000001</v>
      </c>
      <c r="M122">
        <f>'1996'!$AS69</f>
        <v>145</v>
      </c>
      <c r="N122">
        <f>'1997'!$AS69</f>
        <v>121.6</v>
      </c>
      <c r="O122">
        <f>'1998'!$AS69</f>
        <v>120.9</v>
      </c>
      <c r="P122">
        <f>'1999'!$AS69</f>
        <v>115.8</v>
      </c>
      <c r="Q122">
        <f>'2000'!$AS69</f>
        <v>117.9</v>
      </c>
      <c r="R122">
        <f>'2001'!$AS69</f>
        <v>115.4</v>
      </c>
      <c r="S122">
        <f>'2002'!$AS69</f>
        <v>107.1</v>
      </c>
      <c r="T122">
        <f>'2003'!$AS69</f>
        <v>106.1</v>
      </c>
      <c r="U122">
        <f>'2004'!$AS69</f>
        <v>106.7</v>
      </c>
      <c r="V122">
        <f>'2005'!$AS69</f>
        <v>102.9</v>
      </c>
      <c r="W122">
        <f>'2006'!$AS69</f>
        <v>76.599999999999994</v>
      </c>
      <c r="X122">
        <f>'2007'!$AS69</f>
        <v>67.099999999999994</v>
      </c>
      <c r="Y122">
        <f>'2008'!$AS69</f>
        <v>54.8</v>
      </c>
      <c r="Z122">
        <f>'2009'!$AS69</f>
        <v>53</v>
      </c>
      <c r="AA122">
        <f>'2010'!$AS69</f>
        <v>63.5</v>
      </c>
      <c r="AB122">
        <f>'2011'!$AS69</f>
        <v>44.1</v>
      </c>
      <c r="AC122">
        <f>'2012'!$AS69</f>
        <v>48.8</v>
      </c>
      <c r="AD122">
        <f>'2013'!$AS69</f>
        <v>47.5</v>
      </c>
      <c r="AE122">
        <f>'2014'!$AS69</f>
        <v>42.9</v>
      </c>
      <c r="AF122">
        <f>'2015'!$AS69</f>
        <v>43.6</v>
      </c>
      <c r="AG122">
        <f>'2016'!$AS69</f>
        <v>50.1</v>
      </c>
      <c r="AH122">
        <f>'2017'!$AS69</f>
        <v>43.5</v>
      </c>
      <c r="AI122">
        <f>'2018'!$AS69</f>
        <v>45.8</v>
      </c>
      <c r="AJ122">
        <f>'2019'!$AS69</f>
        <v>37.6</v>
      </c>
      <c r="AK122">
        <f>'2020'!$AS69</f>
        <v>34.299999999999997</v>
      </c>
      <c r="AL122">
        <f>'2021'!$AS69</f>
        <v>32.6</v>
      </c>
    </row>
    <row r="123" spans="1:38" x14ac:dyDescent="0.2">
      <c r="A123" t="s">
        <v>277</v>
      </c>
      <c r="B123" t="s">
        <v>291</v>
      </c>
      <c r="C123" t="s">
        <v>46</v>
      </c>
      <c r="E123" t="s">
        <v>145</v>
      </c>
      <c r="G123">
        <f>'1990'!$AS71+'1990'!$AS70</f>
        <v>0</v>
      </c>
      <c r="H123">
        <f>'1991'!$AS71+'1991'!$AS70</f>
        <v>0</v>
      </c>
      <c r="I123">
        <f>'1992'!$AS71+'1992'!$AS70</f>
        <v>0</v>
      </c>
      <c r="J123">
        <f>'1993'!$AS71+'1993'!$AS70</f>
        <v>0</v>
      </c>
      <c r="K123">
        <f>'1994'!$AS71+'1994'!$AS70</f>
        <v>0</v>
      </c>
      <c r="L123">
        <f>'1995'!$AS71+'1995'!$AS70</f>
        <v>0</v>
      </c>
      <c r="M123">
        <f>'1996'!$AS71+'1996'!$AS70</f>
        <v>0</v>
      </c>
      <c r="N123">
        <f>'1997'!$AS71+'1997'!$AS70</f>
        <v>0</v>
      </c>
      <c r="O123">
        <f>'1998'!$AS71+'1998'!$AS70</f>
        <v>0</v>
      </c>
      <c r="P123">
        <f>'1999'!$AS71+'1999'!$AS70</f>
        <v>0</v>
      </c>
      <c r="Q123">
        <f>'2000'!$AS71+'2000'!$AS70</f>
        <v>0</v>
      </c>
      <c r="R123">
        <f>'2001'!$AS71+'2001'!$AS70</f>
        <v>0</v>
      </c>
      <c r="S123">
        <f>'2002'!$AS71+'2002'!$AS70</f>
        <v>0</v>
      </c>
      <c r="T123">
        <f>'2003'!$AS71+'2003'!$AS70</f>
        <v>0</v>
      </c>
      <c r="U123">
        <f>'2004'!$AS71+'2004'!$AS70</f>
        <v>0</v>
      </c>
      <c r="V123">
        <f>'2005'!$AS71+'2005'!$AS70</f>
        <v>0</v>
      </c>
      <c r="W123">
        <f>'2006'!$AS71+'2006'!$AS70</f>
        <v>0</v>
      </c>
      <c r="X123">
        <f>'2007'!$AS71+'2007'!$AS70</f>
        <v>0</v>
      </c>
      <c r="Y123">
        <f>'2008'!$AS71+'2008'!$AS70</f>
        <v>0</v>
      </c>
      <c r="Z123">
        <f>'2009'!$AS71+'2009'!$AS70</f>
        <v>0</v>
      </c>
      <c r="AA123">
        <f>'2010'!$AS71+'2010'!$AS70</f>
        <v>0.2</v>
      </c>
      <c r="AB123">
        <f>'2011'!$AS71+'2011'!$AS70</f>
        <v>0.1</v>
      </c>
      <c r="AC123">
        <f>'2012'!$AS71+'2012'!$AS70</f>
        <v>0.2</v>
      </c>
      <c r="AD123">
        <f>'2013'!$AS71+'2013'!$AS70</f>
        <v>0.2</v>
      </c>
      <c r="AE123">
        <f>'2014'!$AS71+'2014'!$AS70</f>
        <v>0.2</v>
      </c>
      <c r="AF123">
        <f>'2015'!$AS71+'2015'!$AS70</f>
        <v>0.2</v>
      </c>
      <c r="AG123">
        <f>'2016'!$AS71+'2016'!$AS70</f>
        <v>0.1</v>
      </c>
      <c r="AH123">
        <f>'2017'!$AS71+'2017'!$AS70</f>
        <v>0.1</v>
      </c>
      <c r="AI123">
        <f>'2018'!$AS71+'2018'!$AS70</f>
        <v>0.1</v>
      </c>
      <c r="AJ123">
        <f>'2019'!$AS71+'2019'!$AS70</f>
        <v>0.1</v>
      </c>
      <c r="AK123">
        <f>'2020'!$AS71+'2020'!$AS70</f>
        <v>0.1</v>
      </c>
      <c r="AL123">
        <f>'2021'!$AS71+'2021'!$AS70</f>
        <v>0.2</v>
      </c>
    </row>
    <row r="126" spans="1:38" x14ac:dyDescent="0.2">
      <c r="A126" t="s">
        <v>275</v>
      </c>
      <c r="B126" t="s">
        <v>285</v>
      </c>
      <c r="C126" t="s">
        <v>408</v>
      </c>
      <c r="E126" t="s">
        <v>142</v>
      </c>
      <c r="G126">
        <f>'1990'!$V35</f>
        <v>109.6</v>
      </c>
      <c r="H126">
        <f>'1991'!$V35</f>
        <v>112.4</v>
      </c>
      <c r="I126">
        <f>'1992'!$V35</f>
        <v>106.9</v>
      </c>
      <c r="J126">
        <f>'1993'!$V35</f>
        <v>114.3</v>
      </c>
      <c r="K126">
        <f>'1994'!$V35</f>
        <v>116.2</v>
      </c>
      <c r="L126">
        <f>'1995'!$V35</f>
        <v>112.8</v>
      </c>
      <c r="M126">
        <f>'1996'!$V35</f>
        <v>108.6</v>
      </c>
      <c r="N126">
        <f>'1997'!$V35</f>
        <v>98.5</v>
      </c>
      <c r="O126">
        <f>'1998'!$V35</f>
        <v>91</v>
      </c>
      <c r="P126">
        <f>'1999'!$V35</f>
        <v>80.400000000000006</v>
      </c>
      <c r="Q126">
        <f>'2000'!$V35</f>
        <v>84.4</v>
      </c>
      <c r="R126">
        <f>'2001'!$V35</f>
        <v>84.5</v>
      </c>
      <c r="S126">
        <f>'2002'!$V35</f>
        <v>76.2</v>
      </c>
      <c r="T126">
        <f>'2003'!$V35</f>
        <v>79.8</v>
      </c>
      <c r="U126">
        <f>'2004'!$V35</f>
        <v>86.6</v>
      </c>
      <c r="V126">
        <f>'2005'!$V35</f>
        <v>90.1</v>
      </c>
      <c r="W126">
        <f>'2006'!$V35</f>
        <v>85.4</v>
      </c>
      <c r="X126">
        <f>'2007'!$V35</f>
        <v>93.6</v>
      </c>
      <c r="Y126">
        <f>'2008'!$V35</f>
        <v>87.1</v>
      </c>
      <c r="Z126">
        <f>'2009'!$V35</f>
        <v>77.599999999999994</v>
      </c>
      <c r="AA126">
        <f>'2010'!$V35</f>
        <v>72.099999999999994</v>
      </c>
      <c r="AB126">
        <f>'2011'!$V35</f>
        <v>78.099999999999994</v>
      </c>
      <c r="AC126">
        <f>'2012'!$V35</f>
        <v>81.5</v>
      </c>
      <c r="AD126">
        <f>'2013'!$V35</f>
        <v>76.2</v>
      </c>
      <c r="AE126">
        <f>'2014'!$V35</f>
        <v>80.8</v>
      </c>
      <c r="AF126">
        <f>'2015'!$V35</f>
        <v>92.8</v>
      </c>
      <c r="AG126">
        <f>'2016'!$V35</f>
        <v>93.5</v>
      </c>
      <c r="AH126">
        <f>'2017'!$V35</f>
        <v>86.8</v>
      </c>
      <c r="AI126">
        <f>'2018'!$V35</f>
        <v>87</v>
      </c>
      <c r="AJ126">
        <f>'2019'!$V35</f>
        <v>99.5</v>
      </c>
      <c r="AK126">
        <f>'2020'!$V35</f>
        <v>84.4</v>
      </c>
      <c r="AL126">
        <f>'2021'!$V35</f>
        <v>98.3</v>
      </c>
    </row>
    <row r="127" spans="1:38" x14ac:dyDescent="0.2">
      <c r="A127" t="s">
        <v>275</v>
      </c>
      <c r="B127" t="s">
        <v>286</v>
      </c>
      <c r="C127" t="s">
        <v>408</v>
      </c>
      <c r="E127" t="s">
        <v>142</v>
      </c>
      <c r="G127">
        <f>'1990'!$V45</f>
        <v>106.8</v>
      </c>
      <c r="H127">
        <f>'1991'!$V45</f>
        <v>98.9</v>
      </c>
      <c r="I127">
        <f>'1992'!$V45</f>
        <v>97.5</v>
      </c>
      <c r="J127">
        <f>'1993'!$V45</f>
        <v>102.6</v>
      </c>
      <c r="K127">
        <f>'1994'!$V45</f>
        <v>104.8</v>
      </c>
      <c r="L127">
        <f>'1995'!$V45</f>
        <v>96.8</v>
      </c>
      <c r="M127">
        <f>'1996'!$V45</f>
        <v>103.7</v>
      </c>
      <c r="N127">
        <f>'1997'!$V45</f>
        <v>98.5</v>
      </c>
      <c r="O127">
        <f>'1998'!$V45</f>
        <v>96.7</v>
      </c>
      <c r="P127">
        <f>'1999'!$V45</f>
        <v>108.8</v>
      </c>
      <c r="Q127">
        <f>'2000'!$V45</f>
        <v>101.4</v>
      </c>
      <c r="R127">
        <f>'2001'!$V45</f>
        <v>107.8</v>
      </c>
      <c r="S127">
        <f>'2002'!$V45</f>
        <v>120.2</v>
      </c>
      <c r="T127">
        <f>'2003'!$V45</f>
        <v>126.6</v>
      </c>
      <c r="U127">
        <f>'2004'!$V45</f>
        <v>121.1</v>
      </c>
      <c r="V127">
        <f>'2005'!$V45</f>
        <v>118.7</v>
      </c>
      <c r="W127">
        <f>'2006'!$V45</f>
        <v>137</v>
      </c>
      <c r="X127">
        <f>'2007'!$V45</f>
        <v>145.19999999999999</v>
      </c>
      <c r="Y127">
        <f>'2008'!$V45</f>
        <v>129.9</v>
      </c>
      <c r="Z127">
        <f>'2009'!$V45</f>
        <v>127</v>
      </c>
      <c r="AA127">
        <f>'2010'!$V45</f>
        <v>135.30000000000001</v>
      </c>
      <c r="AB127">
        <f>'2011'!$V45</f>
        <v>121.6</v>
      </c>
      <c r="AC127">
        <f>'2012'!$V45</f>
        <v>133.5</v>
      </c>
      <c r="AD127">
        <f>'2013'!$V45</f>
        <v>124</v>
      </c>
      <c r="AE127">
        <f>'2014'!$V45</f>
        <v>126.5</v>
      </c>
      <c r="AF127">
        <f>'2015'!$V45</f>
        <v>126.7</v>
      </c>
      <c r="AG127">
        <f>'2016'!$V45</f>
        <v>142.1</v>
      </c>
      <c r="AH127">
        <f>'2017'!$V45</f>
        <v>138.80000000000001</v>
      </c>
      <c r="AI127">
        <f>'2018'!$V45</f>
        <v>140.80000000000001</v>
      </c>
      <c r="AJ127">
        <f>'2019'!$V45</f>
        <v>128.1</v>
      </c>
      <c r="AK127">
        <f>'2020'!$V45</f>
        <v>137.1</v>
      </c>
      <c r="AL127">
        <f>'2021'!$V45</f>
        <v>130.80000000000001</v>
      </c>
    </row>
    <row r="128" spans="1:38" x14ac:dyDescent="0.2">
      <c r="A128" t="s">
        <v>275</v>
      </c>
      <c r="B128" t="s">
        <v>287</v>
      </c>
      <c r="C128" t="s">
        <v>408</v>
      </c>
      <c r="E128" t="s">
        <v>142</v>
      </c>
      <c r="G128">
        <f>'1990'!$V59</f>
        <v>372.3</v>
      </c>
      <c r="H128">
        <f>'1991'!$V59</f>
        <v>378.5</v>
      </c>
      <c r="I128">
        <f>'1992'!$V59</f>
        <v>398.3</v>
      </c>
      <c r="J128">
        <f>'1993'!$V59</f>
        <v>409.8</v>
      </c>
      <c r="K128">
        <f>'1994'!$V59</f>
        <v>401.4</v>
      </c>
      <c r="L128">
        <f>'1995'!$V59</f>
        <v>406.4</v>
      </c>
      <c r="M128">
        <f>'1996'!$V59</f>
        <v>423.3</v>
      </c>
      <c r="N128">
        <f>'1997'!$V59</f>
        <v>423.2</v>
      </c>
      <c r="O128">
        <f>'1998'!$V59</f>
        <v>432.9</v>
      </c>
      <c r="P128">
        <f>'1999'!$V59</f>
        <v>439.9</v>
      </c>
      <c r="Q128">
        <f>'2000'!$V59</f>
        <v>439.7</v>
      </c>
      <c r="R128">
        <f>'2001'!$V59</f>
        <v>443.2</v>
      </c>
      <c r="S128">
        <f>'2002'!$V59</f>
        <v>453.4</v>
      </c>
      <c r="T128">
        <f>'2003'!$V59</f>
        <v>460.2</v>
      </c>
      <c r="U128">
        <f>'2004'!$V59</f>
        <v>467.4</v>
      </c>
      <c r="V128">
        <f>'2005'!$V59</f>
        <v>470.5</v>
      </c>
      <c r="W128">
        <f>'2006'!$V59</f>
        <v>485.2</v>
      </c>
      <c r="X128">
        <f>'2007'!$V59</f>
        <v>490.8</v>
      </c>
      <c r="Y128">
        <f>'2008'!$V59</f>
        <v>494.6</v>
      </c>
      <c r="Z128">
        <f>'2009'!$V59</f>
        <v>478.9</v>
      </c>
      <c r="AA128">
        <f>'2010'!$V59</f>
        <v>481.4</v>
      </c>
      <c r="AB128">
        <f>'2011'!$V59</f>
        <v>486.2</v>
      </c>
      <c r="AC128">
        <f>'2012'!$V59</f>
        <v>464.7</v>
      </c>
      <c r="AD128">
        <f>'2013'!$V59</f>
        <v>443.1</v>
      </c>
      <c r="AE128">
        <f>'2014'!$V59</f>
        <v>410.9</v>
      </c>
      <c r="AF128">
        <f>'2015'!$V59</f>
        <v>411.7</v>
      </c>
      <c r="AG128">
        <f>'2016'!$V59</f>
        <v>410.5</v>
      </c>
      <c r="AH128">
        <f>'2017'!$V59</f>
        <v>425</v>
      </c>
      <c r="AI128">
        <f>'2018'!$V59</f>
        <v>434.6</v>
      </c>
      <c r="AJ128">
        <f>'2019'!$V59</f>
        <v>433.2</v>
      </c>
      <c r="AK128">
        <f>'2020'!$V59</f>
        <v>368</v>
      </c>
      <c r="AL128">
        <f>'2021'!$V59</f>
        <v>371.8</v>
      </c>
    </row>
    <row r="129" spans="1:38" x14ac:dyDescent="0.2">
      <c r="A129" t="s">
        <v>275</v>
      </c>
      <c r="B129" t="s">
        <v>288</v>
      </c>
      <c r="C129" t="s">
        <v>408</v>
      </c>
      <c r="E129" t="s">
        <v>142</v>
      </c>
      <c r="G129">
        <f>'1990'!$V67</f>
        <v>7.5</v>
      </c>
      <c r="H129">
        <f>'1991'!$V67</f>
        <v>7.5</v>
      </c>
      <c r="I129">
        <f>'1992'!$V67</f>
        <v>7.6</v>
      </c>
      <c r="J129">
        <f>'1993'!$V67</f>
        <v>7.9</v>
      </c>
      <c r="K129">
        <f>'1994'!$V67</f>
        <v>7.5</v>
      </c>
      <c r="L129">
        <f>'1995'!$V67</f>
        <v>6.5</v>
      </c>
      <c r="M129">
        <f>'1996'!$V67</f>
        <v>7.9</v>
      </c>
      <c r="N129">
        <f>'1997'!$V67</f>
        <v>8.1999999999999993</v>
      </c>
      <c r="O129">
        <f>'1998'!$V67</f>
        <v>8</v>
      </c>
      <c r="P129">
        <f>'1999'!$V67</f>
        <v>7.4</v>
      </c>
      <c r="Q129">
        <f>'2000'!$V67</f>
        <v>7.6</v>
      </c>
      <c r="R129">
        <f>'2001'!$V67</f>
        <v>7.8</v>
      </c>
      <c r="S129">
        <f>'2002'!$V67</f>
        <v>8.1</v>
      </c>
      <c r="T129">
        <f>'2003'!$V67</f>
        <v>8.1</v>
      </c>
      <c r="U129">
        <f>'2004'!$V67</f>
        <v>8.6</v>
      </c>
      <c r="V129">
        <f>'2005'!$V67</f>
        <v>8.6</v>
      </c>
      <c r="W129">
        <f>'2006'!$V67</f>
        <v>9.1</v>
      </c>
      <c r="X129">
        <f>'2007'!$V67</f>
        <v>8</v>
      </c>
      <c r="Y129">
        <f>'2008'!$V67</f>
        <v>7.8</v>
      </c>
      <c r="Z129">
        <f>'2009'!$V67</f>
        <v>8.1999999999999993</v>
      </c>
      <c r="AA129">
        <f>'2010'!$V67</f>
        <v>8.6999999999999993</v>
      </c>
      <c r="AB129">
        <f>'2011'!$V67</f>
        <v>8.6</v>
      </c>
      <c r="AC129">
        <f>'2012'!$V67</f>
        <v>9.6</v>
      </c>
      <c r="AD129">
        <f>'2013'!$V67</f>
        <v>9.3000000000000007</v>
      </c>
      <c r="AE129">
        <f>'2014'!$V67</f>
        <v>7.7</v>
      </c>
      <c r="AF129">
        <f>'2015'!$V67</f>
        <v>8.4</v>
      </c>
      <c r="AG129">
        <f>'2016'!$V67</f>
        <v>8.5</v>
      </c>
      <c r="AH129">
        <f>'2017'!$V67</f>
        <v>8.6999999999999993</v>
      </c>
      <c r="AI129">
        <f>'2018'!$V67</f>
        <v>9.8000000000000007</v>
      </c>
      <c r="AJ129">
        <f>'2019'!$V67</f>
        <v>11</v>
      </c>
      <c r="AK129">
        <f>'2020'!$V67</f>
        <v>9.6</v>
      </c>
      <c r="AL129">
        <f>'2021'!$V67</f>
        <v>9.6</v>
      </c>
    </row>
    <row r="130" spans="1:38" x14ac:dyDescent="0.2">
      <c r="A130" t="s">
        <v>275</v>
      </c>
      <c r="B130" t="s">
        <v>289</v>
      </c>
      <c r="C130" t="s">
        <v>408</v>
      </c>
      <c r="E130" t="s">
        <v>142</v>
      </c>
      <c r="G130">
        <f>'1990'!$V68</f>
        <v>10.199999999999999</v>
      </c>
      <c r="H130">
        <f>'1991'!$V68</f>
        <v>9.8000000000000007</v>
      </c>
      <c r="I130">
        <f>'1992'!$V68</f>
        <v>9.1</v>
      </c>
      <c r="J130">
        <f>'1993'!$V68</f>
        <v>9.6999999999999993</v>
      </c>
      <c r="K130">
        <f>'1994'!$V68</f>
        <v>8.4</v>
      </c>
      <c r="L130">
        <f>'1995'!$V68</f>
        <v>5.8</v>
      </c>
      <c r="M130">
        <f>'1996'!$V68</f>
        <v>5.2</v>
      </c>
      <c r="N130">
        <f>'1997'!$V68</f>
        <v>3.9</v>
      </c>
      <c r="O130">
        <f>'1998'!$V68</f>
        <v>3.7</v>
      </c>
      <c r="P130">
        <f>'1999'!$V68</f>
        <v>3.5</v>
      </c>
      <c r="Q130">
        <f>'2000'!$V68</f>
        <v>3.1</v>
      </c>
      <c r="R130">
        <f>'2001'!$V68</f>
        <v>2.9</v>
      </c>
      <c r="S130">
        <f>'2002'!$V68</f>
        <v>2.6</v>
      </c>
      <c r="T130">
        <f>'2003'!$V68</f>
        <v>2.4</v>
      </c>
      <c r="U130">
        <f>'2004'!$V68</f>
        <v>2.1</v>
      </c>
      <c r="V130">
        <f>'2005'!$V68</f>
        <v>1.9</v>
      </c>
      <c r="W130">
        <f>'2006'!$V68</f>
        <v>1.8</v>
      </c>
      <c r="X130">
        <f>'2007'!$V68</f>
        <v>1.7</v>
      </c>
      <c r="Y130">
        <f>'2008'!$V68</f>
        <v>1.8</v>
      </c>
      <c r="Z130">
        <f>'2009'!$V68</f>
        <v>1.8</v>
      </c>
      <c r="AA130">
        <f>'2010'!$V68</f>
        <v>2</v>
      </c>
      <c r="AB130">
        <f>'2011'!$V68</f>
        <v>1.7</v>
      </c>
      <c r="AC130">
        <f>'2012'!$V68</f>
        <v>1.8</v>
      </c>
      <c r="AD130">
        <f>'2013'!$V68</f>
        <v>1.8</v>
      </c>
      <c r="AE130">
        <f>'2014'!$V68</f>
        <v>1.5</v>
      </c>
      <c r="AF130">
        <f>'2015'!$V68</f>
        <v>1.5</v>
      </c>
      <c r="AG130">
        <f>'2016'!$V68</f>
        <v>1.5</v>
      </c>
      <c r="AH130">
        <f>'2017'!$V68</f>
        <v>1.5</v>
      </c>
      <c r="AI130">
        <f>'2018'!$V68</f>
        <v>1.5</v>
      </c>
      <c r="AJ130">
        <f>'2019'!$V68</f>
        <v>1.5</v>
      </c>
      <c r="AK130">
        <f>'2020'!$V68</f>
        <v>1.5</v>
      </c>
      <c r="AL130">
        <f>'2021'!$V68</f>
        <v>1.5</v>
      </c>
    </row>
    <row r="131" spans="1:38" x14ac:dyDescent="0.2">
      <c r="A131" t="s">
        <v>275</v>
      </c>
      <c r="B131" t="s">
        <v>290</v>
      </c>
      <c r="C131" t="s">
        <v>408</v>
      </c>
      <c r="E131" t="s">
        <v>142</v>
      </c>
      <c r="G131">
        <f>'1990'!$V69</f>
        <v>18.3</v>
      </c>
      <c r="H131">
        <f>'1991'!$V69</f>
        <v>18.100000000000001</v>
      </c>
      <c r="I131">
        <f>'1992'!$V69</f>
        <v>17.600000000000001</v>
      </c>
      <c r="J131">
        <f>'1993'!$V69</f>
        <v>17.600000000000001</v>
      </c>
      <c r="K131">
        <f>'1994'!$V69</f>
        <v>17.8</v>
      </c>
      <c r="L131">
        <f>'1995'!$V69</f>
        <v>18.399999999999999</v>
      </c>
      <c r="M131">
        <f>'1996'!$V69</f>
        <v>17.3</v>
      </c>
      <c r="N131">
        <f>'1997'!$V69</f>
        <v>15.9</v>
      </c>
      <c r="O131">
        <f>'1998'!$V69</f>
        <v>15.9</v>
      </c>
      <c r="P131">
        <f>'1999'!$V69</f>
        <v>16.7</v>
      </c>
      <c r="Q131">
        <f>'2000'!$V69</f>
        <v>17.100000000000001</v>
      </c>
      <c r="R131">
        <f>'2001'!$V69</f>
        <v>17</v>
      </c>
      <c r="S131">
        <f>'2002'!$V69</f>
        <v>16.3</v>
      </c>
      <c r="T131">
        <f>'2003'!$V69</f>
        <v>16.2</v>
      </c>
      <c r="U131">
        <f>'2004'!$V69</f>
        <v>15.7</v>
      </c>
      <c r="V131">
        <f>'2005'!$V69</f>
        <v>16.3</v>
      </c>
      <c r="W131">
        <f>'2006'!$V69</f>
        <v>16.100000000000001</v>
      </c>
      <c r="X131">
        <f>'2007'!$V69</f>
        <v>16.2</v>
      </c>
      <c r="Y131">
        <f>'2008'!$V69</f>
        <v>16.2</v>
      </c>
      <c r="Z131">
        <f>'2009'!$V69</f>
        <v>15.8</v>
      </c>
      <c r="AA131">
        <f>'2010'!$V69</f>
        <v>16.899999999999999</v>
      </c>
      <c r="AB131">
        <f>'2011'!$V69</f>
        <v>16.899999999999999</v>
      </c>
      <c r="AC131">
        <f>'2012'!$V69</f>
        <v>16.600000000000001</v>
      </c>
      <c r="AD131">
        <f>'2013'!$V69</f>
        <v>17.5</v>
      </c>
      <c r="AE131">
        <f>'2014'!$V69</f>
        <v>18.600000000000001</v>
      </c>
      <c r="AF131">
        <f>'2015'!$V69</f>
        <v>19.100000000000001</v>
      </c>
      <c r="AG131">
        <f>'2016'!$V69</f>
        <v>18.100000000000001</v>
      </c>
      <c r="AH131">
        <f>'2017'!$V69</f>
        <v>17.8</v>
      </c>
      <c r="AI131">
        <f>'2018'!$V69</f>
        <v>20.2</v>
      </c>
      <c r="AJ131">
        <f>'2019'!$V69</f>
        <v>19.5</v>
      </c>
      <c r="AK131">
        <f>'2020'!$V69</f>
        <v>20.3</v>
      </c>
      <c r="AL131">
        <f>'2021'!$V69</f>
        <v>20.8</v>
      </c>
    </row>
    <row r="132" spans="1:38" x14ac:dyDescent="0.2">
      <c r="A132" t="s">
        <v>275</v>
      </c>
      <c r="B132" t="s">
        <v>291</v>
      </c>
      <c r="C132" t="s">
        <v>408</v>
      </c>
      <c r="E132" t="s">
        <v>142</v>
      </c>
      <c r="G132">
        <f>'1990'!$V70+'1990'!$V71</f>
        <v>21.1</v>
      </c>
      <c r="H132">
        <f>'1991'!$V70+'1991'!$V71</f>
        <v>20.8</v>
      </c>
      <c r="I132">
        <f>'1992'!$V70+'1992'!$V71</f>
        <v>20.100000000000001</v>
      </c>
      <c r="J132">
        <f>'1993'!$V70+'1993'!$V71</f>
        <v>20.2</v>
      </c>
      <c r="K132">
        <f>'1994'!$V70+'1994'!$V71</f>
        <v>20.3</v>
      </c>
      <c r="L132">
        <f>'1995'!$V70+'1995'!$V71</f>
        <v>22.6</v>
      </c>
      <c r="M132">
        <f>'1996'!$V70+'1996'!$V71</f>
        <v>22</v>
      </c>
      <c r="N132">
        <f>'1997'!$V70+'1997'!$V71</f>
        <v>21.599999999999998</v>
      </c>
      <c r="O132">
        <f>'1998'!$V70+'1998'!$V71</f>
        <v>21.4</v>
      </c>
      <c r="P132">
        <f>'1999'!$V70+'1999'!$V71</f>
        <v>22.6</v>
      </c>
      <c r="Q132">
        <f>'2000'!$V70+'2000'!$V71</f>
        <v>21.8</v>
      </c>
      <c r="R132">
        <f>'2001'!$V70+'2001'!$V71</f>
        <v>21.299999999999997</v>
      </c>
      <c r="S132">
        <f>'2002'!$V70+'2002'!$V71</f>
        <v>18.5</v>
      </c>
      <c r="T132">
        <f>'2003'!$V70+'2003'!$V71</f>
        <v>17.099999999999998</v>
      </c>
      <c r="U132">
        <f>'2004'!$V70+'2004'!$V71</f>
        <v>15.9</v>
      </c>
      <c r="V132">
        <f>'2005'!$V70+'2005'!$V71</f>
        <v>15.8</v>
      </c>
      <c r="W132">
        <f>'2006'!$V70+'2006'!$V71</f>
        <v>14.8</v>
      </c>
      <c r="X132">
        <f>'2007'!$V70+'2007'!$V71</f>
        <v>13.2</v>
      </c>
      <c r="Y132">
        <f>'2008'!$V70+'2008'!$V71</f>
        <v>12.4</v>
      </c>
      <c r="Z132">
        <f>'2009'!$V70+'2009'!$V71</f>
        <v>12</v>
      </c>
      <c r="AA132">
        <f>'2010'!$V70+'2010'!$V71</f>
        <v>13.399999999999999</v>
      </c>
      <c r="AB132">
        <f>'2011'!$V70+'2011'!$V71</f>
        <v>11.9</v>
      </c>
      <c r="AC132">
        <f>'2012'!$V70+'2012'!$V71</f>
        <v>10.3</v>
      </c>
      <c r="AD132">
        <f>'2013'!$V70+'2013'!$V71</f>
        <v>11.4</v>
      </c>
      <c r="AE132">
        <f>'2014'!$V70+'2014'!$V71</f>
        <v>11.600000000000001</v>
      </c>
      <c r="AF132">
        <f>'2015'!$V70+'2015'!$V71</f>
        <v>10.7</v>
      </c>
      <c r="AG132">
        <f>'2016'!$V70+'2016'!$V71</f>
        <v>10.5</v>
      </c>
      <c r="AH132">
        <f>'2017'!$V70+'2017'!$V71</f>
        <v>9.1999999999999993</v>
      </c>
      <c r="AI132">
        <f>'2018'!$V70+'2018'!$V71</f>
        <v>8.9</v>
      </c>
      <c r="AJ132">
        <f>'2019'!$V70+'2019'!$V71</f>
        <v>9.1000000000000014</v>
      </c>
      <c r="AK132">
        <f>'2020'!$V70+'2020'!$V71</f>
        <v>9.4</v>
      </c>
      <c r="AL132">
        <f>'2021'!$V70+'2021'!$V71</f>
        <v>8.6</v>
      </c>
    </row>
    <row r="135" spans="1:38" x14ac:dyDescent="0.2">
      <c r="A135" t="s">
        <v>276</v>
      </c>
      <c r="B135" t="s">
        <v>285</v>
      </c>
      <c r="C135" s="3" t="s">
        <v>409</v>
      </c>
      <c r="E135" t="s">
        <v>143</v>
      </c>
      <c r="G135">
        <f>'1990'!$G35</f>
        <v>21.1</v>
      </c>
      <c r="H135">
        <f>'1991'!$G35</f>
        <v>23.3</v>
      </c>
      <c r="I135">
        <f>'1992'!$G35</f>
        <v>23.9</v>
      </c>
      <c r="J135">
        <f>'1993'!$G35</f>
        <v>24.5</v>
      </c>
      <c r="K135">
        <f>'1994'!$G35</f>
        <v>23.7</v>
      </c>
      <c r="L135">
        <f>'1995'!$G35</f>
        <v>24.3</v>
      </c>
      <c r="M135">
        <f>'1996'!$G35</f>
        <v>23.8</v>
      </c>
      <c r="N135">
        <f>'1997'!$G35</f>
        <v>22.2</v>
      </c>
      <c r="O135">
        <f>'1998'!$G35</f>
        <v>21.7</v>
      </c>
      <c r="P135">
        <f>'1999'!$G35</f>
        <v>18.100000000000001</v>
      </c>
      <c r="Q135">
        <f>'2000'!$G35</f>
        <v>17.600000000000001</v>
      </c>
      <c r="R135">
        <f>'2001'!$G35</f>
        <v>18.7</v>
      </c>
      <c r="S135">
        <f>'2002'!$G35</f>
        <v>18.2</v>
      </c>
      <c r="T135">
        <f>'2003'!$G35</f>
        <v>18.600000000000001</v>
      </c>
      <c r="U135">
        <f>'2004'!$G35</f>
        <v>19.600000000000001</v>
      </c>
      <c r="V135">
        <f>'2005'!$G35</f>
        <v>19.100000000000001</v>
      </c>
      <c r="W135">
        <f>'2006'!$G35</f>
        <v>18.7</v>
      </c>
      <c r="X135">
        <f>'2007'!$G35</f>
        <v>19.399999999999999</v>
      </c>
      <c r="Y135">
        <f>'2008'!$G35</f>
        <v>20</v>
      </c>
      <c r="Z135">
        <f>'2009'!$G35</f>
        <v>16.100000000000001</v>
      </c>
      <c r="AA135">
        <f>'2010'!$G35</f>
        <v>18.399999999999999</v>
      </c>
      <c r="AB135">
        <f>'2011'!$G35</f>
        <v>18.399999999999999</v>
      </c>
      <c r="AC135">
        <f>'2012'!$G35</f>
        <v>17.7</v>
      </c>
      <c r="AD135">
        <f>'2013'!$G35</f>
        <v>17.5</v>
      </c>
      <c r="AE135">
        <f>'2014'!$G35</f>
        <v>17.399999999999999</v>
      </c>
      <c r="AF135">
        <f>'2015'!$G35</f>
        <v>17.600000000000001</v>
      </c>
      <c r="AG135">
        <f>'2016'!$G35</f>
        <v>17.7</v>
      </c>
      <c r="AH135">
        <f>'2017'!$G35</f>
        <v>17.3</v>
      </c>
      <c r="AI135">
        <f>'2018'!$G35</f>
        <v>19.2</v>
      </c>
      <c r="AJ135">
        <f>'2019'!$G35</f>
        <v>18.8</v>
      </c>
      <c r="AK135">
        <f>'2020'!$G35</f>
        <v>16.2</v>
      </c>
      <c r="AL135">
        <f>'2021'!$G35</f>
        <v>18.399999999999999</v>
      </c>
    </row>
    <row r="136" spans="1:38" x14ac:dyDescent="0.2">
      <c r="A136" t="s">
        <v>276</v>
      </c>
      <c r="B136" t="s">
        <v>286</v>
      </c>
      <c r="C136" s="3" t="s">
        <v>409</v>
      </c>
      <c r="E136" t="s">
        <v>143</v>
      </c>
      <c r="G136">
        <f>'1990'!$G45</f>
        <v>30.9</v>
      </c>
      <c r="H136">
        <f>'1991'!$G45</f>
        <v>24.8</v>
      </c>
      <c r="I136">
        <f>'1992'!$G45</f>
        <v>16.3</v>
      </c>
      <c r="J136">
        <f>'1993'!$G45</f>
        <v>17.100000000000001</v>
      </c>
      <c r="K136">
        <f>'1994'!$G45</f>
        <v>14.2</v>
      </c>
      <c r="L136">
        <f>'1995'!$G45</f>
        <v>18.600000000000001</v>
      </c>
      <c r="M136">
        <f>'1996'!$G45</f>
        <v>17</v>
      </c>
      <c r="N136">
        <f>'1997'!$G45</f>
        <v>19.3</v>
      </c>
      <c r="O136">
        <f>'1998'!$G45</f>
        <v>16.600000000000001</v>
      </c>
      <c r="P136">
        <f>'1999'!$G45</f>
        <v>15.5</v>
      </c>
      <c r="Q136">
        <f>'2000'!$G45</f>
        <v>14.1</v>
      </c>
      <c r="R136">
        <f>'2001'!$G45</f>
        <v>13.8</v>
      </c>
      <c r="S136">
        <f>'2002'!$G45</f>
        <v>14.9</v>
      </c>
      <c r="T136">
        <f>'2003'!$G45</f>
        <v>14.5</v>
      </c>
      <c r="U136">
        <f>'2004'!$G45</f>
        <v>14.8</v>
      </c>
      <c r="V136">
        <f>'2005'!$G45</f>
        <v>14.8</v>
      </c>
      <c r="W136">
        <f>'2006'!$G45</f>
        <v>15.8</v>
      </c>
      <c r="X136">
        <f>'2007'!$G45</f>
        <v>17.3</v>
      </c>
      <c r="Y136">
        <f>'2008'!$G45</f>
        <v>16.5</v>
      </c>
      <c r="Z136">
        <f>'2009'!$G45</f>
        <v>13.6</v>
      </c>
      <c r="AA136">
        <f>'2010'!$G45</f>
        <v>16.3</v>
      </c>
      <c r="AB136">
        <f>'2011'!$G45</f>
        <v>15.8</v>
      </c>
      <c r="AC136">
        <f>'2012'!$G45</f>
        <v>14.7</v>
      </c>
      <c r="AD136">
        <f>'2013'!$G45</f>
        <v>14.1</v>
      </c>
      <c r="AE136">
        <f>'2014'!$G45</f>
        <v>14.1</v>
      </c>
      <c r="AF136">
        <f>'2015'!$G45</f>
        <v>15.1</v>
      </c>
      <c r="AG136">
        <f>'2016'!$G45</f>
        <v>17.100000000000001</v>
      </c>
      <c r="AH136">
        <f>'2017'!$G45</f>
        <v>18.7</v>
      </c>
      <c r="AI136">
        <f>'2018'!$G45</f>
        <v>17</v>
      </c>
      <c r="AJ136">
        <f>'2019'!$G45</f>
        <v>14.6</v>
      </c>
      <c r="AK136">
        <f>'2020'!$G45</f>
        <v>13.2</v>
      </c>
      <c r="AL136">
        <f>'2021'!$G45</f>
        <v>13.1</v>
      </c>
    </row>
    <row r="137" spans="1:38" x14ac:dyDescent="0.2">
      <c r="A137" t="s">
        <v>276</v>
      </c>
      <c r="B137" t="s">
        <v>287</v>
      </c>
      <c r="C137" s="3" t="s">
        <v>409</v>
      </c>
      <c r="E137" t="s">
        <v>143</v>
      </c>
      <c r="G137">
        <f>'1990'!$G59</f>
        <v>0</v>
      </c>
      <c r="H137">
        <f>'1991'!$G59</f>
        <v>0</v>
      </c>
      <c r="I137">
        <f>'1992'!$G59</f>
        <v>0</v>
      </c>
      <c r="J137">
        <f>'1993'!$G59</f>
        <v>0</v>
      </c>
      <c r="K137">
        <f>'1994'!$G59</f>
        <v>0</v>
      </c>
      <c r="L137">
        <f>'1995'!$G59</f>
        <v>0</v>
      </c>
      <c r="M137">
        <f>'1996'!$G59</f>
        <v>0</v>
      </c>
      <c r="N137">
        <f>'1997'!$G59</f>
        <v>0</v>
      </c>
      <c r="O137">
        <f>'1998'!$G59</f>
        <v>0</v>
      </c>
      <c r="P137">
        <f>'1999'!$G59</f>
        <v>0</v>
      </c>
      <c r="Q137">
        <f>'2000'!$G59</f>
        <v>0</v>
      </c>
      <c r="R137">
        <f>'2001'!$G59</f>
        <v>0</v>
      </c>
      <c r="S137">
        <f>'2002'!$G59</f>
        <v>0</v>
      </c>
      <c r="T137">
        <f>'2003'!$G59</f>
        <v>0</v>
      </c>
      <c r="U137">
        <f>'2004'!$G59</f>
        <v>0</v>
      </c>
      <c r="V137">
        <f>'2005'!$G59</f>
        <v>0</v>
      </c>
      <c r="W137">
        <f>'2006'!$G59</f>
        <v>0</v>
      </c>
      <c r="X137">
        <f>'2007'!$G59</f>
        <v>0</v>
      </c>
      <c r="Y137">
        <f>'2008'!$G59</f>
        <v>0</v>
      </c>
      <c r="Z137">
        <f>'2009'!$G59</f>
        <v>0</v>
      </c>
      <c r="AA137">
        <f>'2010'!$G59</f>
        <v>0</v>
      </c>
      <c r="AB137">
        <f>'2011'!$G59</f>
        <v>0</v>
      </c>
      <c r="AC137">
        <f>'2012'!$G59</f>
        <v>0</v>
      </c>
      <c r="AD137">
        <f>'2013'!$G59</f>
        <v>0</v>
      </c>
      <c r="AE137">
        <f>'2014'!$G59</f>
        <v>0</v>
      </c>
      <c r="AF137">
        <f>'2015'!$G59</f>
        <v>0</v>
      </c>
      <c r="AG137">
        <f>'2016'!$G59</f>
        <v>0</v>
      </c>
      <c r="AH137">
        <f>'2017'!$G59</f>
        <v>0</v>
      </c>
      <c r="AI137">
        <f>'2018'!$G59</f>
        <v>0</v>
      </c>
      <c r="AJ137">
        <f>'2019'!$G59</f>
        <v>0</v>
      </c>
      <c r="AK137">
        <f>'2020'!$G59</f>
        <v>0</v>
      </c>
      <c r="AL137">
        <f>'2021'!$G59</f>
        <v>0</v>
      </c>
    </row>
    <row r="138" spans="1:38" x14ac:dyDescent="0.2">
      <c r="A138" t="s">
        <v>276</v>
      </c>
      <c r="B138" t="s">
        <v>288</v>
      </c>
      <c r="C138" s="3" t="s">
        <v>409</v>
      </c>
      <c r="E138" t="s">
        <v>143</v>
      </c>
      <c r="G138">
        <f>'1990'!$G67</f>
        <v>0</v>
      </c>
      <c r="H138">
        <f>'1991'!$G67</f>
        <v>0</v>
      </c>
      <c r="I138">
        <f>'1992'!$G67</f>
        <v>0</v>
      </c>
      <c r="J138">
        <f>'1993'!$G67</f>
        <v>0</v>
      </c>
      <c r="K138">
        <f>'1994'!$G67</f>
        <v>0</v>
      </c>
      <c r="L138">
        <f>'1995'!$G67</f>
        <v>0</v>
      </c>
      <c r="M138">
        <f>'1996'!$G67</f>
        <v>0</v>
      </c>
      <c r="N138">
        <f>'1997'!$G67</f>
        <v>0</v>
      </c>
      <c r="O138">
        <f>'1998'!$G67</f>
        <v>0</v>
      </c>
      <c r="P138">
        <f>'1999'!$G67</f>
        <v>0</v>
      </c>
      <c r="Q138">
        <f>'2000'!$G67</f>
        <v>0</v>
      </c>
      <c r="R138">
        <f>'2001'!$G67</f>
        <v>0</v>
      </c>
      <c r="S138">
        <f>'2002'!$G67</f>
        <v>0</v>
      </c>
      <c r="T138">
        <f>'2003'!$G67</f>
        <v>0</v>
      </c>
      <c r="U138">
        <f>'2004'!$G67</f>
        <v>0</v>
      </c>
      <c r="V138">
        <f>'2005'!$G67</f>
        <v>0</v>
      </c>
      <c r="W138">
        <f>'2006'!$G67</f>
        <v>0</v>
      </c>
      <c r="X138">
        <f>'2007'!$G67</f>
        <v>0.1</v>
      </c>
      <c r="Y138">
        <f>'2008'!$G67</f>
        <v>0.1</v>
      </c>
      <c r="Z138">
        <f>'2009'!$G67</f>
        <v>0.2</v>
      </c>
      <c r="AA138">
        <f>'2010'!$G67</f>
        <v>0.2</v>
      </c>
      <c r="AB138">
        <f>'2011'!$G67</f>
        <v>0.2</v>
      </c>
      <c r="AC138">
        <f>'2012'!$G67</f>
        <v>0.2</v>
      </c>
      <c r="AD138">
        <f>'2013'!$G67</f>
        <v>0.1</v>
      </c>
      <c r="AE138">
        <f>'2014'!$G67</f>
        <v>0</v>
      </c>
      <c r="AF138">
        <f>'2015'!$G67</f>
        <v>0.2</v>
      </c>
      <c r="AG138">
        <f>'2016'!$G67</f>
        <v>0.2</v>
      </c>
      <c r="AH138">
        <f>'2017'!$G67</f>
        <v>0.2</v>
      </c>
      <c r="AI138">
        <f>'2018'!$G67</f>
        <v>0.2</v>
      </c>
      <c r="AJ138">
        <f>'2019'!$G67</f>
        <v>0.2</v>
      </c>
      <c r="AK138">
        <f>'2020'!$G67</f>
        <v>0.2</v>
      </c>
      <c r="AL138">
        <f>'2021'!$G67</f>
        <v>0.1</v>
      </c>
    </row>
    <row r="139" spans="1:38" x14ac:dyDescent="0.2">
      <c r="A139" t="s">
        <v>276</v>
      </c>
      <c r="B139" t="s">
        <v>289</v>
      </c>
      <c r="C139" s="3" t="s">
        <v>409</v>
      </c>
      <c r="E139" t="s">
        <v>143</v>
      </c>
      <c r="G139">
        <f>'1990'!$G68</f>
        <v>0.6</v>
      </c>
      <c r="H139">
        <f>'1991'!$G68</f>
        <v>0.5</v>
      </c>
      <c r="I139">
        <f>'1992'!$G68</f>
        <v>0.5</v>
      </c>
      <c r="J139">
        <f>'1993'!$G68</f>
        <v>0.4</v>
      </c>
      <c r="K139">
        <f>'1994'!$G68</f>
        <v>0.3</v>
      </c>
      <c r="L139">
        <f>'1995'!$G68</f>
        <v>0.2</v>
      </c>
      <c r="M139">
        <f>'1996'!$G68</f>
        <v>0.2</v>
      </c>
      <c r="N139">
        <f>'1997'!$G68</f>
        <v>0.2</v>
      </c>
      <c r="O139">
        <f>'1998'!$G68</f>
        <v>0.2</v>
      </c>
      <c r="P139">
        <f>'1999'!$G68</f>
        <v>0.1</v>
      </c>
      <c r="Q139">
        <f>'2000'!$G68</f>
        <v>0.1</v>
      </c>
      <c r="R139">
        <f>'2001'!$G68</f>
        <v>0.1</v>
      </c>
      <c r="S139">
        <f>'2002'!$G68</f>
        <v>0.1</v>
      </c>
      <c r="T139">
        <f>'2003'!$G68</f>
        <v>0.1</v>
      </c>
      <c r="U139">
        <f>'2004'!$G68</f>
        <v>0</v>
      </c>
      <c r="V139">
        <f>'2005'!$G68</f>
        <v>0</v>
      </c>
      <c r="W139">
        <f>'2006'!$G68</f>
        <v>0</v>
      </c>
      <c r="X139">
        <f>'2007'!$G68</f>
        <v>0.1</v>
      </c>
      <c r="Y139">
        <f>'2008'!$G68</f>
        <v>0.1</v>
      </c>
      <c r="Z139">
        <f>'2009'!$G68</f>
        <v>0.1</v>
      </c>
      <c r="AA139">
        <f>'2010'!$G68</f>
        <v>0.1</v>
      </c>
      <c r="AB139">
        <f>'2011'!$G68</f>
        <v>0.1</v>
      </c>
      <c r="AC139">
        <f>'2012'!$G68</f>
        <v>0.1</v>
      </c>
      <c r="AD139">
        <f>'2013'!$G68</f>
        <v>0.1</v>
      </c>
      <c r="AE139">
        <f>'2014'!$G68</f>
        <v>0</v>
      </c>
      <c r="AF139">
        <f>'2015'!$G68</f>
        <v>0</v>
      </c>
      <c r="AG139">
        <f>'2016'!$G68</f>
        <v>0</v>
      </c>
      <c r="AH139">
        <f>'2017'!$G68</f>
        <v>0</v>
      </c>
      <c r="AI139">
        <f>'2018'!$G68</f>
        <v>0</v>
      </c>
      <c r="AJ139">
        <f>'2019'!$G68</f>
        <v>0</v>
      </c>
      <c r="AK139">
        <f>'2020'!$G68</f>
        <v>0</v>
      </c>
      <c r="AL139">
        <f>'2021'!$G68</f>
        <v>0</v>
      </c>
    </row>
    <row r="140" spans="1:38" x14ac:dyDescent="0.2">
      <c r="A140" t="s">
        <v>276</v>
      </c>
      <c r="B140" t="s">
        <v>290</v>
      </c>
      <c r="C140" s="3" t="s">
        <v>409</v>
      </c>
      <c r="E140" t="s">
        <v>143</v>
      </c>
      <c r="G140">
        <f>'1990'!$G69</f>
        <v>0</v>
      </c>
      <c r="H140">
        <f>'1991'!$G69</f>
        <v>0</v>
      </c>
      <c r="I140">
        <f>'1992'!$G69</f>
        <v>0</v>
      </c>
      <c r="J140">
        <f>'1993'!$G69</f>
        <v>0</v>
      </c>
      <c r="K140">
        <f>'1994'!$G69</f>
        <v>0</v>
      </c>
      <c r="L140">
        <f>'1995'!$G69</f>
        <v>0</v>
      </c>
      <c r="M140">
        <f>'1996'!$G69</f>
        <v>0</v>
      </c>
      <c r="N140">
        <f>'1997'!$G69</f>
        <v>0</v>
      </c>
      <c r="O140">
        <f>'1998'!$G69</f>
        <v>0</v>
      </c>
      <c r="P140">
        <f>'1999'!$G69</f>
        <v>0</v>
      </c>
      <c r="Q140">
        <f>'2000'!$G69</f>
        <v>0</v>
      </c>
      <c r="R140">
        <f>'2001'!$G69</f>
        <v>0</v>
      </c>
      <c r="S140">
        <f>'2002'!$G69</f>
        <v>0</v>
      </c>
      <c r="T140">
        <f>'2003'!$G69</f>
        <v>0</v>
      </c>
      <c r="U140">
        <f>'2004'!$G69</f>
        <v>0</v>
      </c>
      <c r="V140">
        <f>'2005'!$G69</f>
        <v>0</v>
      </c>
      <c r="W140">
        <f>'2006'!$G69</f>
        <v>0</v>
      </c>
      <c r="X140">
        <f>'2007'!$G69</f>
        <v>0</v>
      </c>
      <c r="Y140">
        <f>'2008'!$G69</f>
        <v>0</v>
      </c>
      <c r="Z140">
        <f>'2009'!$G69</f>
        <v>0</v>
      </c>
      <c r="AA140">
        <f>'2010'!$G69</f>
        <v>0</v>
      </c>
      <c r="AB140">
        <f>'2011'!$G69</f>
        <v>0</v>
      </c>
      <c r="AC140">
        <f>'2012'!$G69</f>
        <v>0</v>
      </c>
      <c r="AD140">
        <f>'2013'!$G69</f>
        <v>0</v>
      </c>
      <c r="AE140">
        <f>'2014'!$G69</f>
        <v>0</v>
      </c>
      <c r="AF140">
        <f>'2015'!$G69</f>
        <v>0</v>
      </c>
      <c r="AG140">
        <f>'2016'!$G69</f>
        <v>0</v>
      </c>
      <c r="AH140">
        <f>'2017'!$G69</f>
        <v>0</v>
      </c>
      <c r="AI140">
        <f>'2018'!$G69</f>
        <v>0</v>
      </c>
      <c r="AJ140">
        <f>'2019'!$G69</f>
        <v>0</v>
      </c>
      <c r="AK140">
        <f>'2020'!$G69</f>
        <v>0</v>
      </c>
      <c r="AL140">
        <f>'2021'!$G69</f>
        <v>0</v>
      </c>
    </row>
    <row r="141" spans="1:38" x14ac:dyDescent="0.2">
      <c r="A141" t="s">
        <v>276</v>
      </c>
      <c r="B141" t="s">
        <v>291</v>
      </c>
      <c r="C141" s="3" t="s">
        <v>409</v>
      </c>
      <c r="E141" t="s">
        <v>143</v>
      </c>
      <c r="G141">
        <f>'1990'!$G71+'1990'!$G70</f>
        <v>0</v>
      </c>
      <c r="H141">
        <f>'1991'!$G71+'1991'!$G70</f>
        <v>0</v>
      </c>
      <c r="I141">
        <f>'1992'!$G71+'1992'!$G70</f>
        <v>0</v>
      </c>
      <c r="J141">
        <f>'1993'!$G71+'1993'!$G70</f>
        <v>0</v>
      </c>
      <c r="K141">
        <f>'1994'!$G71+'1994'!$G70</f>
        <v>0</v>
      </c>
      <c r="L141">
        <f>'1995'!$G71+'1995'!$G70</f>
        <v>0</v>
      </c>
      <c r="M141">
        <f>'1996'!$G71+'1996'!$G70</f>
        <v>0</v>
      </c>
      <c r="N141">
        <f>'1997'!$G71+'1997'!$G70</f>
        <v>0</v>
      </c>
      <c r="O141">
        <f>'1998'!$G71+'1998'!$G70</f>
        <v>0</v>
      </c>
      <c r="P141">
        <f>'1999'!$G71+'1999'!$G70</f>
        <v>0</v>
      </c>
      <c r="Q141">
        <f>'2000'!$G71+'2000'!$G70</f>
        <v>0</v>
      </c>
      <c r="R141">
        <f>'2001'!$G71+'2001'!$G70</f>
        <v>0</v>
      </c>
      <c r="S141">
        <f>'2002'!$G71+'2002'!$G70</f>
        <v>0</v>
      </c>
      <c r="T141">
        <f>'2003'!$G71+'2003'!$G70</f>
        <v>0</v>
      </c>
      <c r="U141">
        <f>'2004'!$G71+'2004'!$G70</f>
        <v>0</v>
      </c>
      <c r="V141">
        <f>'2005'!$G71+'2005'!$G70</f>
        <v>0</v>
      </c>
      <c r="W141">
        <f>'2006'!$G71+'2006'!$G70</f>
        <v>0</v>
      </c>
      <c r="X141">
        <f>'2007'!$G71+'2007'!$G70</f>
        <v>0</v>
      </c>
      <c r="Y141">
        <f>'2008'!$G71+'2008'!$G70</f>
        <v>0</v>
      </c>
      <c r="Z141">
        <f>'2009'!$G71+'2009'!$G70</f>
        <v>0</v>
      </c>
      <c r="AA141">
        <f>'2010'!$G71+'2010'!$G70</f>
        <v>0</v>
      </c>
      <c r="AB141">
        <f>'2011'!$G71+'2011'!$G70</f>
        <v>0</v>
      </c>
      <c r="AC141">
        <f>'2012'!$G71+'2012'!$G70</f>
        <v>0</v>
      </c>
      <c r="AD141">
        <f>'2013'!$G71+'2013'!$G70</f>
        <v>0</v>
      </c>
      <c r="AE141">
        <f>'2014'!$G71+'2014'!$G70</f>
        <v>0</v>
      </c>
      <c r="AF141">
        <f>'2015'!$G71+'2015'!$G70</f>
        <v>0</v>
      </c>
      <c r="AG141">
        <f>'2016'!$G71+'2016'!$G70</f>
        <v>0</v>
      </c>
      <c r="AH141">
        <f>'2017'!$G71+'2017'!$G70</f>
        <v>0</v>
      </c>
      <c r="AI141">
        <f>'2018'!$G71+'2018'!$G70</f>
        <v>0</v>
      </c>
      <c r="AJ141">
        <f>'2019'!$G71+'2019'!$G70</f>
        <v>0</v>
      </c>
      <c r="AK141">
        <f>'2020'!$G71+'2020'!$G70</f>
        <v>0</v>
      </c>
      <c r="AL141">
        <f>'2021'!$G71+'2021'!$G70</f>
        <v>0</v>
      </c>
    </row>
    <row r="144" spans="1:38" x14ac:dyDescent="0.2">
      <c r="A144" t="s">
        <v>274</v>
      </c>
      <c r="B144" t="s">
        <v>285</v>
      </c>
      <c r="C144" t="s">
        <v>13</v>
      </c>
      <c r="E144" t="s">
        <v>148</v>
      </c>
      <c r="G144">
        <f>'1990'!$AT35</f>
        <v>0</v>
      </c>
      <c r="H144">
        <f>'1991'!$AT35</f>
        <v>0</v>
      </c>
      <c r="I144">
        <f>'1992'!$AT35</f>
        <v>0</v>
      </c>
      <c r="J144">
        <f>'1993'!$AT35</f>
        <v>0</v>
      </c>
      <c r="K144">
        <f>'1994'!$AT35</f>
        <v>0</v>
      </c>
      <c r="L144">
        <f>'1995'!$AT35</f>
        <v>0</v>
      </c>
      <c r="M144">
        <f>'1996'!$AT35</f>
        <v>0</v>
      </c>
      <c r="N144">
        <f>'1997'!$AT35</f>
        <v>0</v>
      </c>
      <c r="O144">
        <f>'1998'!$AT35</f>
        <v>0</v>
      </c>
      <c r="P144">
        <f>'1999'!$AT35</f>
        <v>0</v>
      </c>
      <c r="Q144">
        <f>'2000'!$AT35</f>
        <v>0</v>
      </c>
      <c r="R144">
        <f>'2001'!$AT35</f>
        <v>0</v>
      </c>
      <c r="S144">
        <f>'2002'!$AT35</f>
        <v>0</v>
      </c>
      <c r="T144">
        <f>'2003'!$AT35</f>
        <v>0</v>
      </c>
      <c r="U144">
        <f>'2004'!$AT35</f>
        <v>0</v>
      </c>
      <c r="V144">
        <f>'2005'!$AT35</f>
        <v>0</v>
      </c>
      <c r="W144">
        <f>'2006'!$AT35</f>
        <v>0</v>
      </c>
      <c r="X144">
        <f>'2007'!$AT35</f>
        <v>0</v>
      </c>
      <c r="Y144">
        <f>'2008'!$AT35</f>
        <v>0</v>
      </c>
      <c r="Z144">
        <f>'2009'!$AT35</f>
        <v>0</v>
      </c>
      <c r="AA144">
        <f>'2010'!$AT35</f>
        <v>0</v>
      </c>
      <c r="AB144">
        <f>'2011'!$AT35</f>
        <v>0</v>
      </c>
      <c r="AC144">
        <f>'2012'!$AT35</f>
        <v>0</v>
      </c>
      <c r="AD144">
        <f>'2013'!$AT35</f>
        <v>0</v>
      </c>
      <c r="AE144">
        <f>'2014'!$AT35</f>
        <v>0</v>
      </c>
      <c r="AF144">
        <f>'2015'!$AT35</f>
        <v>0</v>
      </c>
      <c r="AG144">
        <f>'2016'!$AT35</f>
        <v>0</v>
      </c>
      <c r="AH144">
        <f>'2017'!$AT35</f>
        <v>0</v>
      </c>
      <c r="AI144">
        <f>'2018'!$AT35</f>
        <v>0</v>
      </c>
      <c r="AJ144">
        <f>'2019'!$AT35</f>
        <v>0</v>
      </c>
      <c r="AK144">
        <f>'2020'!$AT35</f>
        <v>0</v>
      </c>
      <c r="AL144">
        <f>'2021'!$AT35</f>
        <v>0</v>
      </c>
    </row>
    <row r="145" spans="1:38" x14ac:dyDescent="0.2">
      <c r="A145" t="s">
        <v>274</v>
      </c>
      <c r="B145" t="s">
        <v>286</v>
      </c>
      <c r="C145" t="s">
        <v>13</v>
      </c>
      <c r="E145" t="s">
        <v>148</v>
      </c>
      <c r="G145">
        <f>'1990'!$AT45</f>
        <v>1.7</v>
      </c>
      <c r="H145">
        <f>'1991'!$AT45</f>
        <v>1.8</v>
      </c>
      <c r="I145">
        <f>'1992'!$AT45</f>
        <v>1.9</v>
      </c>
      <c r="J145">
        <f>'1993'!$AT45</f>
        <v>1.9</v>
      </c>
      <c r="K145">
        <f>'1994'!$AT45</f>
        <v>2</v>
      </c>
      <c r="L145">
        <f>'1995'!$AT45</f>
        <v>3</v>
      </c>
      <c r="M145">
        <f>'1996'!$AT45</f>
        <v>3.2</v>
      </c>
      <c r="N145">
        <f>'1997'!$AT45</f>
        <v>3.1</v>
      </c>
      <c r="O145">
        <f>'1998'!$AT45</f>
        <v>3.1</v>
      </c>
      <c r="P145">
        <f>'1999'!$AT45</f>
        <v>3</v>
      </c>
      <c r="Q145">
        <f>'2000'!$AT45</f>
        <v>2.9</v>
      </c>
      <c r="R145">
        <f>'2001'!$AT45</f>
        <v>2.8</v>
      </c>
      <c r="S145">
        <f>'2002'!$AT45</f>
        <v>3</v>
      </c>
      <c r="T145">
        <f>'2003'!$AT45</f>
        <v>3.2</v>
      </c>
      <c r="U145">
        <f>'2004'!$AT45</f>
        <v>3.9</v>
      </c>
      <c r="V145">
        <f>'2005'!$AT45</f>
        <v>4</v>
      </c>
      <c r="W145">
        <f>'2006'!$AT45</f>
        <v>4.0999999999999996</v>
      </c>
      <c r="X145">
        <f>'2007'!$AT45</f>
        <v>4.3</v>
      </c>
      <c r="Y145">
        <f>'2008'!$AT45</f>
        <v>4.2</v>
      </c>
      <c r="Z145">
        <f>'2009'!$AT45</f>
        <v>4.3</v>
      </c>
      <c r="AA145">
        <f>'2010'!$AT45</f>
        <v>3.3</v>
      </c>
      <c r="AB145">
        <f>'2011'!$AT45</f>
        <v>3</v>
      </c>
      <c r="AC145">
        <f>'2012'!$AT45</f>
        <v>3</v>
      </c>
      <c r="AD145">
        <f>'2013'!$AT45</f>
        <v>3.1</v>
      </c>
      <c r="AE145">
        <f>'2014'!$AT45</f>
        <v>3.3</v>
      </c>
      <c r="AF145">
        <f>'2015'!$AT45</f>
        <v>5</v>
      </c>
      <c r="AG145">
        <f>'2016'!$AT45</f>
        <v>5</v>
      </c>
      <c r="AH145">
        <f>'2017'!$AT45</f>
        <v>4.7</v>
      </c>
      <c r="AI145">
        <f>'2018'!$AT45</f>
        <v>5.9</v>
      </c>
      <c r="AJ145">
        <f>'2019'!$AT45</f>
        <v>4.9000000000000004</v>
      </c>
      <c r="AK145">
        <f>'2020'!$AT45</f>
        <v>4.4000000000000004</v>
      </c>
      <c r="AL145">
        <f>'2021'!$AT45</f>
        <v>4.4000000000000004</v>
      </c>
    </row>
    <row r="146" spans="1:38" x14ac:dyDescent="0.2">
      <c r="A146" t="s">
        <v>274</v>
      </c>
      <c r="B146" t="s">
        <v>287</v>
      </c>
      <c r="C146" t="s">
        <v>13</v>
      </c>
      <c r="E146" t="s">
        <v>148</v>
      </c>
      <c r="G146">
        <f>'1990'!$AT59</f>
        <v>0</v>
      </c>
      <c r="H146">
        <f>'1991'!$AT59</f>
        <v>0</v>
      </c>
      <c r="I146">
        <f>'1992'!$AT59</f>
        <v>0</v>
      </c>
      <c r="J146">
        <f>'1993'!$AT59</f>
        <v>0</v>
      </c>
      <c r="K146">
        <f>'1994'!$AT59</f>
        <v>0</v>
      </c>
      <c r="L146">
        <f>'1995'!$AT59</f>
        <v>0</v>
      </c>
      <c r="M146">
        <f>'1996'!$AT59</f>
        <v>0</v>
      </c>
      <c r="N146">
        <f>'1997'!$AT59</f>
        <v>0</v>
      </c>
      <c r="O146">
        <f>'1998'!$AT59</f>
        <v>0</v>
      </c>
      <c r="P146">
        <f>'1999'!$AT59</f>
        <v>0</v>
      </c>
      <c r="Q146">
        <f>'2000'!$AT59</f>
        <v>0</v>
      </c>
      <c r="R146">
        <f>'2001'!$AT59</f>
        <v>0</v>
      </c>
      <c r="S146">
        <f>'2002'!$AT59</f>
        <v>0</v>
      </c>
      <c r="T146">
        <f>'2003'!$AT59</f>
        <v>0</v>
      </c>
      <c r="U146">
        <f>'2004'!$AT59</f>
        <v>0</v>
      </c>
      <c r="V146">
        <f>'2005'!$AT59</f>
        <v>0</v>
      </c>
      <c r="W146">
        <f>'2006'!$AT59</f>
        <v>0</v>
      </c>
      <c r="X146">
        <f>'2007'!$AT59</f>
        <v>0</v>
      </c>
      <c r="Y146">
        <f>'2008'!$AT59</f>
        <v>0</v>
      </c>
      <c r="Z146">
        <f>'2009'!$AT59</f>
        <v>0</v>
      </c>
      <c r="AA146">
        <f>'2010'!$AT59</f>
        <v>0</v>
      </c>
      <c r="AB146">
        <f>'2011'!$AT59</f>
        <v>0</v>
      </c>
      <c r="AC146">
        <f>'2012'!$AT59</f>
        <v>0</v>
      </c>
      <c r="AD146">
        <f>'2013'!$AT59</f>
        <v>0</v>
      </c>
      <c r="AE146">
        <f>'2014'!$AT59</f>
        <v>0</v>
      </c>
      <c r="AF146">
        <f>'2015'!$AT59</f>
        <v>0</v>
      </c>
      <c r="AG146">
        <f>'2016'!$AT59</f>
        <v>0</v>
      </c>
      <c r="AH146">
        <f>'2017'!$AT59</f>
        <v>0</v>
      </c>
      <c r="AI146">
        <f>'2018'!$AT59</f>
        <v>0</v>
      </c>
      <c r="AJ146">
        <f>'2019'!$AT59</f>
        <v>0</v>
      </c>
      <c r="AK146">
        <f>'2020'!$AT59</f>
        <v>0</v>
      </c>
      <c r="AL146">
        <f>'2021'!$AT59</f>
        <v>0</v>
      </c>
    </row>
    <row r="147" spans="1:38" x14ac:dyDescent="0.2">
      <c r="A147" t="s">
        <v>274</v>
      </c>
      <c r="B147" t="s">
        <v>288</v>
      </c>
      <c r="C147" t="s">
        <v>13</v>
      </c>
      <c r="E147" t="s">
        <v>148</v>
      </c>
      <c r="G147">
        <f>'1990'!$AT67</f>
        <v>1</v>
      </c>
      <c r="H147">
        <f>'1991'!$AT67</f>
        <v>1.1000000000000001</v>
      </c>
      <c r="I147">
        <f>'1992'!$AT67</f>
        <v>1.2</v>
      </c>
      <c r="J147">
        <f>'1993'!$AT67</f>
        <v>1.3</v>
      </c>
      <c r="K147">
        <f>'1994'!$AT67</f>
        <v>1.3</v>
      </c>
      <c r="L147">
        <f>'1995'!$AT67</f>
        <v>1</v>
      </c>
      <c r="M147">
        <f>'1996'!$AT67</f>
        <v>1.1000000000000001</v>
      </c>
      <c r="N147">
        <f>'1997'!$AT67</f>
        <v>1.2</v>
      </c>
      <c r="O147">
        <f>'1998'!$AT67</f>
        <v>1.2</v>
      </c>
      <c r="P147">
        <f>'1999'!$AT67</f>
        <v>1.2</v>
      </c>
      <c r="Q147">
        <f>'2000'!$AT67</f>
        <v>1.2</v>
      </c>
      <c r="R147">
        <f>'2001'!$AT67</f>
        <v>1.1000000000000001</v>
      </c>
      <c r="S147">
        <f>'2002'!$AT67</f>
        <v>1</v>
      </c>
      <c r="T147">
        <f>'2003'!$AT67</f>
        <v>1</v>
      </c>
      <c r="U147">
        <f>'2004'!$AT67</f>
        <v>1.3</v>
      </c>
      <c r="V147">
        <f>'2005'!$AT67</f>
        <v>1.3</v>
      </c>
      <c r="W147">
        <f>'2006'!$AT67</f>
        <v>1.5</v>
      </c>
      <c r="X147">
        <f>'2007'!$AT67</f>
        <v>1.8</v>
      </c>
      <c r="Y147">
        <f>'2008'!$AT67</f>
        <v>1.8</v>
      </c>
      <c r="Z147">
        <f>'2009'!$AT67</f>
        <v>2</v>
      </c>
      <c r="AA147">
        <f>'2010'!$AT67</f>
        <v>2.5</v>
      </c>
      <c r="AB147">
        <f>'2011'!$AT67</f>
        <v>2.7</v>
      </c>
      <c r="AC147">
        <f>'2012'!$AT67</f>
        <v>3.4</v>
      </c>
      <c r="AD147">
        <f>'2013'!$AT67</f>
        <v>4.0999999999999996</v>
      </c>
      <c r="AE147">
        <f>'2014'!$AT67</f>
        <v>4.5</v>
      </c>
      <c r="AF147">
        <f>'2015'!$AT67</f>
        <v>5.2</v>
      </c>
      <c r="AG147">
        <f>'2016'!$AT67</f>
        <v>5.9</v>
      </c>
      <c r="AH147">
        <f>'2017'!$AT67</f>
        <v>6.6</v>
      </c>
      <c r="AI147">
        <f>'2018'!$AT67</f>
        <v>7.4</v>
      </c>
      <c r="AJ147">
        <f>'2019'!$AT67</f>
        <v>8.3000000000000007</v>
      </c>
      <c r="AK147">
        <f>'2020'!$AT67</f>
        <v>9.1999999999999993</v>
      </c>
      <c r="AL147">
        <f>'2021'!$AT67</f>
        <v>9.9</v>
      </c>
    </row>
    <row r="148" spans="1:38" x14ac:dyDescent="0.2">
      <c r="A148" t="s">
        <v>274</v>
      </c>
      <c r="B148" t="s">
        <v>289</v>
      </c>
      <c r="C148" t="s">
        <v>13</v>
      </c>
      <c r="E148" t="s">
        <v>148</v>
      </c>
      <c r="G148">
        <f>'1990'!$AT68</f>
        <v>12.9</v>
      </c>
      <c r="H148">
        <f>'1991'!$AT68</f>
        <v>12.9</v>
      </c>
      <c r="I148">
        <f>'1992'!$AT68</f>
        <v>12.9</v>
      </c>
      <c r="J148">
        <f>'1993'!$AT68</f>
        <v>13.1</v>
      </c>
      <c r="K148">
        <f>'1994'!$AT68</f>
        <v>13.3</v>
      </c>
      <c r="L148">
        <f>'1995'!$AT68</f>
        <v>13.5</v>
      </c>
      <c r="M148">
        <f>'1996'!$AT68</f>
        <v>13.9</v>
      </c>
      <c r="N148">
        <f>'1997'!$AT68</f>
        <v>14.1</v>
      </c>
      <c r="O148">
        <f>'1998'!$AT68</f>
        <v>14.2</v>
      </c>
      <c r="P148">
        <f>'1999'!$AT68</f>
        <v>14.4</v>
      </c>
      <c r="Q148">
        <f>'2000'!$AT68</f>
        <v>14.5</v>
      </c>
      <c r="R148">
        <f>'2001'!$AT68</f>
        <v>14.5</v>
      </c>
      <c r="S148">
        <f>'2002'!$AT68</f>
        <v>14.5</v>
      </c>
      <c r="T148">
        <f>'2003'!$AT68</f>
        <v>14.9</v>
      </c>
      <c r="U148">
        <f>'2004'!$AT68</f>
        <v>15.7</v>
      </c>
      <c r="V148">
        <f>'2005'!$AT68</f>
        <v>16.600000000000001</v>
      </c>
      <c r="W148">
        <f>'2006'!$AT68</f>
        <v>17.399999999999999</v>
      </c>
      <c r="X148">
        <f>'2007'!$AT68</f>
        <v>17.5</v>
      </c>
      <c r="Y148">
        <f>'2008'!$AT68</f>
        <v>17.8</v>
      </c>
      <c r="Z148">
        <f>'2009'!$AT68</f>
        <v>18.3</v>
      </c>
      <c r="AA148">
        <f>'2010'!$AT68</f>
        <v>18.899999999999999</v>
      </c>
      <c r="AB148">
        <f>'2011'!$AT68</f>
        <v>19.399999999999999</v>
      </c>
      <c r="AC148">
        <f>'2012'!$AT68</f>
        <v>19.100000000000001</v>
      </c>
      <c r="AD148">
        <f>'2013'!$AT68</f>
        <v>19.3</v>
      </c>
      <c r="AE148">
        <f>'2014'!$AT68</f>
        <v>19.3</v>
      </c>
      <c r="AF148">
        <f>'2015'!$AT68</f>
        <v>19.3</v>
      </c>
      <c r="AG148">
        <f>'2016'!$AT68</f>
        <v>19.5</v>
      </c>
      <c r="AH148">
        <f>'2017'!$AT68</f>
        <v>19.899999999999999</v>
      </c>
      <c r="AI148">
        <f>'2018'!$AT68</f>
        <v>20.7</v>
      </c>
      <c r="AJ148">
        <f>'2019'!$AT68</f>
        <v>21.7</v>
      </c>
      <c r="AK148">
        <f>'2020'!$AT68</f>
        <v>23.5</v>
      </c>
      <c r="AL148">
        <f>'2021'!$AT68</f>
        <v>25.5</v>
      </c>
    </row>
    <row r="149" spans="1:38" x14ac:dyDescent="0.2">
      <c r="A149" t="s">
        <v>274</v>
      </c>
      <c r="B149" t="s">
        <v>290</v>
      </c>
      <c r="C149" t="s">
        <v>13</v>
      </c>
      <c r="E149" t="s">
        <v>148</v>
      </c>
      <c r="G149">
        <f>'1990'!$AT69</f>
        <v>0.1</v>
      </c>
      <c r="H149">
        <f>'1991'!$AT69</f>
        <v>0.1</v>
      </c>
      <c r="I149">
        <f>'1992'!$AT69</f>
        <v>0.1</v>
      </c>
      <c r="J149">
        <f>'1993'!$AT69</f>
        <v>0.1</v>
      </c>
      <c r="K149">
        <f>'1994'!$AT69</f>
        <v>0.1</v>
      </c>
      <c r="L149">
        <f>'1995'!$AT69</f>
        <v>0.1</v>
      </c>
      <c r="M149">
        <f>'1996'!$AT69</f>
        <v>0.1</v>
      </c>
      <c r="N149">
        <f>'1997'!$AT69</f>
        <v>0.2</v>
      </c>
      <c r="O149">
        <f>'1998'!$AT69</f>
        <v>0.2</v>
      </c>
      <c r="P149">
        <f>'1999'!$AT69</f>
        <v>0.1</v>
      </c>
      <c r="Q149">
        <f>'2000'!$AT69</f>
        <v>0.2</v>
      </c>
      <c r="R149">
        <f>'2001'!$AT69</f>
        <v>0.2</v>
      </c>
      <c r="S149">
        <f>'2002'!$AT69</f>
        <v>0.2</v>
      </c>
      <c r="T149">
        <f>'2003'!$AT69</f>
        <v>0.2</v>
      </c>
      <c r="U149">
        <f>'2004'!$AT69</f>
        <v>0.2</v>
      </c>
      <c r="V149">
        <f>'2005'!$AT69</f>
        <v>0.2</v>
      </c>
      <c r="W149">
        <f>'2006'!$AT69</f>
        <v>0.6</v>
      </c>
      <c r="X149">
        <f>'2007'!$AT69</f>
        <v>0.7</v>
      </c>
      <c r="Y149">
        <f>'2008'!$AT69</f>
        <v>1.2</v>
      </c>
      <c r="Z149">
        <f>'2009'!$AT69</f>
        <v>1.3</v>
      </c>
      <c r="AA149">
        <f>'2010'!$AT69</f>
        <v>1.5</v>
      </c>
      <c r="AB149">
        <f>'2011'!$AT69</f>
        <v>1.6</v>
      </c>
      <c r="AC149">
        <f>'2012'!$AT69</f>
        <v>1.8</v>
      </c>
      <c r="AD149">
        <f>'2013'!$AT69</f>
        <v>2.4</v>
      </c>
      <c r="AE149">
        <f>'2014'!$AT69</f>
        <v>4.2</v>
      </c>
      <c r="AF149">
        <f>'2015'!$AT69</f>
        <v>5.2</v>
      </c>
      <c r="AG149">
        <f>'2016'!$AT69</f>
        <v>5.9</v>
      </c>
      <c r="AH149">
        <f>'2017'!$AT69</f>
        <v>6.8</v>
      </c>
      <c r="AI149">
        <f>'2018'!$AT69</f>
        <v>8.5</v>
      </c>
      <c r="AJ149">
        <f>'2019'!$AT69</f>
        <v>10.9</v>
      </c>
      <c r="AK149">
        <f>'2020'!$AT69</f>
        <v>12.3</v>
      </c>
      <c r="AL149">
        <f>'2021'!$AT69</f>
        <v>12.9</v>
      </c>
    </row>
    <row r="150" spans="1:38" x14ac:dyDescent="0.2">
      <c r="A150" t="s">
        <v>274</v>
      </c>
      <c r="B150" t="s">
        <v>291</v>
      </c>
      <c r="C150" t="s">
        <v>13</v>
      </c>
      <c r="E150" t="s">
        <v>148</v>
      </c>
      <c r="G150">
        <f>'1990'!$AT71+'1990'!$AT70</f>
        <v>0</v>
      </c>
      <c r="H150">
        <f>'1991'!$AT71+'1991'!$AT70</f>
        <v>0</v>
      </c>
      <c r="I150">
        <f>'1992'!$AT71+'1992'!$AT70</f>
        <v>0</v>
      </c>
      <c r="J150">
        <f>'1993'!$AT71+'1993'!$AT70</f>
        <v>0</v>
      </c>
      <c r="K150">
        <f>'1994'!$AT71+'1994'!$AT70</f>
        <v>0</v>
      </c>
      <c r="L150">
        <f>'1995'!$AT71+'1995'!$AT70</f>
        <v>0</v>
      </c>
      <c r="M150">
        <f>'1996'!$AT71+'1996'!$AT70</f>
        <v>0</v>
      </c>
      <c r="N150">
        <f>'1997'!$AT71+'1997'!$AT70</f>
        <v>0</v>
      </c>
      <c r="O150">
        <f>'1998'!$AT71+'1998'!$AT70</f>
        <v>0</v>
      </c>
      <c r="P150">
        <f>'1999'!$AT71+'1999'!$AT70</f>
        <v>0</v>
      </c>
      <c r="Q150">
        <f>'2000'!$AT71+'2000'!$AT70</f>
        <v>0</v>
      </c>
      <c r="R150">
        <f>'2001'!$AT71+'2001'!$AT70</f>
        <v>0</v>
      </c>
      <c r="S150">
        <f>'2002'!$AT71+'2002'!$AT70</f>
        <v>0</v>
      </c>
      <c r="T150">
        <f>'2003'!$AT71+'2003'!$AT70</f>
        <v>0</v>
      </c>
      <c r="U150">
        <f>'2004'!$AT71+'2004'!$AT70</f>
        <v>0</v>
      </c>
      <c r="V150">
        <f>'2005'!$AT71+'2005'!$AT70</f>
        <v>0</v>
      </c>
      <c r="W150">
        <f>'2006'!$AT71+'2006'!$AT70</f>
        <v>0</v>
      </c>
      <c r="X150">
        <f>'2007'!$AT71+'2007'!$AT70</f>
        <v>0</v>
      </c>
      <c r="Y150">
        <f>'2008'!$AT71+'2008'!$AT70</f>
        <v>0</v>
      </c>
      <c r="Z150">
        <f>'2009'!$AT71+'2009'!$AT70</f>
        <v>0</v>
      </c>
      <c r="AA150">
        <f>'2010'!$AT71+'2010'!$AT70</f>
        <v>0</v>
      </c>
      <c r="AB150">
        <f>'2011'!$AT71+'2011'!$AT70</f>
        <v>0</v>
      </c>
      <c r="AC150">
        <f>'2012'!$AT71+'2012'!$AT70</f>
        <v>0</v>
      </c>
      <c r="AD150">
        <f>'2013'!$AT71+'2013'!$AT70</f>
        <v>0</v>
      </c>
      <c r="AE150">
        <f>'2014'!$AT71+'2014'!$AT70</f>
        <v>0</v>
      </c>
      <c r="AF150">
        <f>'2015'!$AT71+'2015'!$AT70</f>
        <v>0</v>
      </c>
      <c r="AG150">
        <f>'2016'!$AT71+'2016'!$AT70</f>
        <v>0</v>
      </c>
      <c r="AH150">
        <f>'2017'!$AT71+'2017'!$AT70</f>
        <v>0</v>
      </c>
      <c r="AI150">
        <f>'2018'!$AT71+'2018'!$AT70</f>
        <v>0</v>
      </c>
      <c r="AJ150">
        <f>'2019'!$AT71+'2019'!$AT70</f>
        <v>0</v>
      </c>
      <c r="AK150">
        <f>'2020'!$AT71+'2020'!$AT70</f>
        <v>0</v>
      </c>
      <c r="AL150">
        <f>'2021'!$AT71+'2021'!$AT70</f>
        <v>0</v>
      </c>
    </row>
    <row r="153" spans="1:38" x14ac:dyDescent="0.2">
      <c r="A153" t="s">
        <v>273</v>
      </c>
      <c r="B153" t="s">
        <v>285</v>
      </c>
      <c r="C153" t="s">
        <v>45</v>
      </c>
      <c r="E153" t="s">
        <v>241</v>
      </c>
      <c r="G153">
        <f>'1990'!$BJ35</f>
        <v>0</v>
      </c>
      <c r="H153">
        <f>'1991'!$BJ35</f>
        <v>0</v>
      </c>
      <c r="I153">
        <f>'1992'!$BJ35</f>
        <v>0</v>
      </c>
      <c r="J153">
        <f>'1993'!$BJ35</f>
        <v>0</v>
      </c>
      <c r="K153">
        <f>'1994'!$BJ35</f>
        <v>0</v>
      </c>
      <c r="L153">
        <f>'1995'!$BJ35</f>
        <v>0</v>
      </c>
      <c r="M153">
        <f>'1996'!$BJ35</f>
        <v>0</v>
      </c>
      <c r="N153">
        <f>'1997'!$BJ35</f>
        <v>0</v>
      </c>
      <c r="O153">
        <f>'1998'!$BJ35</f>
        <v>0</v>
      </c>
      <c r="P153">
        <f>'1999'!$BJ35</f>
        <v>0</v>
      </c>
      <c r="Q153">
        <f>'2000'!$BJ35</f>
        <v>0</v>
      </c>
      <c r="R153">
        <f>'2001'!$BJ35</f>
        <v>0</v>
      </c>
      <c r="S153">
        <f>'2002'!$BJ35</f>
        <v>0</v>
      </c>
      <c r="T153">
        <f>'2003'!$BJ35</f>
        <v>0</v>
      </c>
      <c r="U153">
        <f>'2004'!$BJ35</f>
        <v>0</v>
      </c>
      <c r="V153">
        <f>'2005'!$BJ35</f>
        <v>0</v>
      </c>
      <c r="W153">
        <f>'2006'!$BJ35</f>
        <v>0</v>
      </c>
      <c r="X153">
        <f>'2007'!$BJ35</f>
        <v>0</v>
      </c>
      <c r="Y153">
        <f>'2008'!$BJ35</f>
        <v>0</v>
      </c>
      <c r="Z153">
        <f>'2009'!$BJ35</f>
        <v>0</v>
      </c>
      <c r="AA153">
        <f>'2010'!$BJ35</f>
        <v>0</v>
      </c>
      <c r="AB153">
        <f>'2011'!$BJ35</f>
        <v>0</v>
      </c>
      <c r="AC153">
        <f>'2012'!$BJ35</f>
        <v>0</v>
      </c>
      <c r="AD153">
        <f>'2013'!$BJ35</f>
        <v>0</v>
      </c>
      <c r="AE153">
        <f>'2014'!$BJ35</f>
        <v>0</v>
      </c>
      <c r="AF153">
        <f>'2015'!$BJ35</f>
        <v>0</v>
      </c>
      <c r="AG153">
        <f>'2016'!$BJ35</f>
        <v>0</v>
      </c>
      <c r="AH153">
        <f>'2017'!$BJ35</f>
        <v>0</v>
      </c>
      <c r="AI153">
        <f>'2018'!$BJ35</f>
        <v>0</v>
      </c>
      <c r="AJ153">
        <f>'2019'!$BJ35</f>
        <v>0</v>
      </c>
      <c r="AK153">
        <f>'2020'!$BJ35</f>
        <v>0</v>
      </c>
      <c r="AL153">
        <f>'2021'!$BJ35</f>
        <v>0</v>
      </c>
    </row>
    <row r="154" spans="1:38" x14ac:dyDescent="0.2">
      <c r="A154" t="s">
        <v>273</v>
      </c>
      <c r="B154" t="s">
        <v>286</v>
      </c>
      <c r="C154" t="s">
        <v>45</v>
      </c>
      <c r="E154" t="s">
        <v>241</v>
      </c>
      <c r="G154">
        <f>'1990'!$BJ45</f>
        <v>3.4</v>
      </c>
      <c r="H154">
        <f>'1991'!$BJ45</f>
        <v>2.6</v>
      </c>
      <c r="I154">
        <f>'1992'!$BJ45</f>
        <v>3.9</v>
      </c>
      <c r="J154">
        <f>'1993'!$BJ45</f>
        <v>2.1</v>
      </c>
      <c r="K154">
        <f>'1994'!$BJ45</f>
        <v>1.4</v>
      </c>
      <c r="L154">
        <f>'1995'!$BJ45</f>
        <v>3.6</v>
      </c>
      <c r="M154">
        <f>'1996'!$BJ45</f>
        <v>3.5</v>
      </c>
      <c r="N154">
        <f>'1997'!$BJ45</f>
        <v>3.9</v>
      </c>
      <c r="O154">
        <f>'1998'!$BJ45</f>
        <v>3.8</v>
      </c>
      <c r="P154">
        <f>'1999'!$BJ45</f>
        <v>3.3</v>
      </c>
      <c r="Q154">
        <f>'2000'!$BJ45</f>
        <v>2.5</v>
      </c>
      <c r="R154">
        <f>'2001'!$BJ45</f>
        <v>2.2999999999999998</v>
      </c>
      <c r="S154">
        <f>'2002'!$BJ45</f>
        <v>3</v>
      </c>
      <c r="T154">
        <f>'2003'!$BJ45</f>
        <v>2.9</v>
      </c>
      <c r="U154">
        <f>'2004'!$BJ45</f>
        <v>3.1</v>
      </c>
      <c r="V154">
        <f>'2005'!$BJ45</f>
        <v>3.7</v>
      </c>
      <c r="W154">
        <f>'2006'!$BJ45</f>
        <v>3.1</v>
      </c>
      <c r="X154">
        <f>'2007'!$BJ45</f>
        <v>2.9</v>
      </c>
      <c r="Y154">
        <f>'2008'!$BJ45</f>
        <v>2.9</v>
      </c>
      <c r="Z154">
        <f>'2009'!$BJ45</f>
        <v>2.6</v>
      </c>
      <c r="AA154">
        <f>'2010'!$BJ45</f>
        <v>2.4</v>
      </c>
      <c r="AB154">
        <f>'2011'!$BJ45</f>
        <v>2.2000000000000002</v>
      </c>
      <c r="AC154">
        <f>'2012'!$BJ45</f>
        <v>2</v>
      </c>
      <c r="AD154">
        <f>'2013'!$BJ45</f>
        <v>2.2999999999999998</v>
      </c>
      <c r="AE154">
        <f>'2014'!$BJ45</f>
        <v>2.7</v>
      </c>
      <c r="AF154">
        <f>'2015'!$BJ45</f>
        <v>0.1</v>
      </c>
      <c r="AG154">
        <f>'2016'!$BJ45</f>
        <v>0.4</v>
      </c>
      <c r="AH154">
        <f>'2017'!$BJ45</f>
        <v>0.7</v>
      </c>
      <c r="AI154">
        <f>'2018'!$BJ45</f>
        <v>0.7</v>
      </c>
      <c r="AJ154">
        <f>'2019'!$BJ45</f>
        <v>0.7</v>
      </c>
      <c r="AK154">
        <f>'2020'!$BJ45</f>
        <v>0.6</v>
      </c>
      <c r="AL154">
        <f>'2021'!$BJ45</f>
        <v>0.1</v>
      </c>
    </row>
    <row r="155" spans="1:38" x14ac:dyDescent="0.2">
      <c r="A155" t="s">
        <v>273</v>
      </c>
      <c r="B155" t="s">
        <v>287</v>
      </c>
      <c r="C155" t="s">
        <v>45</v>
      </c>
      <c r="E155" t="s">
        <v>241</v>
      </c>
      <c r="G155">
        <f>'1990'!$BJ59</f>
        <v>0</v>
      </c>
      <c r="H155">
        <f>'1991'!$BJ59</f>
        <v>0</v>
      </c>
      <c r="I155">
        <f>'1992'!$BJ59</f>
        <v>0</v>
      </c>
      <c r="J155">
        <f>'1993'!$BJ59</f>
        <v>0</v>
      </c>
      <c r="K155">
        <f>'1994'!$BJ59</f>
        <v>0</v>
      </c>
      <c r="L155">
        <f>'1995'!$BJ59</f>
        <v>0</v>
      </c>
      <c r="M155">
        <f>'1996'!$BJ59</f>
        <v>0</v>
      </c>
      <c r="N155">
        <f>'1997'!$BJ59</f>
        <v>0</v>
      </c>
      <c r="O155">
        <f>'1998'!$BJ59</f>
        <v>0</v>
      </c>
      <c r="P155">
        <f>'1999'!$BJ59</f>
        <v>0</v>
      </c>
      <c r="Q155">
        <f>'2000'!$BJ59</f>
        <v>0</v>
      </c>
      <c r="R155">
        <f>'2001'!$BJ59</f>
        <v>0</v>
      </c>
      <c r="S155">
        <f>'2002'!$BJ59</f>
        <v>0</v>
      </c>
      <c r="T155">
        <f>'2003'!$BJ59</f>
        <v>0</v>
      </c>
      <c r="U155">
        <f>'2004'!$BJ59</f>
        <v>0</v>
      </c>
      <c r="V155">
        <f>'2005'!$BJ59</f>
        <v>0</v>
      </c>
      <c r="W155">
        <f>'2006'!$BJ59</f>
        <v>0</v>
      </c>
      <c r="X155">
        <f>'2007'!$BJ59</f>
        <v>0</v>
      </c>
      <c r="Y155">
        <f>'2008'!$BJ59</f>
        <v>0</v>
      </c>
      <c r="Z155">
        <f>'2009'!$BJ59</f>
        <v>0</v>
      </c>
      <c r="AA155">
        <f>'2010'!$BJ59</f>
        <v>0</v>
      </c>
      <c r="AB155">
        <f>'2011'!$BJ59</f>
        <v>0</v>
      </c>
      <c r="AC155">
        <f>'2012'!$BJ59</f>
        <v>0</v>
      </c>
      <c r="AD155">
        <f>'2013'!$BJ59</f>
        <v>0</v>
      </c>
      <c r="AE155">
        <f>'2014'!$BJ59</f>
        <v>0</v>
      </c>
      <c r="AF155">
        <f>'2015'!$BJ59</f>
        <v>0</v>
      </c>
      <c r="AG155">
        <f>'2016'!$BJ59</f>
        <v>0</v>
      </c>
      <c r="AH155">
        <f>'2017'!$BJ59</f>
        <v>0</v>
      </c>
      <c r="AI155">
        <f>'2018'!$BJ59</f>
        <v>0</v>
      </c>
      <c r="AJ155">
        <f>'2019'!$BJ59</f>
        <v>0</v>
      </c>
      <c r="AK155">
        <f>'2020'!$BJ59</f>
        <v>0</v>
      </c>
      <c r="AL155">
        <f>'2021'!$BJ59</f>
        <v>0</v>
      </c>
    </row>
    <row r="156" spans="1:38" x14ac:dyDescent="0.2">
      <c r="A156" t="s">
        <v>273</v>
      </c>
      <c r="B156" t="s">
        <v>288</v>
      </c>
      <c r="C156" t="s">
        <v>45</v>
      </c>
      <c r="E156" t="s">
        <v>241</v>
      </c>
      <c r="G156">
        <f>'1990'!$BJ67</f>
        <v>0</v>
      </c>
      <c r="H156">
        <f>'1991'!$BJ67</f>
        <v>0</v>
      </c>
      <c r="I156">
        <f>'1992'!$BJ67</f>
        <v>0</v>
      </c>
      <c r="J156">
        <f>'1993'!$BJ67</f>
        <v>0</v>
      </c>
      <c r="K156">
        <f>'1994'!$BJ67</f>
        <v>0</v>
      </c>
      <c r="L156">
        <f>'1995'!$BJ67</f>
        <v>0</v>
      </c>
      <c r="M156">
        <f>'1996'!$BJ67</f>
        <v>0</v>
      </c>
      <c r="N156">
        <f>'1997'!$BJ67</f>
        <v>0</v>
      </c>
      <c r="O156">
        <f>'1998'!$BJ67</f>
        <v>0</v>
      </c>
      <c r="P156">
        <f>'1999'!$BJ67</f>
        <v>0</v>
      </c>
      <c r="Q156">
        <f>'2000'!$BJ67</f>
        <v>0</v>
      </c>
      <c r="R156">
        <f>'2001'!$BJ67</f>
        <v>0</v>
      </c>
      <c r="S156">
        <f>'2002'!$BJ67</f>
        <v>0</v>
      </c>
      <c r="T156">
        <f>'2003'!$BJ67</f>
        <v>0</v>
      </c>
      <c r="U156">
        <f>'2004'!$BJ67</f>
        <v>1.6</v>
      </c>
      <c r="V156">
        <f>'2005'!$BJ67</f>
        <v>2.5</v>
      </c>
      <c r="W156">
        <f>'2006'!$BJ67</f>
        <v>2.7</v>
      </c>
      <c r="X156">
        <f>'2007'!$BJ67</f>
        <v>2.7</v>
      </c>
      <c r="Y156">
        <f>'2008'!$BJ67</f>
        <v>2.4</v>
      </c>
      <c r="Z156">
        <f>'2009'!$BJ67</f>
        <v>2.1</v>
      </c>
      <c r="AA156">
        <f>'2010'!$BJ67</f>
        <v>1.3</v>
      </c>
      <c r="AB156">
        <f>'2011'!$BJ67</f>
        <v>1.5</v>
      </c>
      <c r="AC156">
        <f>'2012'!$BJ67</f>
        <v>3.2</v>
      </c>
      <c r="AD156">
        <f>'2013'!$BJ67</f>
        <v>3</v>
      </c>
      <c r="AE156">
        <f>'2014'!$BJ67</f>
        <v>1.3</v>
      </c>
      <c r="AF156">
        <f>'2015'!$BJ67</f>
        <v>0</v>
      </c>
      <c r="AG156">
        <f>'2016'!$BJ67</f>
        <v>0</v>
      </c>
      <c r="AH156">
        <f>'2017'!$BJ67</f>
        <v>0</v>
      </c>
      <c r="AI156">
        <f>'2018'!$BJ67</f>
        <v>0</v>
      </c>
      <c r="AJ156">
        <f>'2019'!$BJ67</f>
        <v>0</v>
      </c>
      <c r="AK156">
        <f>'2020'!$BJ67</f>
        <v>0</v>
      </c>
      <c r="AL156">
        <f>'2021'!$BJ67</f>
        <v>0</v>
      </c>
    </row>
    <row r="157" spans="1:38" x14ac:dyDescent="0.2">
      <c r="A157" t="s">
        <v>273</v>
      </c>
      <c r="B157" t="s">
        <v>289</v>
      </c>
      <c r="C157" t="s">
        <v>45</v>
      </c>
      <c r="E157" t="s">
        <v>241</v>
      </c>
      <c r="G157">
        <f>'1990'!$BJ68</f>
        <v>0</v>
      </c>
      <c r="H157">
        <f>'1991'!$BJ68</f>
        <v>0</v>
      </c>
      <c r="I157">
        <f>'1992'!$BJ68</f>
        <v>0</v>
      </c>
      <c r="J157">
        <f>'1993'!$BJ68</f>
        <v>0</v>
      </c>
      <c r="K157">
        <f>'1994'!$BJ68</f>
        <v>0</v>
      </c>
      <c r="L157">
        <f>'1995'!$BJ68</f>
        <v>0</v>
      </c>
      <c r="M157">
        <f>'1996'!$BJ68</f>
        <v>0</v>
      </c>
      <c r="N157">
        <f>'1997'!$BJ68</f>
        <v>0</v>
      </c>
      <c r="O157">
        <f>'1998'!$BJ68</f>
        <v>0</v>
      </c>
      <c r="P157">
        <f>'1999'!$BJ68</f>
        <v>0</v>
      </c>
      <c r="Q157">
        <f>'2000'!$BJ68</f>
        <v>0</v>
      </c>
      <c r="R157">
        <f>'2001'!$BJ68</f>
        <v>0</v>
      </c>
      <c r="S157">
        <f>'2002'!$BJ68</f>
        <v>0</v>
      </c>
      <c r="T157">
        <f>'2003'!$BJ68</f>
        <v>0</v>
      </c>
      <c r="U157">
        <f>'2004'!$BJ68</f>
        <v>0</v>
      </c>
      <c r="V157">
        <f>'2005'!$BJ68</f>
        <v>0</v>
      </c>
      <c r="W157">
        <f>'2006'!$BJ68</f>
        <v>0</v>
      </c>
      <c r="X157">
        <f>'2007'!$BJ68</f>
        <v>0</v>
      </c>
      <c r="Y157">
        <f>'2008'!$BJ68</f>
        <v>0</v>
      </c>
      <c r="Z157">
        <f>'2009'!$BJ68</f>
        <v>0</v>
      </c>
      <c r="AA157">
        <f>'2010'!$BJ68</f>
        <v>0</v>
      </c>
      <c r="AB157">
        <f>'2011'!$BJ68</f>
        <v>0</v>
      </c>
      <c r="AC157">
        <f>'2012'!$BJ68</f>
        <v>0</v>
      </c>
      <c r="AD157">
        <f>'2013'!$BJ68</f>
        <v>0</v>
      </c>
      <c r="AE157">
        <f>'2014'!$BJ68</f>
        <v>0</v>
      </c>
      <c r="AF157">
        <f>'2015'!$BJ68</f>
        <v>0</v>
      </c>
      <c r="AG157">
        <f>'2016'!$BJ68</f>
        <v>0</v>
      </c>
      <c r="AH157">
        <f>'2017'!$BJ68</f>
        <v>0</v>
      </c>
      <c r="AI157">
        <f>'2018'!$BJ68</f>
        <v>0</v>
      </c>
      <c r="AJ157">
        <f>'2019'!$BJ68</f>
        <v>0</v>
      </c>
      <c r="AK157">
        <f>'2020'!$BJ68</f>
        <v>0</v>
      </c>
      <c r="AL157">
        <f>'2021'!$BJ68</f>
        <v>0</v>
      </c>
    </row>
    <row r="158" spans="1:38" x14ac:dyDescent="0.2">
      <c r="A158" t="s">
        <v>273</v>
      </c>
      <c r="B158" t="s">
        <v>290</v>
      </c>
      <c r="C158" t="s">
        <v>45</v>
      </c>
      <c r="E158" t="s">
        <v>241</v>
      </c>
      <c r="G158">
        <f>'1990'!$BJ69</f>
        <v>0</v>
      </c>
      <c r="H158">
        <f>'1991'!$BJ69</f>
        <v>0</v>
      </c>
      <c r="I158">
        <f>'1992'!$BJ69</f>
        <v>0</v>
      </c>
      <c r="J158">
        <f>'1993'!$BJ69</f>
        <v>0</v>
      </c>
      <c r="K158">
        <f>'1994'!$BJ69</f>
        <v>0</v>
      </c>
      <c r="L158">
        <f>'1995'!$BJ69</f>
        <v>0</v>
      </c>
      <c r="M158">
        <f>'1996'!$BJ69</f>
        <v>0</v>
      </c>
      <c r="N158">
        <f>'1997'!$BJ69</f>
        <v>0</v>
      </c>
      <c r="O158">
        <f>'1998'!$BJ69</f>
        <v>0</v>
      </c>
      <c r="P158">
        <f>'1999'!$BJ69</f>
        <v>0</v>
      </c>
      <c r="Q158">
        <f>'2000'!$BJ69</f>
        <v>0</v>
      </c>
      <c r="R158">
        <f>'2001'!$BJ69</f>
        <v>0</v>
      </c>
      <c r="S158">
        <f>'2002'!$BJ69</f>
        <v>0</v>
      </c>
      <c r="T158">
        <f>'2003'!$BJ69</f>
        <v>0</v>
      </c>
      <c r="U158">
        <f>'2004'!$BJ69</f>
        <v>0</v>
      </c>
      <c r="V158">
        <f>'2005'!$BJ69</f>
        <v>0</v>
      </c>
      <c r="W158">
        <f>'2006'!$BJ69</f>
        <v>0</v>
      </c>
      <c r="X158">
        <f>'2007'!$BJ69</f>
        <v>0</v>
      </c>
      <c r="Y158">
        <f>'2008'!$BJ69</f>
        <v>0</v>
      </c>
      <c r="Z158">
        <f>'2009'!$BJ69</f>
        <v>0</v>
      </c>
      <c r="AA158">
        <f>'2010'!$BJ69</f>
        <v>0</v>
      </c>
      <c r="AB158">
        <f>'2011'!$BJ69</f>
        <v>0</v>
      </c>
      <c r="AC158">
        <f>'2012'!$BJ69</f>
        <v>0</v>
      </c>
      <c r="AD158">
        <f>'2013'!$BJ69</f>
        <v>0</v>
      </c>
      <c r="AE158">
        <f>'2014'!$BJ69</f>
        <v>0</v>
      </c>
      <c r="AF158">
        <f>'2015'!$BJ69</f>
        <v>0</v>
      </c>
      <c r="AG158">
        <f>'2016'!$BJ69</f>
        <v>0</v>
      </c>
      <c r="AH158">
        <f>'2017'!$BJ69</f>
        <v>0</v>
      </c>
      <c r="AI158">
        <f>'2018'!$BJ69</f>
        <v>0</v>
      </c>
      <c r="AJ158">
        <f>'2019'!$BJ69</f>
        <v>0</v>
      </c>
      <c r="AK158">
        <f>'2020'!$BJ69</f>
        <v>0</v>
      </c>
      <c r="AL158">
        <f>'2021'!$BJ69</f>
        <v>0</v>
      </c>
    </row>
    <row r="159" spans="1:38" x14ac:dyDescent="0.2">
      <c r="A159" t="s">
        <v>273</v>
      </c>
      <c r="B159" t="s">
        <v>291</v>
      </c>
      <c r="C159" t="s">
        <v>45</v>
      </c>
      <c r="E159" t="s">
        <v>241</v>
      </c>
      <c r="G159">
        <f>'1990'!$BJ71+'1990'!$BJ70</f>
        <v>0</v>
      </c>
      <c r="H159">
        <f>'1991'!$BJ71+'1991'!$BJ70</f>
        <v>0</v>
      </c>
      <c r="I159">
        <f>'1992'!$BJ71+'1992'!$BJ70</f>
        <v>0</v>
      </c>
      <c r="J159">
        <f>'1993'!$BJ71+'1993'!$BJ70</f>
        <v>0</v>
      </c>
      <c r="K159">
        <f>'1994'!$BJ71+'1994'!$BJ70</f>
        <v>0</v>
      </c>
      <c r="L159">
        <f>'1995'!$BJ71+'1995'!$BJ70</f>
        <v>0</v>
      </c>
      <c r="M159">
        <f>'1996'!$BJ71+'1996'!$BJ70</f>
        <v>0</v>
      </c>
      <c r="N159">
        <f>'1997'!$BJ71+'1997'!$BJ70</f>
        <v>0</v>
      </c>
      <c r="O159">
        <f>'1998'!$BJ71+'1998'!$BJ70</f>
        <v>0</v>
      </c>
      <c r="P159">
        <f>'1999'!$BJ71+'1999'!$BJ70</f>
        <v>0</v>
      </c>
      <c r="Q159">
        <f>'2000'!$BJ71+'2000'!$BJ70</f>
        <v>0</v>
      </c>
      <c r="R159">
        <f>'2001'!$BJ71+'2001'!$BJ70</f>
        <v>0</v>
      </c>
      <c r="S159">
        <f>'2002'!$BJ71+'2002'!$BJ70</f>
        <v>0</v>
      </c>
      <c r="T159">
        <f>'2003'!$BJ71+'2003'!$BJ70</f>
        <v>0</v>
      </c>
      <c r="U159">
        <f>'2004'!$BJ71+'2004'!$BJ70</f>
        <v>0</v>
      </c>
      <c r="V159">
        <f>'2005'!$BJ71+'2005'!$BJ70</f>
        <v>0</v>
      </c>
      <c r="W159">
        <f>'2006'!$BJ71+'2006'!$BJ70</f>
        <v>0</v>
      </c>
      <c r="X159">
        <f>'2007'!$BJ71+'2007'!$BJ70</f>
        <v>0</v>
      </c>
      <c r="Y159">
        <f>'2008'!$BJ71+'2008'!$BJ70</f>
        <v>0</v>
      </c>
      <c r="Z159">
        <f>'2009'!$BJ71+'2009'!$BJ70</f>
        <v>0</v>
      </c>
      <c r="AA159">
        <f>'2010'!$BJ71+'2010'!$BJ70</f>
        <v>0</v>
      </c>
      <c r="AB159">
        <f>'2011'!$BJ71+'2011'!$BJ70</f>
        <v>0</v>
      </c>
      <c r="AC159">
        <f>'2012'!$BJ71+'2012'!$BJ70</f>
        <v>0</v>
      </c>
      <c r="AD159">
        <f>'2013'!$BJ71+'2013'!$BJ70</f>
        <v>0</v>
      </c>
      <c r="AE159">
        <f>'2014'!$BJ71+'2014'!$BJ70</f>
        <v>0</v>
      </c>
      <c r="AF159">
        <f>'2015'!$BJ71+'2015'!$BJ70</f>
        <v>0</v>
      </c>
      <c r="AG159">
        <f>'2016'!$BJ71+'2016'!$BJ70</f>
        <v>0</v>
      </c>
      <c r="AH159">
        <f>'2017'!$BJ71+'2017'!$BJ70</f>
        <v>0</v>
      </c>
      <c r="AI159">
        <f>'2018'!$BJ71+'2018'!$BJ70</f>
        <v>0</v>
      </c>
      <c r="AJ159">
        <f>'2019'!$BJ71+'2019'!$BJ70</f>
        <v>0</v>
      </c>
      <c r="AK159">
        <f>'2020'!$BJ71+'2020'!$BJ70</f>
        <v>0</v>
      </c>
      <c r="AL159">
        <f>'2021'!$BJ71+'2021'!$BJ70</f>
        <v>0</v>
      </c>
    </row>
    <row r="162" spans="1:38" x14ac:dyDescent="0.2">
      <c r="A162" t="s">
        <v>266</v>
      </c>
      <c r="B162" t="s">
        <v>270</v>
      </c>
      <c r="C162" t="s">
        <v>7</v>
      </c>
      <c r="G162">
        <f t="shared" ref="G162:AL162" si="0">SUM(G100:G106)</f>
        <v>277.19999999999993</v>
      </c>
      <c r="H162">
        <f t="shared" si="0"/>
        <v>285.3</v>
      </c>
      <c r="I162">
        <f t="shared" si="0"/>
        <v>291.7</v>
      </c>
      <c r="J162">
        <f t="shared" si="0"/>
        <v>298.09999999999997</v>
      </c>
      <c r="K162">
        <f t="shared" si="0"/>
        <v>310.89999999999998</v>
      </c>
      <c r="L162">
        <f t="shared" si="0"/>
        <v>315.10000000000002</v>
      </c>
      <c r="M162">
        <f t="shared" si="0"/>
        <v>328.4</v>
      </c>
      <c r="N162">
        <f t="shared" si="0"/>
        <v>339.69999999999993</v>
      </c>
      <c r="O162">
        <f t="shared" si="0"/>
        <v>351.50000000000006</v>
      </c>
      <c r="P162">
        <f t="shared" si="0"/>
        <v>359.4</v>
      </c>
      <c r="Q162">
        <f t="shared" si="0"/>
        <v>369.80000000000007</v>
      </c>
      <c r="R162">
        <f t="shared" si="0"/>
        <v>377.9</v>
      </c>
      <c r="S162">
        <f t="shared" si="0"/>
        <v>383</v>
      </c>
      <c r="T162">
        <f t="shared" si="0"/>
        <v>388.80000000000007</v>
      </c>
      <c r="U162">
        <f t="shared" si="0"/>
        <v>398.4</v>
      </c>
      <c r="V162">
        <f t="shared" si="0"/>
        <v>407</v>
      </c>
      <c r="W162">
        <f t="shared" si="0"/>
        <v>410.7</v>
      </c>
      <c r="X162">
        <f t="shared" si="0"/>
        <v>419.5</v>
      </c>
      <c r="Y162">
        <f t="shared" si="0"/>
        <v>422.4</v>
      </c>
      <c r="Z162">
        <f t="shared" si="0"/>
        <v>409.3</v>
      </c>
      <c r="AA162">
        <f t="shared" si="0"/>
        <v>420.2</v>
      </c>
      <c r="AB162">
        <f t="shared" si="0"/>
        <v>423.20000000000005</v>
      </c>
      <c r="AC162">
        <f t="shared" si="0"/>
        <v>406.50000000000006</v>
      </c>
      <c r="AD162">
        <f t="shared" si="0"/>
        <v>411.6</v>
      </c>
      <c r="AE162">
        <f t="shared" si="0"/>
        <v>403.09999999999997</v>
      </c>
      <c r="AF162">
        <f t="shared" si="0"/>
        <v>410.59999999999997</v>
      </c>
      <c r="AG162">
        <f t="shared" si="0"/>
        <v>413.5</v>
      </c>
      <c r="AH162">
        <f t="shared" si="0"/>
        <v>414.99999999999994</v>
      </c>
      <c r="AI162">
        <f t="shared" si="0"/>
        <v>421.2999999999999</v>
      </c>
      <c r="AJ162">
        <f t="shared" si="0"/>
        <v>420.7</v>
      </c>
      <c r="AK162">
        <f t="shared" si="0"/>
        <v>412.9</v>
      </c>
      <c r="AL162">
        <f t="shared" si="0"/>
        <v>417.89999999999992</v>
      </c>
    </row>
    <row r="163" spans="1:38" x14ac:dyDescent="0.2">
      <c r="A163" t="s">
        <v>266</v>
      </c>
      <c r="B163" t="s">
        <v>272</v>
      </c>
      <c r="C163" t="s">
        <v>12</v>
      </c>
      <c r="G163">
        <f t="shared" ref="G163:AL163" si="1">SUM(G108:G114)</f>
        <v>149.6</v>
      </c>
      <c r="H163">
        <f t="shared" si="1"/>
        <v>162.69999999999999</v>
      </c>
      <c r="I163">
        <f t="shared" si="1"/>
        <v>167.10000000000002</v>
      </c>
      <c r="J163">
        <f t="shared" si="1"/>
        <v>163.1</v>
      </c>
      <c r="K163">
        <f t="shared" si="1"/>
        <v>179.79999999999998</v>
      </c>
      <c r="L163">
        <f t="shared" si="1"/>
        <v>203.39999999999998</v>
      </c>
      <c r="M163">
        <f t="shared" si="1"/>
        <v>216.8</v>
      </c>
      <c r="N163">
        <f t="shared" si="1"/>
        <v>216.20000000000002</v>
      </c>
      <c r="O163">
        <f t="shared" si="1"/>
        <v>226.3</v>
      </c>
      <c r="P163">
        <f t="shared" si="1"/>
        <v>234.80000000000004</v>
      </c>
      <c r="Q163">
        <f t="shared" si="1"/>
        <v>235.49999999999997</v>
      </c>
      <c r="R163">
        <f t="shared" si="1"/>
        <v>235.7</v>
      </c>
      <c r="S163">
        <f t="shared" si="1"/>
        <v>234.29999999999998</v>
      </c>
      <c r="T163">
        <f t="shared" si="1"/>
        <v>234.39999999999998</v>
      </c>
      <c r="U163">
        <f t="shared" si="1"/>
        <v>241.69999999999996</v>
      </c>
      <c r="V163">
        <f t="shared" si="1"/>
        <v>240.8</v>
      </c>
      <c r="W163">
        <f t="shared" si="1"/>
        <v>217.1</v>
      </c>
      <c r="X163">
        <f t="shared" si="1"/>
        <v>226.60000000000002</v>
      </c>
      <c r="Y163">
        <f t="shared" si="1"/>
        <v>236.7</v>
      </c>
      <c r="Z163">
        <f t="shared" si="1"/>
        <v>222.8</v>
      </c>
      <c r="AA163">
        <f t="shared" si="1"/>
        <v>240.9</v>
      </c>
      <c r="AB163">
        <f t="shared" si="1"/>
        <v>232.8</v>
      </c>
      <c r="AC163">
        <f t="shared" si="1"/>
        <v>221.2</v>
      </c>
      <c r="AD163">
        <f t="shared" si="1"/>
        <v>217.7</v>
      </c>
      <c r="AE163">
        <f t="shared" si="1"/>
        <v>196.90000000000003</v>
      </c>
      <c r="AF163">
        <f t="shared" si="1"/>
        <v>187.5</v>
      </c>
      <c r="AG163">
        <f t="shared" si="1"/>
        <v>180.5</v>
      </c>
      <c r="AH163">
        <f t="shared" si="1"/>
        <v>182.5</v>
      </c>
      <c r="AI163">
        <f t="shared" si="1"/>
        <v>176.2</v>
      </c>
      <c r="AJ163">
        <f t="shared" si="1"/>
        <v>185</v>
      </c>
      <c r="AK163">
        <f t="shared" si="1"/>
        <v>185.89999999999998</v>
      </c>
      <c r="AL163">
        <f t="shared" si="1"/>
        <v>191.5</v>
      </c>
    </row>
    <row r="164" spans="1:38" x14ac:dyDescent="0.2">
      <c r="A164" t="s">
        <v>266</v>
      </c>
      <c r="B164" t="s">
        <v>273</v>
      </c>
      <c r="C164" t="s">
        <v>45</v>
      </c>
      <c r="G164">
        <f t="shared" ref="G164:AL164" si="2">SUM(G153:G159)</f>
        <v>3.4</v>
      </c>
      <c r="H164">
        <f t="shared" si="2"/>
        <v>2.6</v>
      </c>
      <c r="I164">
        <f t="shared" si="2"/>
        <v>3.9</v>
      </c>
      <c r="J164">
        <f t="shared" si="2"/>
        <v>2.1</v>
      </c>
      <c r="K164">
        <f t="shared" si="2"/>
        <v>1.4</v>
      </c>
      <c r="L164">
        <f t="shared" si="2"/>
        <v>3.6</v>
      </c>
      <c r="M164">
        <f t="shared" si="2"/>
        <v>3.5</v>
      </c>
      <c r="N164">
        <f t="shared" si="2"/>
        <v>3.9</v>
      </c>
      <c r="O164">
        <f t="shared" si="2"/>
        <v>3.8</v>
      </c>
      <c r="P164">
        <f t="shared" si="2"/>
        <v>3.3</v>
      </c>
      <c r="Q164">
        <f t="shared" si="2"/>
        <v>2.5</v>
      </c>
      <c r="R164">
        <f t="shared" si="2"/>
        <v>2.2999999999999998</v>
      </c>
      <c r="S164">
        <f t="shared" si="2"/>
        <v>3</v>
      </c>
      <c r="T164">
        <f t="shared" si="2"/>
        <v>2.9</v>
      </c>
      <c r="U164">
        <f t="shared" si="2"/>
        <v>4.7</v>
      </c>
      <c r="V164">
        <f t="shared" si="2"/>
        <v>6.2</v>
      </c>
      <c r="W164">
        <f t="shared" si="2"/>
        <v>5.8000000000000007</v>
      </c>
      <c r="X164">
        <f t="shared" si="2"/>
        <v>5.6</v>
      </c>
      <c r="Y164">
        <f t="shared" si="2"/>
        <v>5.3</v>
      </c>
      <c r="Z164">
        <f t="shared" si="2"/>
        <v>4.7</v>
      </c>
      <c r="AA164">
        <f t="shared" si="2"/>
        <v>3.7</v>
      </c>
      <c r="AB164">
        <f t="shared" si="2"/>
        <v>3.7</v>
      </c>
      <c r="AC164">
        <f t="shared" si="2"/>
        <v>5.2</v>
      </c>
      <c r="AD164">
        <f t="shared" si="2"/>
        <v>5.3</v>
      </c>
      <c r="AE164">
        <f t="shared" si="2"/>
        <v>4</v>
      </c>
      <c r="AF164">
        <f t="shared" si="2"/>
        <v>0.1</v>
      </c>
      <c r="AG164">
        <f t="shared" si="2"/>
        <v>0.4</v>
      </c>
      <c r="AH164">
        <f t="shared" si="2"/>
        <v>0.7</v>
      </c>
      <c r="AI164">
        <f t="shared" si="2"/>
        <v>0.7</v>
      </c>
      <c r="AJ164">
        <f t="shared" si="2"/>
        <v>0.7</v>
      </c>
      <c r="AK164">
        <f t="shared" si="2"/>
        <v>0.6</v>
      </c>
      <c r="AL164">
        <f t="shared" si="2"/>
        <v>0.1</v>
      </c>
    </row>
    <row r="165" spans="1:38" x14ac:dyDescent="0.2">
      <c r="A165" t="s">
        <v>266</v>
      </c>
      <c r="B165" t="s">
        <v>274</v>
      </c>
      <c r="C165" t="s">
        <v>13</v>
      </c>
      <c r="G165">
        <f t="shared" ref="G165:AL165" si="3">SUM(G144:G150)</f>
        <v>15.700000000000001</v>
      </c>
      <c r="H165">
        <f t="shared" si="3"/>
        <v>15.9</v>
      </c>
      <c r="I165">
        <f t="shared" si="3"/>
        <v>16.100000000000001</v>
      </c>
      <c r="J165">
        <f t="shared" si="3"/>
        <v>16.400000000000002</v>
      </c>
      <c r="K165">
        <f t="shared" si="3"/>
        <v>16.700000000000003</v>
      </c>
      <c r="L165">
        <f t="shared" si="3"/>
        <v>17.600000000000001</v>
      </c>
      <c r="M165">
        <f t="shared" si="3"/>
        <v>18.300000000000004</v>
      </c>
      <c r="N165">
        <f t="shared" si="3"/>
        <v>18.599999999999998</v>
      </c>
      <c r="O165">
        <f t="shared" si="3"/>
        <v>18.7</v>
      </c>
      <c r="P165">
        <f t="shared" si="3"/>
        <v>18.700000000000003</v>
      </c>
      <c r="Q165">
        <f t="shared" si="3"/>
        <v>18.8</v>
      </c>
      <c r="R165">
        <f t="shared" si="3"/>
        <v>18.599999999999998</v>
      </c>
      <c r="S165">
        <f t="shared" si="3"/>
        <v>18.7</v>
      </c>
      <c r="T165">
        <f t="shared" si="3"/>
        <v>19.3</v>
      </c>
      <c r="U165">
        <f t="shared" si="3"/>
        <v>21.099999999999998</v>
      </c>
      <c r="V165">
        <f t="shared" si="3"/>
        <v>22.1</v>
      </c>
      <c r="W165">
        <f t="shared" si="3"/>
        <v>23.6</v>
      </c>
      <c r="X165">
        <f t="shared" si="3"/>
        <v>24.3</v>
      </c>
      <c r="Y165">
        <f t="shared" si="3"/>
        <v>25</v>
      </c>
      <c r="Z165">
        <f t="shared" si="3"/>
        <v>25.900000000000002</v>
      </c>
      <c r="AA165">
        <f t="shared" si="3"/>
        <v>26.2</v>
      </c>
      <c r="AB165">
        <f t="shared" si="3"/>
        <v>26.7</v>
      </c>
      <c r="AC165">
        <f t="shared" si="3"/>
        <v>27.3</v>
      </c>
      <c r="AD165">
        <f t="shared" si="3"/>
        <v>28.9</v>
      </c>
      <c r="AE165">
        <f t="shared" si="3"/>
        <v>31.3</v>
      </c>
      <c r="AF165">
        <f t="shared" si="3"/>
        <v>34.700000000000003</v>
      </c>
      <c r="AG165">
        <f t="shared" si="3"/>
        <v>36.299999999999997</v>
      </c>
      <c r="AH165">
        <f t="shared" si="3"/>
        <v>38</v>
      </c>
      <c r="AI165">
        <f t="shared" si="3"/>
        <v>42.5</v>
      </c>
      <c r="AJ165">
        <f t="shared" si="3"/>
        <v>45.8</v>
      </c>
      <c r="AK165">
        <f t="shared" si="3"/>
        <v>49.400000000000006</v>
      </c>
      <c r="AL165">
        <f t="shared" si="3"/>
        <v>52.699999999999996</v>
      </c>
    </row>
    <row r="166" spans="1:38" x14ac:dyDescent="0.2">
      <c r="A166" t="s">
        <v>266</v>
      </c>
      <c r="B166" t="s">
        <v>275</v>
      </c>
      <c r="C166" t="s">
        <v>408</v>
      </c>
      <c r="G166">
        <f t="shared" ref="G166:AL166" si="4">SUM(G126:G132)</f>
        <v>645.80000000000007</v>
      </c>
      <c r="H166">
        <f t="shared" si="4"/>
        <v>645.99999999999989</v>
      </c>
      <c r="I166">
        <f t="shared" si="4"/>
        <v>657.10000000000014</v>
      </c>
      <c r="J166">
        <f t="shared" si="4"/>
        <v>682.10000000000014</v>
      </c>
      <c r="K166">
        <f t="shared" si="4"/>
        <v>676.39999999999986</v>
      </c>
      <c r="L166">
        <f t="shared" si="4"/>
        <v>669.3</v>
      </c>
      <c r="M166">
        <f t="shared" si="4"/>
        <v>688</v>
      </c>
      <c r="N166">
        <f t="shared" si="4"/>
        <v>669.80000000000007</v>
      </c>
      <c r="O166">
        <f t="shared" si="4"/>
        <v>669.59999999999991</v>
      </c>
      <c r="P166">
        <f t="shared" si="4"/>
        <v>679.3</v>
      </c>
      <c r="Q166">
        <f t="shared" si="4"/>
        <v>675.1</v>
      </c>
      <c r="R166">
        <f t="shared" si="4"/>
        <v>684.49999999999989</v>
      </c>
      <c r="S166">
        <f t="shared" si="4"/>
        <v>695.3</v>
      </c>
      <c r="T166">
        <f t="shared" si="4"/>
        <v>710.4</v>
      </c>
      <c r="U166">
        <f t="shared" si="4"/>
        <v>717.4</v>
      </c>
      <c r="V166">
        <f t="shared" si="4"/>
        <v>721.89999999999986</v>
      </c>
      <c r="W166">
        <f t="shared" si="4"/>
        <v>749.4</v>
      </c>
      <c r="X166">
        <f t="shared" si="4"/>
        <v>768.70000000000016</v>
      </c>
      <c r="Y166">
        <f t="shared" si="4"/>
        <v>749.8</v>
      </c>
      <c r="Z166">
        <f t="shared" si="4"/>
        <v>721.3</v>
      </c>
      <c r="AA166">
        <f t="shared" si="4"/>
        <v>729.8</v>
      </c>
      <c r="AB166">
        <f t="shared" si="4"/>
        <v>725</v>
      </c>
      <c r="AC166">
        <f t="shared" si="4"/>
        <v>718</v>
      </c>
      <c r="AD166">
        <f t="shared" si="4"/>
        <v>683.29999999999984</v>
      </c>
      <c r="AE166">
        <f t="shared" si="4"/>
        <v>657.60000000000014</v>
      </c>
      <c r="AF166">
        <f t="shared" si="4"/>
        <v>670.90000000000009</v>
      </c>
      <c r="AG166">
        <f t="shared" si="4"/>
        <v>684.7</v>
      </c>
      <c r="AH166">
        <f t="shared" si="4"/>
        <v>687.80000000000007</v>
      </c>
      <c r="AI166">
        <f t="shared" si="4"/>
        <v>702.80000000000007</v>
      </c>
      <c r="AJ166">
        <f t="shared" si="4"/>
        <v>701.9</v>
      </c>
      <c r="AK166">
        <f t="shared" si="4"/>
        <v>630.29999999999995</v>
      </c>
      <c r="AL166">
        <f t="shared" si="4"/>
        <v>641.40000000000009</v>
      </c>
    </row>
    <row r="167" spans="1:38" x14ac:dyDescent="0.2">
      <c r="A167" t="s">
        <v>266</v>
      </c>
      <c r="B167" t="s">
        <v>276</v>
      </c>
      <c r="C167" s="3" t="s">
        <v>409</v>
      </c>
      <c r="G167">
        <f t="shared" ref="G167:AL167" si="5">SUM(G135:G141)</f>
        <v>52.6</v>
      </c>
      <c r="H167">
        <f t="shared" si="5"/>
        <v>48.6</v>
      </c>
      <c r="I167">
        <f t="shared" si="5"/>
        <v>40.700000000000003</v>
      </c>
      <c r="J167">
        <f t="shared" si="5"/>
        <v>42</v>
      </c>
      <c r="K167">
        <f t="shared" si="5"/>
        <v>38.199999999999996</v>
      </c>
      <c r="L167">
        <f t="shared" si="5"/>
        <v>43.100000000000009</v>
      </c>
      <c r="M167">
        <f t="shared" si="5"/>
        <v>41</v>
      </c>
      <c r="N167">
        <f t="shared" si="5"/>
        <v>41.7</v>
      </c>
      <c r="O167">
        <f t="shared" si="5"/>
        <v>38.5</v>
      </c>
      <c r="P167">
        <f t="shared" si="5"/>
        <v>33.700000000000003</v>
      </c>
      <c r="Q167">
        <f t="shared" si="5"/>
        <v>31.800000000000004</v>
      </c>
      <c r="R167">
        <f t="shared" si="5"/>
        <v>32.6</v>
      </c>
      <c r="S167">
        <f t="shared" si="5"/>
        <v>33.200000000000003</v>
      </c>
      <c r="T167">
        <f t="shared" si="5"/>
        <v>33.200000000000003</v>
      </c>
      <c r="U167">
        <f t="shared" si="5"/>
        <v>34.400000000000006</v>
      </c>
      <c r="V167">
        <f t="shared" si="5"/>
        <v>33.900000000000006</v>
      </c>
      <c r="W167">
        <f t="shared" si="5"/>
        <v>34.5</v>
      </c>
      <c r="X167">
        <f t="shared" si="5"/>
        <v>36.900000000000006</v>
      </c>
      <c r="Y167">
        <f t="shared" si="5"/>
        <v>36.700000000000003</v>
      </c>
      <c r="Z167">
        <f t="shared" si="5"/>
        <v>30.000000000000004</v>
      </c>
      <c r="AA167">
        <f t="shared" si="5"/>
        <v>35.000000000000007</v>
      </c>
      <c r="AB167">
        <f t="shared" si="5"/>
        <v>34.500000000000007</v>
      </c>
      <c r="AC167">
        <f t="shared" si="5"/>
        <v>32.700000000000003</v>
      </c>
      <c r="AD167">
        <f t="shared" si="5"/>
        <v>31.800000000000004</v>
      </c>
      <c r="AE167">
        <f t="shared" si="5"/>
        <v>31.5</v>
      </c>
      <c r="AF167">
        <f t="shared" si="5"/>
        <v>32.900000000000006</v>
      </c>
      <c r="AG167">
        <f t="shared" si="5"/>
        <v>35</v>
      </c>
      <c r="AH167">
        <f t="shared" si="5"/>
        <v>36.200000000000003</v>
      </c>
      <c r="AI167">
        <f t="shared" si="5"/>
        <v>36.400000000000006</v>
      </c>
      <c r="AJ167">
        <f t="shared" si="5"/>
        <v>33.6</v>
      </c>
      <c r="AK167">
        <f t="shared" si="5"/>
        <v>29.599999999999998</v>
      </c>
      <c r="AL167">
        <f t="shared" si="5"/>
        <v>31.6</v>
      </c>
    </row>
    <row r="168" spans="1:38" x14ac:dyDescent="0.2">
      <c r="A168" t="s">
        <v>266</v>
      </c>
      <c r="B168" t="s">
        <v>277</v>
      </c>
      <c r="C168" t="s">
        <v>46</v>
      </c>
      <c r="G168">
        <f t="shared" ref="G168:AL168" si="6">SUM(G117:G123)</f>
        <v>853.40000000000009</v>
      </c>
      <c r="H168">
        <f t="shared" si="6"/>
        <v>952.4</v>
      </c>
      <c r="I168">
        <f t="shared" si="6"/>
        <v>898.8</v>
      </c>
      <c r="J168">
        <f t="shared" si="6"/>
        <v>936.4</v>
      </c>
      <c r="K168">
        <f t="shared" si="6"/>
        <v>880.7</v>
      </c>
      <c r="L168">
        <f t="shared" si="6"/>
        <v>921.3</v>
      </c>
      <c r="M168">
        <f t="shared" si="6"/>
        <v>1045.8</v>
      </c>
      <c r="N168">
        <f t="shared" si="6"/>
        <v>916.2</v>
      </c>
      <c r="O168">
        <f t="shared" si="6"/>
        <v>895.9</v>
      </c>
      <c r="P168">
        <f t="shared" si="6"/>
        <v>855.6</v>
      </c>
      <c r="Q168">
        <f t="shared" si="6"/>
        <v>843.4</v>
      </c>
      <c r="R168">
        <f t="shared" si="6"/>
        <v>860.4</v>
      </c>
      <c r="S168">
        <f t="shared" si="6"/>
        <v>837.4</v>
      </c>
      <c r="T168">
        <f t="shared" si="6"/>
        <v>849.50000000000011</v>
      </c>
      <c r="U168">
        <f t="shared" si="6"/>
        <v>850.5</v>
      </c>
      <c r="V168">
        <f t="shared" si="6"/>
        <v>817.9</v>
      </c>
      <c r="W168">
        <f t="shared" si="6"/>
        <v>786.5</v>
      </c>
      <c r="X168">
        <f t="shared" si="6"/>
        <v>720.7</v>
      </c>
      <c r="Y168">
        <f t="shared" si="6"/>
        <v>755.39999999999986</v>
      </c>
      <c r="Z168">
        <f t="shared" si="6"/>
        <v>746.5</v>
      </c>
      <c r="AA168">
        <f t="shared" si="6"/>
        <v>860</v>
      </c>
      <c r="AB168">
        <f t="shared" si="6"/>
        <v>717.30000000000007</v>
      </c>
      <c r="AC168">
        <f t="shared" si="6"/>
        <v>753.4</v>
      </c>
      <c r="AD168">
        <f t="shared" si="6"/>
        <v>779.1</v>
      </c>
      <c r="AE168">
        <f t="shared" si="6"/>
        <v>637.1</v>
      </c>
      <c r="AF168">
        <f t="shared" si="6"/>
        <v>674.1</v>
      </c>
      <c r="AG168">
        <f t="shared" si="6"/>
        <v>698.60000000000014</v>
      </c>
      <c r="AH168">
        <f t="shared" si="6"/>
        <v>688.7</v>
      </c>
      <c r="AI168">
        <f t="shared" si="6"/>
        <v>687.19999999999993</v>
      </c>
      <c r="AJ168">
        <f t="shared" si="6"/>
        <v>656.1</v>
      </c>
      <c r="AK168">
        <f t="shared" si="6"/>
        <v>614.1</v>
      </c>
      <c r="AL168">
        <f t="shared" si="6"/>
        <v>663.40000000000009</v>
      </c>
    </row>
    <row r="171" spans="1:38" x14ac:dyDescent="0.2">
      <c r="A171" t="s">
        <v>35</v>
      </c>
      <c r="B171" t="s">
        <v>247</v>
      </c>
      <c r="C171" t="s">
        <v>13</v>
      </c>
      <c r="G171">
        <f>'1990'!$AU18</f>
        <v>0.3</v>
      </c>
      <c r="H171">
        <f>'1991'!$AU18</f>
        <v>0.4</v>
      </c>
      <c r="I171">
        <f>'1992'!$AU18</f>
        <v>0.4</v>
      </c>
      <c r="J171">
        <f>'1993'!$AU18</f>
        <v>0.3</v>
      </c>
      <c r="K171">
        <f>'1994'!$AU18</f>
        <v>0.4</v>
      </c>
      <c r="L171">
        <f>'1995'!$AU18</f>
        <v>0.3</v>
      </c>
      <c r="M171">
        <f>'1996'!$AU18</f>
        <v>0.3</v>
      </c>
      <c r="N171">
        <f>'1997'!$AU18</f>
        <v>0.3</v>
      </c>
      <c r="O171">
        <f>'1998'!$AU18</f>
        <v>0.4</v>
      </c>
      <c r="P171">
        <f>'1999'!$AU18</f>
        <v>0.3</v>
      </c>
      <c r="Q171">
        <f>'2000'!$AU18</f>
        <v>0.5</v>
      </c>
      <c r="R171">
        <f>'2001'!$AU18</f>
        <v>0.4</v>
      </c>
      <c r="S171">
        <f>'2002'!$AU18</f>
        <v>0.4</v>
      </c>
      <c r="T171">
        <f>'2003'!$AU18</f>
        <v>0.3</v>
      </c>
      <c r="U171">
        <f>'2004'!$AU18</f>
        <v>0.3</v>
      </c>
      <c r="V171">
        <f>'2005'!$AU18</f>
        <v>0.3</v>
      </c>
      <c r="W171">
        <f>'2006'!$AU18</f>
        <v>0.4</v>
      </c>
      <c r="X171">
        <f>'2007'!$AU18</f>
        <v>0.4</v>
      </c>
      <c r="Y171">
        <f>'2008'!$AU18</f>
        <v>0.4</v>
      </c>
      <c r="Z171">
        <f>'2009'!$AU18</f>
        <v>0.4</v>
      </c>
      <c r="AA171">
        <f>'2010'!$AU18</f>
        <v>0.4</v>
      </c>
      <c r="AB171">
        <f>'2011'!$AU18</f>
        <v>0.2</v>
      </c>
      <c r="AC171">
        <f>'2012'!$AU18</f>
        <v>0.4</v>
      </c>
      <c r="AD171">
        <f>'2013'!$AU18</f>
        <v>0.4</v>
      </c>
      <c r="AE171">
        <f>'2014'!$AU18</f>
        <v>0.4</v>
      </c>
      <c r="AF171">
        <f>'2015'!$AU18</f>
        <v>0.3</v>
      </c>
      <c r="AG171">
        <f>'2016'!$AU18</f>
        <v>0.4</v>
      </c>
      <c r="AH171">
        <f>'2017'!$AU18</f>
        <v>0.2</v>
      </c>
      <c r="AI171">
        <f>'2018'!$AU18</f>
        <v>0.3</v>
      </c>
      <c r="AJ171">
        <f>'2019'!$AU18</f>
        <v>0.3</v>
      </c>
      <c r="AK171">
        <f>'2020'!$AU18</f>
        <v>0.2</v>
      </c>
      <c r="AL171">
        <f>'2021'!$AU18</f>
        <v>0.3</v>
      </c>
    </row>
    <row r="172" spans="1:38" x14ac:dyDescent="0.2">
      <c r="A172" t="s">
        <v>35</v>
      </c>
      <c r="B172" t="s">
        <v>248</v>
      </c>
      <c r="C172" t="s">
        <v>13</v>
      </c>
      <c r="G172">
        <f>'1990'!$AW18</f>
        <v>0.2</v>
      </c>
      <c r="H172">
        <f>'1991'!$AW18</f>
        <v>0.3</v>
      </c>
      <c r="I172">
        <f>'1992'!$AW18</f>
        <v>0.5</v>
      </c>
      <c r="J172">
        <f>'1993'!$AW18</f>
        <v>0.6</v>
      </c>
      <c r="K172">
        <f>'1994'!$AW18</f>
        <v>0.9</v>
      </c>
      <c r="L172">
        <f>'1995'!$AW18</f>
        <v>1.1000000000000001</v>
      </c>
      <c r="M172">
        <f>'1996'!$AW18</f>
        <v>1.6</v>
      </c>
      <c r="N172">
        <f>'1997'!$AW18</f>
        <v>1.7</v>
      </c>
      <c r="O172">
        <f>'1998'!$AW18</f>
        <v>2.2999999999999998</v>
      </c>
      <c r="P172">
        <f>'1999'!$AW18</f>
        <v>2.2999999999999998</v>
      </c>
      <c r="Q172">
        <f>'2000'!$AW18</f>
        <v>3</v>
      </c>
      <c r="R172">
        <f>'2001'!$AW18</f>
        <v>3</v>
      </c>
      <c r="S172">
        <f>'2002'!$AW18</f>
        <v>3.4</v>
      </c>
      <c r="T172">
        <f>'2003'!$AW18</f>
        <v>4.8</v>
      </c>
      <c r="U172">
        <f>'2004'!$AW18</f>
        <v>6.7</v>
      </c>
      <c r="V172">
        <f>'2005'!$AW18</f>
        <v>7.4</v>
      </c>
      <c r="W172">
        <f>'2006'!$AW18</f>
        <v>9.6</v>
      </c>
      <c r="X172">
        <f>'2007'!$AW18</f>
        <v>11.2</v>
      </c>
      <c r="Y172">
        <f>'2008'!$AW18</f>
        <v>13.2</v>
      </c>
      <c r="Z172">
        <f>'2009'!$AW18</f>
        <v>13.8</v>
      </c>
      <c r="AA172">
        <f>'2010'!$AW18</f>
        <v>11.9</v>
      </c>
      <c r="AB172">
        <f>'2011'!$AW18</f>
        <v>15.5</v>
      </c>
      <c r="AC172">
        <f>'2012'!$AW18</f>
        <v>15.1</v>
      </c>
      <c r="AD172">
        <f>'2013'!$AW18</f>
        <v>17.5</v>
      </c>
      <c r="AE172">
        <f>'2014'!$AW18</f>
        <v>18.2</v>
      </c>
      <c r="AF172">
        <f>'2015'!$AW18</f>
        <v>23.1</v>
      </c>
      <c r="AG172">
        <f>'2016'!$AW18</f>
        <v>21.2</v>
      </c>
      <c r="AH172">
        <f>'2017'!$AW18</f>
        <v>24.7</v>
      </c>
      <c r="AI172">
        <f>'2018'!$AW18</f>
        <v>24.9</v>
      </c>
      <c r="AJ172">
        <f>'2019'!$AW18</f>
        <v>28.6</v>
      </c>
      <c r="AK172">
        <f>'2020'!$AW18</f>
        <v>35.299999999999997</v>
      </c>
      <c r="AL172">
        <f>'2021'!$AW18</f>
        <v>36.200000000000003</v>
      </c>
    </row>
    <row r="173" spans="1:38" x14ac:dyDescent="0.2">
      <c r="A173" t="s">
        <v>35</v>
      </c>
      <c r="B173" t="s">
        <v>249</v>
      </c>
      <c r="C173" t="s">
        <v>13</v>
      </c>
      <c r="G173">
        <f>'1990'!$AX18</f>
        <v>0</v>
      </c>
      <c r="H173">
        <f>'1991'!$AX18</f>
        <v>0</v>
      </c>
      <c r="I173">
        <f>'1992'!$AX18</f>
        <v>0</v>
      </c>
      <c r="J173">
        <f>'1993'!$AX18</f>
        <v>0</v>
      </c>
      <c r="K173">
        <f>'1994'!$AX18</f>
        <v>0</v>
      </c>
      <c r="L173">
        <f>'1995'!$AX18</f>
        <v>0</v>
      </c>
      <c r="M173">
        <f>'1996'!$AX18</f>
        <v>0</v>
      </c>
      <c r="N173">
        <f>'1997'!$AX18</f>
        <v>0</v>
      </c>
      <c r="O173">
        <f>'1998'!$AX18</f>
        <v>0</v>
      </c>
      <c r="P173">
        <f>'1999'!$AX18</f>
        <v>0</v>
      </c>
      <c r="Q173">
        <f>'2000'!$AX18</f>
        <v>0</v>
      </c>
      <c r="R173">
        <f>'2001'!$AX18</f>
        <v>0</v>
      </c>
      <c r="S173">
        <f>'2002'!$AX18</f>
        <v>0</v>
      </c>
      <c r="T173">
        <f>'2003'!$AX18</f>
        <v>0</v>
      </c>
      <c r="U173">
        <f>'2004'!$AX18</f>
        <v>0</v>
      </c>
      <c r="V173">
        <f>'2005'!$AX18</f>
        <v>0</v>
      </c>
      <c r="W173">
        <f>'2006'!$AX18</f>
        <v>0.2</v>
      </c>
      <c r="X173">
        <f>'2007'!$AX18</f>
        <v>1.2</v>
      </c>
      <c r="Y173">
        <f>'2008'!$AX18</f>
        <v>2.1</v>
      </c>
      <c r="Z173">
        <f>'2009'!$AX18</f>
        <v>2.6</v>
      </c>
      <c r="AA173">
        <f>'2010'!$AX18</f>
        <v>2.4</v>
      </c>
      <c r="AB173">
        <f>'2011'!$AX18</f>
        <v>2.9</v>
      </c>
      <c r="AC173">
        <f>'2012'!$AX18</f>
        <v>2.8</v>
      </c>
      <c r="AD173">
        <f>'2013'!$AX18</f>
        <v>2.8</v>
      </c>
      <c r="AE173">
        <f>'2014'!$AX18</f>
        <v>2.7</v>
      </c>
      <c r="AF173">
        <f>'2015'!$AX18</f>
        <v>4.0999999999999996</v>
      </c>
      <c r="AG173">
        <f>'2016'!$AX18</f>
        <v>8.1999999999999993</v>
      </c>
      <c r="AH173">
        <f>'2017'!$AX18</f>
        <v>13.3</v>
      </c>
      <c r="AI173">
        <f>'2018'!$AX18</f>
        <v>13.1</v>
      </c>
      <c r="AJ173">
        <f>'2019'!$AX18</f>
        <v>12.9</v>
      </c>
      <c r="AK173">
        <f>'2020'!$AX18</f>
        <v>19.7</v>
      </c>
      <c r="AL173">
        <f>'2021'!$AX18</f>
        <v>28.6</v>
      </c>
    </row>
    <row r="174" spans="1:38" x14ac:dyDescent="0.2">
      <c r="A174" t="s">
        <v>35</v>
      </c>
      <c r="B174" t="s">
        <v>250</v>
      </c>
      <c r="C174" t="s">
        <v>13</v>
      </c>
      <c r="G174">
        <f>'1990'!$AZ18</f>
        <v>0.1</v>
      </c>
      <c r="H174">
        <f>'1991'!$AZ18</f>
        <v>0.1</v>
      </c>
      <c r="I174">
        <f>'1992'!$AZ18</f>
        <v>0.1</v>
      </c>
      <c r="J174">
        <f>'1993'!$AZ18</f>
        <v>0.2</v>
      </c>
      <c r="K174">
        <f>'1994'!$AZ18</f>
        <v>0.2</v>
      </c>
      <c r="L174">
        <f>'1995'!$AZ18</f>
        <v>0.2</v>
      </c>
      <c r="M174">
        <f>'1996'!$AZ18</f>
        <v>0.2</v>
      </c>
      <c r="N174">
        <f>'1997'!$AZ18</f>
        <v>0.3</v>
      </c>
      <c r="O174">
        <f>'1998'!$AZ18</f>
        <v>0.3</v>
      </c>
      <c r="P174">
        <f>'1999'!$AZ18</f>
        <v>0.4</v>
      </c>
      <c r="Q174">
        <f>'2000'!$AZ18</f>
        <v>0.5</v>
      </c>
      <c r="R174">
        <f>'2001'!$AZ18</f>
        <v>0.5</v>
      </c>
      <c r="S174">
        <f>'2002'!$AZ18</f>
        <v>0.6</v>
      </c>
      <c r="T174">
        <f>'2003'!$AZ18</f>
        <v>0.7</v>
      </c>
      <c r="U174">
        <f>'2004'!$AZ18</f>
        <v>0.7</v>
      </c>
      <c r="V174">
        <f>'2005'!$AZ18</f>
        <v>0.8</v>
      </c>
      <c r="W174">
        <f>'2006'!$AZ18</f>
        <v>0.8</v>
      </c>
      <c r="X174">
        <f>'2007'!$AZ18</f>
        <v>0.8</v>
      </c>
      <c r="Y174">
        <f>'2008'!$AZ18</f>
        <v>0.9</v>
      </c>
      <c r="Z174">
        <f>'2009'!$AZ18</f>
        <v>0.9</v>
      </c>
      <c r="AA174">
        <f>'2010'!$AZ18</f>
        <v>1</v>
      </c>
      <c r="AB174">
        <f>'2011'!$AZ18</f>
        <v>1</v>
      </c>
      <c r="AC174">
        <f>'2012'!$AZ18</f>
        <v>1.1000000000000001</v>
      </c>
      <c r="AD174">
        <f>'2013'!$AZ18</f>
        <v>1.1000000000000001</v>
      </c>
      <c r="AE174">
        <f>'2014'!$AZ18</f>
        <v>1.1000000000000001</v>
      </c>
      <c r="AF174">
        <f>'2015'!$AZ18</f>
        <v>1.1000000000000001</v>
      </c>
      <c r="AG174">
        <f>'2016'!$AZ18</f>
        <v>1.1000000000000001</v>
      </c>
      <c r="AH174">
        <f>'2017'!$AZ18</f>
        <v>1.1000000000000001</v>
      </c>
      <c r="AI174">
        <f>'2018'!$AZ18</f>
        <v>1.2</v>
      </c>
      <c r="AJ174">
        <f>'2019'!$AZ18</f>
        <v>1.2</v>
      </c>
      <c r="AK174">
        <f>'2020'!$AZ18</f>
        <v>1.2</v>
      </c>
      <c r="AL174">
        <f>'2021'!$AZ18</f>
        <v>1.2</v>
      </c>
    </row>
    <row r="175" spans="1:38" x14ac:dyDescent="0.2">
      <c r="A175" t="s">
        <v>35</v>
      </c>
      <c r="B175" t="s">
        <v>251</v>
      </c>
      <c r="C175" t="s">
        <v>13</v>
      </c>
      <c r="G175">
        <f>'1990'!$BA18</f>
        <v>0</v>
      </c>
      <c r="H175">
        <f>'1991'!$BA18</f>
        <v>0</v>
      </c>
      <c r="I175">
        <f>'1992'!$BA18</f>
        <v>0</v>
      </c>
      <c r="J175">
        <f>'1993'!$BA18</f>
        <v>0</v>
      </c>
      <c r="K175">
        <f>'1994'!$BA18</f>
        <v>0</v>
      </c>
      <c r="L175">
        <f>'1995'!$BA18</f>
        <v>0</v>
      </c>
      <c r="M175">
        <f>'1996'!$BA18</f>
        <v>0</v>
      </c>
      <c r="N175">
        <f>'1997'!$BA18</f>
        <v>0</v>
      </c>
      <c r="O175">
        <f>'1998'!$BA18</f>
        <v>0</v>
      </c>
      <c r="P175">
        <f>'1999'!$BA18</f>
        <v>0</v>
      </c>
      <c r="Q175">
        <f>'2000'!$BA18</f>
        <v>0</v>
      </c>
      <c r="R175">
        <f>'2001'!$BA18</f>
        <v>0</v>
      </c>
      <c r="S175">
        <f>'2002'!$BA18</f>
        <v>0.1</v>
      </c>
      <c r="T175">
        <f>'2003'!$BA18</f>
        <v>0.1</v>
      </c>
      <c r="U175">
        <f>'2004'!$BA18</f>
        <v>0.1</v>
      </c>
      <c r="V175">
        <f>'2005'!$BA18</f>
        <v>0.1</v>
      </c>
      <c r="W175">
        <f>'2006'!$BA18</f>
        <v>0.1</v>
      </c>
      <c r="X175">
        <f>'2007'!$BA18</f>
        <v>0.1</v>
      </c>
      <c r="Y175">
        <f>'2008'!$BA18</f>
        <v>0.1</v>
      </c>
      <c r="Z175">
        <f>'2009'!$BA18</f>
        <v>0.2</v>
      </c>
      <c r="AA175">
        <f>'2010'!$BA18</f>
        <v>0.2</v>
      </c>
      <c r="AB175">
        <f>'2011'!$BA18</f>
        <v>0.4</v>
      </c>
      <c r="AC175">
        <f>'2012'!$BA18</f>
        <v>0.7</v>
      </c>
      <c r="AD175">
        <f>'2013'!$BA18</f>
        <v>1.5</v>
      </c>
      <c r="AE175">
        <f>'2014'!$BA18</f>
        <v>2.6</v>
      </c>
      <c r="AF175">
        <f>'2015'!$BA18</f>
        <v>4</v>
      </c>
      <c r="AG175">
        <f>'2016'!$BA18</f>
        <v>5.8</v>
      </c>
      <c r="AH175">
        <f>'2017'!$BA18</f>
        <v>7.9</v>
      </c>
      <c r="AI175">
        <f>'2018'!$BA18</f>
        <v>13.3</v>
      </c>
      <c r="AJ175">
        <f>'2019'!$BA18</f>
        <v>19.399999999999999</v>
      </c>
      <c r="AK175">
        <f>'2020'!$BA18</f>
        <v>30.8</v>
      </c>
      <c r="AL175">
        <f>'2021'!$BA18</f>
        <v>41.4</v>
      </c>
    </row>
    <row r="176" spans="1:38" x14ac:dyDescent="0.2">
      <c r="A176" t="s">
        <v>35</v>
      </c>
      <c r="B176" t="s">
        <v>252</v>
      </c>
      <c r="C176" t="s">
        <v>13</v>
      </c>
      <c r="G176">
        <f>'1990'!$BB18</f>
        <v>0</v>
      </c>
      <c r="H176">
        <f>'1991'!$BB18</f>
        <v>0</v>
      </c>
      <c r="I176">
        <f>'1992'!$BB18</f>
        <v>0</v>
      </c>
      <c r="J176">
        <f>'1993'!$BB18</f>
        <v>0</v>
      </c>
      <c r="K176">
        <f>'1994'!$BB18</f>
        <v>0</v>
      </c>
      <c r="L176">
        <f>'1995'!$BB18</f>
        <v>0</v>
      </c>
      <c r="M176">
        <f>'1996'!$BB18</f>
        <v>0</v>
      </c>
      <c r="N176">
        <f>'1997'!$BB18</f>
        <v>0</v>
      </c>
      <c r="O176">
        <f>'1998'!$BB18</f>
        <v>0</v>
      </c>
      <c r="P176">
        <f>'1999'!$BB18</f>
        <v>0</v>
      </c>
      <c r="Q176">
        <f>'2000'!$BB18</f>
        <v>0</v>
      </c>
      <c r="R176">
        <f>'2001'!$BB18</f>
        <v>0</v>
      </c>
      <c r="S176">
        <f>'2002'!$BB18</f>
        <v>0</v>
      </c>
      <c r="T176">
        <f>'2003'!$BB18</f>
        <v>0</v>
      </c>
      <c r="U176">
        <f>'2004'!$BB18</f>
        <v>0</v>
      </c>
      <c r="V176">
        <f>'2005'!$BB18</f>
        <v>0</v>
      </c>
      <c r="W176">
        <f>'2006'!$BB18</f>
        <v>0</v>
      </c>
      <c r="X176">
        <f>'2007'!$BB18</f>
        <v>0</v>
      </c>
      <c r="Y176">
        <f>'2008'!$BB18</f>
        <v>0.1</v>
      </c>
      <c r="Z176">
        <f>'2009'!$BB18</f>
        <v>0.1</v>
      </c>
      <c r="AA176">
        <f>'2010'!$BB18</f>
        <v>0.3</v>
      </c>
      <c r="AB176">
        <f>'2011'!$BB18</f>
        <v>0.3</v>
      </c>
      <c r="AC176">
        <f>'2012'!$BB18</f>
        <v>0.5</v>
      </c>
      <c r="AD176">
        <f>'2013'!$BB18</f>
        <v>1</v>
      </c>
      <c r="AE176">
        <f>'2014'!$BB18</f>
        <v>1.5</v>
      </c>
      <c r="AF176">
        <f>'2015'!$BB18</f>
        <v>2.4</v>
      </c>
      <c r="AG176">
        <f>'2016'!$BB18</f>
        <v>2.8</v>
      </c>
      <c r="AH176">
        <f>'2017'!$BB18</f>
        <v>3</v>
      </c>
      <c r="AI176">
        <f>'2018'!$BB18</f>
        <v>3.7</v>
      </c>
      <c r="AJ176">
        <f>'2019'!$BB18</f>
        <v>5.6</v>
      </c>
      <c r="AK176">
        <f>'2020'!$BB18</f>
        <v>6.2</v>
      </c>
      <c r="AL176">
        <f>'2021'!$BB18</f>
        <v>6.3</v>
      </c>
    </row>
    <row r="177" spans="1:38" x14ac:dyDescent="0.2">
      <c r="A177" t="s">
        <v>35</v>
      </c>
      <c r="B177" t="s">
        <v>253</v>
      </c>
      <c r="C177" t="s">
        <v>13</v>
      </c>
      <c r="G177">
        <f>'1990'!$BC18</f>
        <v>0</v>
      </c>
      <c r="H177">
        <f>'1991'!$BC18</f>
        <v>0</v>
      </c>
      <c r="I177">
        <f>'1992'!$BC18</f>
        <v>0</v>
      </c>
      <c r="J177">
        <f>'1993'!$BC18</f>
        <v>0</v>
      </c>
      <c r="K177">
        <f>'1994'!$BC18</f>
        <v>0</v>
      </c>
      <c r="L177">
        <f>'1995'!$BC18</f>
        <v>0</v>
      </c>
      <c r="M177">
        <f>'1996'!$BC18</f>
        <v>0</v>
      </c>
      <c r="N177">
        <f>'1997'!$BC18</f>
        <v>0.1</v>
      </c>
      <c r="O177">
        <f>'1998'!$BC18</f>
        <v>0.1</v>
      </c>
      <c r="P177">
        <f>'1999'!$BC18</f>
        <v>0.1</v>
      </c>
      <c r="Q177">
        <f>'2000'!$BC18</f>
        <v>0.2</v>
      </c>
      <c r="R177">
        <f>'2001'!$BC18</f>
        <v>0.2</v>
      </c>
      <c r="S177">
        <f>'2002'!$BC18</f>
        <v>0.3</v>
      </c>
      <c r="T177">
        <f>'2003'!$BC18</f>
        <v>0.4</v>
      </c>
      <c r="U177">
        <f>'2004'!$BC18</f>
        <v>0.5</v>
      </c>
      <c r="V177">
        <f>'2005'!$BC18</f>
        <v>0.7</v>
      </c>
      <c r="W177">
        <f>'2006'!$BC18</f>
        <v>0.9</v>
      </c>
      <c r="X177">
        <f>'2007'!$BC18</f>
        <v>1.2</v>
      </c>
      <c r="Y177">
        <f>'2008'!$BC18</f>
        <v>1.7</v>
      </c>
      <c r="Z177">
        <f>'2009'!$BC18</f>
        <v>2.2000000000000002</v>
      </c>
      <c r="AA177">
        <f>'2010'!$BC18</f>
        <v>2.7</v>
      </c>
      <c r="AB177">
        <f>'2011'!$BC18</f>
        <v>3.3</v>
      </c>
      <c r="AC177">
        <f>'2012'!$BC18</f>
        <v>3.8</v>
      </c>
      <c r="AD177">
        <f>'2013'!$BC18</f>
        <v>4.4000000000000004</v>
      </c>
      <c r="AE177">
        <f>'2014'!$BC18</f>
        <v>5</v>
      </c>
      <c r="AF177">
        <f>'2015'!$BC18</f>
        <v>5.7</v>
      </c>
      <c r="AG177">
        <f>'2016'!$BC18</f>
        <v>6.5</v>
      </c>
      <c r="AH177">
        <f>'2017'!$BC18</f>
        <v>7.6</v>
      </c>
      <c r="AI177">
        <f>'2018'!$BC18</f>
        <v>9.1</v>
      </c>
      <c r="AJ177">
        <f>'2019'!$BC18</f>
        <v>10.9</v>
      </c>
      <c r="AK177">
        <f>'2020'!$BC18</f>
        <v>13.5</v>
      </c>
      <c r="AL177">
        <f>'2021'!$BC18</f>
        <v>16.2</v>
      </c>
    </row>
    <row r="178" spans="1:38" x14ac:dyDescent="0.2">
      <c r="A178" t="s">
        <v>35</v>
      </c>
      <c r="B178" t="s">
        <v>254</v>
      </c>
      <c r="C178" t="s">
        <v>13</v>
      </c>
      <c r="G178">
        <f>'1990'!$BE18</f>
        <v>13.2</v>
      </c>
      <c r="H178">
        <f>'1991'!$BE18</f>
        <v>12.9</v>
      </c>
      <c r="I178">
        <f>'1992'!$BE18</f>
        <v>12.9</v>
      </c>
      <c r="J178">
        <f>'1993'!$BE18</f>
        <v>14.5</v>
      </c>
      <c r="K178">
        <f>'1994'!$BE18</f>
        <v>13.7</v>
      </c>
      <c r="L178">
        <f>'1995'!$BE18</f>
        <v>15.5</v>
      </c>
      <c r="M178">
        <f>'1996'!$BE18</f>
        <v>19.7</v>
      </c>
      <c r="N178">
        <f>'1997'!$BE18</f>
        <v>23</v>
      </c>
      <c r="O178">
        <f>'1998'!$BE18</f>
        <v>24.5</v>
      </c>
      <c r="P178">
        <f>'1999'!$BE18</f>
        <v>25.4</v>
      </c>
      <c r="Q178">
        <f>'2000'!$BE18</f>
        <v>25.5</v>
      </c>
      <c r="R178">
        <f>'2001'!$BE18</f>
        <v>24.5</v>
      </c>
      <c r="S178">
        <f>'2002'!$BE18</f>
        <v>25.4</v>
      </c>
      <c r="T178">
        <f>'2003'!$BE18</f>
        <v>25.1</v>
      </c>
      <c r="U178">
        <f>'2004'!$BE18</f>
        <v>26</v>
      </c>
      <c r="V178">
        <f>'2005'!$BE18</f>
        <v>26.7</v>
      </c>
      <c r="W178">
        <f>'2006'!$BE18</f>
        <v>26.6</v>
      </c>
      <c r="X178">
        <f>'2007'!$BE18</f>
        <v>27.8</v>
      </c>
      <c r="Y178">
        <f>'2008'!$BE18</f>
        <v>30.5</v>
      </c>
      <c r="Z178">
        <f>'2009'!$BE18</f>
        <v>32.4</v>
      </c>
      <c r="AA178">
        <f>'2010'!$BE18</f>
        <v>34.200000000000003</v>
      </c>
      <c r="AB178">
        <f>'2011'!$BE18</f>
        <v>36.700000000000003</v>
      </c>
      <c r="AC178">
        <f>'2012'!$BE18</f>
        <v>35.799999999999997</v>
      </c>
      <c r="AD178">
        <f>'2013'!$BE18</f>
        <v>33.4</v>
      </c>
      <c r="AE178">
        <f>'2014'!$BE18</f>
        <v>33.299999999999997</v>
      </c>
      <c r="AF178">
        <f>'2015'!$BE18</f>
        <v>33.9</v>
      </c>
      <c r="AG178">
        <f>'2016'!$BE18</f>
        <v>33.200000000000003</v>
      </c>
      <c r="AH178">
        <f>'2017'!$BE18</f>
        <v>32</v>
      </c>
      <c r="AI178">
        <f>'2018'!$BE18</f>
        <v>31.3</v>
      </c>
      <c r="AJ178">
        <f>'2019'!$BE18</f>
        <v>32.200000000000003</v>
      </c>
      <c r="AK178">
        <f>'2020'!$BE18</f>
        <v>35</v>
      </c>
      <c r="AL178">
        <f>'2021'!$BE18</f>
        <v>36.200000000000003</v>
      </c>
    </row>
    <row r="179" spans="1:38" x14ac:dyDescent="0.2">
      <c r="A179" t="s">
        <v>35</v>
      </c>
      <c r="B179" t="s">
        <v>255</v>
      </c>
      <c r="C179" t="s">
        <v>13</v>
      </c>
      <c r="G179">
        <f>'1990'!$BF18</f>
        <v>15</v>
      </c>
      <c r="H179">
        <f>'1991'!$BF18</f>
        <v>14.9</v>
      </c>
      <c r="I179">
        <f>'1992'!$BF18</f>
        <v>15</v>
      </c>
      <c r="J179">
        <f>'1993'!$BF18</f>
        <v>15.1</v>
      </c>
      <c r="K179">
        <f>'1994'!$BF18</f>
        <v>15.4</v>
      </c>
      <c r="L179">
        <f>'1995'!$BF18</f>
        <v>16.5</v>
      </c>
      <c r="M179">
        <f>'1996'!$BF18</f>
        <v>17.3</v>
      </c>
      <c r="N179">
        <f>'1997'!$BF18</f>
        <v>17.5</v>
      </c>
      <c r="O179">
        <f>'1998'!$BF18</f>
        <v>19.899999999999999</v>
      </c>
      <c r="P179">
        <f>'1999'!$BF18</f>
        <v>21.7</v>
      </c>
      <c r="Q179">
        <f>'2000'!$BF18</f>
        <v>26</v>
      </c>
      <c r="R179">
        <f>'2001'!$BF18</f>
        <v>31.2</v>
      </c>
      <c r="S179">
        <f>'2002'!$BF18</f>
        <v>36</v>
      </c>
      <c r="T179">
        <f>'2003'!$BF18</f>
        <v>35.700000000000003</v>
      </c>
      <c r="U179">
        <f>'2004'!$BF18</f>
        <v>38.799999999999997</v>
      </c>
      <c r="V179">
        <f>'2005'!$BF18</f>
        <v>41.3</v>
      </c>
      <c r="W179">
        <f>'2006'!$BF18</f>
        <v>45.9</v>
      </c>
      <c r="X179">
        <f>'2007'!$BF18</f>
        <v>44.8</v>
      </c>
      <c r="Y179">
        <f>'2008'!$BF18</f>
        <v>49.5</v>
      </c>
      <c r="Z179">
        <f>'2009'!$BF18</f>
        <v>58.8</v>
      </c>
      <c r="AA179">
        <f>'2010'!$BF18</f>
        <v>65</v>
      </c>
      <c r="AB179">
        <f>'2011'!$BF18</f>
        <v>64.5</v>
      </c>
      <c r="AC179">
        <f>'2012'!$BF18</f>
        <v>93.8</v>
      </c>
      <c r="AD179">
        <f>'2013'!$BF18</f>
        <v>110.6</v>
      </c>
      <c r="AE179">
        <f>'2014'!$BF18</f>
        <v>116.5</v>
      </c>
      <c r="AF179">
        <f>'2015'!$BF18</f>
        <v>114.3</v>
      </c>
      <c r="AG179">
        <f>'2016'!$BF18</f>
        <v>108.8</v>
      </c>
      <c r="AH179">
        <f>'2017'!$BF18</f>
        <v>128.4</v>
      </c>
      <c r="AI179">
        <f>'2018'!$BF18</f>
        <v>126.4</v>
      </c>
      <c r="AJ179">
        <f>'2019'!$BF18</f>
        <v>134.80000000000001</v>
      </c>
      <c r="AK179">
        <f>'2020'!$BF18</f>
        <v>138.5</v>
      </c>
      <c r="AL179">
        <f>'2021'!$BF18</f>
        <v>148.69999999999999</v>
      </c>
    </row>
    <row r="180" spans="1:38" x14ac:dyDescent="0.2">
      <c r="A180" t="s">
        <v>35</v>
      </c>
      <c r="B180" t="s">
        <v>256</v>
      </c>
      <c r="C180" t="s">
        <v>13</v>
      </c>
      <c r="G180">
        <f>'1990'!$BG18</f>
        <v>2.4</v>
      </c>
      <c r="H180">
        <f>'1991'!$BG18</f>
        <v>2.9</v>
      </c>
      <c r="I180">
        <f>'1992'!$BG18</f>
        <v>3.6</v>
      </c>
      <c r="J180">
        <f>'1993'!$BG18</f>
        <v>4.0999999999999996</v>
      </c>
      <c r="K180">
        <f>'1994'!$BG18</f>
        <v>4.5999999999999996</v>
      </c>
      <c r="L180">
        <f>'1995'!$BG18</f>
        <v>4.9000000000000004</v>
      </c>
      <c r="M180">
        <f>'1996'!$BG18</f>
        <v>5.2</v>
      </c>
      <c r="N180">
        <f>'1997'!$BG18</f>
        <v>5</v>
      </c>
      <c r="O180">
        <f>'1998'!$BG18</f>
        <v>4.9000000000000004</v>
      </c>
      <c r="P180">
        <f>'1999'!$BG18</f>
        <v>5.0999999999999996</v>
      </c>
      <c r="Q180">
        <f>'2000'!$BG18</f>
        <v>5.2</v>
      </c>
      <c r="R180">
        <f>'2001'!$BG18</f>
        <v>5.4</v>
      </c>
      <c r="S180">
        <f>'2002'!$BG18</f>
        <v>5.6</v>
      </c>
      <c r="T180">
        <f>'2003'!$BG18</f>
        <v>5.4</v>
      </c>
      <c r="U180">
        <f>'2004'!$BG18</f>
        <v>5.3</v>
      </c>
      <c r="V180">
        <f>'2005'!$BG18</f>
        <v>5.0999999999999996</v>
      </c>
      <c r="W180">
        <f>'2006'!$BG18</f>
        <v>5.9</v>
      </c>
      <c r="X180">
        <f>'2007'!$BG18</f>
        <v>7.3</v>
      </c>
      <c r="Y180">
        <f>'2008'!$BG18</f>
        <v>9.4</v>
      </c>
      <c r="Z180">
        <f>'2009'!$BG18</f>
        <v>11.2</v>
      </c>
      <c r="AA180">
        <f>'2010'!$BG18</f>
        <v>12.3</v>
      </c>
      <c r="AB180">
        <f>'2011'!$BG18</f>
        <v>12.4</v>
      </c>
      <c r="AC180">
        <f>'2012'!$BG18</f>
        <v>12.5</v>
      </c>
      <c r="AD180">
        <f>'2013'!$BG18</f>
        <v>13.1</v>
      </c>
      <c r="AE180">
        <f>'2014'!$BG18</f>
        <v>13.1</v>
      </c>
      <c r="AF180">
        <f>'2015'!$BG18</f>
        <v>13.7</v>
      </c>
      <c r="AG180">
        <f>'2016'!$BG18</f>
        <v>13.4</v>
      </c>
      <c r="AH180">
        <f>'2017'!$BG18</f>
        <v>13.5</v>
      </c>
      <c r="AI180">
        <f>'2018'!$BG18</f>
        <v>13.7</v>
      </c>
      <c r="AJ180">
        <f>'2019'!$BG18</f>
        <v>14.9</v>
      </c>
      <c r="AK180">
        <f>'2020'!$BG18</f>
        <v>17.399999999999999</v>
      </c>
      <c r="AL180">
        <f>'2021'!$BG18</f>
        <v>17.899999999999999</v>
      </c>
    </row>
    <row r="182" spans="1:38" x14ac:dyDescent="0.2">
      <c r="A182" t="s">
        <v>34</v>
      </c>
      <c r="B182" t="s">
        <v>247</v>
      </c>
      <c r="C182" t="s">
        <v>13</v>
      </c>
      <c r="G182">
        <f>'1990'!$AU19</f>
        <v>0</v>
      </c>
      <c r="H182">
        <f>'1991'!$AU19</f>
        <v>0</v>
      </c>
      <c r="I182">
        <f>'1992'!$AU19</f>
        <v>0</v>
      </c>
      <c r="J182">
        <f>'1993'!$AU19</f>
        <v>0</v>
      </c>
      <c r="K182">
        <f>'1994'!$AU19</f>
        <v>0</v>
      </c>
      <c r="L182">
        <f>'1995'!$AU19</f>
        <v>0</v>
      </c>
      <c r="M182">
        <f>'1996'!$AU19</f>
        <v>0</v>
      </c>
      <c r="N182">
        <f>'1997'!$AU19</f>
        <v>0</v>
      </c>
      <c r="O182">
        <f>'1998'!$AU19</f>
        <v>0</v>
      </c>
      <c r="P182">
        <f>'1999'!$AU19</f>
        <v>0</v>
      </c>
      <c r="Q182">
        <f>'2000'!$AU19</f>
        <v>0</v>
      </c>
      <c r="R182">
        <f>'2001'!$AU19</f>
        <v>0</v>
      </c>
      <c r="S182">
        <f>'2002'!$AU19</f>
        <v>0</v>
      </c>
      <c r="T182">
        <f>'2003'!$AU19</f>
        <v>0</v>
      </c>
      <c r="U182">
        <f>'2004'!$AU19</f>
        <v>0</v>
      </c>
      <c r="V182">
        <f>'2005'!$AU19</f>
        <v>0</v>
      </c>
      <c r="W182">
        <f>'2006'!$AU19</f>
        <v>0</v>
      </c>
      <c r="X182">
        <f>'2007'!$AU19</f>
        <v>0</v>
      </c>
      <c r="Y182">
        <f>'2008'!$AU19</f>
        <v>0</v>
      </c>
      <c r="Z182">
        <f>'2009'!$AU19</f>
        <v>0</v>
      </c>
      <c r="AA182">
        <f>'2010'!$AU19</f>
        <v>0</v>
      </c>
      <c r="AB182">
        <f>'2011'!$AU19</f>
        <v>0</v>
      </c>
      <c r="AC182">
        <f>'2012'!$AU19</f>
        <v>0</v>
      </c>
      <c r="AD182">
        <f>'2013'!$AU19</f>
        <v>0</v>
      </c>
      <c r="AE182">
        <f>'2014'!$AU19</f>
        <v>0</v>
      </c>
      <c r="AF182">
        <f>'2015'!$AU19</f>
        <v>0</v>
      </c>
      <c r="AG182">
        <f>'2016'!$AU19</f>
        <v>0</v>
      </c>
      <c r="AH182">
        <f>'2017'!$AU19</f>
        <v>0</v>
      </c>
      <c r="AI182">
        <f>'2018'!$AU19</f>
        <v>0</v>
      </c>
      <c r="AJ182">
        <f>'2019'!$AU19</f>
        <v>0</v>
      </c>
      <c r="AK182">
        <f>'2020'!$AU19</f>
        <v>0</v>
      </c>
      <c r="AL182">
        <f>'2021'!$AU19</f>
        <v>0</v>
      </c>
    </row>
    <row r="183" spans="1:38" x14ac:dyDescent="0.2">
      <c r="A183" t="s">
        <v>34</v>
      </c>
      <c r="B183" t="s">
        <v>248</v>
      </c>
      <c r="C183" t="s">
        <v>13</v>
      </c>
      <c r="G183">
        <f>'1990'!$AW19</f>
        <v>0</v>
      </c>
      <c r="H183">
        <f>'1991'!$AW19</f>
        <v>0</v>
      </c>
      <c r="I183">
        <f>'1992'!$AW19</f>
        <v>0</v>
      </c>
      <c r="J183">
        <f>'1993'!$AW19</f>
        <v>0</v>
      </c>
      <c r="K183">
        <f>'1994'!$AW19</f>
        <v>0</v>
      </c>
      <c r="L183">
        <f>'1995'!$AW19</f>
        <v>0</v>
      </c>
      <c r="M183">
        <f>'1996'!$AW19</f>
        <v>0</v>
      </c>
      <c r="N183">
        <f>'1997'!$AW19</f>
        <v>0</v>
      </c>
      <c r="O183">
        <f>'1998'!$AW19</f>
        <v>0</v>
      </c>
      <c r="P183">
        <f>'1999'!$AW19</f>
        <v>0</v>
      </c>
      <c r="Q183">
        <f>'2000'!$AW19</f>
        <v>0</v>
      </c>
      <c r="R183">
        <f>'2001'!$AW19</f>
        <v>0</v>
      </c>
      <c r="S183">
        <f>'2002'!$AW19</f>
        <v>0</v>
      </c>
      <c r="T183">
        <f>'2003'!$AW19</f>
        <v>0</v>
      </c>
      <c r="U183">
        <f>'2004'!$AW19</f>
        <v>0</v>
      </c>
      <c r="V183">
        <f>'2005'!$AW19</f>
        <v>0</v>
      </c>
      <c r="W183">
        <f>'2006'!$AW19</f>
        <v>0</v>
      </c>
      <c r="X183">
        <f>'2007'!$AW19</f>
        <v>0</v>
      </c>
      <c r="Y183">
        <f>'2008'!$AW19</f>
        <v>0</v>
      </c>
      <c r="Z183">
        <f>'2009'!$AW19</f>
        <v>0</v>
      </c>
      <c r="AA183">
        <f>'2010'!$AW19</f>
        <v>0</v>
      </c>
      <c r="AB183">
        <f>'2011'!$AW19</f>
        <v>0</v>
      </c>
      <c r="AC183">
        <f>'2012'!$AW19</f>
        <v>0</v>
      </c>
      <c r="AD183">
        <f>'2013'!$AW19</f>
        <v>0</v>
      </c>
      <c r="AE183">
        <f>'2014'!$AW19</f>
        <v>0</v>
      </c>
      <c r="AF183">
        <f>'2015'!$AW19</f>
        <v>0</v>
      </c>
      <c r="AG183">
        <f>'2016'!$AW19</f>
        <v>0</v>
      </c>
      <c r="AH183">
        <f>'2017'!$AW19</f>
        <v>0</v>
      </c>
      <c r="AI183">
        <f>'2018'!$AW19</f>
        <v>0</v>
      </c>
      <c r="AJ183">
        <f>'2019'!$AW19</f>
        <v>0</v>
      </c>
      <c r="AK183">
        <f>'2020'!$AW19</f>
        <v>0</v>
      </c>
      <c r="AL183">
        <f>'2021'!$AW19</f>
        <v>0</v>
      </c>
    </row>
    <row r="184" spans="1:38" x14ac:dyDescent="0.2">
      <c r="A184" t="s">
        <v>34</v>
      </c>
      <c r="B184" t="s">
        <v>249</v>
      </c>
      <c r="C184" t="s">
        <v>13</v>
      </c>
      <c r="G184">
        <f>'1990'!$AX19</f>
        <v>0</v>
      </c>
      <c r="H184">
        <f>'1991'!$AX19</f>
        <v>0</v>
      </c>
      <c r="I184">
        <f>'1992'!$AX19</f>
        <v>0</v>
      </c>
      <c r="J184">
        <f>'1993'!$AX19</f>
        <v>0</v>
      </c>
      <c r="K184">
        <f>'1994'!$AX19</f>
        <v>0</v>
      </c>
      <c r="L184">
        <f>'1995'!$AX19</f>
        <v>0</v>
      </c>
      <c r="M184">
        <f>'1996'!$AX19</f>
        <v>0</v>
      </c>
      <c r="N184">
        <f>'1997'!$AX19</f>
        <v>0</v>
      </c>
      <c r="O184">
        <f>'1998'!$AX19</f>
        <v>0</v>
      </c>
      <c r="P184">
        <f>'1999'!$AX19</f>
        <v>0</v>
      </c>
      <c r="Q184">
        <f>'2000'!$AX19</f>
        <v>0</v>
      </c>
      <c r="R184">
        <f>'2001'!$AX19</f>
        <v>0</v>
      </c>
      <c r="S184">
        <f>'2002'!$AX19</f>
        <v>0</v>
      </c>
      <c r="T184">
        <f>'2003'!$AX19</f>
        <v>0</v>
      </c>
      <c r="U184">
        <f>'2004'!$AX19</f>
        <v>0</v>
      </c>
      <c r="V184">
        <f>'2005'!$AX19</f>
        <v>0</v>
      </c>
      <c r="W184">
        <f>'2006'!$AX19</f>
        <v>0</v>
      </c>
      <c r="X184">
        <f>'2007'!$AX19</f>
        <v>0</v>
      </c>
      <c r="Y184">
        <f>'2008'!$AX19</f>
        <v>0</v>
      </c>
      <c r="Z184">
        <f>'2009'!$AX19</f>
        <v>0</v>
      </c>
      <c r="AA184">
        <f>'2010'!$AX19</f>
        <v>0</v>
      </c>
      <c r="AB184">
        <f>'2011'!$AX19</f>
        <v>0</v>
      </c>
      <c r="AC184">
        <f>'2012'!$AX19</f>
        <v>0</v>
      </c>
      <c r="AD184">
        <f>'2013'!$AX19</f>
        <v>0</v>
      </c>
      <c r="AE184">
        <f>'2014'!$AX19</f>
        <v>0</v>
      </c>
      <c r="AF184">
        <f>'2015'!$AX19</f>
        <v>0</v>
      </c>
      <c r="AG184">
        <f>'2016'!$AX19</f>
        <v>0</v>
      </c>
      <c r="AH184">
        <f>'2017'!$AX19</f>
        <v>0</v>
      </c>
      <c r="AI184">
        <f>'2018'!$AX19</f>
        <v>0</v>
      </c>
      <c r="AJ184">
        <f>'2019'!$AX19</f>
        <v>0</v>
      </c>
      <c r="AK184">
        <f>'2020'!$AX19</f>
        <v>0</v>
      </c>
      <c r="AL184">
        <f>'2021'!$AX19</f>
        <v>0</v>
      </c>
    </row>
    <row r="185" spans="1:38" x14ac:dyDescent="0.2">
      <c r="A185" t="s">
        <v>34</v>
      </c>
      <c r="B185" t="s">
        <v>250</v>
      </c>
      <c r="C185" t="s">
        <v>13</v>
      </c>
      <c r="G185">
        <f>'1990'!$AZ19</f>
        <v>0</v>
      </c>
      <c r="H185">
        <f>'1991'!$AZ19</f>
        <v>0</v>
      </c>
      <c r="I185">
        <f>'1992'!$AZ19</f>
        <v>0</v>
      </c>
      <c r="J185">
        <f>'1993'!$AZ19</f>
        <v>0</v>
      </c>
      <c r="K185">
        <f>'1994'!$AZ19</f>
        <v>0</v>
      </c>
      <c r="L185">
        <f>'1995'!$AZ19</f>
        <v>0</v>
      </c>
      <c r="M185">
        <f>'1996'!$AZ19</f>
        <v>0</v>
      </c>
      <c r="N185">
        <f>'1997'!$AZ19</f>
        <v>0</v>
      </c>
      <c r="O185">
        <f>'1998'!$AZ19</f>
        <v>0</v>
      </c>
      <c r="P185">
        <f>'1999'!$AZ19</f>
        <v>0</v>
      </c>
      <c r="Q185">
        <f>'2000'!$AZ19</f>
        <v>0</v>
      </c>
      <c r="R185">
        <f>'2001'!$AZ19</f>
        <v>0</v>
      </c>
      <c r="S185">
        <f>'2002'!$AZ19</f>
        <v>0</v>
      </c>
      <c r="T185">
        <f>'2003'!$AZ19</f>
        <v>0</v>
      </c>
      <c r="U185">
        <f>'2004'!$AZ19</f>
        <v>0</v>
      </c>
      <c r="V185">
        <f>'2005'!$AZ19</f>
        <v>0</v>
      </c>
      <c r="W185">
        <f>'2006'!$AZ19</f>
        <v>0</v>
      </c>
      <c r="X185">
        <f>'2007'!$AZ19</f>
        <v>0</v>
      </c>
      <c r="Y185">
        <f>'2008'!$AZ19</f>
        <v>0</v>
      </c>
      <c r="Z185">
        <f>'2009'!$AZ19</f>
        <v>0</v>
      </c>
      <c r="AA185">
        <f>'2010'!$AZ19</f>
        <v>0</v>
      </c>
      <c r="AB185">
        <f>'2011'!$AZ19</f>
        <v>0</v>
      </c>
      <c r="AC185">
        <f>'2012'!$AZ19</f>
        <v>0</v>
      </c>
      <c r="AD185">
        <f>'2013'!$AZ19</f>
        <v>0</v>
      </c>
      <c r="AE185">
        <f>'2014'!$AZ19</f>
        <v>0</v>
      </c>
      <c r="AF185">
        <f>'2015'!$AZ19</f>
        <v>0</v>
      </c>
      <c r="AG185">
        <f>'2016'!$AZ19</f>
        <v>0</v>
      </c>
      <c r="AH185">
        <f>'2017'!$AZ19</f>
        <v>0</v>
      </c>
      <c r="AI185">
        <f>'2018'!$AZ19</f>
        <v>0</v>
      </c>
      <c r="AJ185">
        <f>'2019'!$AZ19</f>
        <v>0</v>
      </c>
      <c r="AK185">
        <f>'2020'!$AZ19</f>
        <v>0</v>
      </c>
      <c r="AL185">
        <f>'2021'!$AZ19</f>
        <v>0</v>
      </c>
    </row>
    <row r="186" spans="1:38" x14ac:dyDescent="0.2">
      <c r="A186" t="s">
        <v>34</v>
      </c>
      <c r="B186" t="s">
        <v>251</v>
      </c>
      <c r="C186" t="s">
        <v>13</v>
      </c>
      <c r="G186">
        <f>'1990'!$BA19</f>
        <v>0</v>
      </c>
      <c r="H186">
        <f>'1991'!$BA19</f>
        <v>0</v>
      </c>
      <c r="I186">
        <f>'1992'!$BA19</f>
        <v>0</v>
      </c>
      <c r="J186">
        <f>'1993'!$BA19</f>
        <v>0</v>
      </c>
      <c r="K186">
        <f>'1994'!$BA19</f>
        <v>0</v>
      </c>
      <c r="L186">
        <f>'1995'!$BA19</f>
        <v>0</v>
      </c>
      <c r="M186">
        <f>'1996'!$BA19</f>
        <v>0</v>
      </c>
      <c r="N186">
        <f>'1997'!$BA19</f>
        <v>0</v>
      </c>
      <c r="O186">
        <f>'1998'!$BA19</f>
        <v>0</v>
      </c>
      <c r="P186">
        <f>'1999'!$BA19</f>
        <v>0</v>
      </c>
      <c r="Q186">
        <f>'2000'!$BA19</f>
        <v>0</v>
      </c>
      <c r="R186">
        <f>'2001'!$BA19</f>
        <v>0</v>
      </c>
      <c r="S186">
        <f>'2002'!$BA19</f>
        <v>0</v>
      </c>
      <c r="T186">
        <f>'2003'!$BA19</f>
        <v>0</v>
      </c>
      <c r="U186">
        <f>'2004'!$BA19</f>
        <v>0</v>
      </c>
      <c r="V186">
        <f>'2005'!$BA19</f>
        <v>0</v>
      </c>
      <c r="W186">
        <f>'2006'!$BA19</f>
        <v>0</v>
      </c>
      <c r="X186">
        <f>'2007'!$BA19</f>
        <v>0</v>
      </c>
      <c r="Y186">
        <f>'2008'!$BA19</f>
        <v>0</v>
      </c>
      <c r="Z186">
        <f>'2009'!$BA19</f>
        <v>0</v>
      </c>
      <c r="AA186">
        <f>'2010'!$BA19</f>
        <v>0</v>
      </c>
      <c r="AB186">
        <f>'2011'!$BA19</f>
        <v>0</v>
      </c>
      <c r="AC186">
        <f>'2012'!$BA19</f>
        <v>0</v>
      </c>
      <c r="AD186">
        <f>'2013'!$BA19</f>
        <v>0</v>
      </c>
      <c r="AE186">
        <f>'2014'!$BA19</f>
        <v>0</v>
      </c>
      <c r="AF186">
        <f>'2015'!$BA19</f>
        <v>0</v>
      </c>
      <c r="AG186">
        <f>'2016'!$BA19</f>
        <v>0</v>
      </c>
      <c r="AH186">
        <f>'2017'!$BA19</f>
        <v>0</v>
      </c>
      <c r="AI186">
        <f>'2018'!$BA19</f>
        <v>0</v>
      </c>
      <c r="AJ186">
        <f>'2019'!$BA19</f>
        <v>0</v>
      </c>
      <c r="AK186">
        <f>'2020'!$BA19</f>
        <v>0</v>
      </c>
      <c r="AL186">
        <f>'2021'!$BA19</f>
        <v>0</v>
      </c>
    </row>
    <row r="187" spans="1:38" x14ac:dyDescent="0.2">
      <c r="A187" t="s">
        <v>34</v>
      </c>
      <c r="B187" t="s">
        <v>252</v>
      </c>
      <c r="C187" t="s">
        <v>13</v>
      </c>
      <c r="G187">
        <f>'1990'!$BB19</f>
        <v>0</v>
      </c>
      <c r="H187">
        <f>'1991'!$BB19</f>
        <v>0</v>
      </c>
      <c r="I187">
        <f>'1992'!$BB19</f>
        <v>0</v>
      </c>
      <c r="J187">
        <f>'1993'!$BB19</f>
        <v>0</v>
      </c>
      <c r="K187">
        <f>'1994'!$BB19</f>
        <v>0</v>
      </c>
      <c r="L187">
        <f>'1995'!$BB19</f>
        <v>0</v>
      </c>
      <c r="M187">
        <f>'1996'!$BB19</f>
        <v>0</v>
      </c>
      <c r="N187">
        <f>'1997'!$BB19</f>
        <v>0</v>
      </c>
      <c r="O187">
        <f>'1998'!$BB19</f>
        <v>0</v>
      </c>
      <c r="P187">
        <f>'1999'!$BB19</f>
        <v>0</v>
      </c>
      <c r="Q187">
        <f>'2000'!$BB19</f>
        <v>0</v>
      </c>
      <c r="R187">
        <f>'2001'!$BB19</f>
        <v>0</v>
      </c>
      <c r="S187">
        <f>'2002'!$BB19</f>
        <v>0</v>
      </c>
      <c r="T187">
        <f>'2003'!$BB19</f>
        <v>0</v>
      </c>
      <c r="U187">
        <f>'2004'!$BB19</f>
        <v>0</v>
      </c>
      <c r="V187">
        <f>'2005'!$BB19</f>
        <v>0</v>
      </c>
      <c r="W187">
        <f>'2006'!$BB19</f>
        <v>0</v>
      </c>
      <c r="X187">
        <f>'2007'!$BB19</f>
        <v>0</v>
      </c>
      <c r="Y187">
        <f>'2008'!$BB19</f>
        <v>0</v>
      </c>
      <c r="Z187">
        <f>'2009'!$BB19</f>
        <v>0</v>
      </c>
      <c r="AA187">
        <f>'2010'!$BB19</f>
        <v>0</v>
      </c>
      <c r="AB187">
        <f>'2011'!$BB19</f>
        <v>0</v>
      </c>
      <c r="AC187">
        <f>'2012'!$BB19</f>
        <v>0</v>
      </c>
      <c r="AD187">
        <f>'2013'!$BB19</f>
        <v>0</v>
      </c>
      <c r="AE187">
        <f>'2014'!$BB19</f>
        <v>0</v>
      </c>
      <c r="AF187">
        <f>'2015'!$BB19</f>
        <v>0</v>
      </c>
      <c r="AG187">
        <f>'2016'!$BB19</f>
        <v>0</v>
      </c>
      <c r="AH187">
        <f>'2017'!$BB19</f>
        <v>0</v>
      </c>
      <c r="AI187">
        <f>'2018'!$BB19</f>
        <v>0</v>
      </c>
      <c r="AJ187">
        <f>'2019'!$BB19</f>
        <v>0</v>
      </c>
      <c r="AK187">
        <f>'2020'!$BB19</f>
        <v>0</v>
      </c>
      <c r="AL187">
        <f>'2021'!$BB19</f>
        <v>0</v>
      </c>
    </row>
    <row r="188" spans="1:38" x14ac:dyDescent="0.2">
      <c r="A188" t="s">
        <v>34</v>
      </c>
      <c r="B188" t="s">
        <v>253</v>
      </c>
      <c r="C188" t="s">
        <v>13</v>
      </c>
      <c r="G188">
        <f>'1990'!$BC19</f>
        <v>0</v>
      </c>
      <c r="H188">
        <f>'1991'!$BC19</f>
        <v>0</v>
      </c>
      <c r="I188">
        <f>'1992'!$BC19</f>
        <v>0</v>
      </c>
      <c r="J188">
        <f>'1993'!$BC19</f>
        <v>0</v>
      </c>
      <c r="K188">
        <f>'1994'!$BC19</f>
        <v>0</v>
      </c>
      <c r="L188">
        <f>'1995'!$BC19</f>
        <v>0</v>
      </c>
      <c r="M188">
        <f>'1996'!$BC19</f>
        <v>0</v>
      </c>
      <c r="N188">
        <f>'1997'!$BC19</f>
        <v>0</v>
      </c>
      <c r="O188">
        <f>'1998'!$BC19</f>
        <v>0</v>
      </c>
      <c r="P188">
        <f>'1999'!$BC19</f>
        <v>0</v>
      </c>
      <c r="Q188">
        <f>'2000'!$BC19</f>
        <v>0</v>
      </c>
      <c r="R188">
        <f>'2001'!$BC19</f>
        <v>0</v>
      </c>
      <c r="S188">
        <f>'2002'!$BC19</f>
        <v>0</v>
      </c>
      <c r="T188">
        <f>'2003'!$BC19</f>
        <v>0</v>
      </c>
      <c r="U188">
        <f>'2004'!$BC19</f>
        <v>0</v>
      </c>
      <c r="V188">
        <f>'2005'!$BC19</f>
        <v>0</v>
      </c>
      <c r="W188">
        <f>'2006'!$BC19</f>
        <v>0</v>
      </c>
      <c r="X188">
        <f>'2007'!$BC19</f>
        <v>0</v>
      </c>
      <c r="Y188">
        <f>'2008'!$BC19</f>
        <v>0</v>
      </c>
      <c r="Z188">
        <f>'2009'!$BC19</f>
        <v>0</v>
      </c>
      <c r="AA188">
        <f>'2010'!$BC19</f>
        <v>0</v>
      </c>
      <c r="AB188">
        <f>'2011'!$BC19</f>
        <v>0</v>
      </c>
      <c r="AC188">
        <f>'2012'!$BC19</f>
        <v>0</v>
      </c>
      <c r="AD188">
        <f>'2013'!$BC19</f>
        <v>0</v>
      </c>
      <c r="AE188">
        <f>'2014'!$BC19</f>
        <v>0</v>
      </c>
      <c r="AF188">
        <f>'2015'!$BC19</f>
        <v>0</v>
      </c>
      <c r="AG188">
        <f>'2016'!$BC19</f>
        <v>0</v>
      </c>
      <c r="AH188">
        <f>'2017'!$BC19</f>
        <v>0</v>
      </c>
      <c r="AI188">
        <f>'2018'!$BC19</f>
        <v>0</v>
      </c>
      <c r="AJ188">
        <f>'2019'!$BC19</f>
        <v>0</v>
      </c>
      <c r="AK188">
        <f>'2020'!$BC19</f>
        <v>0</v>
      </c>
      <c r="AL188">
        <f>'2021'!$BC19</f>
        <v>0</v>
      </c>
    </row>
    <row r="189" spans="1:38" x14ac:dyDescent="0.2">
      <c r="A189" t="s">
        <v>34</v>
      </c>
      <c r="B189" t="s">
        <v>254</v>
      </c>
      <c r="C189" t="s">
        <v>13</v>
      </c>
      <c r="G189">
        <f>'1990'!$BE19</f>
        <v>0</v>
      </c>
      <c r="H189">
        <f>'1991'!$BE19</f>
        <v>0</v>
      </c>
      <c r="I189">
        <f>'1992'!$BE19</f>
        <v>0</v>
      </c>
      <c r="J189">
        <f>'1993'!$BE19</f>
        <v>0</v>
      </c>
      <c r="K189">
        <f>'1994'!$BE19</f>
        <v>0</v>
      </c>
      <c r="L189">
        <f>'1995'!$BE19</f>
        <v>0</v>
      </c>
      <c r="M189">
        <f>'1996'!$BE19</f>
        <v>0</v>
      </c>
      <c r="N189">
        <f>'1997'!$BE19</f>
        <v>0</v>
      </c>
      <c r="O189">
        <f>'1998'!$BE19</f>
        <v>0</v>
      </c>
      <c r="P189">
        <f>'1999'!$BE19</f>
        <v>0</v>
      </c>
      <c r="Q189">
        <f>'2000'!$BE19</f>
        <v>0</v>
      </c>
      <c r="R189">
        <f>'2001'!$BE19</f>
        <v>0</v>
      </c>
      <c r="S189">
        <f>'2002'!$BE19</f>
        <v>0</v>
      </c>
      <c r="T189">
        <f>'2003'!$BE19</f>
        <v>0</v>
      </c>
      <c r="U189">
        <f>'2004'!$BE19</f>
        <v>0</v>
      </c>
      <c r="V189">
        <f>'2005'!$BE19</f>
        <v>0</v>
      </c>
      <c r="W189">
        <f>'2006'!$BE19</f>
        <v>0</v>
      </c>
      <c r="X189">
        <f>'2007'!$BE19</f>
        <v>0</v>
      </c>
      <c r="Y189">
        <f>'2008'!$BE19</f>
        <v>0</v>
      </c>
      <c r="Z189">
        <f>'2009'!$BE19</f>
        <v>0</v>
      </c>
      <c r="AA189">
        <f>'2010'!$BE19</f>
        <v>0</v>
      </c>
      <c r="AB189">
        <f>'2011'!$BE19</f>
        <v>1.9</v>
      </c>
      <c r="AC189">
        <f>'2012'!$BE19</f>
        <v>5.5</v>
      </c>
      <c r="AD189">
        <f>'2013'!$BE19</f>
        <v>8.6999999999999993</v>
      </c>
      <c r="AE189">
        <f>'2014'!$BE19</f>
        <v>8.4</v>
      </c>
      <c r="AF189">
        <f>'2015'!$BE19</f>
        <v>9.1</v>
      </c>
      <c r="AG189">
        <f>'2016'!$BE19</f>
        <v>10.5</v>
      </c>
      <c r="AH189">
        <f>'2017'!$BE19</f>
        <v>10.1</v>
      </c>
      <c r="AI189">
        <f>'2018'!$BE19</f>
        <v>9.1</v>
      </c>
      <c r="AJ189">
        <f>'2019'!$BE19</f>
        <v>8</v>
      </c>
      <c r="AK189">
        <f>'2020'!$BE19</f>
        <v>5.6</v>
      </c>
      <c r="AL189">
        <f>'2021'!$BE19</f>
        <v>5.7</v>
      </c>
    </row>
    <row r="190" spans="1:38" x14ac:dyDescent="0.2">
      <c r="A190" t="s">
        <v>34</v>
      </c>
      <c r="B190" t="s">
        <v>255</v>
      </c>
      <c r="C190" t="s">
        <v>13</v>
      </c>
      <c r="G190">
        <f>'1990'!$BF19</f>
        <v>0</v>
      </c>
      <c r="H190">
        <f>'1991'!$BF19</f>
        <v>0</v>
      </c>
      <c r="I190">
        <f>'1992'!$BF19</f>
        <v>0</v>
      </c>
      <c r="J190">
        <f>'1993'!$BF19</f>
        <v>0</v>
      </c>
      <c r="K190">
        <f>'1994'!$BF19</f>
        <v>0</v>
      </c>
      <c r="L190">
        <f>'1995'!$BF19</f>
        <v>0</v>
      </c>
      <c r="M190">
        <f>'1996'!$BF19</f>
        <v>0</v>
      </c>
      <c r="N190">
        <f>'1997'!$BF19</f>
        <v>0</v>
      </c>
      <c r="O190">
        <f>'1998'!$BF19</f>
        <v>0</v>
      </c>
      <c r="P190">
        <f>'1999'!$BF19</f>
        <v>0</v>
      </c>
      <c r="Q190">
        <f>'2000'!$BF19</f>
        <v>0.2</v>
      </c>
      <c r="R190">
        <f>'2001'!$BF19</f>
        <v>1.3</v>
      </c>
      <c r="S190">
        <f>'2002'!$BF19</f>
        <v>4.8</v>
      </c>
      <c r="T190">
        <f>'2003'!$BF19</f>
        <v>2.8</v>
      </c>
      <c r="U190">
        <f>'2004'!$BF19</f>
        <v>11</v>
      </c>
      <c r="V190">
        <f>'2005'!$BF19</f>
        <v>24.1</v>
      </c>
      <c r="W190">
        <f>'2006'!$BF19</f>
        <v>22.4</v>
      </c>
      <c r="X190">
        <f>'2007'!$BF19</f>
        <v>25.4</v>
      </c>
      <c r="Y190">
        <f>'2008'!$BF19</f>
        <v>34</v>
      </c>
      <c r="Z190">
        <f>'2009'!$BF19</f>
        <v>27.9</v>
      </c>
      <c r="AA190">
        <f>'2010'!$BF19</f>
        <v>27.6</v>
      </c>
      <c r="AB190">
        <f>'2011'!$BF19</f>
        <v>24.2</v>
      </c>
      <c r="AC190">
        <f>'2012'!$BF19</f>
        <v>23</v>
      </c>
      <c r="AD190">
        <f>'2013'!$BF19</f>
        <v>13</v>
      </c>
      <c r="AE190">
        <f>'2014'!$BF19</f>
        <v>10.6</v>
      </c>
      <c r="AF190">
        <f>'2015'!$BF19</f>
        <v>10.199999999999999</v>
      </c>
      <c r="AG190">
        <f>'2016'!$BF19</f>
        <v>10.4</v>
      </c>
      <c r="AH190">
        <f>'2017'!$BF19</f>
        <v>9.6</v>
      </c>
      <c r="AI190">
        <f>'2018'!$BF19</f>
        <v>12.7</v>
      </c>
      <c r="AJ190">
        <f>'2019'!$BF19</f>
        <v>24.8</v>
      </c>
      <c r="AK190">
        <f>'2020'!$BF19</f>
        <v>56.2</v>
      </c>
      <c r="AL190">
        <f>'2021'!$BF19</f>
        <v>68.900000000000006</v>
      </c>
    </row>
    <row r="191" spans="1:38" x14ac:dyDescent="0.2">
      <c r="A191" t="s">
        <v>34</v>
      </c>
      <c r="B191" t="s">
        <v>256</v>
      </c>
      <c r="C191" t="s">
        <v>13</v>
      </c>
      <c r="G191">
        <f>'1990'!$BG19</f>
        <v>0</v>
      </c>
      <c r="H191">
        <f>'1991'!$BG19</f>
        <v>0</v>
      </c>
      <c r="I191">
        <f>'1992'!$BG19</f>
        <v>0</v>
      </c>
      <c r="J191">
        <f>'1993'!$BG19</f>
        <v>0</v>
      </c>
      <c r="K191">
        <f>'1994'!$BG19</f>
        <v>0</v>
      </c>
      <c r="L191">
        <f>'1995'!$BG19</f>
        <v>0</v>
      </c>
      <c r="M191">
        <f>'1996'!$BG19</f>
        <v>0</v>
      </c>
      <c r="N191">
        <f>'1997'!$BG19</f>
        <v>0</v>
      </c>
      <c r="O191">
        <f>'1998'!$BG19</f>
        <v>0</v>
      </c>
      <c r="P191">
        <f>'1999'!$BG19</f>
        <v>0</v>
      </c>
      <c r="Q191">
        <f>'2000'!$BG19</f>
        <v>0</v>
      </c>
      <c r="R191">
        <f>'2001'!$BG19</f>
        <v>0</v>
      </c>
      <c r="S191">
        <f>'2002'!$BG19</f>
        <v>0</v>
      </c>
      <c r="T191">
        <f>'2003'!$BG19</f>
        <v>0</v>
      </c>
      <c r="U191">
        <f>'2004'!$BG19</f>
        <v>0</v>
      </c>
      <c r="V191">
        <f>'2005'!$BG19</f>
        <v>0</v>
      </c>
      <c r="W191">
        <f>'2006'!$BG19</f>
        <v>0</v>
      </c>
      <c r="X191">
        <f>'2007'!$BG19</f>
        <v>0</v>
      </c>
      <c r="Y191">
        <f>'2008'!$BG19</f>
        <v>0</v>
      </c>
      <c r="Z191">
        <f>'2009'!$BG19</f>
        <v>0</v>
      </c>
      <c r="AA191">
        <f>'2010'!$BG19</f>
        <v>0</v>
      </c>
      <c r="AB191">
        <f>'2011'!$BG19</f>
        <v>0</v>
      </c>
      <c r="AC191">
        <f>'2012'!$BG19</f>
        <v>0</v>
      </c>
      <c r="AD191">
        <f>'2013'!$BG19</f>
        <v>0</v>
      </c>
      <c r="AE191">
        <f>'2014'!$BG19</f>
        <v>0</v>
      </c>
      <c r="AF191">
        <f>'2015'!$BG19</f>
        <v>0</v>
      </c>
      <c r="AG191">
        <f>'2016'!$BG19</f>
        <v>0</v>
      </c>
      <c r="AH191">
        <f>'2017'!$BG19</f>
        <v>0</v>
      </c>
      <c r="AI191">
        <f>'2018'!$BG19</f>
        <v>0</v>
      </c>
      <c r="AJ191">
        <f>'2019'!$BG19</f>
        <v>0</v>
      </c>
      <c r="AK191">
        <f>'2020'!$BG19</f>
        <v>0</v>
      </c>
      <c r="AL191">
        <f>'2021'!$BG19</f>
        <v>0</v>
      </c>
    </row>
    <row r="193" spans="1:38" x14ac:dyDescent="0.2">
      <c r="A193" t="s">
        <v>247</v>
      </c>
      <c r="B193" s="3" t="s">
        <v>230</v>
      </c>
      <c r="C193" t="s">
        <v>13</v>
      </c>
      <c r="G193">
        <f t="shared" ref="G193:AL193" si="7">G171+G182+G76</f>
        <v>0.3</v>
      </c>
      <c r="H193">
        <f t="shared" si="7"/>
        <v>0.4</v>
      </c>
      <c r="I193">
        <f t="shared" si="7"/>
        <v>0.4</v>
      </c>
      <c r="J193">
        <f t="shared" si="7"/>
        <v>0.3</v>
      </c>
      <c r="K193">
        <f t="shared" si="7"/>
        <v>0.4</v>
      </c>
      <c r="L193">
        <f t="shared" si="7"/>
        <v>0.3</v>
      </c>
      <c r="M193">
        <f t="shared" si="7"/>
        <v>0.3</v>
      </c>
      <c r="N193">
        <f t="shared" si="7"/>
        <v>0.3</v>
      </c>
      <c r="O193">
        <f t="shared" si="7"/>
        <v>0.4</v>
      </c>
      <c r="P193">
        <f t="shared" si="7"/>
        <v>0.3</v>
      </c>
      <c r="Q193">
        <f t="shared" si="7"/>
        <v>0.5</v>
      </c>
      <c r="R193">
        <f t="shared" si="7"/>
        <v>0.4</v>
      </c>
      <c r="S193">
        <f t="shared" si="7"/>
        <v>0.4</v>
      </c>
      <c r="T193">
        <f t="shared" si="7"/>
        <v>0.3</v>
      </c>
      <c r="U193">
        <f t="shared" si="7"/>
        <v>0.3</v>
      </c>
      <c r="V193">
        <f t="shared" si="7"/>
        <v>0.3</v>
      </c>
      <c r="W193">
        <f t="shared" si="7"/>
        <v>0.4</v>
      </c>
      <c r="X193">
        <f t="shared" si="7"/>
        <v>0.4</v>
      </c>
      <c r="Y193">
        <f t="shared" si="7"/>
        <v>0.4</v>
      </c>
      <c r="Z193">
        <f t="shared" si="7"/>
        <v>0.4</v>
      </c>
      <c r="AA193">
        <f t="shared" si="7"/>
        <v>0.4</v>
      </c>
      <c r="AB193">
        <f t="shared" si="7"/>
        <v>0.2</v>
      </c>
      <c r="AC193">
        <f t="shared" si="7"/>
        <v>0.4</v>
      </c>
      <c r="AD193">
        <f t="shared" si="7"/>
        <v>0.4</v>
      </c>
      <c r="AE193">
        <f t="shared" si="7"/>
        <v>0.4</v>
      </c>
      <c r="AF193">
        <f t="shared" si="7"/>
        <v>0.3</v>
      </c>
      <c r="AG193">
        <f t="shared" si="7"/>
        <v>0.4</v>
      </c>
      <c r="AH193">
        <f t="shared" si="7"/>
        <v>0.2</v>
      </c>
      <c r="AI193">
        <f t="shared" si="7"/>
        <v>0.3</v>
      </c>
      <c r="AJ193">
        <f t="shared" si="7"/>
        <v>0.3</v>
      </c>
      <c r="AK193">
        <f t="shared" si="7"/>
        <v>0.2</v>
      </c>
      <c r="AL193">
        <f t="shared" si="7"/>
        <v>0.3</v>
      </c>
    </row>
    <row r="194" spans="1:38" x14ac:dyDescent="0.2">
      <c r="A194" t="s">
        <v>248</v>
      </c>
      <c r="B194" s="3" t="s">
        <v>230</v>
      </c>
      <c r="C194" t="s">
        <v>13</v>
      </c>
      <c r="G194">
        <f t="shared" ref="G194:AL194" si="8">G172+G183+G77</f>
        <v>0.2</v>
      </c>
      <c r="H194">
        <f t="shared" si="8"/>
        <v>0.3</v>
      </c>
      <c r="I194">
        <f t="shared" si="8"/>
        <v>0.5</v>
      </c>
      <c r="J194">
        <f t="shared" si="8"/>
        <v>0.6</v>
      </c>
      <c r="K194">
        <f t="shared" si="8"/>
        <v>0.9</v>
      </c>
      <c r="L194">
        <f t="shared" si="8"/>
        <v>1.1000000000000001</v>
      </c>
      <c r="M194">
        <f t="shared" si="8"/>
        <v>1.6</v>
      </c>
      <c r="N194">
        <f t="shared" si="8"/>
        <v>1.7</v>
      </c>
      <c r="O194">
        <f t="shared" si="8"/>
        <v>2.2999999999999998</v>
      </c>
      <c r="P194">
        <f t="shared" si="8"/>
        <v>2.2999999999999998</v>
      </c>
      <c r="Q194">
        <f t="shared" si="8"/>
        <v>3</v>
      </c>
      <c r="R194">
        <f t="shared" si="8"/>
        <v>3</v>
      </c>
      <c r="S194">
        <f t="shared" si="8"/>
        <v>3.4</v>
      </c>
      <c r="T194">
        <f t="shared" si="8"/>
        <v>4.8</v>
      </c>
      <c r="U194">
        <f t="shared" si="8"/>
        <v>6.7</v>
      </c>
      <c r="V194">
        <f t="shared" si="8"/>
        <v>7.4</v>
      </c>
      <c r="W194">
        <f t="shared" si="8"/>
        <v>9.6</v>
      </c>
      <c r="X194">
        <f t="shared" si="8"/>
        <v>11.2</v>
      </c>
      <c r="Y194">
        <f t="shared" si="8"/>
        <v>13.2</v>
      </c>
      <c r="Z194">
        <f t="shared" si="8"/>
        <v>13.8</v>
      </c>
      <c r="AA194">
        <f t="shared" si="8"/>
        <v>11.9</v>
      </c>
      <c r="AB194">
        <f t="shared" si="8"/>
        <v>15.5</v>
      </c>
      <c r="AC194">
        <f t="shared" si="8"/>
        <v>15.1</v>
      </c>
      <c r="AD194">
        <f t="shared" si="8"/>
        <v>17.5</v>
      </c>
      <c r="AE194">
        <f t="shared" si="8"/>
        <v>18.2</v>
      </c>
      <c r="AF194">
        <f t="shared" si="8"/>
        <v>23.1</v>
      </c>
      <c r="AG194">
        <f t="shared" si="8"/>
        <v>21.2</v>
      </c>
      <c r="AH194">
        <f t="shared" si="8"/>
        <v>24.7</v>
      </c>
      <c r="AI194">
        <f t="shared" si="8"/>
        <v>24.9</v>
      </c>
      <c r="AJ194">
        <f t="shared" si="8"/>
        <v>28.6</v>
      </c>
      <c r="AK194">
        <f t="shared" si="8"/>
        <v>35.299999999999997</v>
      </c>
      <c r="AL194">
        <f t="shared" si="8"/>
        <v>36.200000000000003</v>
      </c>
    </row>
    <row r="195" spans="1:38" x14ac:dyDescent="0.2">
      <c r="A195" t="s">
        <v>249</v>
      </c>
      <c r="B195" s="3" t="s">
        <v>230</v>
      </c>
      <c r="C195" t="s">
        <v>13</v>
      </c>
      <c r="G195">
        <f t="shared" ref="G195:AL195" si="9">G173+G184+G78</f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>
        <f t="shared" si="9"/>
        <v>0</v>
      </c>
      <c r="N195">
        <f t="shared" si="9"/>
        <v>0</v>
      </c>
      <c r="O195">
        <f t="shared" si="9"/>
        <v>0</v>
      </c>
      <c r="P195">
        <f t="shared" si="9"/>
        <v>0</v>
      </c>
      <c r="Q195">
        <f t="shared" si="9"/>
        <v>0</v>
      </c>
      <c r="R195">
        <f t="shared" si="9"/>
        <v>0</v>
      </c>
      <c r="S195">
        <f t="shared" si="9"/>
        <v>0</v>
      </c>
      <c r="T195">
        <f t="shared" si="9"/>
        <v>0</v>
      </c>
      <c r="U195">
        <f t="shared" si="9"/>
        <v>0</v>
      </c>
      <c r="V195">
        <f t="shared" si="9"/>
        <v>0</v>
      </c>
      <c r="W195">
        <f t="shared" si="9"/>
        <v>0.2</v>
      </c>
      <c r="X195">
        <f t="shared" si="9"/>
        <v>1.2</v>
      </c>
      <c r="Y195">
        <f t="shared" si="9"/>
        <v>2.1</v>
      </c>
      <c r="Z195">
        <f t="shared" si="9"/>
        <v>2.6</v>
      </c>
      <c r="AA195">
        <f t="shared" si="9"/>
        <v>2.4</v>
      </c>
      <c r="AB195">
        <f t="shared" si="9"/>
        <v>2.9</v>
      </c>
      <c r="AC195">
        <f t="shared" si="9"/>
        <v>2.8</v>
      </c>
      <c r="AD195">
        <f t="shared" si="9"/>
        <v>2.8</v>
      </c>
      <c r="AE195">
        <f t="shared" si="9"/>
        <v>2.7</v>
      </c>
      <c r="AF195">
        <f t="shared" si="9"/>
        <v>4.0999999999999996</v>
      </c>
      <c r="AG195">
        <f t="shared" si="9"/>
        <v>8.1999999999999993</v>
      </c>
      <c r="AH195">
        <f t="shared" si="9"/>
        <v>13.3</v>
      </c>
      <c r="AI195">
        <f t="shared" si="9"/>
        <v>13.1</v>
      </c>
      <c r="AJ195">
        <f t="shared" si="9"/>
        <v>12.9</v>
      </c>
      <c r="AK195">
        <f t="shared" si="9"/>
        <v>19.7</v>
      </c>
      <c r="AL195">
        <f t="shared" si="9"/>
        <v>28.6</v>
      </c>
    </row>
    <row r="196" spans="1:38" x14ac:dyDescent="0.2">
      <c r="A196" t="s">
        <v>250</v>
      </c>
      <c r="B196" s="3" t="s">
        <v>230</v>
      </c>
      <c r="C196" t="s">
        <v>13</v>
      </c>
      <c r="G196">
        <f t="shared" ref="G196:AL196" si="10">G174+G185+G79</f>
        <v>0.1</v>
      </c>
      <c r="H196">
        <f t="shared" si="10"/>
        <v>0.1</v>
      </c>
      <c r="I196">
        <f t="shared" si="10"/>
        <v>0.1</v>
      </c>
      <c r="J196">
        <f t="shared" si="10"/>
        <v>0.2</v>
      </c>
      <c r="K196">
        <f t="shared" si="10"/>
        <v>0.2</v>
      </c>
      <c r="L196">
        <f t="shared" si="10"/>
        <v>0.2</v>
      </c>
      <c r="M196">
        <f t="shared" si="10"/>
        <v>0.2</v>
      </c>
      <c r="N196">
        <f t="shared" si="10"/>
        <v>0.3</v>
      </c>
      <c r="O196">
        <f t="shared" si="10"/>
        <v>0.3</v>
      </c>
      <c r="P196">
        <f t="shared" si="10"/>
        <v>0.4</v>
      </c>
      <c r="Q196">
        <f t="shared" si="10"/>
        <v>0.5</v>
      </c>
      <c r="R196">
        <f t="shared" si="10"/>
        <v>0.5</v>
      </c>
      <c r="S196">
        <f t="shared" si="10"/>
        <v>0.6</v>
      </c>
      <c r="T196">
        <f t="shared" si="10"/>
        <v>0.7</v>
      </c>
      <c r="U196">
        <f t="shared" si="10"/>
        <v>0.7</v>
      </c>
      <c r="V196">
        <f t="shared" si="10"/>
        <v>0.8</v>
      </c>
      <c r="W196">
        <f t="shared" si="10"/>
        <v>0.8</v>
      </c>
      <c r="X196">
        <f t="shared" si="10"/>
        <v>0.8</v>
      </c>
      <c r="Y196">
        <f t="shared" si="10"/>
        <v>0.9</v>
      </c>
      <c r="Z196">
        <f t="shared" si="10"/>
        <v>0.9</v>
      </c>
      <c r="AA196">
        <f t="shared" si="10"/>
        <v>1</v>
      </c>
      <c r="AB196">
        <f t="shared" si="10"/>
        <v>1</v>
      </c>
      <c r="AC196">
        <f t="shared" si="10"/>
        <v>1.1000000000000001</v>
      </c>
      <c r="AD196">
        <f t="shared" si="10"/>
        <v>1.1000000000000001</v>
      </c>
      <c r="AE196">
        <f t="shared" si="10"/>
        <v>1.1000000000000001</v>
      </c>
      <c r="AF196">
        <f t="shared" si="10"/>
        <v>1.1000000000000001</v>
      </c>
      <c r="AG196">
        <f t="shared" si="10"/>
        <v>1.1000000000000001</v>
      </c>
      <c r="AH196">
        <f t="shared" si="10"/>
        <v>1.1000000000000001</v>
      </c>
      <c r="AI196">
        <f t="shared" si="10"/>
        <v>1.2</v>
      </c>
      <c r="AJ196">
        <f t="shared" si="10"/>
        <v>1.2</v>
      </c>
      <c r="AK196">
        <f t="shared" si="10"/>
        <v>1.2</v>
      </c>
      <c r="AL196">
        <f t="shared" si="10"/>
        <v>1.2</v>
      </c>
    </row>
    <row r="197" spans="1:38" x14ac:dyDescent="0.2">
      <c r="A197" t="s">
        <v>251</v>
      </c>
      <c r="B197" s="3" t="s">
        <v>230</v>
      </c>
      <c r="C197" t="s">
        <v>13</v>
      </c>
      <c r="G197">
        <f t="shared" ref="G197:AL197" si="11">G175+G186+G80</f>
        <v>0</v>
      </c>
      <c r="H197">
        <f t="shared" si="11"/>
        <v>0</v>
      </c>
      <c r="I197">
        <f t="shared" si="11"/>
        <v>0</v>
      </c>
      <c r="J197">
        <f t="shared" si="11"/>
        <v>0</v>
      </c>
      <c r="K197">
        <f t="shared" si="11"/>
        <v>0</v>
      </c>
      <c r="L197">
        <f t="shared" si="11"/>
        <v>0</v>
      </c>
      <c r="M197">
        <f t="shared" si="11"/>
        <v>0</v>
      </c>
      <c r="N197">
        <f t="shared" si="11"/>
        <v>0</v>
      </c>
      <c r="O197">
        <f t="shared" si="11"/>
        <v>0</v>
      </c>
      <c r="P197">
        <f t="shared" si="11"/>
        <v>0</v>
      </c>
      <c r="Q197">
        <f t="shared" si="11"/>
        <v>0</v>
      </c>
      <c r="R197">
        <f t="shared" si="11"/>
        <v>0</v>
      </c>
      <c r="S197">
        <f t="shared" si="11"/>
        <v>0.1</v>
      </c>
      <c r="T197">
        <f t="shared" si="11"/>
        <v>0.1</v>
      </c>
      <c r="U197">
        <f t="shared" si="11"/>
        <v>0.1</v>
      </c>
      <c r="V197">
        <f t="shared" si="11"/>
        <v>0.1</v>
      </c>
      <c r="W197">
        <f t="shared" si="11"/>
        <v>0.1</v>
      </c>
      <c r="X197">
        <f t="shared" si="11"/>
        <v>0.1</v>
      </c>
      <c r="Y197">
        <f t="shared" si="11"/>
        <v>0.1</v>
      </c>
      <c r="Z197">
        <f t="shared" si="11"/>
        <v>0.2</v>
      </c>
      <c r="AA197">
        <f t="shared" si="11"/>
        <v>0.2</v>
      </c>
      <c r="AB197">
        <f t="shared" si="11"/>
        <v>0.4</v>
      </c>
      <c r="AC197">
        <f t="shared" si="11"/>
        <v>0.7</v>
      </c>
      <c r="AD197">
        <f t="shared" si="11"/>
        <v>1.5</v>
      </c>
      <c r="AE197">
        <f t="shared" si="11"/>
        <v>2.6</v>
      </c>
      <c r="AF197">
        <f t="shared" si="11"/>
        <v>4</v>
      </c>
      <c r="AG197">
        <f t="shared" si="11"/>
        <v>5.8</v>
      </c>
      <c r="AH197">
        <f t="shared" si="11"/>
        <v>7.9</v>
      </c>
      <c r="AI197">
        <f t="shared" si="11"/>
        <v>13.3</v>
      </c>
      <c r="AJ197">
        <f t="shared" si="11"/>
        <v>19.399999999999999</v>
      </c>
      <c r="AK197">
        <f t="shared" si="11"/>
        <v>30.8</v>
      </c>
      <c r="AL197">
        <f t="shared" si="11"/>
        <v>41.4</v>
      </c>
    </row>
    <row r="198" spans="1:38" x14ac:dyDescent="0.2">
      <c r="A198" t="s">
        <v>252</v>
      </c>
      <c r="B198" s="3" t="s">
        <v>230</v>
      </c>
      <c r="C198" t="s">
        <v>13</v>
      </c>
      <c r="G198">
        <f t="shared" ref="G198:AL198" si="12">G176+G187+G81</f>
        <v>0</v>
      </c>
      <c r="H198">
        <f t="shared" si="12"/>
        <v>0</v>
      </c>
      <c r="I198">
        <f t="shared" si="12"/>
        <v>0</v>
      </c>
      <c r="J198">
        <f t="shared" si="12"/>
        <v>0</v>
      </c>
      <c r="K198">
        <f t="shared" si="12"/>
        <v>0</v>
      </c>
      <c r="L198">
        <f t="shared" si="12"/>
        <v>0</v>
      </c>
      <c r="M198">
        <f t="shared" si="12"/>
        <v>0</v>
      </c>
      <c r="N198">
        <f t="shared" si="12"/>
        <v>0</v>
      </c>
      <c r="O198">
        <f t="shared" si="12"/>
        <v>0</v>
      </c>
      <c r="P198">
        <f t="shared" si="12"/>
        <v>0</v>
      </c>
      <c r="Q198">
        <f t="shared" si="12"/>
        <v>0</v>
      </c>
      <c r="R198">
        <f t="shared" si="12"/>
        <v>0</v>
      </c>
      <c r="S198">
        <f t="shared" si="12"/>
        <v>0</v>
      </c>
      <c r="T198">
        <f t="shared" si="12"/>
        <v>0</v>
      </c>
      <c r="U198">
        <f t="shared" si="12"/>
        <v>0</v>
      </c>
      <c r="V198">
        <f t="shared" si="12"/>
        <v>0</v>
      </c>
      <c r="W198">
        <f t="shared" si="12"/>
        <v>0</v>
      </c>
      <c r="X198">
        <f t="shared" si="12"/>
        <v>0</v>
      </c>
      <c r="Y198">
        <f t="shared" si="12"/>
        <v>0.1</v>
      </c>
      <c r="Z198">
        <f t="shared" si="12"/>
        <v>0.1</v>
      </c>
      <c r="AA198">
        <f t="shared" si="12"/>
        <v>0.3</v>
      </c>
      <c r="AB198">
        <f t="shared" si="12"/>
        <v>0.3</v>
      </c>
      <c r="AC198">
        <f t="shared" si="12"/>
        <v>0.5</v>
      </c>
      <c r="AD198">
        <f t="shared" si="12"/>
        <v>1</v>
      </c>
      <c r="AE198">
        <f t="shared" si="12"/>
        <v>1.5</v>
      </c>
      <c r="AF198">
        <f t="shared" si="12"/>
        <v>2.4</v>
      </c>
      <c r="AG198">
        <f t="shared" si="12"/>
        <v>2.8</v>
      </c>
      <c r="AH198">
        <f t="shared" si="12"/>
        <v>3</v>
      </c>
      <c r="AI198">
        <f t="shared" si="12"/>
        <v>3.7</v>
      </c>
      <c r="AJ198">
        <f t="shared" si="12"/>
        <v>5.6</v>
      </c>
      <c r="AK198">
        <f t="shared" si="12"/>
        <v>6.2</v>
      </c>
      <c r="AL198">
        <f t="shared" si="12"/>
        <v>6.3</v>
      </c>
    </row>
    <row r="199" spans="1:38" x14ac:dyDescent="0.2">
      <c r="A199" t="s">
        <v>253</v>
      </c>
      <c r="B199" s="3" t="s">
        <v>230</v>
      </c>
      <c r="C199" t="s">
        <v>13</v>
      </c>
      <c r="G199">
        <f t="shared" ref="G199:AL199" si="13">G177+G188+G82</f>
        <v>0</v>
      </c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  <c r="N199">
        <f t="shared" si="13"/>
        <v>0.1</v>
      </c>
      <c r="O199">
        <f t="shared" si="13"/>
        <v>0.1</v>
      </c>
      <c r="P199">
        <f t="shared" si="13"/>
        <v>0.1</v>
      </c>
      <c r="Q199">
        <f t="shared" si="13"/>
        <v>0.2</v>
      </c>
      <c r="R199">
        <f t="shared" si="13"/>
        <v>0.2</v>
      </c>
      <c r="S199">
        <f t="shared" si="13"/>
        <v>0.3</v>
      </c>
      <c r="T199">
        <f t="shared" si="13"/>
        <v>0.4</v>
      </c>
      <c r="U199">
        <f t="shared" si="13"/>
        <v>0.5</v>
      </c>
      <c r="V199">
        <f t="shared" si="13"/>
        <v>0.7</v>
      </c>
      <c r="W199">
        <f t="shared" si="13"/>
        <v>0.9</v>
      </c>
      <c r="X199">
        <f t="shared" si="13"/>
        <v>1.2</v>
      </c>
      <c r="Y199">
        <f t="shared" si="13"/>
        <v>1.7</v>
      </c>
      <c r="Z199">
        <f t="shared" si="13"/>
        <v>2.2000000000000002</v>
      </c>
      <c r="AA199">
        <f t="shared" si="13"/>
        <v>2.7</v>
      </c>
      <c r="AB199">
        <f t="shared" si="13"/>
        <v>3.3</v>
      </c>
      <c r="AC199">
        <f t="shared" si="13"/>
        <v>3.8</v>
      </c>
      <c r="AD199">
        <f t="shared" si="13"/>
        <v>4.4000000000000004</v>
      </c>
      <c r="AE199">
        <f t="shared" si="13"/>
        <v>5</v>
      </c>
      <c r="AF199">
        <f t="shared" si="13"/>
        <v>5.7</v>
      </c>
      <c r="AG199">
        <f t="shared" si="13"/>
        <v>6.5</v>
      </c>
      <c r="AH199">
        <f t="shared" si="13"/>
        <v>7.6</v>
      </c>
      <c r="AI199">
        <f t="shared" si="13"/>
        <v>9.1</v>
      </c>
      <c r="AJ199">
        <f t="shared" si="13"/>
        <v>10.9</v>
      </c>
      <c r="AK199">
        <f t="shared" si="13"/>
        <v>13.5</v>
      </c>
      <c r="AL199">
        <f t="shared" si="13"/>
        <v>16.2</v>
      </c>
    </row>
    <row r="200" spans="1:38" x14ac:dyDescent="0.2">
      <c r="A200" t="s">
        <v>254</v>
      </c>
      <c r="B200" s="3" t="s">
        <v>230</v>
      </c>
      <c r="C200" t="s">
        <v>13</v>
      </c>
      <c r="G200">
        <f t="shared" ref="G200:AL200" si="14">G178+G189+G83</f>
        <v>13.2</v>
      </c>
      <c r="H200">
        <f t="shared" si="14"/>
        <v>12.9</v>
      </c>
      <c r="I200">
        <f t="shared" si="14"/>
        <v>12.9</v>
      </c>
      <c r="J200">
        <f t="shared" si="14"/>
        <v>14.5</v>
      </c>
      <c r="K200">
        <f t="shared" si="14"/>
        <v>13.7</v>
      </c>
      <c r="L200">
        <f t="shared" si="14"/>
        <v>15.5</v>
      </c>
      <c r="M200">
        <f t="shared" si="14"/>
        <v>19.7</v>
      </c>
      <c r="N200">
        <f t="shared" si="14"/>
        <v>23</v>
      </c>
      <c r="O200">
        <f t="shared" si="14"/>
        <v>24.5</v>
      </c>
      <c r="P200">
        <f t="shared" si="14"/>
        <v>25.4</v>
      </c>
      <c r="Q200">
        <f t="shared" si="14"/>
        <v>25.5</v>
      </c>
      <c r="R200">
        <f t="shared" si="14"/>
        <v>24.5</v>
      </c>
      <c r="S200">
        <f t="shared" si="14"/>
        <v>25.4</v>
      </c>
      <c r="T200">
        <f t="shared" si="14"/>
        <v>25.1</v>
      </c>
      <c r="U200">
        <f t="shared" si="14"/>
        <v>26</v>
      </c>
      <c r="V200">
        <f t="shared" si="14"/>
        <v>26.7</v>
      </c>
      <c r="W200">
        <f t="shared" si="14"/>
        <v>26.6</v>
      </c>
      <c r="X200">
        <f t="shared" si="14"/>
        <v>27.8</v>
      </c>
      <c r="Y200">
        <f t="shared" si="14"/>
        <v>30.5</v>
      </c>
      <c r="Z200">
        <f t="shared" si="14"/>
        <v>32.4</v>
      </c>
      <c r="AA200">
        <f t="shared" si="14"/>
        <v>34.200000000000003</v>
      </c>
      <c r="AB200">
        <f t="shared" si="14"/>
        <v>38.6</v>
      </c>
      <c r="AC200">
        <f t="shared" si="14"/>
        <v>41.3</v>
      </c>
      <c r="AD200">
        <f t="shared" si="14"/>
        <v>42.099999999999994</v>
      </c>
      <c r="AE200">
        <f t="shared" si="14"/>
        <v>41.699999999999996</v>
      </c>
      <c r="AF200">
        <f t="shared" si="14"/>
        <v>43</v>
      </c>
      <c r="AG200">
        <f t="shared" si="14"/>
        <v>43.7</v>
      </c>
      <c r="AH200">
        <f t="shared" si="14"/>
        <v>42.1</v>
      </c>
      <c r="AI200">
        <f t="shared" si="14"/>
        <v>40.4</v>
      </c>
      <c r="AJ200">
        <f t="shared" si="14"/>
        <v>40.200000000000003</v>
      </c>
      <c r="AK200">
        <f t="shared" si="14"/>
        <v>40.6</v>
      </c>
      <c r="AL200">
        <f t="shared" si="14"/>
        <v>41.900000000000006</v>
      </c>
    </row>
    <row r="201" spans="1:38" x14ac:dyDescent="0.2">
      <c r="A201" t="s">
        <v>255</v>
      </c>
      <c r="B201" s="3" t="s">
        <v>230</v>
      </c>
      <c r="C201" t="s">
        <v>13</v>
      </c>
      <c r="G201">
        <f t="shared" ref="G201:AL201" si="15">G179+G190+G84</f>
        <v>15</v>
      </c>
      <c r="H201">
        <f t="shared" si="15"/>
        <v>14.9</v>
      </c>
      <c r="I201">
        <f t="shared" si="15"/>
        <v>15</v>
      </c>
      <c r="J201">
        <f t="shared" si="15"/>
        <v>15.1</v>
      </c>
      <c r="K201">
        <f t="shared" si="15"/>
        <v>15.4</v>
      </c>
      <c r="L201">
        <f t="shared" si="15"/>
        <v>16.5</v>
      </c>
      <c r="M201">
        <f t="shared" si="15"/>
        <v>17.3</v>
      </c>
      <c r="N201">
        <f t="shared" si="15"/>
        <v>17.5</v>
      </c>
      <c r="O201">
        <f t="shared" si="15"/>
        <v>19.899999999999999</v>
      </c>
      <c r="P201">
        <f t="shared" si="15"/>
        <v>21.7</v>
      </c>
      <c r="Q201">
        <f t="shared" si="15"/>
        <v>26.2</v>
      </c>
      <c r="R201">
        <f t="shared" si="15"/>
        <v>32.5</v>
      </c>
      <c r="S201">
        <f t="shared" si="15"/>
        <v>40.799999999999997</v>
      </c>
      <c r="T201">
        <f t="shared" si="15"/>
        <v>38.5</v>
      </c>
      <c r="U201">
        <f t="shared" si="15"/>
        <v>49.8</v>
      </c>
      <c r="V201">
        <f t="shared" si="15"/>
        <v>65.400000000000006</v>
      </c>
      <c r="W201">
        <f t="shared" si="15"/>
        <v>68.3</v>
      </c>
      <c r="X201">
        <f t="shared" si="15"/>
        <v>70.199999999999989</v>
      </c>
      <c r="Y201">
        <f t="shared" si="15"/>
        <v>83.5</v>
      </c>
      <c r="Z201">
        <f t="shared" si="15"/>
        <v>86.699999999999989</v>
      </c>
      <c r="AA201">
        <f t="shared" si="15"/>
        <v>95.199999999999989</v>
      </c>
      <c r="AB201">
        <f t="shared" si="15"/>
        <v>88.7</v>
      </c>
      <c r="AC201">
        <f t="shared" si="15"/>
        <v>116.8</v>
      </c>
      <c r="AD201">
        <f t="shared" si="15"/>
        <v>123.6</v>
      </c>
      <c r="AE201">
        <f t="shared" si="15"/>
        <v>130.1</v>
      </c>
      <c r="AF201">
        <f t="shared" si="15"/>
        <v>125</v>
      </c>
      <c r="AG201">
        <f t="shared" si="15"/>
        <v>119.2</v>
      </c>
      <c r="AH201">
        <f t="shared" si="15"/>
        <v>138</v>
      </c>
      <c r="AI201">
        <f t="shared" si="15"/>
        <v>139.1</v>
      </c>
      <c r="AJ201">
        <f t="shared" si="15"/>
        <v>159.70000000000002</v>
      </c>
      <c r="AK201">
        <f t="shared" si="15"/>
        <v>196.7</v>
      </c>
      <c r="AL201">
        <f t="shared" si="15"/>
        <v>217.6</v>
      </c>
    </row>
    <row r="202" spans="1:38" x14ac:dyDescent="0.2">
      <c r="A202" t="s">
        <v>256</v>
      </c>
      <c r="B202" s="3" t="s">
        <v>230</v>
      </c>
      <c r="C202" t="s">
        <v>13</v>
      </c>
      <c r="G202">
        <f t="shared" ref="G202:AL202" si="16">G180+G191+G85</f>
        <v>2.4</v>
      </c>
      <c r="H202">
        <f t="shared" si="16"/>
        <v>2.9</v>
      </c>
      <c r="I202">
        <f t="shared" si="16"/>
        <v>3.6</v>
      </c>
      <c r="J202">
        <f t="shared" si="16"/>
        <v>4.0999999999999996</v>
      </c>
      <c r="K202">
        <f t="shared" si="16"/>
        <v>4.5999999999999996</v>
      </c>
      <c r="L202">
        <f t="shared" si="16"/>
        <v>4.9000000000000004</v>
      </c>
      <c r="M202">
        <f t="shared" si="16"/>
        <v>5.2</v>
      </c>
      <c r="N202">
        <f t="shared" si="16"/>
        <v>5</v>
      </c>
      <c r="O202">
        <f t="shared" si="16"/>
        <v>4.9000000000000004</v>
      </c>
      <c r="P202">
        <f t="shared" si="16"/>
        <v>5.0999999999999996</v>
      </c>
      <c r="Q202">
        <f t="shared" si="16"/>
        <v>5.2</v>
      </c>
      <c r="R202">
        <f t="shared" si="16"/>
        <v>5.4</v>
      </c>
      <c r="S202">
        <f t="shared" si="16"/>
        <v>5.6</v>
      </c>
      <c r="T202">
        <f t="shared" si="16"/>
        <v>5.4</v>
      </c>
      <c r="U202">
        <f t="shared" si="16"/>
        <v>5.3</v>
      </c>
      <c r="V202">
        <f t="shared" si="16"/>
        <v>5.0999999999999996</v>
      </c>
      <c r="W202">
        <f t="shared" si="16"/>
        <v>5.9</v>
      </c>
      <c r="X202">
        <f t="shared" si="16"/>
        <v>7.3</v>
      </c>
      <c r="Y202">
        <f t="shared" si="16"/>
        <v>9.4</v>
      </c>
      <c r="Z202">
        <f t="shared" si="16"/>
        <v>11.2</v>
      </c>
      <c r="AA202">
        <f t="shared" si="16"/>
        <v>12.3</v>
      </c>
      <c r="AB202">
        <f t="shared" si="16"/>
        <v>12.4</v>
      </c>
      <c r="AC202">
        <f t="shared" si="16"/>
        <v>12.5</v>
      </c>
      <c r="AD202">
        <f t="shared" si="16"/>
        <v>13.1</v>
      </c>
      <c r="AE202">
        <f t="shared" si="16"/>
        <v>13.1</v>
      </c>
      <c r="AF202">
        <f t="shared" si="16"/>
        <v>13.7</v>
      </c>
      <c r="AG202">
        <f t="shared" si="16"/>
        <v>13.4</v>
      </c>
      <c r="AH202">
        <f t="shared" si="16"/>
        <v>13.5</v>
      </c>
      <c r="AI202">
        <f t="shared" si="16"/>
        <v>13.7</v>
      </c>
      <c r="AJ202">
        <f t="shared" si="16"/>
        <v>14.9</v>
      </c>
      <c r="AK202">
        <f t="shared" si="16"/>
        <v>17.399999999999999</v>
      </c>
      <c r="AL202">
        <f t="shared" si="16"/>
        <v>17.899999999999999</v>
      </c>
    </row>
    <row r="204" spans="1:38" x14ac:dyDescent="0.2">
      <c r="A204" t="s">
        <v>32</v>
      </c>
      <c r="B204" t="s">
        <v>151</v>
      </c>
      <c r="C204" t="s">
        <v>16</v>
      </c>
      <c r="G204">
        <f>'1990'!$F42</f>
        <v>14.8</v>
      </c>
      <c r="H204">
        <f>'1991'!$F42</f>
        <v>16.7</v>
      </c>
      <c r="I204">
        <f>'1992'!$F42</f>
        <v>17.100000000000001</v>
      </c>
      <c r="J204">
        <f>'1993'!$F42</f>
        <v>18.100000000000001</v>
      </c>
      <c r="K204">
        <f>'1994'!$F42</f>
        <v>18.899999999999999</v>
      </c>
      <c r="L204">
        <f>'1995'!$F42</f>
        <v>19.600000000000001</v>
      </c>
      <c r="M204">
        <f>'1996'!$F42</f>
        <v>21</v>
      </c>
      <c r="N204">
        <f>'1997'!$F42</f>
        <v>20.3</v>
      </c>
      <c r="O204">
        <f>'1998'!$F42</f>
        <v>21.6</v>
      </c>
      <c r="P204">
        <f>'1999'!$F42</f>
        <v>21.5</v>
      </c>
      <c r="Q204">
        <f>'2000'!$F42</f>
        <v>22.2</v>
      </c>
      <c r="R204">
        <f>'2001'!$F42</f>
        <v>22.9</v>
      </c>
      <c r="S204">
        <f>'2002'!$F42</f>
        <v>23.3</v>
      </c>
      <c r="T204">
        <f>'2003'!$F42</f>
        <v>23.7</v>
      </c>
      <c r="U204">
        <f>'2004'!$F42</f>
        <v>24.6</v>
      </c>
      <c r="V204">
        <f>'2005'!$F42</f>
        <v>24.5</v>
      </c>
      <c r="W204">
        <f>'2006'!$F42</f>
        <v>24.7</v>
      </c>
      <c r="X204">
        <f>'2007'!$F42</f>
        <v>23.6</v>
      </c>
      <c r="Y204">
        <f>'2008'!$F42</f>
        <v>23.4</v>
      </c>
      <c r="Z204">
        <f>'2009'!$F42</f>
        <v>22.8</v>
      </c>
      <c r="AA204">
        <f>'2010'!$F42</f>
        <v>24.4</v>
      </c>
      <c r="AB204">
        <f>'2011'!$F42</f>
        <v>22.6</v>
      </c>
      <c r="AC204">
        <f>'2012'!$F42</f>
        <v>22.1</v>
      </c>
      <c r="AD204">
        <f>'2013'!$F42</f>
        <v>22</v>
      </c>
      <c r="AE204">
        <f>'2014'!$F42</f>
        <v>20.9</v>
      </c>
      <c r="AF204">
        <f>'2015'!$F42</f>
        <v>27.1</v>
      </c>
      <c r="AG204">
        <f>'2016'!$F42</f>
        <v>28.2</v>
      </c>
      <c r="AH204">
        <f>'2017'!$F42</f>
        <v>27.9</v>
      </c>
      <c r="AI204">
        <f>'2018'!$F42</f>
        <v>27.3</v>
      </c>
      <c r="AJ204">
        <f>'2019'!$F42</f>
        <v>26.5</v>
      </c>
      <c r="AK204">
        <f>'2020'!$F42</f>
        <v>25.6</v>
      </c>
      <c r="AL204">
        <f>'2021'!$F42</f>
        <v>25.9</v>
      </c>
    </row>
    <row r="205" spans="1:38" x14ac:dyDescent="0.2">
      <c r="A205" t="s">
        <v>32</v>
      </c>
      <c r="B205" s="3" t="s">
        <v>262</v>
      </c>
      <c r="C205" t="s">
        <v>45</v>
      </c>
      <c r="G205">
        <f>IF('1990'!$F24&lt;0,ABS('1990'!$F24),0)*0</f>
        <v>0</v>
      </c>
      <c r="H205">
        <f>IF('1991'!$F24&lt;0,ABS('1991'!$F24),0)*0</f>
        <v>0</v>
      </c>
      <c r="I205">
        <f>IF('1992'!$F24&lt;0,ABS('1992'!$F24),0)*0</f>
        <v>0</v>
      </c>
      <c r="J205">
        <f>IF('1993'!$F24&lt;0,ABS('1993'!$F24),0)*0</f>
        <v>0</v>
      </c>
      <c r="K205">
        <f>IF('1994'!$F24&lt;0,ABS('1994'!$F24),0)*0</f>
        <v>0</v>
      </c>
      <c r="L205">
        <f>IF('1995'!$F24&lt;0,ABS('1995'!$F24),0)*0</f>
        <v>0</v>
      </c>
      <c r="M205">
        <f>IF('1996'!$F24&lt;0,ABS('1996'!$F24),0)*0</f>
        <v>0</v>
      </c>
      <c r="N205">
        <f>IF('1997'!$F24&lt;0,ABS('1997'!$F24),0)*0</f>
        <v>0</v>
      </c>
      <c r="O205">
        <f>IF('1998'!$F24&lt;0,ABS('1998'!$F24),0)*0</f>
        <v>0</v>
      </c>
      <c r="P205">
        <f>IF('1999'!$F24&lt;0,ABS('1999'!$F24),0)*0</f>
        <v>0</v>
      </c>
      <c r="Q205">
        <f>IF('2000'!$F24&lt;0,ABS('2000'!$F24),0)*0</f>
        <v>0</v>
      </c>
      <c r="R205">
        <f>IF('2001'!$F24&lt;0,ABS('2001'!$F24),0)*0</f>
        <v>0</v>
      </c>
      <c r="S205">
        <f>IF('2002'!$F24&lt;0,ABS('2002'!$F24),0)*0</f>
        <v>0</v>
      </c>
      <c r="T205">
        <f>IF('2003'!$F24&lt;0,ABS('2003'!$F24),0)*0</f>
        <v>0</v>
      </c>
      <c r="U205">
        <f>IF('2004'!$F24&lt;0,ABS('2004'!$F24),0)*0</f>
        <v>0</v>
      </c>
      <c r="V205">
        <f>IF('2005'!$F24&lt;0,ABS('2005'!$F24),0)*0</f>
        <v>0</v>
      </c>
      <c r="W205">
        <f>IF('2006'!$F24&lt;0,ABS('2006'!$F24),0)*0</f>
        <v>0</v>
      </c>
      <c r="X205">
        <f>IF('2007'!$F24&lt;0,ABS('2007'!$F24),0)*0</f>
        <v>0</v>
      </c>
      <c r="Y205">
        <f>IF('2008'!$F24&lt;0,ABS('2008'!$F24),0)*0</f>
        <v>0</v>
      </c>
      <c r="Z205">
        <f>IF('2009'!$F24&lt;0,ABS('2009'!$F24),0)*0</f>
        <v>0</v>
      </c>
      <c r="AA205">
        <f>IF('2010'!$F24&lt;0,ABS('2010'!$F24),0)*0</f>
        <v>0</v>
      </c>
      <c r="AB205">
        <f>IF('2011'!$F24&lt;0,ABS('2011'!$F24),0)*0</f>
        <v>0</v>
      </c>
      <c r="AC205">
        <f>IF('2012'!$F24&lt;0,ABS('2012'!$F24),0)*0</f>
        <v>0</v>
      </c>
      <c r="AD205">
        <f>IF('2013'!$F24&lt;0,ABS('2013'!$F24),0)*0</f>
        <v>0</v>
      </c>
      <c r="AE205">
        <f>IF('2014'!$F24&lt;0,ABS('2014'!$F24),0)*0</f>
        <v>0</v>
      </c>
      <c r="AF205">
        <f>IF('2015'!$F24&lt;0,ABS('2015'!$F24),0)*0</f>
        <v>0</v>
      </c>
      <c r="AG205">
        <f>IF('2016'!$F24&lt;0,ABS('2016'!$F24),0)*0</f>
        <v>0</v>
      </c>
      <c r="AH205">
        <f>IF('2017'!$F24&lt;0,ABS('2017'!$F24),0)*0</f>
        <v>0</v>
      </c>
      <c r="AI205">
        <f>IF('2018'!$F24&lt;0,ABS('2018'!$F24),0)*0</f>
        <v>0</v>
      </c>
      <c r="AJ205">
        <f>IF('2019'!$F24&lt;0,ABS('2019'!$F24),0)*0</f>
        <v>0</v>
      </c>
      <c r="AK205">
        <f>IF('2020'!$F24&lt;0,ABS('2020'!$F24),0)*0</f>
        <v>0</v>
      </c>
      <c r="AL205">
        <f>IF('2021'!$F24&lt;0,ABS('2021'!$F24),0)*0</f>
        <v>0</v>
      </c>
    </row>
    <row r="206" spans="1:38" x14ac:dyDescent="0.2">
      <c r="A206" s="3" t="s">
        <v>263</v>
      </c>
      <c r="B206" s="3" t="s">
        <v>32</v>
      </c>
      <c r="C206" t="s">
        <v>45</v>
      </c>
      <c r="G206">
        <f>IF('1990'!$F24&gt;0,ABS('1990'!$F24),0)*0</f>
        <v>0</v>
      </c>
      <c r="H206">
        <f>IF('1991'!$F24&gt;0,ABS('1991'!$F24),0)*0</f>
        <v>0</v>
      </c>
      <c r="I206">
        <f>IF('1992'!$F24&gt;0,ABS('1992'!$F24),0)*0</f>
        <v>0</v>
      </c>
      <c r="J206">
        <f>IF('1993'!$F24&gt;0,ABS('1993'!$F24),0)*0</f>
        <v>0</v>
      </c>
      <c r="K206">
        <f>IF('1994'!$F24&gt;0,ABS('1994'!$F24),0)*0</f>
        <v>0</v>
      </c>
      <c r="L206">
        <f>IF('1995'!$F24&gt;0,ABS('1995'!$F24),0)*0</f>
        <v>0</v>
      </c>
      <c r="M206">
        <f>IF('1996'!$F24&gt;0,ABS('1996'!$F24),0)*0</f>
        <v>0</v>
      </c>
      <c r="N206">
        <f>IF('1997'!$F24&gt;0,ABS('1997'!$F24),0)*0</f>
        <v>0</v>
      </c>
      <c r="O206">
        <f>IF('1998'!$F24&gt;0,ABS('1998'!$F24),0)*0</f>
        <v>0</v>
      </c>
      <c r="P206">
        <f>IF('1999'!$F24&gt;0,ABS('1999'!$F24),0)*0</f>
        <v>0</v>
      </c>
      <c r="Q206">
        <f>IF('2000'!$F24&gt;0,ABS('2000'!$F24),0)*0</f>
        <v>0</v>
      </c>
      <c r="R206">
        <f>IF('2001'!$F24&gt;0,ABS('2001'!$F24),0)*0</f>
        <v>0</v>
      </c>
      <c r="S206">
        <f>IF('2002'!$F24&gt;0,ABS('2002'!$F24),0)*0</f>
        <v>0</v>
      </c>
      <c r="T206">
        <f>IF('2003'!$F24&gt;0,ABS('2003'!$F24),0)*0</f>
        <v>0</v>
      </c>
      <c r="U206">
        <f>IF('2004'!$F24&gt;0,ABS('2004'!$F24),0)*0</f>
        <v>0</v>
      </c>
      <c r="V206">
        <f>IF('2005'!$F24&gt;0,ABS('2005'!$F24),0)*0</f>
        <v>0</v>
      </c>
      <c r="W206">
        <f>IF('2006'!$F24&gt;0,ABS('2006'!$F24),0)*0</f>
        <v>0</v>
      </c>
      <c r="X206">
        <f>IF('2007'!$F24&gt;0,ABS('2007'!$F24),0)*0</f>
        <v>0</v>
      </c>
      <c r="Y206">
        <f>IF('2008'!$F24&gt;0,ABS('2008'!$F24),0)*0</f>
        <v>0</v>
      </c>
      <c r="Z206">
        <f>IF('2009'!$F24&gt;0,ABS('2009'!$F24),0)*0</f>
        <v>0</v>
      </c>
      <c r="AA206">
        <f>IF('2010'!$F24&gt;0,ABS('2010'!$F24),0)*0</f>
        <v>0</v>
      </c>
      <c r="AB206">
        <f>IF('2011'!$F24&gt;0,ABS('2011'!$F24),0)*0</f>
        <v>0</v>
      </c>
      <c r="AC206">
        <f>IF('2012'!$F24&gt;0,ABS('2012'!$F24),0)*0</f>
        <v>0</v>
      </c>
      <c r="AD206">
        <f>IF('2013'!$F24&gt;0,ABS('2013'!$F24),0)*0</f>
        <v>0</v>
      </c>
      <c r="AE206">
        <f>IF('2014'!$F24&gt;0,ABS('2014'!$F24),0)*0</f>
        <v>0</v>
      </c>
      <c r="AF206">
        <f>IF('2015'!$F24&gt;0,ABS('2015'!$F24),0)*0</f>
        <v>0</v>
      </c>
      <c r="AG206">
        <f>IF('2016'!$F24&gt;0,ABS('2016'!$F24),0)*0</f>
        <v>0</v>
      </c>
      <c r="AH206">
        <f>IF('2017'!$F24&gt;0,ABS('2017'!$F24),0)*0</f>
        <v>0</v>
      </c>
      <c r="AI206">
        <f>IF('2018'!$F24&gt;0,ABS('2018'!$F24),0)*0</f>
        <v>0</v>
      </c>
      <c r="AJ206">
        <f>IF('2019'!$F24&gt;0,ABS('2019'!$F24),0)*0</f>
        <v>0</v>
      </c>
      <c r="AK206">
        <f>IF('2020'!$F24&gt;0,ABS('2020'!$F24),0)*0</f>
        <v>0</v>
      </c>
      <c r="AL206">
        <f>IF('2021'!$F24&gt;0,ABS('2021'!$F24),0)*0</f>
        <v>0</v>
      </c>
    </row>
    <row r="208" spans="1:38" x14ac:dyDescent="0.2">
      <c r="A208" t="s">
        <v>32</v>
      </c>
      <c r="B208" s="3" t="s">
        <v>266</v>
      </c>
      <c r="C208" t="s">
        <v>7</v>
      </c>
      <c r="E208" t="s">
        <v>143</v>
      </c>
      <c r="G208">
        <f t="shared" ref="G208:AL208" si="17">G162</f>
        <v>277.19999999999993</v>
      </c>
      <c r="H208">
        <f t="shared" si="17"/>
        <v>285.3</v>
      </c>
      <c r="I208">
        <f t="shared" si="17"/>
        <v>291.7</v>
      </c>
      <c r="J208">
        <f t="shared" si="17"/>
        <v>298.09999999999997</v>
      </c>
      <c r="K208">
        <f t="shared" si="17"/>
        <v>310.89999999999998</v>
      </c>
      <c r="L208">
        <f t="shared" si="17"/>
        <v>315.10000000000002</v>
      </c>
      <c r="M208">
        <f t="shared" si="17"/>
        <v>328.4</v>
      </c>
      <c r="N208">
        <f t="shared" si="17"/>
        <v>339.69999999999993</v>
      </c>
      <c r="O208">
        <f t="shared" si="17"/>
        <v>351.50000000000006</v>
      </c>
      <c r="P208">
        <f t="shared" si="17"/>
        <v>359.4</v>
      </c>
      <c r="Q208">
        <f t="shared" si="17"/>
        <v>369.80000000000007</v>
      </c>
      <c r="R208">
        <f t="shared" si="17"/>
        <v>377.9</v>
      </c>
      <c r="S208">
        <f t="shared" si="17"/>
        <v>383</v>
      </c>
      <c r="T208">
        <f t="shared" si="17"/>
        <v>388.80000000000007</v>
      </c>
      <c r="U208">
        <f t="shared" si="17"/>
        <v>398.4</v>
      </c>
      <c r="V208">
        <f t="shared" si="17"/>
        <v>407</v>
      </c>
      <c r="W208">
        <f t="shared" si="17"/>
        <v>410.7</v>
      </c>
      <c r="X208">
        <f t="shared" si="17"/>
        <v>419.5</v>
      </c>
      <c r="Y208">
        <f t="shared" si="17"/>
        <v>422.4</v>
      </c>
      <c r="Z208">
        <f t="shared" si="17"/>
        <v>409.3</v>
      </c>
      <c r="AA208">
        <f t="shared" si="17"/>
        <v>420.2</v>
      </c>
      <c r="AB208">
        <f t="shared" si="17"/>
        <v>423.20000000000005</v>
      </c>
      <c r="AC208">
        <f t="shared" si="17"/>
        <v>406.50000000000006</v>
      </c>
      <c r="AD208">
        <f t="shared" si="17"/>
        <v>411.6</v>
      </c>
      <c r="AE208">
        <f t="shared" si="17"/>
        <v>403.09999999999997</v>
      </c>
      <c r="AF208">
        <f t="shared" si="17"/>
        <v>410.59999999999997</v>
      </c>
      <c r="AG208">
        <f t="shared" si="17"/>
        <v>413.5</v>
      </c>
      <c r="AH208">
        <f t="shared" si="17"/>
        <v>414.99999999999994</v>
      </c>
      <c r="AI208">
        <f t="shared" si="17"/>
        <v>421.2999999999999</v>
      </c>
      <c r="AJ208">
        <f t="shared" si="17"/>
        <v>420.7</v>
      </c>
      <c r="AK208">
        <f t="shared" si="17"/>
        <v>412.9</v>
      </c>
      <c r="AL208">
        <f t="shared" si="17"/>
        <v>417.89999999999992</v>
      </c>
    </row>
    <row r="209" spans="1:38" x14ac:dyDescent="0.2">
      <c r="A209" t="s">
        <v>32</v>
      </c>
      <c r="B209" s="3" t="s">
        <v>266</v>
      </c>
      <c r="C209" t="s">
        <v>12</v>
      </c>
      <c r="E209" t="s">
        <v>142</v>
      </c>
      <c r="G209">
        <f t="shared" ref="G209:AL209" si="18">G163</f>
        <v>149.6</v>
      </c>
      <c r="H209">
        <f t="shared" si="18"/>
        <v>162.69999999999999</v>
      </c>
      <c r="I209">
        <f t="shared" si="18"/>
        <v>167.10000000000002</v>
      </c>
      <c r="J209">
        <f t="shared" si="18"/>
        <v>163.1</v>
      </c>
      <c r="K209">
        <f t="shared" si="18"/>
        <v>179.79999999999998</v>
      </c>
      <c r="L209">
        <f t="shared" si="18"/>
        <v>203.39999999999998</v>
      </c>
      <c r="M209">
        <f t="shared" si="18"/>
        <v>216.8</v>
      </c>
      <c r="N209">
        <f t="shared" si="18"/>
        <v>216.20000000000002</v>
      </c>
      <c r="O209">
        <f t="shared" si="18"/>
        <v>226.3</v>
      </c>
      <c r="P209">
        <f t="shared" si="18"/>
        <v>234.80000000000004</v>
      </c>
      <c r="Q209">
        <f t="shared" si="18"/>
        <v>235.49999999999997</v>
      </c>
      <c r="R209">
        <f t="shared" si="18"/>
        <v>235.7</v>
      </c>
      <c r="S209">
        <f t="shared" si="18"/>
        <v>234.29999999999998</v>
      </c>
      <c r="T209">
        <f t="shared" si="18"/>
        <v>234.39999999999998</v>
      </c>
      <c r="U209">
        <f t="shared" si="18"/>
        <v>241.69999999999996</v>
      </c>
      <c r="V209">
        <f t="shared" si="18"/>
        <v>240.8</v>
      </c>
      <c r="W209">
        <f t="shared" si="18"/>
        <v>217.1</v>
      </c>
      <c r="X209">
        <f t="shared" si="18"/>
        <v>226.60000000000002</v>
      </c>
      <c r="Y209">
        <f t="shared" si="18"/>
        <v>236.7</v>
      </c>
      <c r="Z209">
        <f t="shared" si="18"/>
        <v>222.8</v>
      </c>
      <c r="AA209">
        <f t="shared" si="18"/>
        <v>240.9</v>
      </c>
      <c r="AB209">
        <f t="shared" si="18"/>
        <v>232.8</v>
      </c>
      <c r="AC209">
        <f t="shared" si="18"/>
        <v>221.2</v>
      </c>
      <c r="AD209">
        <f t="shared" si="18"/>
        <v>217.7</v>
      </c>
      <c r="AE209">
        <f t="shared" si="18"/>
        <v>196.90000000000003</v>
      </c>
      <c r="AF209">
        <f t="shared" si="18"/>
        <v>187.5</v>
      </c>
      <c r="AG209">
        <f t="shared" si="18"/>
        <v>180.5</v>
      </c>
      <c r="AH209">
        <f t="shared" si="18"/>
        <v>182.5</v>
      </c>
      <c r="AI209">
        <f t="shared" si="18"/>
        <v>176.2</v>
      </c>
      <c r="AJ209">
        <f t="shared" si="18"/>
        <v>185</v>
      </c>
      <c r="AK209">
        <f t="shared" si="18"/>
        <v>185.89999999999998</v>
      </c>
      <c r="AL209">
        <f t="shared" si="18"/>
        <v>191.5</v>
      </c>
    </row>
    <row r="210" spans="1:38" x14ac:dyDescent="0.2">
      <c r="A210" t="s">
        <v>32</v>
      </c>
      <c r="B210" s="3" t="s">
        <v>266</v>
      </c>
      <c r="C210" t="s">
        <v>13</v>
      </c>
      <c r="E210" t="s">
        <v>145</v>
      </c>
      <c r="G210">
        <f t="shared" ref="G210:AL210" si="19">G165</f>
        <v>15.700000000000001</v>
      </c>
      <c r="H210">
        <f t="shared" si="19"/>
        <v>15.9</v>
      </c>
      <c r="I210">
        <f t="shared" si="19"/>
        <v>16.100000000000001</v>
      </c>
      <c r="J210">
        <f t="shared" si="19"/>
        <v>16.400000000000002</v>
      </c>
      <c r="K210">
        <f t="shared" si="19"/>
        <v>16.700000000000003</v>
      </c>
      <c r="L210">
        <f t="shared" si="19"/>
        <v>17.600000000000001</v>
      </c>
      <c r="M210">
        <f t="shared" si="19"/>
        <v>18.300000000000004</v>
      </c>
      <c r="N210">
        <f t="shared" si="19"/>
        <v>18.599999999999998</v>
      </c>
      <c r="O210">
        <f t="shared" si="19"/>
        <v>18.7</v>
      </c>
      <c r="P210">
        <f t="shared" si="19"/>
        <v>18.700000000000003</v>
      </c>
      <c r="Q210">
        <f t="shared" si="19"/>
        <v>18.8</v>
      </c>
      <c r="R210">
        <f t="shared" si="19"/>
        <v>18.599999999999998</v>
      </c>
      <c r="S210">
        <f t="shared" si="19"/>
        <v>18.7</v>
      </c>
      <c r="T210">
        <f t="shared" si="19"/>
        <v>19.3</v>
      </c>
      <c r="U210">
        <f t="shared" si="19"/>
        <v>21.099999999999998</v>
      </c>
      <c r="V210">
        <f t="shared" si="19"/>
        <v>22.1</v>
      </c>
      <c r="W210">
        <f t="shared" si="19"/>
        <v>23.6</v>
      </c>
      <c r="X210">
        <f t="shared" si="19"/>
        <v>24.3</v>
      </c>
      <c r="Y210">
        <f t="shared" si="19"/>
        <v>25</v>
      </c>
      <c r="Z210">
        <f t="shared" si="19"/>
        <v>25.900000000000002</v>
      </c>
      <c r="AA210">
        <f t="shared" si="19"/>
        <v>26.2</v>
      </c>
      <c r="AB210">
        <f t="shared" si="19"/>
        <v>26.7</v>
      </c>
      <c r="AC210">
        <f t="shared" si="19"/>
        <v>27.3</v>
      </c>
      <c r="AD210">
        <f t="shared" si="19"/>
        <v>28.9</v>
      </c>
      <c r="AE210">
        <f t="shared" si="19"/>
        <v>31.3</v>
      </c>
      <c r="AF210">
        <f t="shared" si="19"/>
        <v>34.700000000000003</v>
      </c>
      <c r="AG210">
        <f t="shared" si="19"/>
        <v>36.299999999999997</v>
      </c>
      <c r="AH210">
        <f t="shared" si="19"/>
        <v>38</v>
      </c>
      <c r="AI210">
        <f t="shared" si="19"/>
        <v>42.5</v>
      </c>
      <c r="AJ210">
        <f t="shared" si="19"/>
        <v>45.8</v>
      </c>
      <c r="AK210">
        <f t="shared" si="19"/>
        <v>49.400000000000006</v>
      </c>
      <c r="AL210">
        <f t="shared" si="19"/>
        <v>52.699999999999996</v>
      </c>
    </row>
    <row r="211" spans="1:38" x14ac:dyDescent="0.2">
      <c r="A211" t="s">
        <v>32</v>
      </c>
      <c r="B211" s="3" t="s">
        <v>266</v>
      </c>
      <c r="C211" t="s">
        <v>408</v>
      </c>
      <c r="E211" t="s">
        <v>147</v>
      </c>
      <c r="G211">
        <f t="shared" ref="G211:AL211" si="20">G166</f>
        <v>645.80000000000007</v>
      </c>
      <c r="H211">
        <f t="shared" si="20"/>
        <v>645.99999999999989</v>
      </c>
      <c r="I211">
        <f t="shared" si="20"/>
        <v>657.10000000000014</v>
      </c>
      <c r="J211">
        <f t="shared" si="20"/>
        <v>682.10000000000014</v>
      </c>
      <c r="K211">
        <f t="shared" si="20"/>
        <v>676.39999999999986</v>
      </c>
      <c r="L211">
        <f t="shared" si="20"/>
        <v>669.3</v>
      </c>
      <c r="M211">
        <f t="shared" si="20"/>
        <v>688</v>
      </c>
      <c r="N211">
        <f t="shared" si="20"/>
        <v>669.80000000000007</v>
      </c>
      <c r="O211">
        <f t="shared" si="20"/>
        <v>669.59999999999991</v>
      </c>
      <c r="P211">
        <f t="shared" si="20"/>
        <v>679.3</v>
      </c>
      <c r="Q211">
        <f t="shared" si="20"/>
        <v>675.1</v>
      </c>
      <c r="R211">
        <f t="shared" si="20"/>
        <v>684.49999999999989</v>
      </c>
      <c r="S211">
        <f t="shared" si="20"/>
        <v>695.3</v>
      </c>
      <c r="T211">
        <f t="shared" si="20"/>
        <v>710.4</v>
      </c>
      <c r="U211">
        <f t="shared" si="20"/>
        <v>717.4</v>
      </c>
      <c r="V211">
        <f t="shared" si="20"/>
        <v>721.89999999999986</v>
      </c>
      <c r="W211">
        <f t="shared" si="20"/>
        <v>749.4</v>
      </c>
      <c r="X211">
        <f t="shared" si="20"/>
        <v>768.70000000000016</v>
      </c>
      <c r="Y211">
        <f t="shared" si="20"/>
        <v>749.8</v>
      </c>
      <c r="Z211">
        <f t="shared" si="20"/>
        <v>721.3</v>
      </c>
      <c r="AA211">
        <f t="shared" si="20"/>
        <v>729.8</v>
      </c>
      <c r="AB211">
        <f t="shared" si="20"/>
        <v>725</v>
      </c>
      <c r="AC211">
        <f t="shared" si="20"/>
        <v>718</v>
      </c>
      <c r="AD211">
        <f t="shared" si="20"/>
        <v>683.29999999999984</v>
      </c>
      <c r="AE211">
        <f t="shared" si="20"/>
        <v>657.60000000000014</v>
      </c>
      <c r="AF211">
        <f t="shared" si="20"/>
        <v>670.90000000000009</v>
      </c>
      <c r="AG211">
        <f t="shared" si="20"/>
        <v>684.7</v>
      </c>
      <c r="AH211">
        <f t="shared" si="20"/>
        <v>687.80000000000007</v>
      </c>
      <c r="AI211">
        <f t="shared" si="20"/>
        <v>702.80000000000007</v>
      </c>
      <c r="AJ211">
        <f t="shared" si="20"/>
        <v>701.9</v>
      </c>
      <c r="AK211">
        <f t="shared" si="20"/>
        <v>630.29999999999995</v>
      </c>
      <c r="AL211">
        <f t="shared" si="20"/>
        <v>641.40000000000009</v>
      </c>
    </row>
    <row r="212" spans="1:38" x14ac:dyDescent="0.2">
      <c r="A212" t="s">
        <v>32</v>
      </c>
      <c r="B212" s="3" t="s">
        <v>266</v>
      </c>
      <c r="C212" s="3" t="s">
        <v>409</v>
      </c>
      <c r="E212" t="s">
        <v>148</v>
      </c>
      <c r="G212">
        <f t="shared" ref="G212:AL212" si="21">G167</f>
        <v>52.6</v>
      </c>
      <c r="H212">
        <f t="shared" si="21"/>
        <v>48.6</v>
      </c>
      <c r="I212">
        <f t="shared" si="21"/>
        <v>40.700000000000003</v>
      </c>
      <c r="J212">
        <f t="shared" si="21"/>
        <v>42</v>
      </c>
      <c r="K212">
        <f t="shared" si="21"/>
        <v>38.199999999999996</v>
      </c>
      <c r="L212">
        <f t="shared" si="21"/>
        <v>43.100000000000009</v>
      </c>
      <c r="M212">
        <f t="shared" si="21"/>
        <v>41</v>
      </c>
      <c r="N212">
        <f t="shared" si="21"/>
        <v>41.7</v>
      </c>
      <c r="O212">
        <f t="shared" si="21"/>
        <v>38.5</v>
      </c>
      <c r="P212">
        <f t="shared" si="21"/>
        <v>33.700000000000003</v>
      </c>
      <c r="Q212">
        <f t="shared" si="21"/>
        <v>31.800000000000004</v>
      </c>
      <c r="R212">
        <f t="shared" si="21"/>
        <v>32.6</v>
      </c>
      <c r="S212">
        <f t="shared" si="21"/>
        <v>33.200000000000003</v>
      </c>
      <c r="T212">
        <f t="shared" si="21"/>
        <v>33.200000000000003</v>
      </c>
      <c r="U212">
        <f t="shared" si="21"/>
        <v>34.400000000000006</v>
      </c>
      <c r="V212">
        <f t="shared" si="21"/>
        <v>33.900000000000006</v>
      </c>
      <c r="W212">
        <f t="shared" si="21"/>
        <v>34.5</v>
      </c>
      <c r="X212">
        <f t="shared" si="21"/>
        <v>36.900000000000006</v>
      </c>
      <c r="Y212">
        <f t="shared" si="21"/>
        <v>36.700000000000003</v>
      </c>
      <c r="Z212">
        <f t="shared" si="21"/>
        <v>30.000000000000004</v>
      </c>
      <c r="AA212">
        <f t="shared" si="21"/>
        <v>35.000000000000007</v>
      </c>
      <c r="AB212">
        <f t="shared" si="21"/>
        <v>34.500000000000007</v>
      </c>
      <c r="AC212">
        <f t="shared" si="21"/>
        <v>32.700000000000003</v>
      </c>
      <c r="AD212">
        <f t="shared" si="21"/>
        <v>31.800000000000004</v>
      </c>
      <c r="AE212">
        <f t="shared" si="21"/>
        <v>31.5</v>
      </c>
      <c r="AF212">
        <f t="shared" si="21"/>
        <v>32.900000000000006</v>
      </c>
      <c r="AG212">
        <f t="shared" si="21"/>
        <v>35</v>
      </c>
      <c r="AH212">
        <f t="shared" si="21"/>
        <v>36.200000000000003</v>
      </c>
      <c r="AI212">
        <f t="shared" si="21"/>
        <v>36.400000000000006</v>
      </c>
      <c r="AJ212">
        <f t="shared" si="21"/>
        <v>33.6</v>
      </c>
      <c r="AK212">
        <f t="shared" si="21"/>
        <v>29.599999999999998</v>
      </c>
      <c r="AL212">
        <f t="shared" si="21"/>
        <v>31.6</v>
      </c>
    </row>
    <row r="213" spans="1:38" x14ac:dyDescent="0.2">
      <c r="A213" t="s">
        <v>32</v>
      </c>
      <c r="B213" s="3" t="s">
        <v>266</v>
      </c>
      <c r="C213" t="s">
        <v>46</v>
      </c>
      <c r="E213" t="s">
        <v>146</v>
      </c>
      <c r="G213">
        <f t="shared" ref="G213:AL213" si="22">G168</f>
        <v>853.40000000000009</v>
      </c>
      <c r="H213">
        <f t="shared" si="22"/>
        <v>952.4</v>
      </c>
      <c r="I213">
        <f t="shared" si="22"/>
        <v>898.8</v>
      </c>
      <c r="J213">
        <f t="shared" si="22"/>
        <v>936.4</v>
      </c>
      <c r="K213">
        <f t="shared" si="22"/>
        <v>880.7</v>
      </c>
      <c r="L213">
        <f t="shared" si="22"/>
        <v>921.3</v>
      </c>
      <c r="M213">
        <f t="shared" si="22"/>
        <v>1045.8</v>
      </c>
      <c r="N213">
        <f t="shared" si="22"/>
        <v>916.2</v>
      </c>
      <c r="O213">
        <f t="shared" si="22"/>
        <v>895.9</v>
      </c>
      <c r="P213">
        <f t="shared" si="22"/>
        <v>855.6</v>
      </c>
      <c r="Q213">
        <f t="shared" si="22"/>
        <v>843.4</v>
      </c>
      <c r="R213">
        <f t="shared" si="22"/>
        <v>860.4</v>
      </c>
      <c r="S213">
        <f t="shared" si="22"/>
        <v>837.4</v>
      </c>
      <c r="T213">
        <f t="shared" si="22"/>
        <v>849.50000000000011</v>
      </c>
      <c r="U213">
        <f t="shared" si="22"/>
        <v>850.5</v>
      </c>
      <c r="V213">
        <f t="shared" si="22"/>
        <v>817.9</v>
      </c>
      <c r="W213">
        <f t="shared" si="22"/>
        <v>786.5</v>
      </c>
      <c r="X213">
        <f t="shared" si="22"/>
        <v>720.7</v>
      </c>
      <c r="Y213">
        <f t="shared" si="22"/>
        <v>755.39999999999986</v>
      </c>
      <c r="Z213">
        <f t="shared" si="22"/>
        <v>746.5</v>
      </c>
      <c r="AA213">
        <f t="shared" si="22"/>
        <v>860</v>
      </c>
      <c r="AB213">
        <f t="shared" si="22"/>
        <v>717.30000000000007</v>
      </c>
      <c r="AC213">
        <f t="shared" si="22"/>
        <v>753.4</v>
      </c>
      <c r="AD213">
        <f t="shared" si="22"/>
        <v>779.1</v>
      </c>
      <c r="AE213">
        <f t="shared" si="22"/>
        <v>637.1</v>
      </c>
      <c r="AF213">
        <f t="shared" si="22"/>
        <v>674.1</v>
      </c>
      <c r="AG213">
        <f t="shared" si="22"/>
        <v>698.60000000000014</v>
      </c>
      <c r="AH213">
        <f t="shared" si="22"/>
        <v>688.7</v>
      </c>
      <c r="AI213">
        <f t="shared" si="22"/>
        <v>687.19999999999993</v>
      </c>
      <c r="AJ213">
        <f t="shared" si="22"/>
        <v>656.1</v>
      </c>
      <c r="AK213">
        <f t="shared" si="22"/>
        <v>614.1</v>
      </c>
      <c r="AL213">
        <f t="shared" si="22"/>
        <v>663.40000000000009</v>
      </c>
    </row>
    <row r="214" spans="1:38" x14ac:dyDescent="0.2">
      <c r="A214" t="s">
        <v>32</v>
      </c>
      <c r="B214" s="3" t="s">
        <v>266</v>
      </c>
      <c r="C214" t="s">
        <v>45</v>
      </c>
      <c r="E214" t="s">
        <v>269</v>
      </c>
      <c r="G214">
        <f t="shared" ref="G214:AL214" si="23">G164</f>
        <v>3.4</v>
      </c>
      <c r="H214">
        <f t="shared" si="23"/>
        <v>2.6</v>
      </c>
      <c r="I214">
        <f t="shared" si="23"/>
        <v>3.9</v>
      </c>
      <c r="J214">
        <f t="shared" si="23"/>
        <v>2.1</v>
      </c>
      <c r="K214">
        <f t="shared" si="23"/>
        <v>1.4</v>
      </c>
      <c r="L214">
        <f t="shared" si="23"/>
        <v>3.6</v>
      </c>
      <c r="M214">
        <f t="shared" si="23"/>
        <v>3.5</v>
      </c>
      <c r="N214">
        <f t="shared" si="23"/>
        <v>3.9</v>
      </c>
      <c r="O214">
        <f t="shared" si="23"/>
        <v>3.8</v>
      </c>
      <c r="P214">
        <f t="shared" si="23"/>
        <v>3.3</v>
      </c>
      <c r="Q214">
        <f t="shared" si="23"/>
        <v>2.5</v>
      </c>
      <c r="R214">
        <f t="shared" si="23"/>
        <v>2.2999999999999998</v>
      </c>
      <c r="S214">
        <f t="shared" si="23"/>
        <v>3</v>
      </c>
      <c r="T214">
        <f t="shared" si="23"/>
        <v>2.9</v>
      </c>
      <c r="U214">
        <f t="shared" si="23"/>
        <v>4.7</v>
      </c>
      <c r="V214">
        <f t="shared" si="23"/>
        <v>6.2</v>
      </c>
      <c r="W214">
        <f t="shared" si="23"/>
        <v>5.8000000000000007</v>
      </c>
      <c r="X214">
        <f t="shared" si="23"/>
        <v>5.6</v>
      </c>
      <c r="Y214">
        <f t="shared" si="23"/>
        <v>5.3</v>
      </c>
      <c r="Z214">
        <f t="shared" si="23"/>
        <v>4.7</v>
      </c>
      <c r="AA214">
        <f t="shared" si="23"/>
        <v>3.7</v>
      </c>
      <c r="AB214">
        <f t="shared" si="23"/>
        <v>3.7</v>
      </c>
      <c r="AC214">
        <f t="shared" si="23"/>
        <v>5.2</v>
      </c>
      <c r="AD214">
        <f t="shared" si="23"/>
        <v>5.3</v>
      </c>
      <c r="AE214">
        <f t="shared" si="23"/>
        <v>4</v>
      </c>
      <c r="AF214">
        <f t="shared" si="23"/>
        <v>0.1</v>
      </c>
      <c r="AG214">
        <f t="shared" si="23"/>
        <v>0.4</v>
      </c>
      <c r="AH214">
        <f t="shared" si="23"/>
        <v>0.7</v>
      </c>
      <c r="AI214">
        <f t="shared" si="23"/>
        <v>0.7</v>
      </c>
      <c r="AJ214">
        <f t="shared" si="23"/>
        <v>0.7</v>
      </c>
      <c r="AK214">
        <f t="shared" si="23"/>
        <v>0.6</v>
      </c>
      <c r="AL214">
        <f t="shared" si="23"/>
        <v>0.1</v>
      </c>
    </row>
    <row r="216" spans="1:38" x14ac:dyDescent="0.2">
      <c r="A216" t="s">
        <v>32</v>
      </c>
      <c r="B216" t="s">
        <v>268</v>
      </c>
      <c r="C216" t="s">
        <v>7</v>
      </c>
      <c r="E216" t="s">
        <v>142</v>
      </c>
      <c r="G216">
        <f>'1990'!$BH72</f>
        <v>0</v>
      </c>
      <c r="H216">
        <f>'1991'!$BH72</f>
        <v>0</v>
      </c>
      <c r="I216">
        <f>'1992'!$BH72</f>
        <v>0</v>
      </c>
      <c r="J216">
        <f>'1993'!$BH72</f>
        <v>0</v>
      </c>
      <c r="K216">
        <f>'1994'!$BH72</f>
        <v>0</v>
      </c>
      <c r="L216">
        <f>'1995'!$BH72</f>
        <v>0</v>
      </c>
      <c r="M216">
        <f>'1996'!$BH72</f>
        <v>0</v>
      </c>
      <c r="N216">
        <f>'1997'!$BH72</f>
        <v>0</v>
      </c>
      <c r="O216">
        <f>'1998'!$BH72</f>
        <v>0</v>
      </c>
      <c r="P216">
        <f>'1999'!$BH72</f>
        <v>0</v>
      </c>
      <c r="Q216">
        <f>'2000'!$BH72</f>
        <v>0</v>
      </c>
      <c r="R216">
        <f>'2001'!$BH72</f>
        <v>0</v>
      </c>
      <c r="S216">
        <f>'2002'!$BH72</f>
        <v>0</v>
      </c>
      <c r="T216">
        <f>'2003'!$BH72</f>
        <v>0</v>
      </c>
      <c r="U216">
        <f>'2004'!$BH72</f>
        <v>0</v>
      </c>
      <c r="V216">
        <f>'2005'!$BH72</f>
        <v>0</v>
      </c>
      <c r="W216">
        <f>'2006'!$BH72</f>
        <v>0</v>
      </c>
      <c r="X216">
        <f>'2007'!$BH72</f>
        <v>0</v>
      </c>
      <c r="Y216">
        <f>'2008'!$BH72</f>
        <v>0</v>
      </c>
      <c r="Z216">
        <f>'2009'!$BH72</f>
        <v>0</v>
      </c>
      <c r="AA216">
        <f>'2010'!$BH72</f>
        <v>0</v>
      </c>
      <c r="AB216">
        <f>'2011'!$BH72</f>
        <v>0</v>
      </c>
      <c r="AC216">
        <f>'2012'!$BH72</f>
        <v>0</v>
      </c>
      <c r="AD216">
        <f>'2013'!$BH72</f>
        <v>0</v>
      </c>
      <c r="AE216">
        <f>'2014'!$BH72</f>
        <v>0</v>
      </c>
      <c r="AF216">
        <f>'2015'!$BH72</f>
        <v>0</v>
      </c>
      <c r="AG216">
        <f>'2016'!$BH72</f>
        <v>0</v>
      </c>
      <c r="AH216">
        <f>'2017'!$BH72</f>
        <v>0</v>
      </c>
      <c r="AI216">
        <f>'2018'!$BH72</f>
        <v>0</v>
      </c>
      <c r="AJ216">
        <f>'2019'!$BH72</f>
        <v>0</v>
      </c>
      <c r="AK216">
        <f>'2020'!$BH72</f>
        <v>0</v>
      </c>
      <c r="AL216">
        <f>'2021'!$BH72</f>
        <v>0</v>
      </c>
    </row>
    <row r="217" spans="1:38" x14ac:dyDescent="0.2">
      <c r="A217" t="s">
        <v>32</v>
      </c>
      <c r="B217" t="s">
        <v>268</v>
      </c>
      <c r="C217" t="s">
        <v>12</v>
      </c>
      <c r="E217" t="s">
        <v>143</v>
      </c>
      <c r="G217">
        <f>'1990'!$BI72</f>
        <v>0</v>
      </c>
      <c r="H217">
        <f>'1991'!$BI72</f>
        <v>0</v>
      </c>
      <c r="I217">
        <f>'1992'!$BI72</f>
        <v>0</v>
      </c>
      <c r="J217">
        <f>'1993'!$BI72</f>
        <v>0</v>
      </c>
      <c r="K217">
        <f>'1994'!$BI72</f>
        <v>0</v>
      </c>
      <c r="L217">
        <f>'1995'!$BI72</f>
        <v>0</v>
      </c>
      <c r="M217">
        <f>'1996'!$BI72</f>
        <v>0</v>
      </c>
      <c r="N217">
        <f>'1997'!$BI72</f>
        <v>0</v>
      </c>
      <c r="O217">
        <f>'1998'!$BI72</f>
        <v>0</v>
      </c>
      <c r="P217">
        <f>'1999'!$BI72</f>
        <v>0</v>
      </c>
      <c r="Q217">
        <f>'2000'!$BI72</f>
        <v>0</v>
      </c>
      <c r="R217">
        <f>'2001'!$BI72</f>
        <v>0</v>
      </c>
      <c r="S217">
        <f>'2002'!$BI72</f>
        <v>0</v>
      </c>
      <c r="T217">
        <f>'2003'!$BI72</f>
        <v>0</v>
      </c>
      <c r="U217">
        <f>'2004'!$BI72</f>
        <v>0</v>
      </c>
      <c r="V217">
        <f>'2005'!$BI72</f>
        <v>0</v>
      </c>
      <c r="W217">
        <f>'2006'!$BI72</f>
        <v>0</v>
      </c>
      <c r="X217">
        <f>'2007'!$BI72</f>
        <v>0</v>
      </c>
      <c r="Y217">
        <f>'2008'!$BI72</f>
        <v>0</v>
      </c>
      <c r="Z217">
        <f>'2009'!$BI72</f>
        <v>0</v>
      </c>
      <c r="AA217">
        <f>'2010'!$BI72</f>
        <v>0</v>
      </c>
      <c r="AB217">
        <f>'2011'!$BI72</f>
        <v>0</v>
      </c>
      <c r="AC217">
        <f>'2012'!$BI72</f>
        <v>0</v>
      </c>
      <c r="AD217">
        <f>'2013'!$BI72</f>
        <v>0</v>
      </c>
      <c r="AE217">
        <f>'2014'!$BI72</f>
        <v>0</v>
      </c>
      <c r="AF217">
        <f>'2015'!$BI72</f>
        <v>0</v>
      </c>
      <c r="AG217">
        <f>'2016'!$BI72</f>
        <v>0</v>
      </c>
      <c r="AH217">
        <f>'2017'!$BI72</f>
        <v>0</v>
      </c>
      <c r="AI217">
        <f>'2018'!$BI72</f>
        <v>0</v>
      </c>
      <c r="AJ217">
        <f>'2019'!$BI72</f>
        <v>0</v>
      </c>
      <c r="AK217">
        <f>'2020'!$BI72</f>
        <v>0</v>
      </c>
      <c r="AL217">
        <f>'2021'!$BI72</f>
        <v>0</v>
      </c>
    </row>
    <row r="218" spans="1:38" x14ac:dyDescent="0.2">
      <c r="A218" t="s">
        <v>32</v>
      </c>
      <c r="B218" t="s">
        <v>268</v>
      </c>
      <c r="C218" t="s">
        <v>408</v>
      </c>
      <c r="E218" t="s">
        <v>145</v>
      </c>
      <c r="G218">
        <f>'1990'!$V72</f>
        <v>316.60000000000002</v>
      </c>
      <c r="H218">
        <f>'1991'!$V72</f>
        <v>298.3</v>
      </c>
      <c r="I218">
        <f>'1992'!$V72</f>
        <v>299.89999999999998</v>
      </c>
      <c r="J218">
        <f>'1993'!$V72</f>
        <v>289.10000000000002</v>
      </c>
      <c r="K218">
        <f>'1994'!$V72</f>
        <v>317.5</v>
      </c>
      <c r="L218">
        <f>'1995'!$V72</f>
        <v>336</v>
      </c>
      <c r="M218">
        <f>'1996'!$V72</f>
        <v>338.2</v>
      </c>
      <c r="N218">
        <f>'1997'!$V72</f>
        <v>353.2</v>
      </c>
      <c r="O218">
        <f>'1998'!$V72</f>
        <v>347.2</v>
      </c>
      <c r="P218">
        <f>'1999'!$V72</f>
        <v>353.7</v>
      </c>
      <c r="Q218">
        <f>'2000'!$V72</f>
        <v>363.9</v>
      </c>
      <c r="R218">
        <f>'2001'!$V72</f>
        <v>371.3</v>
      </c>
      <c r="S218">
        <f>'2002'!$V72</f>
        <v>407</v>
      </c>
      <c r="T218">
        <f>'2003'!$V72</f>
        <v>467.9</v>
      </c>
      <c r="U218">
        <f>'2004'!$V72</f>
        <v>463.9</v>
      </c>
      <c r="V218">
        <f>'2005'!$V72</f>
        <v>466.5</v>
      </c>
      <c r="W218">
        <f>'2006'!$V72</f>
        <v>468.1</v>
      </c>
      <c r="X218">
        <f>'2007'!$V72</f>
        <v>460.2</v>
      </c>
      <c r="Y218">
        <f>'2008'!$V72</f>
        <v>423.3</v>
      </c>
      <c r="Z218">
        <f>'2009'!$V72</f>
        <v>431.4</v>
      </c>
      <c r="AA218">
        <f>'2010'!$V72</f>
        <v>468.2</v>
      </c>
      <c r="AB218">
        <f>'2011'!$V72</f>
        <v>425.2</v>
      </c>
      <c r="AC218">
        <f>'2012'!$V72</f>
        <v>440.1</v>
      </c>
      <c r="AD218">
        <f>'2013'!$V72</f>
        <v>411.3</v>
      </c>
      <c r="AE218">
        <f>'2014'!$V72</f>
        <v>406.7</v>
      </c>
      <c r="AF218">
        <f>'2015'!$V72</f>
        <v>406.7</v>
      </c>
      <c r="AG218">
        <f>'2016'!$V72</f>
        <v>434.1</v>
      </c>
      <c r="AH218">
        <f>'2017'!$V72</f>
        <v>454.7</v>
      </c>
      <c r="AI218">
        <f>'2018'!$V72</f>
        <v>428.7</v>
      </c>
      <c r="AJ218">
        <f>'2019'!$V72</f>
        <v>384.2</v>
      </c>
      <c r="AK218">
        <f>'2020'!$V72</f>
        <v>431.2</v>
      </c>
      <c r="AL218">
        <f>'2021'!$V72</f>
        <v>423</v>
      </c>
    </row>
    <row r="219" spans="1:38" x14ac:dyDescent="0.2">
      <c r="A219" t="s">
        <v>32</v>
      </c>
      <c r="B219" t="s">
        <v>268</v>
      </c>
      <c r="C219" t="s">
        <v>46</v>
      </c>
      <c r="E219" t="s">
        <v>146</v>
      </c>
      <c r="G219">
        <f>'1990'!$AS72</f>
        <v>87.8</v>
      </c>
      <c r="H219">
        <f>'1991'!$AS72</f>
        <v>102.1</v>
      </c>
      <c r="I219">
        <f>'1992'!$AS72</f>
        <v>101.2</v>
      </c>
      <c r="J219">
        <f>'1993'!$AS72</f>
        <v>96.6</v>
      </c>
      <c r="K219">
        <f>'1994'!$AS72</f>
        <v>102.6</v>
      </c>
      <c r="L219">
        <f>'1995'!$AS72</f>
        <v>100.6</v>
      </c>
      <c r="M219">
        <f>'1996'!$AS72</f>
        <v>96.2</v>
      </c>
      <c r="N219">
        <f>'1997'!$AS72</f>
        <v>103.5</v>
      </c>
      <c r="O219">
        <f>'1998'!$AS72</f>
        <v>99.6</v>
      </c>
      <c r="P219">
        <f>'1999'!$AS72</f>
        <v>98.4</v>
      </c>
      <c r="Q219">
        <f>'2000'!$AS72</f>
        <v>102</v>
      </c>
      <c r="R219">
        <f>'2001'!$AS72</f>
        <v>91</v>
      </c>
      <c r="S219">
        <f>'2002'!$AS72</f>
        <v>88.2</v>
      </c>
      <c r="T219">
        <f>'2003'!$AS72</f>
        <v>87.8</v>
      </c>
      <c r="U219">
        <f>'2004'!$AS72</f>
        <v>90.3</v>
      </c>
      <c r="V219">
        <f>'2005'!$AS72</f>
        <v>94.3</v>
      </c>
      <c r="W219">
        <f>'2006'!$AS72</f>
        <v>85.9</v>
      </c>
      <c r="X219">
        <f>'2007'!$AS72</f>
        <v>93.7</v>
      </c>
      <c r="Y219">
        <f>'2008'!$AS72</f>
        <v>83.3</v>
      </c>
      <c r="Z219">
        <f>'2009'!$AS72</f>
        <v>102.9</v>
      </c>
      <c r="AA219">
        <f>'2010'!$AS72</f>
        <v>130.80000000000001</v>
      </c>
      <c r="AB219">
        <f>'2011'!$AS72</f>
        <v>126</v>
      </c>
      <c r="AC219">
        <f>'2012'!$AS72</f>
        <v>128.4</v>
      </c>
      <c r="AD219">
        <f>'2013'!$AS72</f>
        <v>107.7</v>
      </c>
      <c r="AE219">
        <f>'2014'!$AS72</f>
        <v>115.3</v>
      </c>
      <c r="AF219">
        <f>'2015'!$AS72</f>
        <v>99.5</v>
      </c>
      <c r="AG219">
        <f>'2016'!$AS72</f>
        <v>95.5</v>
      </c>
      <c r="AH219">
        <f>'2017'!$AS72</f>
        <v>112.6</v>
      </c>
      <c r="AI219">
        <f>'2018'!$AS72</f>
        <v>100</v>
      </c>
      <c r="AJ219">
        <f>'2019'!$AS72</f>
        <v>110.6</v>
      </c>
      <c r="AK219">
        <f>'2020'!$AS72</f>
        <v>103.9</v>
      </c>
      <c r="AL219">
        <f>'2021'!$AS72</f>
        <v>111.2</v>
      </c>
    </row>
    <row r="220" spans="1:38" x14ac:dyDescent="0.2">
      <c r="A220" t="s">
        <v>32</v>
      </c>
      <c r="B220" t="s">
        <v>268</v>
      </c>
      <c r="C220" s="3" t="s">
        <v>409</v>
      </c>
      <c r="E220" t="s">
        <v>147</v>
      </c>
      <c r="G220">
        <f>'1990'!$G72</f>
        <v>11.1</v>
      </c>
      <c r="H220">
        <f>'1991'!$G72</f>
        <v>9.8000000000000007</v>
      </c>
      <c r="I220">
        <f>'1992'!$G72</f>
        <v>9.9</v>
      </c>
      <c r="J220">
        <f>'1993'!$G72</f>
        <v>9.6999999999999993</v>
      </c>
      <c r="K220">
        <f>'1994'!$G72</f>
        <v>9.5</v>
      </c>
      <c r="L220">
        <f>'1995'!$G72</f>
        <v>10.199999999999999</v>
      </c>
      <c r="M220">
        <f>'1996'!$G72</f>
        <v>10.9</v>
      </c>
      <c r="N220">
        <f>'1997'!$G72</f>
        <v>10.199999999999999</v>
      </c>
      <c r="O220">
        <f>'1998'!$G72</f>
        <v>8.6999999999999993</v>
      </c>
      <c r="P220">
        <f>'1999'!$G72</f>
        <v>5.9</v>
      </c>
      <c r="Q220">
        <f>'2000'!$G72</f>
        <v>4.9000000000000004</v>
      </c>
      <c r="R220">
        <f>'2001'!$G72</f>
        <v>4.4000000000000004</v>
      </c>
      <c r="S220">
        <f>'2002'!$G72</f>
        <v>4.4000000000000004</v>
      </c>
      <c r="T220">
        <f>'2003'!$G72</f>
        <v>4.7</v>
      </c>
      <c r="U220">
        <f>'2004'!$G72</f>
        <v>4.5999999999999996</v>
      </c>
      <c r="V220">
        <f>'2005'!$G72</f>
        <v>4.7</v>
      </c>
      <c r="W220">
        <f>'2006'!$G72</f>
        <v>4.5999999999999996</v>
      </c>
      <c r="X220">
        <f>'2007'!$G72</f>
        <v>5.0999999999999996</v>
      </c>
      <c r="Y220">
        <f>'2008'!$G72</f>
        <v>5.3</v>
      </c>
      <c r="Z220">
        <f>'2009'!$G72</f>
        <v>4.2</v>
      </c>
      <c r="AA220">
        <f>'2010'!$G72</f>
        <v>4</v>
      </c>
      <c r="AB220">
        <f>'2011'!$G72</f>
        <v>4.3</v>
      </c>
      <c r="AC220">
        <f>'2012'!$G72</f>
        <v>4</v>
      </c>
      <c r="AD220">
        <f>'2013'!$G72</f>
        <v>3.6</v>
      </c>
      <c r="AE220">
        <f>'2014'!$G72</f>
        <v>1.7</v>
      </c>
      <c r="AF220">
        <f>'2015'!$G72</f>
        <v>3.6</v>
      </c>
      <c r="AG220">
        <f>'2016'!$G72</f>
        <v>3.2</v>
      </c>
      <c r="AH220">
        <f>'2017'!$G72</f>
        <v>3.1</v>
      </c>
      <c r="AI220">
        <f>'2018'!$G72</f>
        <v>3.3</v>
      </c>
      <c r="AJ220">
        <f>'2019'!$G72</f>
        <v>3</v>
      </c>
      <c r="AK220">
        <f>'2020'!$G72</f>
        <v>2.8</v>
      </c>
      <c r="AL220">
        <f>'2021'!$G72</f>
        <v>2</v>
      </c>
    </row>
    <row r="221" spans="1:38" x14ac:dyDescent="0.2">
      <c r="A221" t="s">
        <v>32</v>
      </c>
      <c r="B221" t="s">
        <v>268</v>
      </c>
      <c r="C221" t="s">
        <v>13</v>
      </c>
      <c r="E221" t="s">
        <v>148</v>
      </c>
      <c r="G221">
        <f>'1990'!$AT72</f>
        <v>0</v>
      </c>
      <c r="H221">
        <f>'1991'!$AT72</f>
        <v>0</v>
      </c>
      <c r="I221">
        <f>'1992'!$AT72</f>
        <v>0</v>
      </c>
      <c r="J221">
        <f>'1993'!$AT72</f>
        <v>0</v>
      </c>
      <c r="K221">
        <f>'1994'!$AT72</f>
        <v>0</v>
      </c>
      <c r="L221">
        <f>'1995'!$AT72</f>
        <v>0</v>
      </c>
      <c r="M221">
        <f>'1996'!$AT72</f>
        <v>0</v>
      </c>
      <c r="N221">
        <f>'1997'!$AT72</f>
        <v>0</v>
      </c>
      <c r="O221">
        <f>'1998'!$AT72</f>
        <v>0</v>
      </c>
      <c r="P221">
        <f>'1999'!$AT72</f>
        <v>0</v>
      </c>
      <c r="Q221">
        <f>'2000'!$AT72</f>
        <v>0</v>
      </c>
      <c r="R221">
        <f>'2001'!$AT72</f>
        <v>0</v>
      </c>
      <c r="S221">
        <f>'2002'!$AT72</f>
        <v>0</v>
      </c>
      <c r="T221">
        <f>'2003'!$AT72</f>
        <v>0</v>
      </c>
      <c r="U221">
        <f>'2004'!$AT72</f>
        <v>0</v>
      </c>
      <c r="V221">
        <f>'2005'!$AT72</f>
        <v>0</v>
      </c>
      <c r="W221">
        <f>'2006'!$AT72</f>
        <v>0</v>
      </c>
      <c r="X221">
        <f>'2007'!$AT72</f>
        <v>0</v>
      </c>
      <c r="Y221">
        <f>'2008'!$AT72</f>
        <v>0</v>
      </c>
      <c r="Z221">
        <f>'2009'!$AT72</f>
        <v>0</v>
      </c>
      <c r="AA221">
        <f>'2010'!$AT72</f>
        <v>0</v>
      </c>
      <c r="AB221">
        <f>'2011'!$AT72</f>
        <v>0</v>
      </c>
      <c r="AC221">
        <f>'2012'!$AT72</f>
        <v>0</v>
      </c>
      <c r="AD221">
        <f>'2013'!$AT72</f>
        <v>0</v>
      </c>
      <c r="AE221">
        <f>'2014'!$AT72</f>
        <v>0</v>
      </c>
      <c r="AF221">
        <f>'2015'!$AT72</f>
        <v>0</v>
      </c>
      <c r="AG221">
        <f>'2016'!$AT72</f>
        <v>0</v>
      </c>
      <c r="AH221">
        <f>'2017'!$AT72</f>
        <v>0</v>
      </c>
      <c r="AI221">
        <f>'2018'!$AT72</f>
        <v>0</v>
      </c>
      <c r="AJ221">
        <f>'2019'!$AT72</f>
        <v>0</v>
      </c>
      <c r="AK221">
        <f>'2020'!$AT72</f>
        <v>0</v>
      </c>
      <c r="AL221">
        <f>'2021'!$AT72</f>
        <v>0</v>
      </c>
    </row>
    <row r="222" spans="1:38" x14ac:dyDescent="0.2">
      <c r="A222" t="s">
        <v>32</v>
      </c>
      <c r="B222" t="s">
        <v>268</v>
      </c>
      <c r="C222" t="s">
        <v>45</v>
      </c>
      <c r="E222" t="s">
        <v>241</v>
      </c>
      <c r="G222">
        <f>'1990'!$BJ72</f>
        <v>0</v>
      </c>
      <c r="H222">
        <f>'1991'!$BJ72</f>
        <v>0</v>
      </c>
      <c r="I222">
        <f>'1992'!$BJ72</f>
        <v>0</v>
      </c>
      <c r="J222">
        <f>'1993'!$BJ72</f>
        <v>0</v>
      </c>
      <c r="K222">
        <f>'1994'!$BJ72</f>
        <v>0</v>
      </c>
      <c r="L222">
        <f>'1995'!$BJ72</f>
        <v>0</v>
      </c>
      <c r="M222">
        <f>'1996'!$BJ72</f>
        <v>0</v>
      </c>
      <c r="N222">
        <f>'1997'!$BJ72</f>
        <v>0</v>
      </c>
      <c r="O222">
        <f>'1998'!$BJ72</f>
        <v>0</v>
      </c>
      <c r="P222">
        <f>'1999'!$BJ72</f>
        <v>0</v>
      </c>
      <c r="Q222">
        <f>'2000'!$BJ72</f>
        <v>0</v>
      </c>
      <c r="R222">
        <f>'2001'!$BJ72</f>
        <v>0</v>
      </c>
      <c r="S222">
        <f>'2002'!$BJ72</f>
        <v>0</v>
      </c>
      <c r="T222">
        <f>'2003'!$BJ72</f>
        <v>0</v>
      </c>
      <c r="U222">
        <f>'2004'!$BJ72</f>
        <v>0</v>
      </c>
      <c r="V222">
        <f>'2005'!$BJ72</f>
        <v>0</v>
      </c>
      <c r="W222">
        <f>'2006'!$BJ72</f>
        <v>0</v>
      </c>
      <c r="X222">
        <f>'2007'!$BJ72</f>
        <v>0</v>
      </c>
      <c r="Y222">
        <f>'2008'!$BJ72</f>
        <v>0</v>
      </c>
      <c r="Z222">
        <f>'2009'!$BJ72</f>
        <v>0</v>
      </c>
      <c r="AA222">
        <f>'2010'!$BJ72</f>
        <v>0</v>
      </c>
      <c r="AB222">
        <f>'2011'!$BJ72</f>
        <v>0</v>
      </c>
      <c r="AC222">
        <f>'2012'!$BJ72</f>
        <v>0</v>
      </c>
      <c r="AD222">
        <f>'2013'!$BJ72</f>
        <v>0</v>
      </c>
      <c r="AE222">
        <f>'2014'!$BJ72</f>
        <v>0</v>
      </c>
      <c r="AF222">
        <f>'2015'!$BJ72</f>
        <v>0</v>
      </c>
      <c r="AG222">
        <f>'2016'!$BJ72</f>
        <v>0</v>
      </c>
      <c r="AH222">
        <f>'2017'!$BJ72</f>
        <v>0</v>
      </c>
      <c r="AI222">
        <f>'2018'!$BJ72</f>
        <v>0</v>
      </c>
      <c r="AJ222">
        <f>'2019'!$BJ72</f>
        <v>0</v>
      </c>
      <c r="AK222">
        <f>'2020'!$BJ72</f>
        <v>0</v>
      </c>
      <c r="AL222">
        <f>'2021'!$BJ72</f>
        <v>0</v>
      </c>
    </row>
    <row r="224" spans="1:38" x14ac:dyDescent="0.2">
      <c r="A224" t="s">
        <v>268</v>
      </c>
      <c r="B224" t="s">
        <v>278</v>
      </c>
      <c r="C224" t="s">
        <v>7</v>
      </c>
      <c r="E224" t="s">
        <v>142</v>
      </c>
      <c r="G224">
        <f>'1990'!$BH72</f>
        <v>0</v>
      </c>
      <c r="H224">
        <f>'1991'!$BH72</f>
        <v>0</v>
      </c>
      <c r="I224">
        <f>'1992'!$BH72</f>
        <v>0</v>
      </c>
      <c r="J224">
        <f>'1993'!$BH72</f>
        <v>0</v>
      </c>
      <c r="K224">
        <f>'1994'!$BH72</f>
        <v>0</v>
      </c>
      <c r="L224">
        <f>'1995'!$BH72</f>
        <v>0</v>
      </c>
      <c r="M224">
        <f>'1996'!$BH72</f>
        <v>0</v>
      </c>
      <c r="N224">
        <f>'1997'!$BH72</f>
        <v>0</v>
      </c>
      <c r="O224">
        <f>'1998'!$BH72</f>
        <v>0</v>
      </c>
      <c r="P224">
        <f>'1999'!$BH72</f>
        <v>0</v>
      </c>
      <c r="Q224">
        <f>'2000'!$BH72</f>
        <v>0</v>
      </c>
      <c r="R224">
        <f>'2001'!$BH72</f>
        <v>0</v>
      </c>
      <c r="S224">
        <f>'2002'!$BH72</f>
        <v>0</v>
      </c>
      <c r="T224">
        <f>'2003'!$BH72</f>
        <v>0</v>
      </c>
      <c r="U224">
        <f>'2004'!$BH72</f>
        <v>0</v>
      </c>
      <c r="V224">
        <f>'2005'!$BH72</f>
        <v>0</v>
      </c>
      <c r="W224">
        <f>'2006'!$BH72</f>
        <v>0</v>
      </c>
      <c r="X224">
        <f>'2007'!$BH72</f>
        <v>0</v>
      </c>
      <c r="Y224">
        <f>'2008'!$BH72</f>
        <v>0</v>
      </c>
      <c r="Z224">
        <f>'2009'!$BH72</f>
        <v>0</v>
      </c>
      <c r="AA224">
        <f>'2010'!$BH72</f>
        <v>0</v>
      </c>
      <c r="AB224">
        <f>'2011'!$BH72</f>
        <v>0</v>
      </c>
      <c r="AC224">
        <f>'2012'!$BH72</f>
        <v>0</v>
      </c>
      <c r="AD224">
        <f>'2013'!$BH72</f>
        <v>0</v>
      </c>
      <c r="AE224">
        <f>'2014'!$BH72</f>
        <v>0</v>
      </c>
      <c r="AF224">
        <f>'2015'!$BH72</f>
        <v>0</v>
      </c>
      <c r="AG224">
        <f>'2016'!$BH72</f>
        <v>0</v>
      </c>
      <c r="AH224">
        <f>'2017'!$BH72</f>
        <v>0</v>
      </c>
      <c r="AI224">
        <f>'2018'!$BH72</f>
        <v>0</v>
      </c>
      <c r="AJ224">
        <f>'2019'!$BH72</f>
        <v>0</v>
      </c>
      <c r="AK224">
        <f>'2020'!$BH72</f>
        <v>0</v>
      </c>
      <c r="AL224">
        <f>'2021'!$BH72</f>
        <v>0</v>
      </c>
    </row>
    <row r="225" spans="1:38" x14ac:dyDescent="0.2">
      <c r="A225" t="s">
        <v>268</v>
      </c>
      <c r="B225" t="s">
        <v>279</v>
      </c>
      <c r="C225" t="s">
        <v>12</v>
      </c>
      <c r="E225" t="s">
        <v>143</v>
      </c>
      <c r="G225">
        <f>'1990'!$BI72</f>
        <v>0</v>
      </c>
      <c r="H225">
        <f>'1991'!$BI72</f>
        <v>0</v>
      </c>
      <c r="I225">
        <f>'1992'!$BI72</f>
        <v>0</v>
      </c>
      <c r="J225">
        <f>'1993'!$BI72</f>
        <v>0</v>
      </c>
      <c r="K225">
        <f>'1994'!$BI72</f>
        <v>0</v>
      </c>
      <c r="L225">
        <f>'1995'!$BI72</f>
        <v>0</v>
      </c>
      <c r="M225">
        <f>'1996'!$BI72</f>
        <v>0</v>
      </c>
      <c r="N225">
        <f>'1997'!$BI72</f>
        <v>0</v>
      </c>
      <c r="O225">
        <f>'1998'!$BI72</f>
        <v>0</v>
      </c>
      <c r="P225">
        <f>'1999'!$BI72</f>
        <v>0</v>
      </c>
      <c r="Q225">
        <f>'2000'!$BI72</f>
        <v>0</v>
      </c>
      <c r="R225">
        <f>'2001'!$BI72</f>
        <v>0</v>
      </c>
      <c r="S225">
        <f>'2002'!$BI72</f>
        <v>0</v>
      </c>
      <c r="T225">
        <f>'2003'!$BI72</f>
        <v>0</v>
      </c>
      <c r="U225">
        <f>'2004'!$BI72</f>
        <v>0</v>
      </c>
      <c r="V225">
        <f>'2005'!$BI72</f>
        <v>0</v>
      </c>
      <c r="W225">
        <f>'2006'!$BI72</f>
        <v>0</v>
      </c>
      <c r="X225">
        <f>'2007'!$BI72</f>
        <v>0</v>
      </c>
      <c r="Y225">
        <f>'2008'!$BI72</f>
        <v>0</v>
      </c>
      <c r="Z225">
        <f>'2009'!$BI72</f>
        <v>0</v>
      </c>
      <c r="AA225">
        <f>'2010'!$BI72</f>
        <v>0</v>
      </c>
      <c r="AB225">
        <f>'2011'!$BI72</f>
        <v>0</v>
      </c>
      <c r="AC225">
        <f>'2012'!$BI72</f>
        <v>0</v>
      </c>
      <c r="AD225">
        <f>'2013'!$BI72</f>
        <v>0</v>
      </c>
      <c r="AE225">
        <f>'2014'!$BI72</f>
        <v>0</v>
      </c>
      <c r="AF225">
        <f>'2015'!$BI72</f>
        <v>0</v>
      </c>
      <c r="AG225">
        <f>'2016'!$BI72</f>
        <v>0</v>
      </c>
      <c r="AH225">
        <f>'2017'!$BI72</f>
        <v>0</v>
      </c>
      <c r="AI225">
        <f>'2018'!$BI72</f>
        <v>0</v>
      </c>
      <c r="AJ225">
        <f>'2019'!$BI72</f>
        <v>0</v>
      </c>
      <c r="AK225">
        <f>'2020'!$BI72</f>
        <v>0</v>
      </c>
      <c r="AL225">
        <f>'2021'!$BI72</f>
        <v>0</v>
      </c>
    </row>
    <row r="226" spans="1:38" x14ac:dyDescent="0.2">
      <c r="A226" t="s">
        <v>268</v>
      </c>
      <c r="B226" t="s">
        <v>281</v>
      </c>
      <c r="C226" t="s">
        <v>13</v>
      </c>
      <c r="E226" t="s">
        <v>145</v>
      </c>
      <c r="G226">
        <f>'1990'!$AT72</f>
        <v>0</v>
      </c>
      <c r="H226">
        <f>'1991'!$AT72</f>
        <v>0</v>
      </c>
      <c r="I226">
        <f>'1992'!$AT72</f>
        <v>0</v>
      </c>
      <c r="J226">
        <f>'1993'!$AT72</f>
        <v>0</v>
      </c>
      <c r="K226">
        <f>'1994'!$AT72</f>
        <v>0</v>
      </c>
      <c r="L226">
        <f>'1995'!$AT72</f>
        <v>0</v>
      </c>
      <c r="M226">
        <f>'1996'!$AT72</f>
        <v>0</v>
      </c>
      <c r="N226">
        <f>'1997'!$AT72</f>
        <v>0</v>
      </c>
      <c r="O226">
        <f>'1998'!$AT72</f>
        <v>0</v>
      </c>
      <c r="P226">
        <f>'1999'!$AT72</f>
        <v>0</v>
      </c>
      <c r="Q226">
        <f>'2000'!$AT72</f>
        <v>0</v>
      </c>
      <c r="R226">
        <f>'2001'!$AT72</f>
        <v>0</v>
      </c>
      <c r="S226">
        <f>'2002'!$AT72</f>
        <v>0</v>
      </c>
      <c r="T226">
        <f>'2003'!$AT72</f>
        <v>0</v>
      </c>
      <c r="U226">
        <f>'2004'!$AT72</f>
        <v>0</v>
      </c>
      <c r="V226">
        <f>'2005'!$AT72</f>
        <v>0</v>
      </c>
      <c r="W226">
        <f>'2006'!$AT72</f>
        <v>0</v>
      </c>
      <c r="X226">
        <f>'2007'!$AT72</f>
        <v>0</v>
      </c>
      <c r="Y226">
        <f>'2008'!$AT72</f>
        <v>0</v>
      </c>
      <c r="Z226">
        <f>'2009'!$AT72</f>
        <v>0</v>
      </c>
      <c r="AA226">
        <f>'2010'!$AT72</f>
        <v>0</v>
      </c>
      <c r="AB226">
        <f>'2011'!$AT72</f>
        <v>0</v>
      </c>
      <c r="AC226">
        <f>'2012'!$AT72</f>
        <v>0</v>
      </c>
      <c r="AD226">
        <f>'2013'!$AT72</f>
        <v>0</v>
      </c>
      <c r="AE226">
        <f>'2014'!$AT72</f>
        <v>0</v>
      </c>
      <c r="AF226">
        <f>'2015'!$AT72</f>
        <v>0</v>
      </c>
      <c r="AG226">
        <f>'2016'!$AT72</f>
        <v>0</v>
      </c>
      <c r="AH226">
        <f>'2017'!$AT72</f>
        <v>0</v>
      </c>
      <c r="AI226">
        <f>'2018'!$AT72</f>
        <v>0</v>
      </c>
      <c r="AJ226">
        <f>'2019'!$AT72</f>
        <v>0</v>
      </c>
      <c r="AK226">
        <f>'2020'!$AT72</f>
        <v>0</v>
      </c>
      <c r="AL226">
        <f>'2021'!$AT72</f>
        <v>0</v>
      </c>
    </row>
    <row r="227" spans="1:38" x14ac:dyDescent="0.2">
      <c r="A227" t="s">
        <v>268</v>
      </c>
      <c r="B227" t="s">
        <v>282</v>
      </c>
      <c r="C227" t="s">
        <v>408</v>
      </c>
      <c r="E227" t="s">
        <v>146</v>
      </c>
      <c r="G227">
        <f>'1990'!$V72</f>
        <v>316.60000000000002</v>
      </c>
      <c r="H227">
        <f>'1991'!$V72</f>
        <v>298.3</v>
      </c>
      <c r="I227">
        <f>'1992'!$V72</f>
        <v>299.89999999999998</v>
      </c>
      <c r="J227">
        <f>'1993'!$V72</f>
        <v>289.10000000000002</v>
      </c>
      <c r="K227">
        <f>'1994'!$V72</f>
        <v>317.5</v>
      </c>
      <c r="L227">
        <f>'1995'!$V72</f>
        <v>336</v>
      </c>
      <c r="M227">
        <f>'1996'!$V72</f>
        <v>338.2</v>
      </c>
      <c r="N227">
        <f>'1997'!$V72</f>
        <v>353.2</v>
      </c>
      <c r="O227">
        <f>'1998'!$V72</f>
        <v>347.2</v>
      </c>
      <c r="P227">
        <f>'1999'!$V72</f>
        <v>353.7</v>
      </c>
      <c r="Q227">
        <f>'2000'!$V72</f>
        <v>363.9</v>
      </c>
      <c r="R227">
        <f>'2001'!$V72</f>
        <v>371.3</v>
      </c>
      <c r="S227">
        <f>'2002'!$V72</f>
        <v>407</v>
      </c>
      <c r="T227">
        <f>'2003'!$V72</f>
        <v>467.9</v>
      </c>
      <c r="U227">
        <f>'2004'!$V72</f>
        <v>463.9</v>
      </c>
      <c r="V227">
        <f>'2005'!$V72</f>
        <v>466.5</v>
      </c>
      <c r="W227">
        <f>'2006'!$V72</f>
        <v>468.1</v>
      </c>
      <c r="X227">
        <f>'2007'!$V72</f>
        <v>460.2</v>
      </c>
      <c r="Y227">
        <f>'2008'!$V72</f>
        <v>423.3</v>
      </c>
      <c r="Z227">
        <f>'2009'!$V72</f>
        <v>431.4</v>
      </c>
      <c r="AA227">
        <f>'2010'!$V72</f>
        <v>468.2</v>
      </c>
      <c r="AB227">
        <f>'2011'!$V72</f>
        <v>425.2</v>
      </c>
      <c r="AC227">
        <f>'2012'!$V72</f>
        <v>440.1</v>
      </c>
      <c r="AD227">
        <f>'2013'!$V72</f>
        <v>411.3</v>
      </c>
      <c r="AE227">
        <f>'2014'!$V72</f>
        <v>406.7</v>
      </c>
      <c r="AF227">
        <f>'2015'!$V72</f>
        <v>406.7</v>
      </c>
      <c r="AG227">
        <f>'2016'!$V72</f>
        <v>434.1</v>
      </c>
      <c r="AH227">
        <f>'2017'!$V72</f>
        <v>454.7</v>
      </c>
      <c r="AI227">
        <f>'2018'!$V72</f>
        <v>428.7</v>
      </c>
      <c r="AJ227">
        <f>'2019'!$V72</f>
        <v>384.2</v>
      </c>
      <c r="AK227">
        <f>'2020'!$V72</f>
        <v>431.2</v>
      </c>
      <c r="AL227">
        <f>'2021'!$V72</f>
        <v>423</v>
      </c>
    </row>
    <row r="228" spans="1:38" x14ac:dyDescent="0.2">
      <c r="A228" t="s">
        <v>268</v>
      </c>
      <c r="B228" t="s">
        <v>283</v>
      </c>
      <c r="C228" s="3" t="s">
        <v>409</v>
      </c>
      <c r="E228" t="s">
        <v>147</v>
      </c>
      <c r="G228">
        <f>'1990'!$G72</f>
        <v>11.1</v>
      </c>
      <c r="H228">
        <f>'1991'!$G72</f>
        <v>9.8000000000000007</v>
      </c>
      <c r="I228">
        <f>'1992'!$G72</f>
        <v>9.9</v>
      </c>
      <c r="J228">
        <f>'1993'!$G72</f>
        <v>9.6999999999999993</v>
      </c>
      <c r="K228">
        <f>'1994'!$G72</f>
        <v>9.5</v>
      </c>
      <c r="L228">
        <f>'1995'!$G72</f>
        <v>10.199999999999999</v>
      </c>
      <c r="M228">
        <f>'1996'!$G72</f>
        <v>10.9</v>
      </c>
      <c r="N228">
        <f>'1997'!$G72</f>
        <v>10.199999999999999</v>
      </c>
      <c r="O228">
        <f>'1998'!$G72</f>
        <v>8.6999999999999993</v>
      </c>
      <c r="P228">
        <f>'1999'!$G72</f>
        <v>5.9</v>
      </c>
      <c r="Q228">
        <f>'2000'!$G72</f>
        <v>4.9000000000000004</v>
      </c>
      <c r="R228">
        <f>'2001'!$G72</f>
        <v>4.4000000000000004</v>
      </c>
      <c r="S228">
        <f>'2002'!$G72</f>
        <v>4.4000000000000004</v>
      </c>
      <c r="T228">
        <f>'2003'!$G72</f>
        <v>4.7</v>
      </c>
      <c r="U228">
        <f>'2004'!$G72</f>
        <v>4.5999999999999996</v>
      </c>
      <c r="V228">
        <f>'2005'!$G72</f>
        <v>4.7</v>
      </c>
      <c r="W228">
        <f>'2006'!$G72</f>
        <v>4.5999999999999996</v>
      </c>
      <c r="X228">
        <f>'2007'!$G72</f>
        <v>5.0999999999999996</v>
      </c>
      <c r="Y228">
        <f>'2008'!$G72</f>
        <v>5.3</v>
      </c>
      <c r="Z228">
        <f>'2009'!$G72</f>
        <v>4.2</v>
      </c>
      <c r="AA228">
        <f>'2010'!$G72</f>
        <v>4</v>
      </c>
      <c r="AB228">
        <f>'2011'!$G72</f>
        <v>4.3</v>
      </c>
      <c r="AC228">
        <f>'2012'!$G72</f>
        <v>4</v>
      </c>
      <c r="AD228">
        <f>'2013'!$G72</f>
        <v>3.6</v>
      </c>
      <c r="AE228">
        <f>'2014'!$G72</f>
        <v>1.7</v>
      </c>
      <c r="AF228">
        <f>'2015'!$G72</f>
        <v>3.6</v>
      </c>
      <c r="AG228">
        <f>'2016'!$G72</f>
        <v>3.2</v>
      </c>
      <c r="AH228">
        <f>'2017'!$G72</f>
        <v>3.1</v>
      </c>
      <c r="AI228">
        <f>'2018'!$G72</f>
        <v>3.3</v>
      </c>
      <c r="AJ228">
        <f>'2019'!$G72</f>
        <v>3</v>
      </c>
      <c r="AK228">
        <f>'2020'!$G72</f>
        <v>2.8</v>
      </c>
      <c r="AL228">
        <f>'2021'!$G72</f>
        <v>2</v>
      </c>
    </row>
    <row r="229" spans="1:38" x14ac:dyDescent="0.2">
      <c r="A229" t="s">
        <v>268</v>
      </c>
      <c r="B229" t="s">
        <v>284</v>
      </c>
      <c r="C229" t="s">
        <v>46</v>
      </c>
      <c r="E229" t="s">
        <v>148</v>
      </c>
      <c r="G229">
        <f>'1990'!$AS72</f>
        <v>87.8</v>
      </c>
      <c r="H229">
        <f>'1991'!$AS72</f>
        <v>102.1</v>
      </c>
      <c r="I229">
        <f>'1992'!$AS72</f>
        <v>101.2</v>
      </c>
      <c r="J229">
        <f>'1993'!$AS72</f>
        <v>96.6</v>
      </c>
      <c r="K229">
        <f>'1994'!$AS72</f>
        <v>102.6</v>
      </c>
      <c r="L229">
        <f>'1995'!$AS72</f>
        <v>100.6</v>
      </c>
      <c r="M229">
        <f>'1996'!$AS72</f>
        <v>96.2</v>
      </c>
      <c r="N229">
        <f>'1997'!$AS72</f>
        <v>103.5</v>
      </c>
      <c r="O229">
        <f>'1998'!$AS72</f>
        <v>99.6</v>
      </c>
      <c r="P229">
        <f>'1999'!$AS72</f>
        <v>98.4</v>
      </c>
      <c r="Q229">
        <f>'2000'!$AS72</f>
        <v>102</v>
      </c>
      <c r="R229">
        <f>'2001'!$AS72</f>
        <v>91</v>
      </c>
      <c r="S229">
        <f>'2002'!$AS72</f>
        <v>88.2</v>
      </c>
      <c r="T229">
        <f>'2003'!$AS72</f>
        <v>87.8</v>
      </c>
      <c r="U229">
        <f>'2004'!$AS72</f>
        <v>90.3</v>
      </c>
      <c r="V229">
        <f>'2005'!$AS72</f>
        <v>94.3</v>
      </c>
      <c r="W229">
        <f>'2006'!$AS72</f>
        <v>85.9</v>
      </c>
      <c r="X229">
        <f>'2007'!$AS72</f>
        <v>93.7</v>
      </c>
      <c r="Y229">
        <f>'2008'!$AS72</f>
        <v>83.3</v>
      </c>
      <c r="Z229">
        <f>'2009'!$AS72</f>
        <v>102.9</v>
      </c>
      <c r="AA229">
        <f>'2010'!$AS72</f>
        <v>130.80000000000001</v>
      </c>
      <c r="AB229">
        <f>'2011'!$AS72</f>
        <v>126</v>
      </c>
      <c r="AC229">
        <f>'2012'!$AS72</f>
        <v>128.4</v>
      </c>
      <c r="AD229">
        <f>'2013'!$AS72</f>
        <v>107.7</v>
      </c>
      <c r="AE229">
        <f>'2014'!$AS72</f>
        <v>115.3</v>
      </c>
      <c r="AF229">
        <f>'2015'!$AS72</f>
        <v>99.5</v>
      </c>
      <c r="AG229">
        <f>'2016'!$AS72</f>
        <v>95.5</v>
      </c>
      <c r="AH229">
        <f>'2017'!$AS72</f>
        <v>112.6</v>
      </c>
      <c r="AI229">
        <f>'2018'!$AS72</f>
        <v>100</v>
      </c>
      <c r="AJ229">
        <f>'2019'!$AS72</f>
        <v>110.6</v>
      </c>
      <c r="AK229">
        <f>'2020'!$AS72</f>
        <v>103.9</v>
      </c>
      <c r="AL229">
        <f>'2021'!$AS72</f>
        <v>111.2</v>
      </c>
    </row>
    <row r="230" spans="1:38" x14ac:dyDescent="0.2">
      <c r="A230" t="s">
        <v>268</v>
      </c>
      <c r="B230" t="s">
        <v>280</v>
      </c>
      <c r="C230" t="s">
        <v>45</v>
      </c>
      <c r="E230" t="s">
        <v>241</v>
      </c>
      <c r="G230">
        <f>'1990'!$BJ72</f>
        <v>0</v>
      </c>
      <c r="H230">
        <f>'1991'!$BJ72</f>
        <v>0</v>
      </c>
      <c r="I230">
        <f>'1992'!$BJ72</f>
        <v>0</v>
      </c>
      <c r="J230">
        <f>'1993'!$BJ72</f>
        <v>0</v>
      </c>
      <c r="K230">
        <f>'1994'!$BJ72</f>
        <v>0</v>
      </c>
      <c r="L230">
        <f>'1995'!$BJ72</f>
        <v>0</v>
      </c>
      <c r="M230">
        <f>'1996'!$BJ72</f>
        <v>0</v>
      </c>
      <c r="N230">
        <f>'1997'!$BJ72</f>
        <v>0</v>
      </c>
      <c r="O230">
        <f>'1998'!$BJ72</f>
        <v>0</v>
      </c>
      <c r="P230">
        <f>'1999'!$BJ72</f>
        <v>0</v>
      </c>
      <c r="Q230">
        <f>'2000'!$BJ72</f>
        <v>0</v>
      </c>
      <c r="R230">
        <f>'2001'!$BJ72</f>
        <v>0</v>
      </c>
      <c r="S230">
        <f>'2002'!$BJ72</f>
        <v>0</v>
      </c>
      <c r="T230">
        <f>'2003'!$BJ72</f>
        <v>0</v>
      </c>
      <c r="U230">
        <f>'2004'!$BJ72</f>
        <v>0</v>
      </c>
      <c r="V230">
        <f>'2005'!$BJ72</f>
        <v>0</v>
      </c>
      <c r="W230">
        <f>'2006'!$BJ72</f>
        <v>0</v>
      </c>
      <c r="X230">
        <f>'2007'!$BJ72</f>
        <v>0</v>
      </c>
      <c r="Y230">
        <f>'2008'!$BJ72</f>
        <v>0</v>
      </c>
      <c r="Z230">
        <f>'2009'!$BJ72</f>
        <v>0</v>
      </c>
      <c r="AA230">
        <f>'2010'!$BJ72</f>
        <v>0</v>
      </c>
      <c r="AB230">
        <f>'2011'!$BJ72</f>
        <v>0</v>
      </c>
      <c r="AC230">
        <f>'2012'!$BJ72</f>
        <v>0</v>
      </c>
      <c r="AD230">
        <f>'2013'!$BJ72</f>
        <v>0</v>
      </c>
      <c r="AE230">
        <f>'2014'!$BJ72</f>
        <v>0</v>
      </c>
      <c r="AF230">
        <f>'2015'!$BJ72</f>
        <v>0</v>
      </c>
      <c r="AG230">
        <f>'2016'!$BJ72</f>
        <v>0</v>
      </c>
      <c r="AH230">
        <f>'2017'!$BJ72</f>
        <v>0</v>
      </c>
      <c r="AI230">
        <f>'2018'!$BJ72</f>
        <v>0</v>
      </c>
      <c r="AJ230">
        <f>'2019'!$BJ72</f>
        <v>0</v>
      </c>
      <c r="AK230">
        <f>'2020'!$BJ72</f>
        <v>0</v>
      </c>
      <c r="AL230">
        <f>'2021'!$BJ72</f>
        <v>0</v>
      </c>
    </row>
    <row r="233" spans="1:38" x14ac:dyDescent="0.2">
      <c r="A233" t="s">
        <v>278</v>
      </c>
      <c r="B233" t="s">
        <v>295</v>
      </c>
      <c r="C233" t="s">
        <v>7</v>
      </c>
      <c r="E233" t="s">
        <v>142</v>
      </c>
      <c r="G233">
        <f>'1990'!$BH74</f>
        <v>0</v>
      </c>
      <c r="H233">
        <f>'1991'!$BH74</f>
        <v>0</v>
      </c>
      <c r="I233">
        <f>'1992'!$BH74</f>
        <v>0</v>
      </c>
      <c r="J233">
        <f>'1993'!$BH74</f>
        <v>0</v>
      </c>
      <c r="K233">
        <f>'1994'!$BH74</f>
        <v>0</v>
      </c>
      <c r="L233">
        <f>'1995'!$BH74</f>
        <v>0</v>
      </c>
      <c r="M233">
        <f>'1996'!$BH74</f>
        <v>0</v>
      </c>
      <c r="N233">
        <f>'1997'!$BH74</f>
        <v>0</v>
      </c>
      <c r="O233">
        <f>'1998'!$BH74</f>
        <v>0</v>
      </c>
      <c r="P233">
        <f>'1999'!$BH74</f>
        <v>0</v>
      </c>
      <c r="Q233">
        <f>'2000'!$BH74</f>
        <v>0</v>
      </c>
      <c r="R233">
        <f>'2001'!$BH74</f>
        <v>0</v>
      </c>
      <c r="S233">
        <f>'2002'!$BH74</f>
        <v>0</v>
      </c>
      <c r="T233">
        <f>'2003'!$BH74</f>
        <v>0</v>
      </c>
      <c r="U233">
        <f>'2004'!$BH74</f>
        <v>0</v>
      </c>
      <c r="V233">
        <f>'2005'!$BH74</f>
        <v>0</v>
      </c>
      <c r="W233">
        <f>'2006'!$BH74</f>
        <v>0</v>
      </c>
      <c r="X233">
        <f>'2007'!$BH74</f>
        <v>0</v>
      </c>
      <c r="Y233">
        <f>'2008'!$BH74</f>
        <v>0</v>
      </c>
      <c r="Z233">
        <f>'2009'!$BH74</f>
        <v>0</v>
      </c>
      <c r="AA233">
        <f>'2010'!$BH74</f>
        <v>0</v>
      </c>
      <c r="AB233">
        <f>'2011'!$BH74</f>
        <v>0</v>
      </c>
      <c r="AC233">
        <f>'2012'!$BH74</f>
        <v>0</v>
      </c>
      <c r="AD233">
        <f>'2013'!$BH74</f>
        <v>0</v>
      </c>
      <c r="AE233">
        <f>'2014'!$BH74</f>
        <v>0</v>
      </c>
      <c r="AF233">
        <f>'2015'!$BH74</f>
        <v>0</v>
      </c>
      <c r="AG233">
        <f>'2016'!$BH74</f>
        <v>0</v>
      </c>
      <c r="AH233">
        <f>'2017'!$BH74</f>
        <v>0</v>
      </c>
      <c r="AI233">
        <f>'2018'!$BH74</f>
        <v>0</v>
      </c>
      <c r="AJ233">
        <f>'2019'!$BH74</f>
        <v>0</v>
      </c>
      <c r="AK233">
        <f>'2020'!$BH74</f>
        <v>0</v>
      </c>
      <c r="AL233">
        <f>'2021'!$BH74</f>
        <v>0</v>
      </c>
    </row>
    <row r="234" spans="1:38" x14ac:dyDescent="0.2">
      <c r="A234" t="s">
        <v>279</v>
      </c>
      <c r="B234" t="s">
        <v>295</v>
      </c>
      <c r="C234" t="s">
        <v>12</v>
      </c>
      <c r="E234" t="s">
        <v>143</v>
      </c>
      <c r="G234">
        <f>'1990'!$BI74</f>
        <v>0</v>
      </c>
      <c r="H234">
        <f>'1991'!$BI74</f>
        <v>0</v>
      </c>
      <c r="I234">
        <f>'1992'!$BI74</f>
        <v>0</v>
      </c>
      <c r="J234">
        <f>'1993'!$BI74</f>
        <v>0</v>
      </c>
      <c r="K234">
        <f>'1994'!$BI74</f>
        <v>0</v>
      </c>
      <c r="L234">
        <f>'1995'!$BI74</f>
        <v>0</v>
      </c>
      <c r="M234">
        <f>'1996'!$BI74</f>
        <v>0</v>
      </c>
      <c r="N234">
        <f>'1997'!$BI74</f>
        <v>0</v>
      </c>
      <c r="O234">
        <f>'1998'!$BI74</f>
        <v>0</v>
      </c>
      <c r="P234">
        <f>'1999'!$BI74</f>
        <v>0</v>
      </c>
      <c r="Q234">
        <f>'2000'!$BI74</f>
        <v>0</v>
      </c>
      <c r="R234">
        <f>'2001'!$BI74</f>
        <v>0</v>
      </c>
      <c r="S234">
        <f>'2002'!$BI74</f>
        <v>0</v>
      </c>
      <c r="T234">
        <f>'2003'!$BI74</f>
        <v>0</v>
      </c>
      <c r="U234">
        <f>'2004'!$BI74</f>
        <v>0</v>
      </c>
      <c r="V234">
        <f>'2005'!$BI74</f>
        <v>0</v>
      </c>
      <c r="W234">
        <f>'2006'!$BI74</f>
        <v>0</v>
      </c>
      <c r="X234">
        <f>'2007'!$BI74</f>
        <v>0</v>
      </c>
      <c r="Y234">
        <f>'2008'!$BI74</f>
        <v>0</v>
      </c>
      <c r="Z234">
        <f>'2009'!$BI74</f>
        <v>0</v>
      </c>
      <c r="AA234">
        <f>'2010'!$BI74</f>
        <v>0</v>
      </c>
      <c r="AB234">
        <f>'2011'!$BI74</f>
        <v>0</v>
      </c>
      <c r="AC234">
        <f>'2012'!$BI74</f>
        <v>0</v>
      </c>
      <c r="AD234">
        <f>'2013'!$BI74</f>
        <v>0</v>
      </c>
      <c r="AE234">
        <f>'2014'!$BI74</f>
        <v>0</v>
      </c>
      <c r="AF234">
        <f>'2015'!$BI74</f>
        <v>0</v>
      </c>
      <c r="AG234">
        <f>'2016'!$BI74</f>
        <v>0</v>
      </c>
      <c r="AH234">
        <f>'2017'!$BI74</f>
        <v>0</v>
      </c>
      <c r="AI234">
        <f>'2018'!$BI74</f>
        <v>0</v>
      </c>
      <c r="AJ234">
        <f>'2019'!$BI74</f>
        <v>0</v>
      </c>
      <c r="AK234">
        <f>'2020'!$BI74</f>
        <v>0</v>
      </c>
      <c r="AL234">
        <f>'2021'!$BI74</f>
        <v>0</v>
      </c>
    </row>
    <row r="235" spans="1:38" x14ac:dyDescent="0.2">
      <c r="A235" t="s">
        <v>281</v>
      </c>
      <c r="B235" t="s">
        <v>295</v>
      </c>
      <c r="C235" t="s">
        <v>13</v>
      </c>
      <c r="E235" t="s">
        <v>145</v>
      </c>
      <c r="G235">
        <f>'1990'!$AT74</f>
        <v>0</v>
      </c>
      <c r="H235">
        <f>'1991'!$AT74</f>
        <v>0</v>
      </c>
      <c r="I235">
        <f>'1992'!$AT74</f>
        <v>0</v>
      </c>
      <c r="J235">
        <f>'1993'!$AT74</f>
        <v>0</v>
      </c>
      <c r="K235">
        <f>'1994'!$AT74</f>
        <v>0</v>
      </c>
      <c r="L235">
        <f>'1995'!$AT74</f>
        <v>0</v>
      </c>
      <c r="M235">
        <f>'1996'!$AT74</f>
        <v>0</v>
      </c>
      <c r="N235">
        <f>'1997'!$AT74</f>
        <v>0</v>
      </c>
      <c r="O235">
        <f>'1998'!$AT74</f>
        <v>0</v>
      </c>
      <c r="P235">
        <f>'1999'!$AT74</f>
        <v>0</v>
      </c>
      <c r="Q235">
        <f>'2000'!$AT74</f>
        <v>0</v>
      </c>
      <c r="R235">
        <f>'2001'!$AT74</f>
        <v>0</v>
      </c>
      <c r="S235">
        <f>'2002'!$AT74</f>
        <v>0</v>
      </c>
      <c r="T235">
        <f>'2003'!$AT74</f>
        <v>0</v>
      </c>
      <c r="U235">
        <f>'2004'!$AT74</f>
        <v>0</v>
      </c>
      <c r="V235">
        <f>'2005'!$AT74</f>
        <v>0</v>
      </c>
      <c r="W235">
        <f>'2006'!$AT74</f>
        <v>0</v>
      </c>
      <c r="X235">
        <f>'2007'!$AT74</f>
        <v>0</v>
      </c>
      <c r="Y235">
        <f>'2008'!$AT74</f>
        <v>0</v>
      </c>
      <c r="Z235">
        <f>'2009'!$AT74</f>
        <v>0</v>
      </c>
      <c r="AA235">
        <f>'2010'!$AT74</f>
        <v>0</v>
      </c>
      <c r="AB235">
        <f>'2011'!$AT74</f>
        <v>0</v>
      </c>
      <c r="AC235">
        <f>'2012'!$AT74</f>
        <v>0</v>
      </c>
      <c r="AD235">
        <f>'2013'!$AT74</f>
        <v>0</v>
      </c>
      <c r="AE235">
        <f>'2014'!$AT74</f>
        <v>0</v>
      </c>
      <c r="AF235">
        <f>'2015'!$AT74</f>
        <v>0</v>
      </c>
      <c r="AG235">
        <f>'2016'!$AT74</f>
        <v>0</v>
      </c>
      <c r="AH235">
        <f>'2017'!$AT74</f>
        <v>0</v>
      </c>
      <c r="AI235">
        <f>'2018'!$AT74</f>
        <v>0</v>
      </c>
      <c r="AJ235">
        <f>'2019'!$AT74</f>
        <v>0</v>
      </c>
      <c r="AK235">
        <f>'2020'!$AT74</f>
        <v>0</v>
      </c>
      <c r="AL235">
        <f>'2021'!$AT74</f>
        <v>0</v>
      </c>
    </row>
    <row r="236" spans="1:38" x14ac:dyDescent="0.2">
      <c r="A236" t="s">
        <v>282</v>
      </c>
      <c r="B236" t="s">
        <v>295</v>
      </c>
      <c r="C236" t="s">
        <v>408</v>
      </c>
      <c r="E236" t="s">
        <v>146</v>
      </c>
      <c r="G236">
        <f>'1990'!$V74</f>
        <v>276.10000000000002</v>
      </c>
      <c r="H236">
        <f>'1991'!$V74</f>
        <v>259.3</v>
      </c>
      <c r="I236">
        <f>'1992'!$V74</f>
        <v>261.10000000000002</v>
      </c>
      <c r="J236">
        <f>'1993'!$V74</f>
        <v>249.7</v>
      </c>
      <c r="K236">
        <f>'1994'!$V74</f>
        <v>277.2</v>
      </c>
      <c r="L236">
        <f>'1995'!$V74</f>
        <v>295.89999999999998</v>
      </c>
      <c r="M236">
        <f>'1996'!$V74</f>
        <v>300.5</v>
      </c>
      <c r="N236">
        <f>'1997'!$V74</f>
        <v>315.7</v>
      </c>
      <c r="O236">
        <f>'1998'!$V74</f>
        <v>311.7</v>
      </c>
      <c r="P236">
        <f>'1999'!$V74</f>
        <v>313.89999999999998</v>
      </c>
      <c r="Q236">
        <f>'2000'!$V74</f>
        <v>326.39999999999998</v>
      </c>
      <c r="R236">
        <f>'2001'!$V74</f>
        <v>330.8</v>
      </c>
      <c r="S236">
        <f>'2002'!$V74</f>
        <v>366.3</v>
      </c>
      <c r="T236">
        <f>'2003'!$V74</f>
        <v>430.6</v>
      </c>
      <c r="U236">
        <f>'2004'!$V74</f>
        <v>420.4</v>
      </c>
      <c r="V236">
        <f>'2005'!$V74</f>
        <v>420.4</v>
      </c>
      <c r="W236">
        <f>'2006'!$V74</f>
        <v>423.1</v>
      </c>
      <c r="X236">
        <f>'2007'!$V74</f>
        <v>419.7</v>
      </c>
      <c r="Y236">
        <f>'2008'!$V74</f>
        <v>383.4</v>
      </c>
      <c r="Z236">
        <f>'2009'!$V74</f>
        <v>399</v>
      </c>
      <c r="AA236">
        <f>'2010'!$V74</f>
        <v>434.3</v>
      </c>
      <c r="AB236">
        <f>'2011'!$V74</f>
        <v>396.4</v>
      </c>
      <c r="AC236">
        <f>'2012'!$V74</f>
        <v>415.3</v>
      </c>
      <c r="AD236">
        <f>'2013'!$V74</f>
        <v>386.3</v>
      </c>
      <c r="AE236">
        <f>'2014'!$V74</f>
        <v>372.1</v>
      </c>
      <c r="AF236">
        <f>'2015'!$V74</f>
        <v>377.6</v>
      </c>
      <c r="AG236">
        <f>'2016'!$V74</f>
        <v>408</v>
      </c>
      <c r="AH236">
        <f>'2017'!$V74</f>
        <v>429.6</v>
      </c>
      <c r="AI236">
        <f>'2018'!$V74</f>
        <v>405.1</v>
      </c>
      <c r="AJ236">
        <f>'2019'!$V74</f>
        <v>359.9</v>
      </c>
      <c r="AK236">
        <f>'2020'!$V74</f>
        <v>409.2</v>
      </c>
      <c r="AL236">
        <f>'2021'!$V74</f>
        <v>404.6</v>
      </c>
    </row>
    <row r="237" spans="1:38" x14ac:dyDescent="0.2">
      <c r="A237" t="s">
        <v>283</v>
      </c>
      <c r="B237" t="s">
        <v>295</v>
      </c>
      <c r="C237" s="3" t="s">
        <v>409</v>
      </c>
      <c r="E237" t="s">
        <v>147</v>
      </c>
      <c r="G237">
        <f>'1990'!$G74</f>
        <v>8.4</v>
      </c>
      <c r="H237">
        <f>'1991'!$G74</f>
        <v>7.3</v>
      </c>
      <c r="I237">
        <f>'1992'!$G74</f>
        <v>7.4</v>
      </c>
      <c r="J237">
        <f>'1993'!$G74</f>
        <v>7.3</v>
      </c>
      <c r="K237">
        <f>'1994'!$G74</f>
        <v>7.4</v>
      </c>
      <c r="L237">
        <f>'1995'!$G74</f>
        <v>7.9</v>
      </c>
      <c r="M237">
        <f>'1996'!$G74</f>
        <v>8.3000000000000007</v>
      </c>
      <c r="N237">
        <f>'1997'!$G74</f>
        <v>7.8</v>
      </c>
      <c r="O237">
        <f>'1998'!$G74</f>
        <v>6.3</v>
      </c>
      <c r="P237">
        <f>'1999'!$G74</f>
        <v>5.3</v>
      </c>
      <c r="Q237">
        <f>'2000'!$G74</f>
        <v>4.2</v>
      </c>
      <c r="R237">
        <f>'2001'!$G74</f>
        <v>3.9</v>
      </c>
      <c r="S237">
        <f>'2002'!$G74</f>
        <v>4</v>
      </c>
      <c r="T237">
        <f>'2003'!$G74</f>
        <v>4.0999999999999996</v>
      </c>
      <c r="U237">
        <f>'2004'!$G74</f>
        <v>4.2</v>
      </c>
      <c r="V237">
        <f>'2005'!$G74</f>
        <v>4.3</v>
      </c>
      <c r="W237">
        <f>'2006'!$G74</f>
        <v>4.4000000000000004</v>
      </c>
      <c r="X237">
        <f>'2007'!$G74</f>
        <v>4.7</v>
      </c>
      <c r="Y237">
        <f>'2008'!$G74</f>
        <v>5</v>
      </c>
      <c r="Z237">
        <f>'2009'!$G74</f>
        <v>3.9</v>
      </c>
      <c r="AA237">
        <f>'2010'!$G74</f>
        <v>3.7</v>
      </c>
      <c r="AB237">
        <f>'2011'!$G74</f>
        <v>3.9</v>
      </c>
      <c r="AC237">
        <f>'2012'!$G74</f>
        <v>3.7</v>
      </c>
      <c r="AD237">
        <f>'2013'!$G74</f>
        <v>3.2</v>
      </c>
      <c r="AE237">
        <f>'2014'!$G74</f>
        <v>1.4</v>
      </c>
      <c r="AF237">
        <f>'2015'!$G74</f>
        <v>0</v>
      </c>
      <c r="AG237">
        <f>'2016'!$G74</f>
        <v>0</v>
      </c>
      <c r="AH237">
        <f>'2017'!$G74</f>
        <v>0</v>
      </c>
      <c r="AI237">
        <f>'2018'!$G74</f>
        <v>0</v>
      </c>
      <c r="AJ237">
        <f>'2019'!$G74</f>
        <v>0</v>
      </c>
      <c r="AK237">
        <f>'2020'!$G74</f>
        <v>0</v>
      </c>
      <c r="AL237">
        <f>'2021'!$G74</f>
        <v>0</v>
      </c>
    </row>
    <row r="238" spans="1:38" x14ac:dyDescent="0.2">
      <c r="A238" t="s">
        <v>284</v>
      </c>
      <c r="B238" t="s">
        <v>295</v>
      </c>
      <c r="C238" t="s">
        <v>46</v>
      </c>
      <c r="E238" t="s">
        <v>148</v>
      </c>
      <c r="G238">
        <f>'1990'!$AS74</f>
        <v>87.8</v>
      </c>
      <c r="H238">
        <f>'1991'!$AS74</f>
        <v>102.1</v>
      </c>
      <c r="I238">
        <f>'1992'!$AS74</f>
        <v>101.2</v>
      </c>
      <c r="J238">
        <f>'1993'!$AS74</f>
        <v>96.6</v>
      </c>
      <c r="K238">
        <f>'1994'!$AS74</f>
        <v>102.6</v>
      </c>
      <c r="L238">
        <f>'1995'!$AS74</f>
        <v>100.6</v>
      </c>
      <c r="M238">
        <f>'1996'!$AS74</f>
        <v>96.2</v>
      </c>
      <c r="N238">
        <f>'1997'!$AS74</f>
        <v>103.5</v>
      </c>
      <c r="O238">
        <f>'1998'!$AS74</f>
        <v>99.6</v>
      </c>
      <c r="P238">
        <f>'1999'!$AS74</f>
        <v>98.4</v>
      </c>
      <c r="Q238">
        <f>'2000'!$AS74</f>
        <v>102</v>
      </c>
      <c r="R238">
        <f>'2001'!$AS74</f>
        <v>91</v>
      </c>
      <c r="S238">
        <f>'2002'!$AS74</f>
        <v>88.2</v>
      </c>
      <c r="T238">
        <f>'2003'!$AS74</f>
        <v>87.8</v>
      </c>
      <c r="U238">
        <f>'2004'!$AS74</f>
        <v>90.3</v>
      </c>
      <c r="V238">
        <f>'2005'!$AS74</f>
        <v>94.3</v>
      </c>
      <c r="W238">
        <f>'2006'!$AS74</f>
        <v>85.9</v>
      </c>
      <c r="X238">
        <f>'2007'!$AS74</f>
        <v>89.9</v>
      </c>
      <c r="Y238">
        <f>'2008'!$AS74</f>
        <v>82.1</v>
      </c>
      <c r="Z238">
        <f>'2009'!$AS74</f>
        <v>80.8</v>
      </c>
      <c r="AA238">
        <f>'2010'!$AS74</f>
        <v>93.6</v>
      </c>
      <c r="AB238">
        <f>'2011'!$AS74</f>
        <v>89.5</v>
      </c>
      <c r="AC238">
        <f>'2012'!$AS74</f>
        <v>96.1</v>
      </c>
      <c r="AD238">
        <f>'2013'!$AS74</f>
        <v>96.7</v>
      </c>
      <c r="AE238">
        <f>'2014'!$AS74</f>
        <v>100.1</v>
      </c>
      <c r="AF238">
        <f>'2015'!$AS74</f>
        <v>99.5</v>
      </c>
      <c r="AG238">
        <f>'2016'!$AS74</f>
        <v>95.5</v>
      </c>
      <c r="AH238">
        <f>'2017'!$AS74</f>
        <v>107.2</v>
      </c>
      <c r="AI238">
        <f>'2018'!$AS74</f>
        <v>100</v>
      </c>
      <c r="AJ238">
        <f>'2019'!$AS74</f>
        <v>110.6</v>
      </c>
      <c r="AK238">
        <f>'2020'!$AS74</f>
        <v>103.9</v>
      </c>
      <c r="AL238">
        <f>'2021'!$AS74</f>
        <v>97.3</v>
      </c>
    </row>
    <row r="239" spans="1:38" x14ac:dyDescent="0.2">
      <c r="A239" t="s">
        <v>280</v>
      </c>
      <c r="B239" t="s">
        <v>295</v>
      </c>
      <c r="C239" t="s">
        <v>45</v>
      </c>
      <c r="E239" t="s">
        <v>241</v>
      </c>
      <c r="G239">
        <f>'1990'!$BJ74</f>
        <v>0</v>
      </c>
      <c r="H239">
        <f>'1991'!$BJ74</f>
        <v>0</v>
      </c>
      <c r="I239">
        <f>'1992'!$BJ74</f>
        <v>0</v>
      </c>
      <c r="J239">
        <f>'1993'!$BJ74</f>
        <v>0</v>
      </c>
      <c r="K239">
        <f>'1994'!$BJ74</f>
        <v>0</v>
      </c>
      <c r="L239">
        <f>'1995'!$BJ74</f>
        <v>0</v>
      </c>
      <c r="M239">
        <f>'1996'!$BJ74</f>
        <v>0</v>
      </c>
      <c r="N239">
        <f>'1997'!$BJ74</f>
        <v>0</v>
      </c>
      <c r="O239">
        <f>'1998'!$BJ74</f>
        <v>0</v>
      </c>
      <c r="P239">
        <f>'1999'!$BJ74</f>
        <v>0</v>
      </c>
      <c r="Q239">
        <f>'2000'!$BJ74</f>
        <v>0</v>
      </c>
      <c r="R239">
        <f>'2001'!$BJ74</f>
        <v>0</v>
      </c>
      <c r="S239">
        <f>'2002'!$BJ74</f>
        <v>0</v>
      </c>
      <c r="T239">
        <f>'2003'!$BJ74</f>
        <v>0</v>
      </c>
      <c r="U239">
        <f>'2004'!$BJ74</f>
        <v>0</v>
      </c>
      <c r="V239">
        <f>'2005'!$BJ74</f>
        <v>0</v>
      </c>
      <c r="W239">
        <f>'2006'!$BJ74</f>
        <v>0</v>
      </c>
      <c r="X239">
        <f>'2007'!$BJ74</f>
        <v>0</v>
      </c>
      <c r="Y239">
        <f>'2008'!$BJ74</f>
        <v>0</v>
      </c>
      <c r="Z239">
        <f>'2009'!$BJ74</f>
        <v>0</v>
      </c>
      <c r="AA239">
        <f>'2010'!$BJ74</f>
        <v>0</v>
      </c>
      <c r="AB239">
        <f>'2011'!$BJ74</f>
        <v>0</v>
      </c>
      <c r="AC239">
        <f>'2012'!$BJ74</f>
        <v>0</v>
      </c>
      <c r="AD239">
        <f>'2013'!$BJ74</f>
        <v>0</v>
      </c>
      <c r="AE239">
        <f>'2014'!$BJ74</f>
        <v>0</v>
      </c>
      <c r="AF239">
        <f>'2015'!$BJ74</f>
        <v>0</v>
      </c>
      <c r="AG239">
        <f>'2016'!$BJ74</f>
        <v>0</v>
      </c>
      <c r="AH239">
        <f>'2017'!$BJ74</f>
        <v>0</v>
      </c>
      <c r="AI239">
        <f>'2018'!$BJ74</f>
        <v>0</v>
      </c>
      <c r="AJ239">
        <f>'2019'!$BJ74</f>
        <v>0</v>
      </c>
      <c r="AK239">
        <f>'2020'!$BJ74</f>
        <v>0</v>
      </c>
      <c r="AL239">
        <f>'2021'!$BJ74</f>
        <v>0</v>
      </c>
    </row>
    <row r="241" spans="1:38" x14ac:dyDescent="0.2">
      <c r="A241" t="s">
        <v>278</v>
      </c>
      <c r="B241" t="s">
        <v>296</v>
      </c>
      <c r="C241" t="s">
        <v>7</v>
      </c>
      <c r="E241" t="s">
        <v>142</v>
      </c>
      <c r="G241">
        <f>'1990'!$BH73-'1990'!$BH74</f>
        <v>0</v>
      </c>
      <c r="H241">
        <f>'1991'!$BH73-'1991'!$BH74</f>
        <v>0</v>
      </c>
      <c r="I241">
        <f>'1992'!$BH73-'1992'!$BH74</f>
        <v>0</v>
      </c>
      <c r="J241">
        <f>'1993'!$BH73-'1993'!$BH74</f>
        <v>0</v>
      </c>
      <c r="K241">
        <f>'1994'!$BH73-'1994'!$BH74</f>
        <v>0</v>
      </c>
      <c r="L241">
        <f>'1995'!$BH73-'1995'!$BH74</f>
        <v>0</v>
      </c>
      <c r="M241">
        <f>'1996'!$BH73-'1996'!$BH74</f>
        <v>0</v>
      </c>
      <c r="N241">
        <f>'1997'!$BH73-'1997'!$BH74</f>
        <v>0</v>
      </c>
      <c r="O241">
        <f>'1998'!$BH73-'1998'!$BH74</f>
        <v>0</v>
      </c>
      <c r="P241">
        <f>'1999'!$BH73-'1999'!$BH74</f>
        <v>0</v>
      </c>
      <c r="Q241">
        <f>'2000'!$BH73-'2000'!$BH74</f>
        <v>0</v>
      </c>
      <c r="R241">
        <f>'2001'!$BH73-'2001'!$BH74</f>
        <v>0</v>
      </c>
      <c r="S241">
        <f>'2002'!$BH73-'2002'!$BH74</f>
        <v>0</v>
      </c>
      <c r="T241">
        <f>'2003'!$BH73-'2003'!$BH74</f>
        <v>0</v>
      </c>
      <c r="U241">
        <f>'2004'!$BH73-'2004'!$BH74</f>
        <v>0</v>
      </c>
      <c r="V241">
        <f>'2005'!$BH73-'2005'!$BH74</f>
        <v>0</v>
      </c>
      <c r="W241">
        <f>'2006'!$BH73-'2006'!$BH74</f>
        <v>0</v>
      </c>
      <c r="X241">
        <f>'2007'!$BH73-'2007'!$BH74</f>
        <v>0</v>
      </c>
      <c r="Y241">
        <f>'2008'!$BH73-'2008'!$BH74</f>
        <v>0</v>
      </c>
      <c r="Z241">
        <f>'2009'!$BH73-'2009'!$BH74</f>
        <v>0</v>
      </c>
      <c r="AA241">
        <f>'2010'!$BH73-'2010'!$BH74</f>
        <v>0</v>
      </c>
      <c r="AB241">
        <f>'2011'!$BH73-'2011'!$BH74</f>
        <v>0</v>
      </c>
      <c r="AC241">
        <f>'2012'!$BH73-'2012'!$BH74</f>
        <v>0</v>
      </c>
      <c r="AD241">
        <f>'2013'!$BH73-'2013'!$BH74</f>
        <v>0</v>
      </c>
      <c r="AE241">
        <f>'2014'!$BH73-'2014'!$BH74</f>
        <v>0</v>
      </c>
      <c r="AF241">
        <f>'2015'!$BH73-'2015'!$BH74</f>
        <v>0</v>
      </c>
      <c r="AG241">
        <f>'2016'!$BH73-'2016'!$BH74</f>
        <v>0</v>
      </c>
      <c r="AH241">
        <f>'2017'!$BH73-'2017'!$BH74</f>
        <v>0</v>
      </c>
      <c r="AI241">
        <f>'2018'!$BH73-'2018'!$BH74</f>
        <v>0</v>
      </c>
      <c r="AJ241">
        <f>'2019'!$BH73-'2019'!$BH74</f>
        <v>0</v>
      </c>
      <c r="AK241">
        <f>'2020'!$BH73-'2020'!$BH74</f>
        <v>0</v>
      </c>
      <c r="AL241">
        <f>'2021'!$BH73-'2021'!$BH74</f>
        <v>0</v>
      </c>
    </row>
    <row r="242" spans="1:38" x14ac:dyDescent="0.2">
      <c r="A242" t="s">
        <v>279</v>
      </c>
      <c r="B242" t="s">
        <v>296</v>
      </c>
      <c r="C242" t="s">
        <v>12</v>
      </c>
      <c r="E242" t="s">
        <v>143</v>
      </c>
      <c r="G242">
        <f>'1990'!$BI73-'1990'!$BI74</f>
        <v>0</v>
      </c>
      <c r="H242">
        <f>'1991'!$BI73-'1991'!$BI74</f>
        <v>0</v>
      </c>
      <c r="I242">
        <f>'1992'!$BI73-'1992'!$BI74</f>
        <v>0</v>
      </c>
      <c r="J242">
        <f>'1993'!$BI73-'1993'!$BI74</f>
        <v>0</v>
      </c>
      <c r="K242">
        <f>'1994'!$BI73-'1994'!$BI74</f>
        <v>0</v>
      </c>
      <c r="L242">
        <f>'1995'!$BI73-'1995'!$BI74</f>
        <v>0</v>
      </c>
      <c r="M242">
        <f>'1996'!$BI73-'1996'!$BI74</f>
        <v>0</v>
      </c>
      <c r="N242">
        <f>'1997'!$BI73-'1997'!$BI74</f>
        <v>0</v>
      </c>
      <c r="O242">
        <f>'1998'!$BI73-'1998'!$BI74</f>
        <v>0</v>
      </c>
      <c r="P242">
        <f>'1999'!$BI73-'1999'!$BI74</f>
        <v>0</v>
      </c>
      <c r="Q242">
        <f>'2000'!$BI73-'2000'!$BI74</f>
        <v>0</v>
      </c>
      <c r="R242">
        <f>'2001'!$BI73-'2001'!$BI74</f>
        <v>0</v>
      </c>
      <c r="S242">
        <f>'2002'!$BI73-'2002'!$BI74</f>
        <v>0</v>
      </c>
      <c r="T242">
        <f>'2003'!$BI73-'2003'!$BI74</f>
        <v>0</v>
      </c>
      <c r="U242">
        <f>'2004'!$BI73-'2004'!$BI74</f>
        <v>0</v>
      </c>
      <c r="V242">
        <f>'2005'!$BI73-'2005'!$BI74</f>
        <v>0</v>
      </c>
      <c r="W242">
        <f>'2006'!$BI73-'2006'!$BI74</f>
        <v>0</v>
      </c>
      <c r="X242">
        <f>'2007'!$BI73-'2007'!$BI74</f>
        <v>0</v>
      </c>
      <c r="Y242">
        <f>'2008'!$BI73-'2008'!$BI74</f>
        <v>0</v>
      </c>
      <c r="Z242">
        <f>'2009'!$BI73-'2009'!$BI74</f>
        <v>0</v>
      </c>
      <c r="AA242">
        <f>'2010'!$BI73-'2010'!$BI74</f>
        <v>0</v>
      </c>
      <c r="AB242">
        <f>'2011'!$BI73-'2011'!$BI74</f>
        <v>0</v>
      </c>
      <c r="AC242">
        <f>'2012'!$BI73-'2012'!$BI74</f>
        <v>0</v>
      </c>
      <c r="AD242">
        <f>'2013'!$BI73-'2013'!$BI74</f>
        <v>0</v>
      </c>
      <c r="AE242">
        <f>'2014'!$BI73-'2014'!$BI74</f>
        <v>0</v>
      </c>
      <c r="AF242">
        <f>'2015'!$BI73-'2015'!$BI74</f>
        <v>0</v>
      </c>
      <c r="AG242">
        <f>'2016'!$BI73-'2016'!$BI74</f>
        <v>0</v>
      </c>
      <c r="AH242">
        <f>'2017'!$BI73-'2017'!$BI74</f>
        <v>0</v>
      </c>
      <c r="AI242">
        <f>'2018'!$BI73-'2018'!$BI74</f>
        <v>0</v>
      </c>
      <c r="AJ242">
        <f>'2019'!$BI73-'2019'!$BI74</f>
        <v>0</v>
      </c>
      <c r="AK242">
        <f>'2020'!$BI73-'2020'!$BI74</f>
        <v>0</v>
      </c>
      <c r="AL242">
        <f>'2021'!$BI73-'2021'!$BI74</f>
        <v>0</v>
      </c>
    </row>
    <row r="243" spans="1:38" x14ac:dyDescent="0.2">
      <c r="A243" t="s">
        <v>281</v>
      </c>
      <c r="B243" t="s">
        <v>296</v>
      </c>
      <c r="C243" t="s">
        <v>13</v>
      </c>
      <c r="E243" t="s">
        <v>145</v>
      </c>
      <c r="G243">
        <f>'1990'!$AT73-'1990'!$AT74</f>
        <v>0</v>
      </c>
      <c r="H243">
        <f>'1991'!$AT73-'1991'!$AT74</f>
        <v>0</v>
      </c>
      <c r="I243">
        <f>'1992'!$AT73-'1992'!$AT74</f>
        <v>0</v>
      </c>
      <c r="J243">
        <f>'1993'!$AT73-'1993'!$AT74</f>
        <v>0</v>
      </c>
      <c r="K243">
        <f>'1994'!$AT73-'1994'!$AT74</f>
        <v>0</v>
      </c>
      <c r="L243">
        <f>'1995'!$AT73-'1995'!$AT74</f>
        <v>0</v>
      </c>
      <c r="M243">
        <f>'1996'!$AT73-'1996'!$AT74</f>
        <v>0</v>
      </c>
      <c r="N243">
        <f>'1997'!$AT73-'1997'!$AT74</f>
        <v>0</v>
      </c>
      <c r="O243">
        <f>'1998'!$AT73-'1998'!$AT74</f>
        <v>0</v>
      </c>
      <c r="P243">
        <f>'1999'!$AT73-'1999'!$AT74</f>
        <v>0</v>
      </c>
      <c r="Q243">
        <f>'2000'!$AT73-'2000'!$AT74</f>
        <v>0</v>
      </c>
      <c r="R243">
        <f>'2001'!$AT73-'2001'!$AT74</f>
        <v>0</v>
      </c>
      <c r="S243">
        <f>'2002'!$AT73-'2002'!$AT74</f>
        <v>0</v>
      </c>
      <c r="T243">
        <f>'2003'!$AT73-'2003'!$AT74</f>
        <v>0</v>
      </c>
      <c r="U243">
        <f>'2004'!$AT73-'2004'!$AT74</f>
        <v>0</v>
      </c>
      <c r="V243">
        <f>'2005'!$AT73-'2005'!$AT74</f>
        <v>0</v>
      </c>
      <c r="W243">
        <f>'2006'!$AT73-'2006'!$AT74</f>
        <v>0</v>
      </c>
      <c r="X243">
        <f>'2007'!$AT73-'2007'!$AT74</f>
        <v>0</v>
      </c>
      <c r="Y243">
        <f>'2008'!$AT73-'2008'!$AT74</f>
        <v>0</v>
      </c>
      <c r="Z243">
        <f>'2009'!$AT73-'2009'!$AT74</f>
        <v>0</v>
      </c>
      <c r="AA243">
        <f>'2010'!$AT73-'2010'!$AT74</f>
        <v>0</v>
      </c>
      <c r="AB243">
        <f>'2011'!$AT73-'2011'!$AT74</f>
        <v>0</v>
      </c>
      <c r="AC243">
        <f>'2012'!$AT73-'2012'!$AT74</f>
        <v>0</v>
      </c>
      <c r="AD243">
        <f>'2013'!$AT73-'2013'!$AT74</f>
        <v>0</v>
      </c>
      <c r="AE243">
        <f>'2014'!$AT73-'2014'!$AT74</f>
        <v>0</v>
      </c>
      <c r="AF243">
        <f>'2015'!$AT73-'2015'!$AT74</f>
        <v>0</v>
      </c>
      <c r="AG243">
        <f>'2016'!$AT73-'2016'!$AT74</f>
        <v>0</v>
      </c>
      <c r="AH243">
        <f>'2017'!$AT73-'2017'!$AT74</f>
        <v>0</v>
      </c>
      <c r="AI243">
        <f>'2018'!$AT73-'2018'!$AT74</f>
        <v>0</v>
      </c>
      <c r="AJ243">
        <f>'2019'!$AT73-'2019'!$AT74</f>
        <v>0</v>
      </c>
      <c r="AK243">
        <f>'2020'!$AT73-'2020'!$AT74</f>
        <v>0</v>
      </c>
      <c r="AL243">
        <f>'2021'!$AT73-'2021'!$AT74</f>
        <v>0</v>
      </c>
    </row>
    <row r="244" spans="1:38" x14ac:dyDescent="0.2">
      <c r="A244" t="s">
        <v>282</v>
      </c>
      <c r="B244" t="s">
        <v>296</v>
      </c>
      <c r="C244" t="s">
        <v>408</v>
      </c>
      <c r="E244" t="s">
        <v>146</v>
      </c>
      <c r="G244">
        <f>'1990'!$V73-'1990'!$V74</f>
        <v>36.099999999999966</v>
      </c>
      <c r="H244">
        <f>'1991'!$V73-'1991'!$V74</f>
        <v>34.599999999999966</v>
      </c>
      <c r="I244">
        <f>'1992'!$V73-'1992'!$V74</f>
        <v>34.299999999999955</v>
      </c>
      <c r="J244">
        <f>'1993'!$V73-'1993'!$V74</f>
        <v>34.900000000000034</v>
      </c>
      <c r="K244">
        <f>'1994'!$V73-'1994'!$V74</f>
        <v>35.600000000000023</v>
      </c>
      <c r="L244">
        <f>'1995'!$V73-'1995'!$V74</f>
        <v>34.900000000000034</v>
      </c>
      <c r="M244">
        <f>'1996'!$V73-'1996'!$V74</f>
        <v>32.699999999999989</v>
      </c>
      <c r="N244">
        <f>'1997'!$V73-'1997'!$V74</f>
        <v>32.199999999999989</v>
      </c>
      <c r="O244">
        <f>'1998'!$V73-'1998'!$V74</f>
        <v>29.900000000000034</v>
      </c>
      <c r="P244">
        <f>'1999'!$V73-'1999'!$V74</f>
        <v>34.300000000000011</v>
      </c>
      <c r="Q244">
        <f>'2000'!$V73-'2000'!$V74</f>
        <v>32.700000000000045</v>
      </c>
      <c r="R244">
        <f>'2001'!$V73-'2001'!$V74</f>
        <v>35.099999999999966</v>
      </c>
      <c r="S244">
        <f>'2002'!$V73-'2002'!$V74</f>
        <v>35.099999999999966</v>
      </c>
      <c r="T244">
        <f>'2003'!$V73-'2003'!$V74</f>
        <v>31.799999999999955</v>
      </c>
      <c r="U244">
        <f>'2004'!$V73-'2004'!$V74</f>
        <v>38.100000000000023</v>
      </c>
      <c r="V244">
        <f>'2005'!$V73-'2005'!$V74</f>
        <v>39.300000000000011</v>
      </c>
      <c r="W244">
        <f>'2006'!$V73-'2006'!$V74</f>
        <v>38.799999999999955</v>
      </c>
      <c r="X244">
        <f>'2007'!$V73-'2007'!$V74</f>
        <v>35.600000000000023</v>
      </c>
      <c r="Y244">
        <f>'2008'!$V73-'2008'!$V74</f>
        <v>34.5</v>
      </c>
      <c r="Z244">
        <f>'2009'!$V73-'2009'!$V74</f>
        <v>27.600000000000023</v>
      </c>
      <c r="AA244">
        <f>'2010'!$V73-'2010'!$V74</f>
        <v>29.300000000000011</v>
      </c>
      <c r="AB244">
        <f>'2011'!$V73-'2011'!$V74</f>
        <v>24.5</v>
      </c>
      <c r="AC244">
        <f>'2012'!$V73-'2012'!$V74</f>
        <v>21.099999999999966</v>
      </c>
      <c r="AD244">
        <f>'2013'!$V73-'2013'!$V74</f>
        <v>21.399999999999977</v>
      </c>
      <c r="AE244">
        <f>'2014'!$V73-'2014'!$V74</f>
        <v>30.899999999999977</v>
      </c>
      <c r="AF244">
        <f>'2015'!$V73-'2015'!$V74</f>
        <v>25.299999999999955</v>
      </c>
      <c r="AG244">
        <f>'2016'!$V73-'2016'!$V74</f>
        <v>21.899999999999977</v>
      </c>
      <c r="AH244">
        <f>'2017'!$V73-'2017'!$V74</f>
        <v>20.699999999999989</v>
      </c>
      <c r="AI244">
        <f>'2018'!$V73-'2018'!$V74</f>
        <v>19.299999999999955</v>
      </c>
      <c r="AJ244">
        <f>'2019'!$V73-'2019'!$V74</f>
        <v>19.900000000000034</v>
      </c>
      <c r="AK244">
        <f>'2020'!$V73-'2020'!$V74</f>
        <v>17.699999999999989</v>
      </c>
      <c r="AL244">
        <f>'2021'!$V73-'2021'!$V74</f>
        <v>14.199999999999989</v>
      </c>
    </row>
    <row r="245" spans="1:38" x14ac:dyDescent="0.2">
      <c r="A245" t="s">
        <v>283</v>
      </c>
      <c r="B245" t="s">
        <v>296</v>
      </c>
      <c r="C245" s="3" t="s">
        <v>409</v>
      </c>
      <c r="E245" t="s">
        <v>147</v>
      </c>
      <c r="G245">
        <f>'1990'!$G73-'1990'!$G74</f>
        <v>2.6999999999999993</v>
      </c>
      <c r="H245">
        <f>'1991'!$G73-'1991'!$G74</f>
        <v>2.5000000000000009</v>
      </c>
      <c r="I245">
        <f>'1992'!$G73-'1992'!$G74</f>
        <v>2.5</v>
      </c>
      <c r="J245">
        <f>'1993'!$G73-'1993'!$G74</f>
        <v>2.3999999999999995</v>
      </c>
      <c r="K245">
        <f>'1994'!$G73-'1994'!$G74</f>
        <v>2.0999999999999996</v>
      </c>
      <c r="L245">
        <f>'1995'!$G73-'1995'!$G74</f>
        <v>2.2999999999999989</v>
      </c>
      <c r="M245">
        <f>'1996'!$G73-'1996'!$G74</f>
        <v>2.5999999999999996</v>
      </c>
      <c r="N245">
        <f>'1997'!$G73-'1997'!$G74</f>
        <v>2.3999999999999995</v>
      </c>
      <c r="O245">
        <f>'1998'!$G73-'1998'!$G74</f>
        <v>2.3999999999999995</v>
      </c>
      <c r="P245">
        <f>'1999'!$G73-'1999'!$G74</f>
        <v>0.60000000000000053</v>
      </c>
      <c r="Q245">
        <f>'2000'!$G73-'2000'!$G74</f>
        <v>0.70000000000000018</v>
      </c>
      <c r="R245">
        <f>'2001'!$G73-'2001'!$G74</f>
        <v>0.50000000000000044</v>
      </c>
      <c r="S245">
        <f>'2002'!$G73-'2002'!$G74</f>
        <v>0.40000000000000036</v>
      </c>
      <c r="T245">
        <f>'2003'!$G73-'2003'!$G74</f>
        <v>0.60000000000000053</v>
      </c>
      <c r="U245">
        <f>'2004'!$G73-'2004'!$G74</f>
        <v>0.39999999999999947</v>
      </c>
      <c r="V245">
        <f>'2005'!$G73-'2005'!$G74</f>
        <v>0.40000000000000036</v>
      </c>
      <c r="W245">
        <f>'2006'!$G73-'2006'!$G74</f>
        <v>0.19999999999999929</v>
      </c>
      <c r="X245">
        <f>'2007'!$G73-'2007'!$G74</f>
        <v>0.39999999999999947</v>
      </c>
      <c r="Y245">
        <f>'2008'!$G73-'2008'!$G74</f>
        <v>0.29999999999999982</v>
      </c>
      <c r="Z245">
        <f>'2009'!$G73-'2009'!$G74</f>
        <v>0.30000000000000027</v>
      </c>
      <c r="AA245">
        <f>'2010'!$G73-'2010'!$G74</f>
        <v>0.29999999999999982</v>
      </c>
      <c r="AB245">
        <f>'2011'!$G73-'2011'!$G74</f>
        <v>0.39999999999999991</v>
      </c>
      <c r="AC245">
        <f>'2012'!$G73-'2012'!$G74</f>
        <v>0.29999999999999982</v>
      </c>
      <c r="AD245">
        <f>'2013'!$G73-'2013'!$G74</f>
        <v>0.39999999999999991</v>
      </c>
      <c r="AE245">
        <f>'2014'!$G73-'2014'!$G74</f>
        <v>0.30000000000000004</v>
      </c>
      <c r="AF245">
        <f>'2015'!$G73-'2015'!$G74</f>
        <v>3.6</v>
      </c>
      <c r="AG245">
        <f>'2016'!$G73-'2016'!$G74</f>
        <v>3.2</v>
      </c>
      <c r="AH245">
        <f>'2017'!$G73-'2017'!$G74</f>
        <v>3.1</v>
      </c>
      <c r="AI245">
        <f>'2018'!$G73-'2018'!$G74</f>
        <v>3.3</v>
      </c>
      <c r="AJ245">
        <f>'2019'!$G73-'2019'!$G74</f>
        <v>3</v>
      </c>
      <c r="AK245">
        <f>'2020'!$G73-'2020'!$G74</f>
        <v>2.8</v>
      </c>
      <c r="AL245">
        <f>'2021'!$G73-'2021'!$G74</f>
        <v>2</v>
      </c>
    </row>
    <row r="246" spans="1:38" x14ac:dyDescent="0.2">
      <c r="A246" t="s">
        <v>284</v>
      </c>
      <c r="B246" t="s">
        <v>296</v>
      </c>
      <c r="C246" t="s">
        <v>46</v>
      </c>
      <c r="E246" t="s">
        <v>148</v>
      </c>
      <c r="G246">
        <f>'1990'!$AS73-'1990'!$AS74</f>
        <v>0</v>
      </c>
      <c r="H246">
        <f>'1991'!$AS73-'1991'!$AS74</f>
        <v>0</v>
      </c>
      <c r="I246">
        <f>'1992'!$AS73-'1992'!$AS74</f>
        <v>0</v>
      </c>
      <c r="J246">
        <f>'1993'!$AS73-'1993'!$AS74</f>
        <v>0</v>
      </c>
      <c r="K246">
        <f>'1994'!$AS73-'1994'!$AS74</f>
        <v>0</v>
      </c>
      <c r="L246">
        <f>'1995'!$AS73-'1995'!$AS74</f>
        <v>0</v>
      </c>
      <c r="M246">
        <f>'1996'!$AS73-'1996'!$AS74</f>
        <v>0</v>
      </c>
      <c r="N246">
        <f>'1997'!$AS73-'1997'!$AS74</f>
        <v>0</v>
      </c>
      <c r="O246">
        <f>'1998'!$AS73-'1998'!$AS74</f>
        <v>0</v>
      </c>
      <c r="P246">
        <f>'1999'!$AS73-'1999'!$AS74</f>
        <v>0</v>
      </c>
      <c r="Q246">
        <f>'2000'!$AS73-'2000'!$AS74</f>
        <v>0</v>
      </c>
      <c r="R246">
        <f>'2001'!$AS73-'2001'!$AS74</f>
        <v>0</v>
      </c>
      <c r="S246">
        <f>'2002'!$AS73-'2002'!$AS74</f>
        <v>0</v>
      </c>
      <c r="T246">
        <f>'2003'!$AS73-'2003'!$AS74</f>
        <v>0</v>
      </c>
      <c r="U246">
        <f>'2004'!$AS73-'2004'!$AS74</f>
        <v>0</v>
      </c>
      <c r="V246">
        <f>'2005'!$AS73-'2005'!$AS74</f>
        <v>0</v>
      </c>
      <c r="W246">
        <f>'2006'!$AS73-'2006'!$AS74</f>
        <v>0</v>
      </c>
      <c r="X246">
        <f>'2007'!$AS73-'2007'!$AS74</f>
        <v>0</v>
      </c>
      <c r="Y246">
        <f>'2008'!$AS73-'2008'!$AS74</f>
        <v>0</v>
      </c>
      <c r="Z246">
        <f>'2009'!$AS73-'2009'!$AS74</f>
        <v>0</v>
      </c>
      <c r="AA246">
        <f>'2010'!$AS73-'2010'!$AS74</f>
        <v>0</v>
      </c>
      <c r="AB246">
        <f>'2011'!$AS73-'2011'!$AS74</f>
        <v>0</v>
      </c>
      <c r="AC246">
        <f>'2012'!$AS73-'2012'!$AS74</f>
        <v>0</v>
      </c>
      <c r="AD246">
        <f>'2013'!$AS73-'2013'!$AS74</f>
        <v>0</v>
      </c>
      <c r="AE246">
        <f>'2014'!$AS73-'2014'!$AS74</f>
        <v>0.10000000000000853</v>
      </c>
      <c r="AF246">
        <f>'2015'!$AS73-'2015'!$AS74</f>
        <v>0</v>
      </c>
      <c r="AG246">
        <f>'2016'!$AS73-'2016'!$AS74</f>
        <v>0</v>
      </c>
      <c r="AH246">
        <f>'2017'!$AS73-'2017'!$AS74</f>
        <v>0</v>
      </c>
      <c r="AI246">
        <f>'2018'!$AS73-'2018'!$AS74</f>
        <v>0</v>
      </c>
      <c r="AJ246">
        <f>'2019'!$AS73-'2019'!$AS74</f>
        <v>0</v>
      </c>
      <c r="AK246">
        <f>'2020'!$AS73-'2020'!$AS74</f>
        <v>0</v>
      </c>
      <c r="AL246">
        <f>'2021'!$AS73-'2021'!$AS74</f>
        <v>0</v>
      </c>
    </row>
    <row r="247" spans="1:38" x14ac:dyDescent="0.2">
      <c r="A247" t="s">
        <v>280</v>
      </c>
      <c r="B247" t="s">
        <v>296</v>
      </c>
      <c r="C247" t="s">
        <v>45</v>
      </c>
      <c r="E247" t="s">
        <v>241</v>
      </c>
      <c r="G247">
        <f>'1990'!$BJ73-'1990'!$BJ74</f>
        <v>0</v>
      </c>
      <c r="H247">
        <f>'1991'!$BJ73-'1991'!$BJ74</f>
        <v>0</v>
      </c>
      <c r="I247">
        <f>'1992'!$BJ73-'1992'!$BJ74</f>
        <v>0</v>
      </c>
      <c r="J247">
        <f>'1993'!$BJ73-'1993'!$BJ74</f>
        <v>0</v>
      </c>
      <c r="K247">
        <f>'1994'!$BJ73-'1994'!$BJ74</f>
        <v>0</v>
      </c>
      <c r="L247">
        <f>'1995'!$BJ73-'1995'!$BJ74</f>
        <v>0</v>
      </c>
      <c r="M247">
        <f>'1996'!$BJ73-'1996'!$BJ74</f>
        <v>0</v>
      </c>
      <c r="N247">
        <f>'1997'!$BJ73-'1997'!$BJ74</f>
        <v>0</v>
      </c>
      <c r="O247">
        <f>'1998'!$BJ73-'1998'!$BJ74</f>
        <v>0</v>
      </c>
      <c r="P247">
        <f>'1999'!$BJ73-'1999'!$BJ74</f>
        <v>0</v>
      </c>
      <c r="Q247">
        <f>'2000'!$BJ73-'2000'!$BJ74</f>
        <v>0</v>
      </c>
      <c r="R247">
        <f>'2001'!$BJ73-'2001'!$BJ74</f>
        <v>0</v>
      </c>
      <c r="S247">
        <f>'2002'!$BJ73-'2002'!$BJ74</f>
        <v>0</v>
      </c>
      <c r="T247">
        <f>'2003'!$BJ73-'2003'!$BJ74</f>
        <v>0</v>
      </c>
      <c r="U247">
        <f>'2004'!$BJ73-'2004'!$BJ74</f>
        <v>0</v>
      </c>
      <c r="V247">
        <f>'2005'!$BJ73-'2005'!$BJ74</f>
        <v>0</v>
      </c>
      <c r="W247">
        <f>'2006'!$BJ73-'2006'!$BJ74</f>
        <v>0</v>
      </c>
      <c r="X247">
        <f>'2007'!$BJ73-'2007'!$BJ74</f>
        <v>0</v>
      </c>
      <c r="Y247">
        <f>'2008'!$BJ73-'2008'!$BJ74</f>
        <v>0</v>
      </c>
      <c r="Z247">
        <f>'2009'!$BJ73-'2009'!$BJ74</f>
        <v>0</v>
      </c>
      <c r="AA247">
        <f>'2010'!$BJ73-'2010'!$BJ74</f>
        <v>0</v>
      </c>
      <c r="AB247">
        <f>'2011'!$BJ73-'2011'!$BJ74</f>
        <v>0</v>
      </c>
      <c r="AC247">
        <f>'2012'!$BJ73-'2012'!$BJ74</f>
        <v>0</v>
      </c>
      <c r="AD247">
        <f>'2013'!$BJ73-'2013'!$BJ74</f>
        <v>0</v>
      </c>
      <c r="AE247">
        <f>'2014'!$BJ73-'2014'!$BJ74</f>
        <v>0</v>
      </c>
      <c r="AF247">
        <f>'2015'!$BJ73-'2015'!$BJ74</f>
        <v>0</v>
      </c>
      <c r="AG247">
        <f>'2016'!$BJ73-'2016'!$BJ74</f>
        <v>0</v>
      </c>
      <c r="AH247">
        <f>'2017'!$BJ73-'2017'!$BJ74</f>
        <v>0</v>
      </c>
      <c r="AI247">
        <f>'2018'!$BJ73-'2018'!$BJ74</f>
        <v>0</v>
      </c>
      <c r="AJ247">
        <f>'2019'!$BJ73-'2019'!$BJ74</f>
        <v>0</v>
      </c>
      <c r="AK247">
        <f>'2020'!$BJ73-'2020'!$BJ74</f>
        <v>0</v>
      </c>
      <c r="AL247">
        <f>'2021'!$BJ73-'2021'!$BJ74</f>
        <v>0</v>
      </c>
    </row>
    <row r="249" spans="1:38" x14ac:dyDescent="0.2">
      <c r="A249" t="s">
        <v>278</v>
      </c>
      <c r="B249" t="s">
        <v>297</v>
      </c>
      <c r="C249" t="s">
        <v>7</v>
      </c>
      <c r="E249" t="s">
        <v>142</v>
      </c>
      <c r="G249">
        <f>'1990'!$BH75</f>
        <v>0</v>
      </c>
      <c r="H249">
        <f>'1991'!$BH75</f>
        <v>0</v>
      </c>
      <c r="I249">
        <f>'1992'!$BH75</f>
        <v>0</v>
      </c>
      <c r="J249">
        <f>'1993'!$BH75</f>
        <v>0</v>
      </c>
      <c r="K249">
        <f>'1994'!$BH75</f>
        <v>0</v>
      </c>
      <c r="L249">
        <f>'1995'!$BH75</f>
        <v>0</v>
      </c>
      <c r="M249">
        <f>'1996'!$BH75</f>
        <v>0</v>
      </c>
      <c r="N249">
        <f>'1997'!$BH75</f>
        <v>0</v>
      </c>
      <c r="O249">
        <f>'1998'!$BH75</f>
        <v>0</v>
      </c>
      <c r="P249">
        <f>'1999'!$BH75</f>
        <v>0</v>
      </c>
      <c r="Q249">
        <f>'2000'!$BH75</f>
        <v>0</v>
      </c>
      <c r="R249">
        <f>'2001'!$BH75</f>
        <v>0</v>
      </c>
      <c r="S249">
        <f>'2002'!$BH75</f>
        <v>0</v>
      </c>
      <c r="T249">
        <f>'2003'!$BH75</f>
        <v>0</v>
      </c>
      <c r="U249">
        <f>'2004'!$BH75</f>
        <v>0</v>
      </c>
      <c r="V249">
        <f>'2005'!$BH75</f>
        <v>0</v>
      </c>
      <c r="W249">
        <f>'2006'!$BH75</f>
        <v>0</v>
      </c>
      <c r="X249">
        <f>'2007'!$BH75</f>
        <v>0</v>
      </c>
      <c r="Y249">
        <f>'2008'!$BH75</f>
        <v>0</v>
      </c>
      <c r="Z249">
        <f>'2009'!$BH75</f>
        <v>0</v>
      </c>
      <c r="AA249">
        <f>'2010'!$BH75</f>
        <v>0</v>
      </c>
      <c r="AB249">
        <f>'2011'!$BH75</f>
        <v>0</v>
      </c>
      <c r="AC249">
        <f>'2012'!$BH75</f>
        <v>0</v>
      </c>
      <c r="AD249">
        <f>'2013'!$BH75</f>
        <v>0</v>
      </c>
      <c r="AE249">
        <f>'2014'!$BH75</f>
        <v>0</v>
      </c>
      <c r="AF249">
        <f>'2015'!$BH75</f>
        <v>0</v>
      </c>
      <c r="AG249">
        <f>'2016'!$BH75</f>
        <v>0</v>
      </c>
      <c r="AH249">
        <f>'2017'!$BH75</f>
        <v>0</v>
      </c>
      <c r="AI249">
        <f>'2018'!$BH75</f>
        <v>0</v>
      </c>
      <c r="AJ249">
        <f>'2019'!$BH75</f>
        <v>0</v>
      </c>
      <c r="AK249">
        <f>'2020'!$BH75</f>
        <v>0</v>
      </c>
      <c r="AL249">
        <f>'2021'!$BH75</f>
        <v>0</v>
      </c>
    </row>
    <row r="250" spans="1:38" x14ac:dyDescent="0.2">
      <c r="A250" t="s">
        <v>279</v>
      </c>
      <c r="B250" t="s">
        <v>297</v>
      </c>
      <c r="C250" t="s">
        <v>12</v>
      </c>
      <c r="E250" t="s">
        <v>143</v>
      </c>
      <c r="G250">
        <f>'1990'!$BI75</f>
        <v>0</v>
      </c>
      <c r="H250">
        <f>'1991'!$BI75</f>
        <v>0</v>
      </c>
      <c r="I250">
        <f>'1992'!$BI75</f>
        <v>0</v>
      </c>
      <c r="J250">
        <f>'1993'!$BI75</f>
        <v>0</v>
      </c>
      <c r="K250">
        <f>'1994'!$BI75</f>
        <v>0</v>
      </c>
      <c r="L250">
        <f>'1995'!$BI75</f>
        <v>0</v>
      </c>
      <c r="M250">
        <f>'1996'!$BI75</f>
        <v>0</v>
      </c>
      <c r="N250">
        <f>'1997'!$BI75</f>
        <v>0</v>
      </c>
      <c r="O250">
        <f>'1998'!$BI75</f>
        <v>0</v>
      </c>
      <c r="P250">
        <f>'1999'!$BI75</f>
        <v>0</v>
      </c>
      <c r="Q250">
        <f>'2000'!$BI75</f>
        <v>0</v>
      </c>
      <c r="R250">
        <f>'2001'!$BI75</f>
        <v>0</v>
      </c>
      <c r="S250">
        <f>'2002'!$BI75</f>
        <v>0</v>
      </c>
      <c r="T250">
        <f>'2003'!$BI75</f>
        <v>0</v>
      </c>
      <c r="U250">
        <f>'2004'!$BI75</f>
        <v>0</v>
      </c>
      <c r="V250">
        <f>'2005'!$BI75</f>
        <v>0</v>
      </c>
      <c r="W250">
        <f>'2006'!$BI75</f>
        <v>0</v>
      </c>
      <c r="X250">
        <f>'2007'!$BI75</f>
        <v>0</v>
      </c>
      <c r="Y250">
        <f>'2008'!$BI75</f>
        <v>0</v>
      </c>
      <c r="Z250">
        <f>'2009'!$BI75</f>
        <v>0</v>
      </c>
      <c r="AA250">
        <f>'2010'!$BI75</f>
        <v>0</v>
      </c>
      <c r="AB250">
        <f>'2011'!$BI75</f>
        <v>0</v>
      </c>
      <c r="AC250">
        <f>'2012'!$BI75</f>
        <v>0</v>
      </c>
      <c r="AD250">
        <f>'2013'!$BI75</f>
        <v>0</v>
      </c>
      <c r="AE250">
        <f>'2014'!$BI75</f>
        <v>0</v>
      </c>
      <c r="AF250">
        <f>'2015'!$BI75</f>
        <v>0</v>
      </c>
      <c r="AG250">
        <f>'2016'!$BI75</f>
        <v>0</v>
      </c>
      <c r="AH250">
        <f>'2017'!$BI75</f>
        <v>0</v>
      </c>
      <c r="AI250">
        <f>'2018'!$BI75</f>
        <v>0</v>
      </c>
      <c r="AJ250">
        <f>'2019'!$BI75</f>
        <v>0</v>
      </c>
      <c r="AK250">
        <f>'2020'!$BI75</f>
        <v>0</v>
      </c>
      <c r="AL250">
        <f>'2021'!$BI75</f>
        <v>0</v>
      </c>
    </row>
    <row r="251" spans="1:38" x14ac:dyDescent="0.2">
      <c r="A251" t="s">
        <v>281</v>
      </c>
      <c r="B251" t="s">
        <v>297</v>
      </c>
      <c r="C251" t="s">
        <v>13</v>
      </c>
      <c r="E251" t="s">
        <v>145</v>
      </c>
      <c r="G251">
        <f>'1990'!$AT75</f>
        <v>0</v>
      </c>
      <c r="H251">
        <f>'1991'!$AT75</f>
        <v>0</v>
      </c>
      <c r="I251">
        <f>'1992'!$AT75</f>
        <v>0</v>
      </c>
      <c r="J251">
        <f>'1993'!$AT75</f>
        <v>0</v>
      </c>
      <c r="K251">
        <f>'1994'!$AT75</f>
        <v>0</v>
      </c>
      <c r="L251">
        <f>'1995'!$AT75</f>
        <v>0</v>
      </c>
      <c r="M251">
        <f>'1996'!$AT75</f>
        <v>0</v>
      </c>
      <c r="N251">
        <f>'1997'!$AT75</f>
        <v>0</v>
      </c>
      <c r="O251">
        <f>'1998'!$AT75</f>
        <v>0</v>
      </c>
      <c r="P251">
        <f>'1999'!$AT75</f>
        <v>0</v>
      </c>
      <c r="Q251">
        <f>'2000'!$AT75</f>
        <v>0</v>
      </c>
      <c r="R251">
        <f>'2001'!$AT75</f>
        <v>0</v>
      </c>
      <c r="S251">
        <f>'2002'!$AT75</f>
        <v>0</v>
      </c>
      <c r="T251">
        <f>'2003'!$AT75</f>
        <v>0</v>
      </c>
      <c r="U251">
        <f>'2004'!$AT75</f>
        <v>0</v>
      </c>
      <c r="V251">
        <f>'2005'!$AT75</f>
        <v>0</v>
      </c>
      <c r="W251">
        <f>'2006'!$AT75</f>
        <v>0</v>
      </c>
      <c r="X251">
        <f>'2007'!$AT75</f>
        <v>0</v>
      </c>
      <c r="Y251">
        <f>'2008'!$AT75</f>
        <v>0</v>
      </c>
      <c r="Z251">
        <f>'2009'!$AT75</f>
        <v>0</v>
      </c>
      <c r="AA251">
        <f>'2010'!$AT75</f>
        <v>0</v>
      </c>
      <c r="AB251">
        <f>'2011'!$AT75</f>
        <v>0</v>
      </c>
      <c r="AC251">
        <f>'2012'!$AT75</f>
        <v>0</v>
      </c>
      <c r="AD251">
        <f>'2013'!$AT75</f>
        <v>0</v>
      </c>
      <c r="AE251">
        <f>'2014'!$AT75</f>
        <v>0</v>
      </c>
      <c r="AF251">
        <f>'2015'!$AT75</f>
        <v>0</v>
      </c>
      <c r="AG251">
        <f>'2016'!$AT75</f>
        <v>0</v>
      </c>
      <c r="AH251">
        <f>'2017'!$AT75</f>
        <v>0</v>
      </c>
      <c r="AI251">
        <f>'2018'!$AT75</f>
        <v>0</v>
      </c>
      <c r="AJ251">
        <f>'2019'!$AT75</f>
        <v>0</v>
      </c>
      <c r="AK251">
        <f>'2020'!$AT75</f>
        <v>0</v>
      </c>
      <c r="AL251">
        <f>'2021'!$AT75</f>
        <v>0</v>
      </c>
    </row>
    <row r="252" spans="1:38" x14ac:dyDescent="0.2">
      <c r="A252" t="s">
        <v>282</v>
      </c>
      <c r="B252" t="s">
        <v>297</v>
      </c>
      <c r="C252" t="s">
        <v>408</v>
      </c>
      <c r="E252" t="s">
        <v>146</v>
      </c>
      <c r="G252">
        <f>'1990'!$V75</f>
        <v>2.5</v>
      </c>
      <c r="H252">
        <f>'1991'!$V75</f>
        <v>2.2999999999999998</v>
      </c>
      <c r="I252">
        <f>'1992'!$V75</f>
        <v>2.5</v>
      </c>
      <c r="J252">
        <f>'1993'!$V75</f>
        <v>1.8</v>
      </c>
      <c r="K252">
        <f>'1994'!$V75</f>
        <v>2.6</v>
      </c>
      <c r="L252">
        <f>'1995'!$V75</f>
        <v>2.9</v>
      </c>
      <c r="M252">
        <f>'1996'!$V75</f>
        <v>2.7</v>
      </c>
      <c r="N252">
        <f>'1997'!$V75</f>
        <v>2.8</v>
      </c>
      <c r="O252">
        <f>'1998'!$V75</f>
        <v>2.9</v>
      </c>
      <c r="P252">
        <f>'1999'!$V75</f>
        <v>3.1</v>
      </c>
      <c r="Q252">
        <f>'2000'!$V75</f>
        <v>2.8</v>
      </c>
      <c r="R252">
        <f>'2001'!$V75</f>
        <v>3</v>
      </c>
      <c r="S252">
        <f>'2002'!$V75</f>
        <v>3.2</v>
      </c>
      <c r="T252">
        <f>'2003'!$V75</f>
        <v>3.2</v>
      </c>
      <c r="U252">
        <f>'2004'!$V75</f>
        <v>3.2</v>
      </c>
      <c r="V252">
        <f>'2005'!$V75</f>
        <v>4</v>
      </c>
      <c r="W252">
        <f>'2006'!$V75</f>
        <v>3.7</v>
      </c>
      <c r="X252">
        <f>'2007'!$V75</f>
        <v>3</v>
      </c>
      <c r="Y252">
        <f>'2008'!$V75</f>
        <v>3.4</v>
      </c>
      <c r="Z252">
        <f>'2009'!$V75</f>
        <v>2.8</v>
      </c>
      <c r="AA252">
        <f>'2010'!$V75</f>
        <v>2.9</v>
      </c>
      <c r="AB252">
        <f>'2011'!$V75</f>
        <v>2.7</v>
      </c>
      <c r="AC252">
        <f>'2012'!$V75</f>
        <v>2.2999999999999998</v>
      </c>
      <c r="AD252">
        <f>'2013'!$V75</f>
        <v>2.2000000000000002</v>
      </c>
      <c r="AE252">
        <f>'2014'!$V75</f>
        <v>2.2999999999999998</v>
      </c>
      <c r="AF252">
        <f>'2015'!$V75</f>
        <v>2.2999999999999998</v>
      </c>
      <c r="AG252">
        <f>'2016'!$V75</f>
        <v>2.6</v>
      </c>
      <c r="AH252">
        <f>'2017'!$V75</f>
        <v>2.8</v>
      </c>
      <c r="AI252">
        <f>'2018'!$V75</f>
        <v>2.7</v>
      </c>
      <c r="AJ252">
        <f>'2019'!$V75</f>
        <v>2.8</v>
      </c>
      <c r="AK252">
        <f>'2020'!$V75</f>
        <v>2.7</v>
      </c>
      <c r="AL252">
        <f>'2021'!$V75</f>
        <v>2.7</v>
      </c>
    </row>
    <row r="253" spans="1:38" x14ac:dyDescent="0.2">
      <c r="A253" t="s">
        <v>283</v>
      </c>
      <c r="B253" t="s">
        <v>297</v>
      </c>
      <c r="C253" s="3" t="s">
        <v>409</v>
      </c>
      <c r="E253" t="s">
        <v>147</v>
      </c>
      <c r="G253">
        <f>'1990'!$G75</f>
        <v>0</v>
      </c>
      <c r="H253">
        <f>'1991'!$G75</f>
        <v>0</v>
      </c>
      <c r="I253">
        <f>'1992'!$G75</f>
        <v>0</v>
      </c>
      <c r="J253">
        <f>'1993'!$G75</f>
        <v>0</v>
      </c>
      <c r="K253">
        <f>'1994'!$G75</f>
        <v>0</v>
      </c>
      <c r="L253">
        <f>'1995'!$G75</f>
        <v>0</v>
      </c>
      <c r="M253">
        <f>'1996'!$G75</f>
        <v>0</v>
      </c>
      <c r="N253">
        <f>'1997'!$G75</f>
        <v>0</v>
      </c>
      <c r="O253">
        <f>'1998'!$G75</f>
        <v>0</v>
      </c>
      <c r="P253">
        <f>'1999'!$G75</f>
        <v>0</v>
      </c>
      <c r="Q253">
        <f>'2000'!$G75</f>
        <v>0</v>
      </c>
      <c r="R253">
        <f>'2001'!$G75</f>
        <v>0</v>
      </c>
      <c r="S253">
        <f>'2002'!$G75</f>
        <v>0</v>
      </c>
      <c r="T253">
        <f>'2003'!$G75</f>
        <v>0</v>
      </c>
      <c r="U253">
        <f>'2004'!$G75</f>
        <v>0</v>
      </c>
      <c r="V253">
        <f>'2005'!$G75</f>
        <v>0</v>
      </c>
      <c r="W253">
        <f>'2006'!$G75</f>
        <v>0</v>
      </c>
      <c r="X253">
        <f>'2007'!$G75</f>
        <v>0</v>
      </c>
      <c r="Y253">
        <f>'2008'!$G75</f>
        <v>0</v>
      </c>
      <c r="Z253">
        <f>'2009'!$G75</f>
        <v>0</v>
      </c>
      <c r="AA253">
        <f>'2010'!$G75</f>
        <v>0</v>
      </c>
      <c r="AB253">
        <f>'2011'!$G75</f>
        <v>0</v>
      </c>
      <c r="AC253">
        <f>'2012'!$G75</f>
        <v>0</v>
      </c>
      <c r="AD253">
        <f>'2013'!$G75</f>
        <v>0</v>
      </c>
      <c r="AE253">
        <f>'2014'!$G75</f>
        <v>0</v>
      </c>
      <c r="AF253">
        <f>'2015'!$G75</f>
        <v>0</v>
      </c>
      <c r="AG253">
        <f>'2016'!$G75</f>
        <v>0</v>
      </c>
      <c r="AH253">
        <f>'2017'!$G75</f>
        <v>0</v>
      </c>
      <c r="AI253">
        <f>'2018'!$G75</f>
        <v>0</v>
      </c>
      <c r="AJ253">
        <f>'2019'!$G75</f>
        <v>0</v>
      </c>
      <c r="AK253">
        <f>'2020'!$G75</f>
        <v>0</v>
      </c>
      <c r="AL253">
        <f>'2021'!$G75</f>
        <v>0</v>
      </c>
    </row>
    <row r="254" spans="1:38" x14ac:dyDescent="0.2">
      <c r="A254" t="s">
        <v>284</v>
      </c>
      <c r="B254" t="s">
        <v>297</v>
      </c>
      <c r="C254" t="s">
        <v>46</v>
      </c>
      <c r="E254" t="s">
        <v>148</v>
      </c>
      <c r="G254">
        <f>'1990'!$AS75</f>
        <v>0</v>
      </c>
      <c r="H254">
        <f>'1991'!$AS75</f>
        <v>0</v>
      </c>
      <c r="I254">
        <f>'1992'!$AS75</f>
        <v>0</v>
      </c>
      <c r="J254">
        <f>'1993'!$AS75</f>
        <v>0</v>
      </c>
      <c r="K254">
        <f>'1994'!$AS75</f>
        <v>0</v>
      </c>
      <c r="L254">
        <f>'1995'!$AS75</f>
        <v>0</v>
      </c>
      <c r="M254">
        <f>'1996'!$AS75</f>
        <v>0</v>
      </c>
      <c r="N254">
        <f>'1997'!$AS75</f>
        <v>0</v>
      </c>
      <c r="O254">
        <f>'1998'!$AS75</f>
        <v>0</v>
      </c>
      <c r="P254">
        <f>'1999'!$AS75</f>
        <v>0</v>
      </c>
      <c r="Q254">
        <f>'2000'!$AS75</f>
        <v>0</v>
      </c>
      <c r="R254">
        <f>'2001'!$AS75</f>
        <v>0</v>
      </c>
      <c r="S254">
        <f>'2002'!$AS75</f>
        <v>0</v>
      </c>
      <c r="T254">
        <f>'2003'!$AS75</f>
        <v>0</v>
      </c>
      <c r="U254">
        <f>'2004'!$AS75</f>
        <v>0</v>
      </c>
      <c r="V254">
        <f>'2005'!$AS75</f>
        <v>0</v>
      </c>
      <c r="W254">
        <f>'2006'!$AS75</f>
        <v>0</v>
      </c>
      <c r="X254">
        <f>'2007'!$AS75</f>
        <v>0</v>
      </c>
      <c r="Y254">
        <f>'2008'!$AS75</f>
        <v>0</v>
      </c>
      <c r="Z254">
        <f>'2009'!$AS75</f>
        <v>0</v>
      </c>
      <c r="AA254">
        <f>'2010'!$AS75</f>
        <v>0</v>
      </c>
      <c r="AB254">
        <f>'2011'!$AS75</f>
        <v>0</v>
      </c>
      <c r="AC254">
        <f>'2012'!$AS75</f>
        <v>0</v>
      </c>
      <c r="AD254">
        <f>'2013'!$AS75</f>
        <v>0</v>
      </c>
      <c r="AE254">
        <f>'2014'!$AS75</f>
        <v>0</v>
      </c>
      <c r="AF254">
        <f>'2015'!$AS75</f>
        <v>0</v>
      </c>
      <c r="AG254">
        <f>'2016'!$AS75</f>
        <v>0</v>
      </c>
      <c r="AH254">
        <f>'2017'!$AS75</f>
        <v>0</v>
      </c>
      <c r="AI254">
        <f>'2018'!$AS75</f>
        <v>0</v>
      </c>
      <c r="AJ254">
        <f>'2019'!$AS75</f>
        <v>0</v>
      </c>
      <c r="AK254">
        <f>'2020'!$AS75</f>
        <v>0</v>
      </c>
      <c r="AL254">
        <f>'2021'!$AS75</f>
        <v>0</v>
      </c>
    </row>
    <row r="255" spans="1:38" x14ac:dyDescent="0.2">
      <c r="A255" t="s">
        <v>280</v>
      </c>
      <c r="B255" t="s">
        <v>297</v>
      </c>
      <c r="C255" t="s">
        <v>45</v>
      </c>
      <c r="E255" t="s">
        <v>241</v>
      </c>
      <c r="G255">
        <f>'1990'!$BJ75</f>
        <v>0</v>
      </c>
      <c r="H255">
        <f>'1991'!$BJ75</f>
        <v>0</v>
      </c>
      <c r="I255">
        <f>'1992'!$BJ75</f>
        <v>0</v>
      </c>
      <c r="J255">
        <f>'1993'!$BJ75</f>
        <v>0</v>
      </c>
      <c r="K255">
        <f>'1994'!$BJ75</f>
        <v>0</v>
      </c>
      <c r="L255">
        <f>'1995'!$BJ75</f>
        <v>0</v>
      </c>
      <c r="M255">
        <f>'1996'!$BJ75</f>
        <v>0</v>
      </c>
      <c r="N255">
        <f>'1997'!$BJ75</f>
        <v>0</v>
      </c>
      <c r="O255">
        <f>'1998'!$BJ75</f>
        <v>0</v>
      </c>
      <c r="P255">
        <f>'1999'!$BJ75</f>
        <v>0</v>
      </c>
      <c r="Q255">
        <f>'2000'!$BJ75</f>
        <v>0</v>
      </c>
      <c r="R255">
        <f>'2001'!$BJ75</f>
        <v>0</v>
      </c>
      <c r="S255">
        <f>'2002'!$BJ75</f>
        <v>0</v>
      </c>
      <c r="T255">
        <f>'2003'!$BJ75</f>
        <v>0</v>
      </c>
      <c r="U255">
        <f>'2004'!$BJ75</f>
        <v>0</v>
      </c>
      <c r="V255">
        <f>'2005'!$BJ75</f>
        <v>0</v>
      </c>
      <c r="W255">
        <f>'2006'!$BJ75</f>
        <v>0</v>
      </c>
      <c r="X255">
        <f>'2007'!$BJ75</f>
        <v>0</v>
      </c>
      <c r="Y255">
        <f>'2008'!$BJ75</f>
        <v>0</v>
      </c>
      <c r="Z255">
        <f>'2009'!$BJ75</f>
        <v>0</v>
      </c>
      <c r="AA255">
        <f>'2010'!$BJ75</f>
        <v>0</v>
      </c>
      <c r="AB255">
        <f>'2011'!$BJ75</f>
        <v>0</v>
      </c>
      <c r="AC255">
        <f>'2012'!$BJ75</f>
        <v>0</v>
      </c>
      <c r="AD255">
        <f>'2013'!$BJ75</f>
        <v>0</v>
      </c>
      <c r="AE255">
        <f>'2014'!$BJ75</f>
        <v>0</v>
      </c>
      <c r="AF255">
        <f>'2015'!$BJ75</f>
        <v>0</v>
      </c>
      <c r="AG255">
        <f>'2016'!$BJ75</f>
        <v>0</v>
      </c>
      <c r="AH255">
        <f>'2017'!$BJ75</f>
        <v>0</v>
      </c>
      <c r="AI255">
        <f>'2018'!$BJ75</f>
        <v>0</v>
      </c>
      <c r="AJ255">
        <f>'2019'!$BJ75</f>
        <v>0</v>
      </c>
      <c r="AK255">
        <f>'2020'!$BJ75</f>
        <v>0</v>
      </c>
      <c r="AL255">
        <f>'2021'!$BJ75</f>
        <v>0</v>
      </c>
    </row>
    <row r="257" spans="1:38" x14ac:dyDescent="0.2">
      <c r="A257" t="s">
        <v>278</v>
      </c>
      <c r="B257" t="s">
        <v>298</v>
      </c>
      <c r="C257" t="s">
        <v>7</v>
      </c>
      <c r="E257" t="s">
        <v>142</v>
      </c>
      <c r="G257">
        <f>'1990'!$BH76</f>
        <v>0</v>
      </c>
      <c r="H257">
        <f>'1991'!$BH76</f>
        <v>0</v>
      </c>
      <c r="I257">
        <f>'1992'!$BH76</f>
        <v>0</v>
      </c>
      <c r="J257">
        <f>'1993'!$BH76</f>
        <v>0</v>
      </c>
      <c r="K257">
        <f>'1994'!$BH76</f>
        <v>0</v>
      </c>
      <c r="L257">
        <f>'1995'!$BH76</f>
        <v>0</v>
      </c>
      <c r="M257">
        <f>'1996'!$BH76</f>
        <v>0</v>
      </c>
      <c r="N257">
        <f>'1997'!$BH76</f>
        <v>0</v>
      </c>
      <c r="O257">
        <f>'1998'!$BH76</f>
        <v>0</v>
      </c>
      <c r="P257">
        <f>'1999'!$BH76</f>
        <v>0</v>
      </c>
      <c r="Q257">
        <f>'2000'!$BH76</f>
        <v>0</v>
      </c>
      <c r="R257">
        <f>'2001'!$BH76</f>
        <v>0</v>
      </c>
      <c r="S257">
        <f>'2002'!$BH76</f>
        <v>0</v>
      </c>
      <c r="T257">
        <f>'2003'!$BH76</f>
        <v>0</v>
      </c>
      <c r="U257">
        <f>'2004'!$BH76</f>
        <v>0</v>
      </c>
      <c r="V257">
        <f>'2005'!$BH76</f>
        <v>0</v>
      </c>
      <c r="W257">
        <f>'2006'!$BH76</f>
        <v>0</v>
      </c>
      <c r="X257">
        <f>'2007'!$BH76</f>
        <v>0</v>
      </c>
      <c r="Y257">
        <f>'2008'!$BH76</f>
        <v>0</v>
      </c>
      <c r="Z257">
        <f>'2009'!$BH76</f>
        <v>0</v>
      </c>
      <c r="AA257">
        <f>'2010'!$BH76</f>
        <v>0</v>
      </c>
      <c r="AB257">
        <f>'2011'!$BH76</f>
        <v>0</v>
      </c>
      <c r="AC257">
        <f>'2012'!$BH76</f>
        <v>0</v>
      </c>
      <c r="AD257">
        <f>'2013'!$BH76</f>
        <v>0</v>
      </c>
      <c r="AE257">
        <f>'2014'!$BH76</f>
        <v>0</v>
      </c>
      <c r="AF257">
        <f>'2015'!$BH76</f>
        <v>0</v>
      </c>
      <c r="AG257">
        <f>'2016'!$BH76</f>
        <v>0</v>
      </c>
      <c r="AH257">
        <f>'2017'!$BH76</f>
        <v>0</v>
      </c>
      <c r="AI257">
        <f>'2018'!$BH76</f>
        <v>0</v>
      </c>
      <c r="AJ257">
        <f>'2019'!$BH76</f>
        <v>0</v>
      </c>
      <c r="AK257">
        <f>'2020'!$BH76</f>
        <v>0</v>
      </c>
      <c r="AL257">
        <f>'2021'!$BH76</f>
        <v>0</v>
      </c>
    </row>
    <row r="258" spans="1:38" x14ac:dyDescent="0.2">
      <c r="A258" t="s">
        <v>279</v>
      </c>
      <c r="B258" t="s">
        <v>298</v>
      </c>
      <c r="C258" t="s">
        <v>12</v>
      </c>
      <c r="E258" t="s">
        <v>143</v>
      </c>
      <c r="G258">
        <f>'1990'!$BI76</f>
        <v>0</v>
      </c>
      <c r="H258">
        <f>'1991'!$BI76</f>
        <v>0</v>
      </c>
      <c r="I258">
        <f>'1992'!$BI76</f>
        <v>0</v>
      </c>
      <c r="J258">
        <f>'1993'!$BI76</f>
        <v>0</v>
      </c>
      <c r="K258">
        <f>'1994'!$BI76</f>
        <v>0</v>
      </c>
      <c r="L258">
        <f>'1995'!$BI76</f>
        <v>0</v>
      </c>
      <c r="M258">
        <f>'1996'!$BI76</f>
        <v>0</v>
      </c>
      <c r="N258">
        <f>'1997'!$BI76</f>
        <v>0</v>
      </c>
      <c r="O258">
        <f>'1998'!$BI76</f>
        <v>0</v>
      </c>
      <c r="P258">
        <f>'1999'!$BI76</f>
        <v>0</v>
      </c>
      <c r="Q258">
        <f>'2000'!$BI76</f>
        <v>0</v>
      </c>
      <c r="R258">
        <f>'2001'!$BI76</f>
        <v>0</v>
      </c>
      <c r="S258">
        <f>'2002'!$BI76</f>
        <v>0</v>
      </c>
      <c r="T258">
        <f>'2003'!$BI76</f>
        <v>0</v>
      </c>
      <c r="U258">
        <f>'2004'!$BI76</f>
        <v>0</v>
      </c>
      <c r="V258">
        <f>'2005'!$BI76</f>
        <v>0</v>
      </c>
      <c r="W258">
        <f>'2006'!$BI76</f>
        <v>0</v>
      </c>
      <c r="X258">
        <f>'2007'!$BI76</f>
        <v>0</v>
      </c>
      <c r="Y258">
        <f>'2008'!$BI76</f>
        <v>0</v>
      </c>
      <c r="Z258">
        <f>'2009'!$BI76</f>
        <v>0</v>
      </c>
      <c r="AA258">
        <f>'2010'!$BI76</f>
        <v>0</v>
      </c>
      <c r="AB258">
        <f>'2011'!$BI76</f>
        <v>0</v>
      </c>
      <c r="AC258">
        <f>'2012'!$BI76</f>
        <v>0</v>
      </c>
      <c r="AD258">
        <f>'2013'!$BI76</f>
        <v>0</v>
      </c>
      <c r="AE258">
        <f>'2014'!$BI76</f>
        <v>0</v>
      </c>
      <c r="AF258">
        <f>'2015'!$BI76</f>
        <v>0</v>
      </c>
      <c r="AG258">
        <f>'2016'!$BI76</f>
        <v>0</v>
      </c>
      <c r="AH258">
        <f>'2017'!$BI76</f>
        <v>0</v>
      </c>
      <c r="AI258">
        <f>'2018'!$BI76</f>
        <v>0</v>
      </c>
      <c r="AJ258">
        <f>'2019'!$BI76</f>
        <v>0</v>
      </c>
      <c r="AK258">
        <f>'2020'!$BI76</f>
        <v>0</v>
      </c>
      <c r="AL258">
        <f>'2021'!$BI76</f>
        <v>0</v>
      </c>
    </row>
    <row r="259" spans="1:38" x14ac:dyDescent="0.2">
      <c r="A259" t="s">
        <v>281</v>
      </c>
      <c r="B259" t="s">
        <v>298</v>
      </c>
      <c r="C259" t="s">
        <v>13</v>
      </c>
      <c r="E259" t="s">
        <v>145</v>
      </c>
      <c r="G259">
        <f>'1990'!$AT76</f>
        <v>0</v>
      </c>
      <c r="H259">
        <f>'1991'!$AT76</f>
        <v>0</v>
      </c>
      <c r="I259">
        <f>'1992'!$AT76</f>
        <v>0</v>
      </c>
      <c r="J259">
        <f>'1993'!$AT76</f>
        <v>0</v>
      </c>
      <c r="K259">
        <f>'1994'!$AT76</f>
        <v>0</v>
      </c>
      <c r="L259">
        <f>'1995'!$AT76</f>
        <v>0</v>
      </c>
      <c r="M259">
        <f>'1996'!$AT76</f>
        <v>0</v>
      </c>
      <c r="N259">
        <f>'1997'!$AT76</f>
        <v>0</v>
      </c>
      <c r="O259">
        <f>'1998'!$AT76</f>
        <v>0</v>
      </c>
      <c r="P259">
        <f>'1999'!$AT76</f>
        <v>0</v>
      </c>
      <c r="Q259">
        <f>'2000'!$AT76</f>
        <v>0</v>
      </c>
      <c r="R259">
        <f>'2001'!$AT76</f>
        <v>0</v>
      </c>
      <c r="S259">
        <f>'2002'!$AT76</f>
        <v>0</v>
      </c>
      <c r="T259">
        <f>'2003'!$AT76</f>
        <v>0</v>
      </c>
      <c r="U259">
        <f>'2004'!$AT76</f>
        <v>0</v>
      </c>
      <c r="V259">
        <f>'2005'!$AT76</f>
        <v>0</v>
      </c>
      <c r="W259">
        <f>'2006'!$AT76</f>
        <v>0</v>
      </c>
      <c r="X259">
        <f>'2007'!$AT76</f>
        <v>0</v>
      </c>
      <c r="Y259">
        <f>'2008'!$AT76</f>
        <v>0</v>
      </c>
      <c r="Z259">
        <f>'2009'!$AT76</f>
        <v>0</v>
      </c>
      <c r="AA259">
        <f>'2010'!$AT76</f>
        <v>0</v>
      </c>
      <c r="AB259">
        <f>'2011'!$AT76</f>
        <v>0</v>
      </c>
      <c r="AC259">
        <f>'2012'!$AT76</f>
        <v>0</v>
      </c>
      <c r="AD259">
        <f>'2013'!$AT76</f>
        <v>0</v>
      </c>
      <c r="AE259">
        <f>'2014'!$AT76</f>
        <v>0</v>
      </c>
      <c r="AF259">
        <f>'2015'!$AT76</f>
        <v>0</v>
      </c>
      <c r="AG259">
        <f>'2016'!$AT76</f>
        <v>0</v>
      </c>
      <c r="AH259">
        <f>'2017'!$AT76</f>
        <v>0</v>
      </c>
      <c r="AI259">
        <f>'2018'!$AT76</f>
        <v>0</v>
      </c>
      <c r="AJ259">
        <f>'2019'!$AT76</f>
        <v>0</v>
      </c>
      <c r="AK259">
        <f>'2020'!$AT76</f>
        <v>0</v>
      </c>
      <c r="AL259">
        <f>'2021'!$AT76</f>
        <v>0</v>
      </c>
    </row>
    <row r="260" spans="1:38" x14ac:dyDescent="0.2">
      <c r="A260" t="s">
        <v>282</v>
      </c>
      <c r="B260" t="s">
        <v>298</v>
      </c>
      <c r="C260" t="s">
        <v>408</v>
      </c>
      <c r="E260" t="s">
        <v>146</v>
      </c>
      <c r="G260">
        <f>'1990'!$V76</f>
        <v>1.9</v>
      </c>
      <c r="H260">
        <f>'1991'!$V76</f>
        <v>2.1</v>
      </c>
      <c r="I260">
        <f>'1992'!$V76</f>
        <v>2</v>
      </c>
      <c r="J260">
        <f>'1993'!$V76</f>
        <v>2.7</v>
      </c>
      <c r="K260">
        <f>'1994'!$V76</f>
        <v>2.1</v>
      </c>
      <c r="L260">
        <f>'1995'!$V76</f>
        <v>2.2999999999999998</v>
      </c>
      <c r="M260">
        <f>'1996'!$V76</f>
        <v>2.2999999999999998</v>
      </c>
      <c r="N260">
        <f>'1997'!$V76</f>
        <v>2.5</v>
      </c>
      <c r="O260">
        <f>'1998'!$V76</f>
        <v>2.7</v>
      </c>
      <c r="P260">
        <f>'1999'!$V76</f>
        <v>2.4</v>
      </c>
      <c r="Q260">
        <f>'2000'!$V76</f>
        <v>1.9</v>
      </c>
      <c r="R260">
        <f>'2001'!$V76</f>
        <v>2.4</v>
      </c>
      <c r="S260">
        <f>'2002'!$V76</f>
        <v>2.4</v>
      </c>
      <c r="T260">
        <f>'2003'!$V76</f>
        <v>2.2999999999999998</v>
      </c>
      <c r="U260">
        <f>'2004'!$V76</f>
        <v>2.2999999999999998</v>
      </c>
      <c r="V260">
        <f>'2005'!$V76</f>
        <v>2.8</v>
      </c>
      <c r="W260">
        <f>'2006'!$V76</f>
        <v>2.4</v>
      </c>
      <c r="X260">
        <f>'2007'!$V76</f>
        <v>1.9</v>
      </c>
      <c r="Y260">
        <f>'2008'!$V76</f>
        <v>2</v>
      </c>
      <c r="Z260">
        <f>'2009'!$V76</f>
        <v>2</v>
      </c>
      <c r="AA260">
        <f>'2010'!$V76</f>
        <v>1.8</v>
      </c>
      <c r="AB260">
        <f>'2011'!$V76</f>
        <v>1.6</v>
      </c>
      <c r="AC260">
        <f>'2012'!$V76</f>
        <v>1.4</v>
      </c>
      <c r="AD260">
        <f>'2013'!$V76</f>
        <v>1.3</v>
      </c>
      <c r="AE260">
        <f>'2014'!$V76</f>
        <v>1.4</v>
      </c>
      <c r="AF260">
        <f>'2015'!$V76</f>
        <v>1.4</v>
      </c>
      <c r="AG260">
        <f>'2016'!$V76</f>
        <v>1.5</v>
      </c>
      <c r="AH260">
        <f>'2017'!$V76</f>
        <v>1.6</v>
      </c>
      <c r="AI260">
        <f>'2018'!$V76</f>
        <v>1.6</v>
      </c>
      <c r="AJ260">
        <f>'2019'!$V76</f>
        <v>1.6</v>
      </c>
      <c r="AK260">
        <f>'2020'!$V76</f>
        <v>1.6</v>
      </c>
      <c r="AL260">
        <f>'2021'!$V76</f>
        <v>1.5</v>
      </c>
    </row>
    <row r="261" spans="1:38" x14ac:dyDescent="0.2">
      <c r="A261" t="s">
        <v>283</v>
      </c>
      <c r="B261" t="s">
        <v>298</v>
      </c>
      <c r="C261" s="3" t="s">
        <v>409</v>
      </c>
      <c r="E261" t="s">
        <v>147</v>
      </c>
      <c r="G261">
        <f>'1990'!$G76</f>
        <v>0</v>
      </c>
      <c r="H261">
        <f>'1991'!$G76</f>
        <v>0</v>
      </c>
      <c r="I261">
        <f>'1992'!$G76</f>
        <v>0</v>
      </c>
      <c r="J261">
        <f>'1993'!$G76</f>
        <v>0</v>
      </c>
      <c r="K261">
        <f>'1994'!$G76</f>
        <v>0</v>
      </c>
      <c r="L261">
        <f>'1995'!$G76</f>
        <v>0</v>
      </c>
      <c r="M261">
        <f>'1996'!$G76</f>
        <v>0</v>
      </c>
      <c r="N261">
        <f>'1997'!$G76</f>
        <v>0</v>
      </c>
      <c r="O261">
        <f>'1998'!$G76</f>
        <v>0</v>
      </c>
      <c r="P261">
        <f>'1999'!$G76</f>
        <v>0</v>
      </c>
      <c r="Q261">
        <f>'2000'!$G76</f>
        <v>0</v>
      </c>
      <c r="R261">
        <f>'2001'!$G76</f>
        <v>0</v>
      </c>
      <c r="S261">
        <f>'2002'!$G76</f>
        <v>0</v>
      </c>
      <c r="T261">
        <f>'2003'!$G76</f>
        <v>0</v>
      </c>
      <c r="U261">
        <f>'2004'!$G76</f>
        <v>0</v>
      </c>
      <c r="V261">
        <f>'2005'!$G76</f>
        <v>0</v>
      </c>
      <c r="W261">
        <f>'2006'!$G76</f>
        <v>0</v>
      </c>
      <c r="X261">
        <f>'2007'!$G76</f>
        <v>0</v>
      </c>
      <c r="Y261">
        <f>'2008'!$G76</f>
        <v>0</v>
      </c>
      <c r="Z261">
        <f>'2009'!$G76</f>
        <v>0</v>
      </c>
      <c r="AA261">
        <f>'2010'!$G76</f>
        <v>0</v>
      </c>
      <c r="AB261">
        <f>'2011'!$G76</f>
        <v>0</v>
      </c>
      <c r="AC261">
        <f>'2012'!$G76</f>
        <v>0</v>
      </c>
      <c r="AD261">
        <f>'2013'!$G76</f>
        <v>0</v>
      </c>
      <c r="AE261">
        <f>'2014'!$G76</f>
        <v>0</v>
      </c>
      <c r="AF261">
        <f>'2015'!$G76</f>
        <v>0</v>
      </c>
      <c r="AG261">
        <f>'2016'!$G76</f>
        <v>0</v>
      </c>
      <c r="AH261">
        <f>'2017'!$G76</f>
        <v>0</v>
      </c>
      <c r="AI261">
        <f>'2018'!$G76</f>
        <v>0</v>
      </c>
      <c r="AJ261">
        <f>'2019'!$G76</f>
        <v>0</v>
      </c>
      <c r="AK261">
        <f>'2020'!$G76</f>
        <v>0</v>
      </c>
      <c r="AL261">
        <f>'2021'!$G76</f>
        <v>0</v>
      </c>
    </row>
    <row r="262" spans="1:38" x14ac:dyDescent="0.2">
      <c r="A262" t="s">
        <v>284</v>
      </c>
      <c r="B262" t="s">
        <v>298</v>
      </c>
      <c r="C262" t="s">
        <v>46</v>
      </c>
      <c r="E262" t="s">
        <v>148</v>
      </c>
      <c r="G262">
        <f>'1990'!$AS76</f>
        <v>0</v>
      </c>
      <c r="H262">
        <f>'1991'!$AS76</f>
        <v>0</v>
      </c>
      <c r="I262">
        <f>'1992'!$AS76</f>
        <v>0</v>
      </c>
      <c r="J262">
        <f>'1993'!$AS76</f>
        <v>0</v>
      </c>
      <c r="K262">
        <f>'1994'!$AS76</f>
        <v>0</v>
      </c>
      <c r="L262">
        <f>'1995'!$AS76</f>
        <v>0</v>
      </c>
      <c r="M262">
        <f>'1996'!$AS76</f>
        <v>0</v>
      </c>
      <c r="N262">
        <f>'1997'!$AS76</f>
        <v>0</v>
      </c>
      <c r="O262">
        <f>'1998'!$AS76</f>
        <v>0</v>
      </c>
      <c r="P262">
        <f>'1999'!$AS76</f>
        <v>0</v>
      </c>
      <c r="Q262">
        <f>'2000'!$AS76</f>
        <v>0</v>
      </c>
      <c r="R262">
        <f>'2001'!$AS76</f>
        <v>0</v>
      </c>
      <c r="S262">
        <f>'2002'!$AS76</f>
        <v>0</v>
      </c>
      <c r="T262">
        <f>'2003'!$AS76</f>
        <v>0</v>
      </c>
      <c r="U262">
        <f>'2004'!$AS76</f>
        <v>0</v>
      </c>
      <c r="V262">
        <f>'2005'!$AS76</f>
        <v>0</v>
      </c>
      <c r="W262">
        <f>'2006'!$AS76</f>
        <v>0</v>
      </c>
      <c r="X262">
        <f>'2007'!$AS76</f>
        <v>3.8</v>
      </c>
      <c r="Y262">
        <f>'2008'!$AS76</f>
        <v>1.1000000000000001</v>
      </c>
      <c r="Z262">
        <f>'2009'!$AS76</f>
        <v>22</v>
      </c>
      <c r="AA262">
        <f>'2010'!$AS76</f>
        <v>37.200000000000003</v>
      </c>
      <c r="AB262">
        <f>'2011'!$AS76</f>
        <v>36.5</v>
      </c>
      <c r="AC262">
        <f>'2012'!$AS76</f>
        <v>32.299999999999997</v>
      </c>
      <c r="AD262">
        <f>'2013'!$AS76</f>
        <v>11</v>
      </c>
      <c r="AE262">
        <f>'2014'!$AS76</f>
        <v>15.2</v>
      </c>
      <c r="AF262">
        <f>'2015'!$AS76</f>
        <v>0</v>
      </c>
      <c r="AG262">
        <f>'2016'!$AS76</f>
        <v>0</v>
      </c>
      <c r="AH262">
        <f>'2017'!$AS76</f>
        <v>5.4</v>
      </c>
      <c r="AI262">
        <f>'2018'!$AS76</f>
        <v>0</v>
      </c>
      <c r="AJ262">
        <f>'2019'!$AS76</f>
        <v>0</v>
      </c>
      <c r="AK262">
        <f>'2020'!$AS76</f>
        <v>0</v>
      </c>
      <c r="AL262">
        <f>'2021'!$AS76</f>
        <v>13.9</v>
      </c>
    </row>
    <row r="263" spans="1:38" x14ac:dyDescent="0.2">
      <c r="A263" t="s">
        <v>280</v>
      </c>
      <c r="B263" t="s">
        <v>298</v>
      </c>
      <c r="C263" t="s">
        <v>45</v>
      </c>
      <c r="E263" t="s">
        <v>241</v>
      </c>
      <c r="G263">
        <f>'1990'!$BJ76</f>
        <v>0</v>
      </c>
      <c r="H263">
        <f>'1991'!$BJ76</f>
        <v>0</v>
      </c>
      <c r="I263">
        <f>'1992'!$BJ76</f>
        <v>0</v>
      </c>
      <c r="J263">
        <f>'1993'!$BJ76</f>
        <v>0</v>
      </c>
      <c r="K263">
        <f>'1994'!$BJ76</f>
        <v>0</v>
      </c>
      <c r="L263">
        <f>'1995'!$BJ76</f>
        <v>0</v>
      </c>
      <c r="M263">
        <f>'1996'!$BJ76</f>
        <v>0</v>
      </c>
      <c r="N263">
        <f>'1997'!$BJ76</f>
        <v>0</v>
      </c>
      <c r="O263">
        <f>'1998'!$BJ76</f>
        <v>0</v>
      </c>
      <c r="P263">
        <f>'1999'!$BJ76</f>
        <v>0</v>
      </c>
      <c r="Q263">
        <f>'2000'!$BJ76</f>
        <v>0</v>
      </c>
      <c r="R263">
        <f>'2001'!$BJ76</f>
        <v>0</v>
      </c>
      <c r="S263">
        <f>'2002'!$BJ76</f>
        <v>0</v>
      </c>
      <c r="T263">
        <f>'2003'!$BJ76</f>
        <v>0</v>
      </c>
      <c r="U263">
        <f>'2004'!$BJ76</f>
        <v>0</v>
      </c>
      <c r="V263">
        <f>'2005'!$BJ76</f>
        <v>0</v>
      </c>
      <c r="W263">
        <f>'2006'!$BJ76</f>
        <v>0</v>
      </c>
      <c r="X263">
        <f>'2007'!$BJ76</f>
        <v>0</v>
      </c>
      <c r="Y263">
        <f>'2008'!$BJ76</f>
        <v>0</v>
      </c>
      <c r="Z263">
        <f>'2009'!$BJ76</f>
        <v>0</v>
      </c>
      <c r="AA263">
        <f>'2010'!$BJ76</f>
        <v>0</v>
      </c>
      <c r="AB263">
        <f>'2011'!$BJ76</f>
        <v>0</v>
      </c>
      <c r="AC263">
        <f>'2012'!$BJ76</f>
        <v>0</v>
      </c>
      <c r="AD263">
        <f>'2013'!$BJ76</f>
        <v>0</v>
      </c>
      <c r="AE263">
        <f>'2014'!$BJ76</f>
        <v>0</v>
      </c>
      <c r="AF263">
        <f>'2015'!$BJ76</f>
        <v>0</v>
      </c>
      <c r="AG263">
        <f>'2016'!$BJ76</f>
        <v>0</v>
      </c>
      <c r="AH263">
        <f>'2017'!$BJ76</f>
        <v>0</v>
      </c>
      <c r="AI263">
        <f>'2018'!$BJ76</f>
        <v>0</v>
      </c>
      <c r="AJ263">
        <f>'2019'!$BJ76</f>
        <v>0</v>
      </c>
      <c r="AK263">
        <f>'2020'!$BJ76</f>
        <v>0</v>
      </c>
      <c r="AL263">
        <f>'2021'!$BJ76</f>
        <v>0</v>
      </c>
    </row>
    <row r="265" spans="1:38" x14ac:dyDescent="0.2">
      <c r="A265" t="s">
        <v>286</v>
      </c>
      <c r="B265" t="s">
        <v>311</v>
      </c>
      <c r="C265" t="s">
        <v>7</v>
      </c>
      <c r="E265" t="s">
        <v>142</v>
      </c>
      <c r="G265">
        <f>'1990'!$BH46</f>
        <v>7.8</v>
      </c>
      <c r="H265">
        <f>'1991'!$BH46</f>
        <v>6.8</v>
      </c>
      <c r="I265">
        <f>'1992'!$BH46</f>
        <v>6.6</v>
      </c>
      <c r="J265">
        <f>'1993'!$BH46</f>
        <v>7.1</v>
      </c>
      <c r="K265">
        <f>'1994'!$BH46</f>
        <v>7.6</v>
      </c>
      <c r="L265">
        <f>'1995'!$BH46</f>
        <v>8</v>
      </c>
      <c r="M265">
        <f>'1996'!$BH46</f>
        <v>7.6</v>
      </c>
      <c r="N265">
        <f>'1997'!$BH46</f>
        <v>8</v>
      </c>
      <c r="O265">
        <f>'1998'!$BH46</f>
        <v>7.9</v>
      </c>
      <c r="P265">
        <f>'1999'!$BH46</f>
        <v>7.8</v>
      </c>
      <c r="Q265">
        <f>'2000'!$BH46</f>
        <v>9.1</v>
      </c>
      <c r="R265">
        <f>'2001'!$BH46</f>
        <v>9.1</v>
      </c>
      <c r="S265">
        <f>'2002'!$BH46</f>
        <v>8.9</v>
      </c>
      <c r="T265">
        <f>'2003'!$BH46</f>
        <v>9.1999999999999993</v>
      </c>
      <c r="U265">
        <f>'2004'!$BH46</f>
        <v>9.3000000000000007</v>
      </c>
      <c r="V265">
        <f>'2005'!$BH46</f>
        <v>9.4</v>
      </c>
      <c r="W265">
        <f>'2006'!$BH46</f>
        <v>9.3000000000000007</v>
      </c>
      <c r="X265">
        <f>'2007'!$BH46</f>
        <v>9.5</v>
      </c>
      <c r="Y265">
        <f>'2008'!$BH46</f>
        <v>9.1999999999999993</v>
      </c>
      <c r="Z265">
        <f>'2009'!$BH46</f>
        <v>8.1999999999999993</v>
      </c>
      <c r="AA265">
        <f>'2010'!$BH46</f>
        <v>9.1</v>
      </c>
      <c r="AB265">
        <f>'2011'!$BH46</f>
        <v>9.3000000000000007</v>
      </c>
      <c r="AC265">
        <f>'2012'!$BH46</f>
        <v>9.3000000000000007</v>
      </c>
      <c r="AD265">
        <f>'2013'!$BH46</f>
        <v>9.1</v>
      </c>
      <c r="AE265">
        <f>'2014'!$BH46</f>
        <v>9.3000000000000007</v>
      </c>
      <c r="AF265">
        <f>'2015'!$BH46</f>
        <v>9.1</v>
      </c>
      <c r="AG265">
        <f>'2016'!$BH46</f>
        <v>8.9</v>
      </c>
      <c r="AH265">
        <f>'2017'!$BH46</f>
        <v>8.8000000000000007</v>
      </c>
      <c r="AI265">
        <f>'2018'!$BH46</f>
        <v>8.6</v>
      </c>
      <c r="AJ265">
        <f>'2019'!$BH46</f>
        <v>8.4</v>
      </c>
      <c r="AK265">
        <f>'2020'!$BH46</f>
        <v>7.4</v>
      </c>
      <c r="AL265">
        <f>'2021'!$BH46</f>
        <v>7.7</v>
      </c>
    </row>
    <row r="266" spans="1:38" x14ac:dyDescent="0.2">
      <c r="A266" t="s">
        <v>286</v>
      </c>
      <c r="B266" t="s">
        <v>311</v>
      </c>
      <c r="C266" t="s">
        <v>12</v>
      </c>
      <c r="E266" t="s">
        <v>143</v>
      </c>
      <c r="G266">
        <f>'1990'!$BI46</f>
        <v>3</v>
      </c>
      <c r="H266">
        <f>'1991'!$BI46</f>
        <v>3.2</v>
      </c>
      <c r="I266">
        <f>'1992'!$BI46</f>
        <v>2.7</v>
      </c>
      <c r="J266">
        <f>'1993'!$BI46</f>
        <v>2.7</v>
      </c>
      <c r="K266">
        <f>'1994'!$BI46</f>
        <v>3.5</v>
      </c>
      <c r="L266">
        <f>'1995'!$BI46</f>
        <v>3.4</v>
      </c>
      <c r="M266">
        <f>'1996'!$BI46</f>
        <v>3.3</v>
      </c>
      <c r="N266">
        <f>'1997'!$BI46</f>
        <v>3.1</v>
      </c>
      <c r="O266">
        <f>'1998'!$BI46</f>
        <v>2.9</v>
      </c>
      <c r="P266">
        <f>'1999'!$BI46</f>
        <v>2.6</v>
      </c>
      <c r="Q266">
        <f>'2000'!$BI46</f>
        <v>2.4</v>
      </c>
      <c r="R266">
        <f>'2001'!$BI46</f>
        <v>2.7</v>
      </c>
      <c r="S266">
        <f>'2002'!$BI46</f>
        <v>2.6</v>
      </c>
      <c r="T266">
        <f>'2003'!$BI46</f>
        <v>2.5</v>
      </c>
      <c r="U266">
        <f>'2004'!$BI46</f>
        <v>2.9</v>
      </c>
      <c r="V266">
        <f>'2005'!$BI46</f>
        <v>2.7</v>
      </c>
      <c r="W266">
        <f>'2006'!$BI46</f>
        <v>2.5</v>
      </c>
      <c r="X266">
        <f>'2007'!$BI46</f>
        <v>2.4</v>
      </c>
      <c r="Y266">
        <f>'2008'!$BI46</f>
        <v>2.4</v>
      </c>
      <c r="Z266">
        <f>'2009'!$BI46</f>
        <v>2.9</v>
      </c>
      <c r="AA266">
        <f>'2010'!$BI46</f>
        <v>2.8</v>
      </c>
      <c r="AB266">
        <f>'2011'!$BI46</f>
        <v>2.8</v>
      </c>
      <c r="AC266">
        <f>'2012'!$BI46</f>
        <v>2.8</v>
      </c>
      <c r="AD266">
        <f>'2013'!$BI46</f>
        <v>2.7</v>
      </c>
      <c r="AE266">
        <f>'2014'!$BI46</f>
        <v>2.4</v>
      </c>
      <c r="AF266">
        <f>'2015'!$BI46</f>
        <v>2</v>
      </c>
      <c r="AG266">
        <f>'2016'!$BI46</f>
        <v>2.2000000000000002</v>
      </c>
      <c r="AH266">
        <f>'2017'!$BI46</f>
        <v>2</v>
      </c>
      <c r="AI266">
        <f>'2018'!$BI46</f>
        <v>1.4</v>
      </c>
      <c r="AJ266">
        <f>'2019'!$BI46</f>
        <v>1.6</v>
      </c>
      <c r="AK266">
        <f>'2020'!$BI46</f>
        <v>1.6</v>
      </c>
      <c r="AL266">
        <f>'2021'!$BI46</f>
        <v>2.4</v>
      </c>
    </row>
    <row r="267" spans="1:38" x14ac:dyDescent="0.2">
      <c r="A267" t="s">
        <v>286</v>
      </c>
      <c r="B267" t="s">
        <v>311</v>
      </c>
      <c r="C267" t="s">
        <v>13</v>
      </c>
      <c r="E267" t="s">
        <v>145</v>
      </c>
      <c r="G267">
        <f>'1990'!$AT46</f>
        <v>0</v>
      </c>
      <c r="H267">
        <f>'1991'!$AT46</f>
        <v>0</v>
      </c>
      <c r="I267">
        <f>'1992'!$AT46</f>
        <v>0</v>
      </c>
      <c r="J267">
        <f>'1993'!$AT46</f>
        <v>0</v>
      </c>
      <c r="K267">
        <f>'1994'!$AT46</f>
        <v>0</v>
      </c>
      <c r="L267">
        <f>'1995'!$AT46</f>
        <v>0</v>
      </c>
      <c r="M267">
        <f>'1996'!$AT46</f>
        <v>0</v>
      </c>
      <c r="N267">
        <f>'1997'!$AT46</f>
        <v>0</v>
      </c>
      <c r="O267">
        <f>'1998'!$AT46</f>
        <v>0</v>
      </c>
      <c r="P267">
        <f>'1999'!$AT46</f>
        <v>0</v>
      </c>
      <c r="Q267">
        <f>'2000'!$AT46</f>
        <v>0</v>
      </c>
      <c r="R267">
        <f>'2001'!$AT46</f>
        <v>0</v>
      </c>
      <c r="S267">
        <f>'2002'!$AT46</f>
        <v>0</v>
      </c>
      <c r="T267">
        <f>'2003'!$AT46</f>
        <v>0</v>
      </c>
      <c r="U267">
        <f>'2004'!$AT46</f>
        <v>0</v>
      </c>
      <c r="V267">
        <f>'2005'!$AT46</f>
        <v>0</v>
      </c>
      <c r="W267">
        <f>'2006'!$AT46</f>
        <v>0</v>
      </c>
      <c r="X267">
        <f>'2007'!$AT46</f>
        <v>0</v>
      </c>
      <c r="Y267">
        <f>'2008'!$AT46</f>
        <v>0</v>
      </c>
      <c r="Z267">
        <f>'2009'!$AT46</f>
        <v>0</v>
      </c>
      <c r="AA267">
        <f>'2010'!$AT46</f>
        <v>0</v>
      </c>
      <c r="AB267">
        <f>'2011'!$AT46</f>
        <v>0</v>
      </c>
      <c r="AC267">
        <f>'2012'!$AT46</f>
        <v>0</v>
      </c>
      <c r="AD267">
        <f>'2013'!$AT46</f>
        <v>0</v>
      </c>
      <c r="AE267">
        <f>'2014'!$AT46</f>
        <v>0</v>
      </c>
      <c r="AF267">
        <f>'2015'!$AT46</f>
        <v>0</v>
      </c>
      <c r="AG267">
        <f>'2016'!$AT46</f>
        <v>0</v>
      </c>
      <c r="AH267">
        <f>'2017'!$AT46</f>
        <v>0</v>
      </c>
      <c r="AI267">
        <f>'2018'!$AT46</f>
        <v>0</v>
      </c>
      <c r="AJ267">
        <f>'2019'!$AT46</f>
        <v>0</v>
      </c>
      <c r="AK267">
        <f>'2020'!$AT46</f>
        <v>0</v>
      </c>
      <c r="AL267">
        <f>'2021'!$AT46</f>
        <v>0</v>
      </c>
    </row>
    <row r="268" spans="1:38" x14ac:dyDescent="0.2">
      <c r="A268" t="s">
        <v>286</v>
      </c>
      <c r="B268" t="s">
        <v>311</v>
      </c>
      <c r="C268" t="s">
        <v>408</v>
      </c>
      <c r="E268" t="s">
        <v>146</v>
      </c>
      <c r="G268">
        <f>'1990'!$V46</f>
        <v>0.3</v>
      </c>
      <c r="H268">
        <f>'1991'!$V46</f>
        <v>0.3</v>
      </c>
      <c r="I268">
        <f>'1992'!$V46</f>
        <v>0.2</v>
      </c>
      <c r="J268">
        <f>'1993'!$V46</f>
        <v>0.2</v>
      </c>
      <c r="K268">
        <f>'1994'!$V46</f>
        <v>0.2</v>
      </c>
      <c r="L268">
        <f>'1995'!$V46</f>
        <v>0.2</v>
      </c>
      <c r="M268">
        <f>'1996'!$V46</f>
        <v>0.2</v>
      </c>
      <c r="N268">
        <f>'1997'!$V46</f>
        <v>0.2</v>
      </c>
      <c r="O268">
        <f>'1998'!$V46</f>
        <v>0.2</v>
      </c>
      <c r="P268">
        <f>'1999'!$V46</f>
        <v>0.2</v>
      </c>
      <c r="Q268">
        <f>'2000'!$V46</f>
        <v>0.2</v>
      </c>
      <c r="R268">
        <f>'2001'!$V46</f>
        <v>0.1</v>
      </c>
      <c r="S268">
        <f>'2002'!$V46</f>
        <v>0.1</v>
      </c>
      <c r="T268">
        <f>'2003'!$V46</f>
        <v>0.1</v>
      </c>
      <c r="U268">
        <f>'2004'!$V46</f>
        <v>0.2</v>
      </c>
      <c r="V268">
        <f>'2005'!$V46</f>
        <v>0.2</v>
      </c>
      <c r="W268">
        <f>'2006'!$V46</f>
        <v>0.1</v>
      </c>
      <c r="X268">
        <f>'2007'!$V46</f>
        <v>0.2</v>
      </c>
      <c r="Y268">
        <f>'2008'!$V46</f>
        <v>0.2</v>
      </c>
      <c r="Z268">
        <f>'2009'!$V46</f>
        <v>0.2</v>
      </c>
      <c r="AA268">
        <f>'2010'!$V46</f>
        <v>0.2</v>
      </c>
      <c r="AB268">
        <f>'2011'!$V46</f>
        <v>0.1</v>
      </c>
      <c r="AC268">
        <f>'2012'!$V46</f>
        <v>0.2</v>
      </c>
      <c r="AD268">
        <f>'2013'!$V46</f>
        <v>0.2</v>
      </c>
      <c r="AE268">
        <f>'2014'!$V46</f>
        <v>0.2</v>
      </c>
      <c r="AF268">
        <f>'2015'!$V46</f>
        <v>0.1</v>
      </c>
      <c r="AG268">
        <f>'2016'!$V46</f>
        <v>0</v>
      </c>
      <c r="AH268">
        <f>'2017'!$V46</f>
        <v>0.1</v>
      </c>
      <c r="AI268">
        <f>'2018'!$V46</f>
        <v>0.1</v>
      </c>
      <c r="AJ268">
        <f>'2019'!$V46</f>
        <v>0.1</v>
      </c>
      <c r="AK268">
        <f>'2020'!$V46</f>
        <v>0.2</v>
      </c>
      <c r="AL268">
        <f>'2021'!$V46</f>
        <v>0.2</v>
      </c>
    </row>
    <row r="269" spans="1:38" x14ac:dyDescent="0.2">
      <c r="A269" t="s">
        <v>286</v>
      </c>
      <c r="B269" t="s">
        <v>311</v>
      </c>
      <c r="C269" s="3" t="s">
        <v>409</v>
      </c>
      <c r="E269" t="s">
        <v>147</v>
      </c>
      <c r="G269">
        <f>'1990'!$G46</f>
        <v>14.5</v>
      </c>
      <c r="H269">
        <f>'1991'!$G46</f>
        <v>10.199999999999999</v>
      </c>
      <c r="I269">
        <f>'1992'!$G46</f>
        <v>9.8000000000000007</v>
      </c>
      <c r="J269">
        <f>'1993'!$G46</f>
        <v>11</v>
      </c>
      <c r="K269">
        <f>'1994'!$G46</f>
        <v>10.1</v>
      </c>
      <c r="L269">
        <f>'1995'!$G46</f>
        <v>14.9</v>
      </c>
      <c r="M269">
        <f>'1996'!$G46</f>
        <v>13.7</v>
      </c>
      <c r="N269">
        <f>'1997'!$G46</f>
        <v>15</v>
      </c>
      <c r="O269">
        <f>'1998'!$G46</f>
        <v>12.7</v>
      </c>
      <c r="P269">
        <f>'1999'!$G46</f>
        <v>10.9</v>
      </c>
      <c r="Q269">
        <f>'2000'!$G46</f>
        <v>10.3</v>
      </c>
      <c r="R269">
        <f>'2001'!$G46</f>
        <v>10.1</v>
      </c>
      <c r="S269">
        <f>'2002'!$G46</f>
        <v>11.7</v>
      </c>
      <c r="T269">
        <f>'2003'!$G46</f>
        <v>11.7</v>
      </c>
      <c r="U269">
        <f>'2004'!$G46</f>
        <v>12.4</v>
      </c>
      <c r="V269">
        <f>'2005'!$G46</f>
        <v>12.3</v>
      </c>
      <c r="W269">
        <f>'2006'!$G46</f>
        <v>13.1</v>
      </c>
      <c r="X269">
        <f>'2007'!$G46</f>
        <v>12.6</v>
      </c>
      <c r="Y269">
        <f>'2008'!$G46</f>
        <v>12.5</v>
      </c>
      <c r="Z269">
        <f>'2009'!$G46</f>
        <v>9.6999999999999993</v>
      </c>
      <c r="AA269">
        <f>'2010'!$G46</f>
        <v>12.2</v>
      </c>
      <c r="AB269">
        <f>'2011'!$G46</f>
        <v>11.9</v>
      </c>
      <c r="AC269">
        <f>'2012'!$G46</f>
        <v>10.6</v>
      </c>
      <c r="AD269">
        <f>'2013'!$G46</f>
        <v>11.1</v>
      </c>
      <c r="AE269">
        <f>'2014'!$G46</f>
        <v>11.1</v>
      </c>
      <c r="AF269">
        <f>'2015'!$G46</f>
        <v>12.4</v>
      </c>
      <c r="AG269">
        <f>'2016'!$G46</f>
        <v>13.9</v>
      </c>
      <c r="AH269">
        <f>'2017'!$G46</f>
        <v>14.9</v>
      </c>
      <c r="AI269">
        <f>'2018'!$G46</f>
        <v>13.4</v>
      </c>
      <c r="AJ269">
        <f>'2019'!$G46</f>
        <v>11.7</v>
      </c>
      <c r="AK269">
        <f>'2020'!$G46</f>
        <v>11.2</v>
      </c>
      <c r="AL269">
        <f>'2021'!$G46</f>
        <v>11.1</v>
      </c>
    </row>
    <row r="270" spans="1:38" x14ac:dyDescent="0.2">
      <c r="A270" t="s">
        <v>286</v>
      </c>
      <c r="B270" t="s">
        <v>311</v>
      </c>
      <c r="C270" t="s">
        <v>46</v>
      </c>
      <c r="E270" t="s">
        <v>148</v>
      </c>
      <c r="G270">
        <f>'1990'!$AS46</f>
        <v>10.8</v>
      </c>
      <c r="H270">
        <f>'1991'!$AS46</f>
        <v>12.3</v>
      </c>
      <c r="I270">
        <f>'1992'!$AS46</f>
        <v>12.6</v>
      </c>
      <c r="J270">
        <f>'1993'!$AS46</f>
        <v>11</v>
      </c>
      <c r="K270">
        <f>'1994'!$AS46</f>
        <v>10.9</v>
      </c>
      <c r="L270">
        <f>'1995'!$AS46</f>
        <v>10.9</v>
      </c>
      <c r="M270">
        <f>'1996'!$AS46</f>
        <v>11.2</v>
      </c>
      <c r="N270">
        <f>'1997'!$AS46</f>
        <v>11.4</v>
      </c>
      <c r="O270">
        <f>'1998'!$AS46</f>
        <v>11.4</v>
      </c>
      <c r="P270">
        <f>'1999'!$AS46</f>
        <v>11.7</v>
      </c>
      <c r="Q270">
        <f>'2000'!$AS46</f>
        <v>11.9</v>
      </c>
      <c r="R270">
        <f>'2001'!$AS46</f>
        <v>11.9</v>
      </c>
      <c r="S270">
        <f>'2002'!$AS46</f>
        <v>11.9</v>
      </c>
      <c r="T270">
        <f>'2003'!$AS46</f>
        <v>10.9</v>
      </c>
      <c r="U270">
        <f>'2004'!$AS46</f>
        <v>10.4</v>
      </c>
      <c r="V270">
        <f>'2005'!$AS46</f>
        <v>10.1</v>
      </c>
      <c r="W270">
        <f>'2006'!$AS46</f>
        <v>9.9</v>
      </c>
      <c r="X270">
        <f>'2007'!$AS46</f>
        <v>9.6</v>
      </c>
      <c r="Y270">
        <f>'2008'!$AS46</f>
        <v>9.3000000000000007</v>
      </c>
      <c r="Z270">
        <f>'2009'!$AS46</f>
        <v>8.1</v>
      </c>
      <c r="AA270">
        <f>'2010'!$AS46</f>
        <v>10.4</v>
      </c>
      <c r="AB270">
        <f>'2011'!$AS46</f>
        <v>10.1</v>
      </c>
      <c r="AC270">
        <f>'2012'!$AS46</f>
        <v>10.199999999999999</v>
      </c>
      <c r="AD270">
        <f>'2013'!$AS46</f>
        <v>9.9</v>
      </c>
      <c r="AE270">
        <f>'2014'!$AS46</f>
        <v>9.6999999999999993</v>
      </c>
      <c r="AF270">
        <f>'2015'!$AS46</f>
        <v>9.3000000000000007</v>
      </c>
      <c r="AG270">
        <f>'2016'!$AS46</f>
        <v>9</v>
      </c>
      <c r="AH270">
        <f>'2017'!$AS46</f>
        <v>9.3000000000000007</v>
      </c>
      <c r="AI270">
        <f>'2018'!$AS46</f>
        <v>9.1999999999999993</v>
      </c>
      <c r="AJ270">
        <f>'2019'!$AS46</f>
        <v>9.9</v>
      </c>
      <c r="AK270">
        <f>'2020'!$AS46</f>
        <v>9.3000000000000007</v>
      </c>
      <c r="AL270">
        <f>'2021'!$AS46</f>
        <v>10.199999999999999</v>
      </c>
    </row>
    <row r="271" spans="1:38" x14ac:dyDescent="0.2">
      <c r="A271" t="s">
        <v>286</v>
      </c>
      <c r="B271" t="s">
        <v>311</v>
      </c>
      <c r="C271" t="s">
        <v>45</v>
      </c>
      <c r="E271" t="s">
        <v>241</v>
      </c>
      <c r="G271">
        <f>'1990'!$BJ46</f>
        <v>0</v>
      </c>
      <c r="H271">
        <f>'1991'!$BJ46</f>
        <v>0</v>
      </c>
      <c r="I271">
        <f>'1992'!$BJ46</f>
        <v>0</v>
      </c>
      <c r="J271">
        <f>'1993'!$BJ46</f>
        <v>0</v>
      </c>
      <c r="K271">
        <f>'1994'!$BJ46</f>
        <v>0</v>
      </c>
      <c r="L271">
        <f>'1995'!$BJ46</f>
        <v>0</v>
      </c>
      <c r="M271">
        <f>'1996'!$BJ46</f>
        <v>0</v>
      </c>
      <c r="N271">
        <f>'1997'!$BJ46</f>
        <v>0</v>
      </c>
      <c r="O271">
        <f>'1998'!$BJ46</f>
        <v>0</v>
      </c>
      <c r="P271">
        <f>'1999'!$BJ46</f>
        <v>0</v>
      </c>
      <c r="Q271">
        <f>'2000'!$BJ46</f>
        <v>0</v>
      </c>
      <c r="R271">
        <f>'2001'!$BJ46</f>
        <v>0</v>
      </c>
      <c r="S271">
        <f>'2002'!$BJ46</f>
        <v>0</v>
      </c>
      <c r="T271">
        <f>'2003'!$BJ46</f>
        <v>0</v>
      </c>
      <c r="U271">
        <f>'2004'!$BJ46</f>
        <v>0</v>
      </c>
      <c r="V271">
        <f>'2005'!$BJ46</f>
        <v>0</v>
      </c>
      <c r="W271">
        <f>'2006'!$BJ46</f>
        <v>0</v>
      </c>
      <c r="X271">
        <f>'2007'!$BJ46</f>
        <v>0</v>
      </c>
      <c r="Y271">
        <f>'2008'!$BJ46</f>
        <v>0</v>
      </c>
      <c r="Z271">
        <f>'2009'!$BJ46</f>
        <v>0</v>
      </c>
      <c r="AA271">
        <f>'2010'!$BJ46</f>
        <v>0</v>
      </c>
      <c r="AB271">
        <f>'2011'!$BJ46</f>
        <v>0</v>
      </c>
      <c r="AC271">
        <f>'2012'!$BJ46</f>
        <v>0</v>
      </c>
      <c r="AD271">
        <f>'2013'!$BJ46</f>
        <v>0</v>
      </c>
      <c r="AE271">
        <f>'2014'!$BJ46</f>
        <v>0</v>
      </c>
      <c r="AF271">
        <f>'2015'!$BJ46</f>
        <v>0</v>
      </c>
      <c r="AG271">
        <f>'2016'!$BJ46</f>
        <v>0</v>
      </c>
      <c r="AH271">
        <f>'2017'!$BJ46</f>
        <v>0</v>
      </c>
      <c r="AI271">
        <f>'2018'!$BJ46</f>
        <v>0</v>
      </c>
      <c r="AJ271">
        <f>'2019'!$BJ46</f>
        <v>0</v>
      </c>
      <c r="AK271">
        <f>'2020'!$BJ46</f>
        <v>0</v>
      </c>
      <c r="AL271">
        <f>'2021'!$BJ46</f>
        <v>0</v>
      </c>
    </row>
    <row r="273" spans="1:38" x14ac:dyDescent="0.2">
      <c r="A273" t="s">
        <v>286</v>
      </c>
      <c r="B273" t="s">
        <v>312</v>
      </c>
      <c r="C273" t="s">
        <v>7</v>
      </c>
      <c r="E273" t="s">
        <v>142</v>
      </c>
      <c r="G273">
        <f>'1990'!$BH47</f>
        <v>39</v>
      </c>
      <c r="H273">
        <f>'1991'!$BH47</f>
        <v>39.1</v>
      </c>
      <c r="I273">
        <f>'1992'!$BH47</f>
        <v>39.299999999999997</v>
      </c>
      <c r="J273">
        <f>'1993'!$BH47</f>
        <v>39</v>
      </c>
      <c r="K273">
        <f>'1994'!$BH47</f>
        <v>43.8</v>
      </c>
      <c r="L273">
        <f>'1995'!$BH47</f>
        <v>44.4</v>
      </c>
      <c r="M273">
        <f>'1996'!$BH47</f>
        <v>45.1</v>
      </c>
      <c r="N273">
        <f>'1997'!$BH47</f>
        <v>44.6</v>
      </c>
      <c r="O273">
        <f>'1998'!$BH47</f>
        <v>44.9</v>
      </c>
      <c r="P273">
        <f>'1999'!$BH47</f>
        <v>43.5</v>
      </c>
      <c r="Q273">
        <f>'2000'!$BH47</f>
        <v>43.5</v>
      </c>
      <c r="R273">
        <f>'2001'!$BH47</f>
        <v>43.5</v>
      </c>
      <c r="S273">
        <f>'2002'!$BH47</f>
        <v>45</v>
      </c>
      <c r="T273">
        <f>'2003'!$BH47</f>
        <v>44.9</v>
      </c>
      <c r="U273">
        <f>'2004'!$BH47</f>
        <v>45.5</v>
      </c>
      <c r="V273">
        <f>'2005'!$BH47</f>
        <v>46.3</v>
      </c>
      <c r="W273">
        <f>'2006'!$BH47</f>
        <v>47</v>
      </c>
      <c r="X273">
        <f>'2007'!$BH47</f>
        <v>48.3</v>
      </c>
      <c r="Y273">
        <f>'2008'!$BH47</f>
        <v>45.8</v>
      </c>
      <c r="Z273">
        <f>'2009'!$BH47</f>
        <v>45.2</v>
      </c>
      <c r="AA273">
        <f>'2010'!$BH47</f>
        <v>48.5</v>
      </c>
      <c r="AB273">
        <f>'2011'!$BH47</f>
        <v>47.7</v>
      </c>
      <c r="AC273">
        <f>'2012'!$BH47</f>
        <v>45.9</v>
      </c>
      <c r="AD273">
        <f>'2013'!$BH47</f>
        <v>46</v>
      </c>
      <c r="AE273">
        <f>'2014'!$BH47</f>
        <v>44.6</v>
      </c>
      <c r="AF273">
        <f>'2015'!$BH47</f>
        <v>45.8</v>
      </c>
      <c r="AG273">
        <f>'2016'!$BH47</f>
        <v>47.2</v>
      </c>
      <c r="AH273">
        <f>'2017'!$BH47</f>
        <v>47.3</v>
      </c>
      <c r="AI273">
        <f>'2018'!$BH47</f>
        <v>48.4</v>
      </c>
      <c r="AJ273">
        <f>'2019'!$BH47</f>
        <v>46</v>
      </c>
      <c r="AK273">
        <f>'2020'!$BH47</f>
        <v>48</v>
      </c>
      <c r="AL273">
        <f>'2021'!$BH47</f>
        <v>47.9</v>
      </c>
    </row>
    <row r="274" spans="1:38" x14ac:dyDescent="0.2">
      <c r="A274" t="s">
        <v>286</v>
      </c>
      <c r="B274" t="s">
        <v>312</v>
      </c>
      <c r="C274" t="s">
        <v>12</v>
      </c>
      <c r="E274" t="s">
        <v>143</v>
      </c>
      <c r="G274">
        <f>'1990'!$BI47</f>
        <v>82.2</v>
      </c>
      <c r="H274">
        <f>'1991'!$BI47</f>
        <v>90.2</v>
      </c>
      <c r="I274">
        <f>'1992'!$BI47</f>
        <v>91.2</v>
      </c>
      <c r="J274">
        <f>'1993'!$BI47</f>
        <v>84.4</v>
      </c>
      <c r="K274">
        <f>'1994'!$BI47</f>
        <v>94.3</v>
      </c>
      <c r="L274">
        <f>'1995'!$BI47</f>
        <v>111.6</v>
      </c>
      <c r="M274">
        <f>'1996'!$BI47</f>
        <v>110.4</v>
      </c>
      <c r="N274">
        <f>'1997'!$BI47</f>
        <v>110</v>
      </c>
      <c r="O274">
        <f>'1998'!$BI47</f>
        <v>111.9</v>
      </c>
      <c r="P274">
        <f>'1999'!$BI47</f>
        <v>122.4</v>
      </c>
      <c r="Q274">
        <f>'2000'!$BI47</f>
        <v>118.6</v>
      </c>
      <c r="R274">
        <f>'2001'!$BI47</f>
        <v>118.5</v>
      </c>
      <c r="S274">
        <f>'2002'!$BI47</f>
        <v>120.1</v>
      </c>
      <c r="T274">
        <f>'2003'!$BI47</f>
        <v>123.2</v>
      </c>
      <c r="U274">
        <f>'2004'!$BI47</f>
        <v>130.6</v>
      </c>
      <c r="V274">
        <f>'2005'!$BI47</f>
        <v>131.30000000000001</v>
      </c>
      <c r="W274">
        <f>'2006'!$BI47</f>
        <v>105.6</v>
      </c>
      <c r="X274">
        <f>'2007'!$BI47</f>
        <v>104.1</v>
      </c>
      <c r="Y274">
        <f>'2008'!$BI47</f>
        <v>100.3</v>
      </c>
      <c r="Z274">
        <f>'2009'!$BI47</f>
        <v>88.8</v>
      </c>
      <c r="AA274">
        <f>'2010'!$BI47</f>
        <v>90.3</v>
      </c>
      <c r="AB274">
        <f>'2011'!$BI47</f>
        <v>89.8</v>
      </c>
      <c r="AC274">
        <f>'2012'!$BI47</f>
        <v>88</v>
      </c>
      <c r="AD274">
        <f>'2013'!$BI47</f>
        <v>86.9</v>
      </c>
      <c r="AE274">
        <f>'2014'!$BI47</f>
        <v>83.8</v>
      </c>
      <c r="AF274">
        <f>'2015'!$BI47</f>
        <v>72.5</v>
      </c>
      <c r="AG274">
        <f>'2016'!$BI47</f>
        <v>72.5</v>
      </c>
      <c r="AH274">
        <f>'2017'!$BI47</f>
        <v>70.400000000000006</v>
      </c>
      <c r="AI274">
        <f>'2018'!$BI47</f>
        <v>65.3</v>
      </c>
      <c r="AJ274">
        <f>'2019'!$BI47</f>
        <v>71.8</v>
      </c>
      <c r="AK274">
        <f>'2020'!$BI47</f>
        <v>72.2</v>
      </c>
      <c r="AL274">
        <f>'2021'!$BI47</f>
        <v>74</v>
      </c>
    </row>
    <row r="275" spans="1:38" x14ac:dyDescent="0.2">
      <c r="A275" t="s">
        <v>286</v>
      </c>
      <c r="B275" t="s">
        <v>312</v>
      </c>
      <c r="C275" t="s">
        <v>13</v>
      </c>
      <c r="E275" t="s">
        <v>145</v>
      </c>
      <c r="G275">
        <f>'1990'!$AT47</f>
        <v>0</v>
      </c>
      <c r="H275">
        <f>'1991'!$AT47</f>
        <v>0</v>
      </c>
      <c r="I275">
        <f>'1992'!$AT47</f>
        <v>0</v>
      </c>
      <c r="J275">
        <f>'1993'!$AT47</f>
        <v>0</v>
      </c>
      <c r="K275">
        <f>'1994'!$AT47</f>
        <v>0</v>
      </c>
      <c r="L275">
        <f>'1995'!$AT47</f>
        <v>0</v>
      </c>
      <c r="M275">
        <f>'1996'!$AT47</f>
        <v>0</v>
      </c>
      <c r="N275">
        <f>'1997'!$AT47</f>
        <v>0</v>
      </c>
      <c r="O275">
        <f>'1998'!$AT47</f>
        <v>0</v>
      </c>
      <c r="P275">
        <f>'1999'!$AT47</f>
        <v>0</v>
      </c>
      <c r="Q275">
        <f>'2000'!$AT47</f>
        <v>0</v>
      </c>
      <c r="R275">
        <f>'2001'!$AT47</f>
        <v>0</v>
      </c>
      <c r="S275">
        <f>'2002'!$AT47</f>
        <v>0</v>
      </c>
      <c r="T275">
        <f>'2003'!$AT47</f>
        <v>0</v>
      </c>
      <c r="U275">
        <f>'2004'!$AT47</f>
        <v>0.1</v>
      </c>
      <c r="V275">
        <f>'2005'!$AT47</f>
        <v>0.1</v>
      </c>
      <c r="W275">
        <f>'2006'!$AT47</f>
        <v>0.1</v>
      </c>
      <c r="X275">
        <f>'2007'!$AT47</f>
        <v>0.1</v>
      </c>
      <c r="Y275">
        <f>'2008'!$AT47</f>
        <v>0.4</v>
      </c>
      <c r="Z275">
        <f>'2009'!$AT47</f>
        <v>0.4</v>
      </c>
      <c r="AA275">
        <f>'2010'!$AT47</f>
        <v>0.2</v>
      </c>
      <c r="AB275">
        <f>'2011'!$AT47</f>
        <v>0.1</v>
      </c>
      <c r="AC275">
        <f>'2012'!$AT47</f>
        <v>0.1</v>
      </c>
      <c r="AD275">
        <f>'2013'!$AT47</f>
        <v>0.1</v>
      </c>
      <c r="AE275">
        <f>'2014'!$AT47</f>
        <v>0.3</v>
      </c>
      <c r="AF275">
        <f>'2015'!$AT47</f>
        <v>0.3</v>
      </c>
      <c r="AG275">
        <f>'2016'!$AT47</f>
        <v>0.3</v>
      </c>
      <c r="AH275">
        <f>'2017'!$AT47</f>
        <v>0.3</v>
      </c>
      <c r="AI275">
        <f>'2018'!$AT47</f>
        <v>0.4</v>
      </c>
      <c r="AJ275">
        <f>'2019'!$AT47</f>
        <v>0.2</v>
      </c>
      <c r="AK275">
        <f>'2020'!$AT47</f>
        <v>0.1</v>
      </c>
      <c r="AL275">
        <f>'2021'!$AT47</f>
        <v>0.2</v>
      </c>
    </row>
    <row r="276" spans="1:38" x14ac:dyDescent="0.2">
      <c r="A276" t="s">
        <v>286</v>
      </c>
      <c r="B276" t="s">
        <v>312</v>
      </c>
      <c r="C276" t="s">
        <v>408</v>
      </c>
      <c r="E276" t="s">
        <v>146</v>
      </c>
      <c r="G276">
        <f>'1990'!$V47</f>
        <v>65.7</v>
      </c>
      <c r="H276">
        <f>'1991'!$V47</f>
        <v>58.4</v>
      </c>
      <c r="I276">
        <f>'1992'!$V47</f>
        <v>57.5</v>
      </c>
      <c r="J276">
        <f>'1993'!$V47</f>
        <v>64.099999999999994</v>
      </c>
      <c r="K276">
        <f>'1994'!$V47</f>
        <v>66.400000000000006</v>
      </c>
      <c r="L276">
        <f>'1995'!$V47</f>
        <v>59.5</v>
      </c>
      <c r="M276">
        <f>'1996'!$V47</f>
        <v>65.3</v>
      </c>
      <c r="N276">
        <f>'1997'!$V47</f>
        <v>62.9</v>
      </c>
      <c r="O276">
        <f>'1998'!$V47</f>
        <v>61.2</v>
      </c>
      <c r="P276">
        <f>'1999'!$V47</f>
        <v>70.900000000000006</v>
      </c>
      <c r="Q276">
        <f>'2000'!$V47</f>
        <v>66</v>
      </c>
      <c r="R276">
        <f>'2001'!$V47</f>
        <v>73.900000000000006</v>
      </c>
      <c r="S276">
        <f>'2002'!$V47</f>
        <v>88.9</v>
      </c>
      <c r="T276">
        <f>'2003'!$V47</f>
        <v>96.1</v>
      </c>
      <c r="U276">
        <f>'2004'!$V47</f>
        <v>90.3</v>
      </c>
      <c r="V276">
        <f>'2005'!$V47</f>
        <v>87.5</v>
      </c>
      <c r="W276">
        <f>'2006'!$V47</f>
        <v>106.1</v>
      </c>
      <c r="X276">
        <f>'2007'!$V47</f>
        <v>114.8</v>
      </c>
      <c r="Y276">
        <f>'2008'!$V47</f>
        <v>99.7</v>
      </c>
      <c r="Z276">
        <f>'2009'!$V47</f>
        <v>98.1</v>
      </c>
      <c r="AA276">
        <f>'2010'!$V47</f>
        <v>109.5</v>
      </c>
      <c r="AB276">
        <f>'2011'!$V47</f>
        <v>94.7</v>
      </c>
      <c r="AC276">
        <f>'2012'!$V47</f>
        <v>109.1</v>
      </c>
      <c r="AD276">
        <f>'2013'!$V47</f>
        <v>99.8</v>
      </c>
      <c r="AE276">
        <f>'2014'!$V47</f>
        <v>101.8</v>
      </c>
      <c r="AF276">
        <f>'2015'!$V47</f>
        <v>103.7</v>
      </c>
      <c r="AG276">
        <f>'2016'!$V47</f>
        <v>117.2</v>
      </c>
      <c r="AH276">
        <f>'2017'!$V47</f>
        <v>115.9</v>
      </c>
      <c r="AI276">
        <f>'2018'!$V47</f>
        <v>117.9</v>
      </c>
      <c r="AJ276">
        <f>'2019'!$V47</f>
        <v>106.2</v>
      </c>
      <c r="AK276">
        <f>'2020'!$V47</f>
        <v>114</v>
      </c>
      <c r="AL276">
        <f>'2021'!$V47</f>
        <v>109</v>
      </c>
    </row>
    <row r="277" spans="1:38" x14ac:dyDescent="0.2">
      <c r="A277" t="s">
        <v>286</v>
      </c>
      <c r="B277" t="s">
        <v>312</v>
      </c>
      <c r="C277" s="3" t="s">
        <v>409</v>
      </c>
      <c r="E277" t="s">
        <v>147</v>
      </c>
      <c r="G277">
        <f>'1990'!$G47</f>
        <v>10</v>
      </c>
      <c r="H277">
        <f>'1991'!$G47</f>
        <v>9.4</v>
      </c>
      <c r="I277">
        <f>'1992'!$G47</f>
        <v>1.7</v>
      </c>
      <c r="J277">
        <f>'1993'!$G47</f>
        <v>1.1000000000000001</v>
      </c>
      <c r="K277">
        <f>'1994'!$G47</f>
        <v>0.3</v>
      </c>
      <c r="L277">
        <f>'1995'!$G47</f>
        <v>0.1</v>
      </c>
      <c r="M277">
        <f>'1996'!$G47</f>
        <v>0.5</v>
      </c>
      <c r="N277">
        <f>'1997'!$G47</f>
        <v>0.8</v>
      </c>
      <c r="O277">
        <f>'1998'!$G47</f>
        <v>0.8</v>
      </c>
      <c r="P277">
        <f>'1999'!$G47</f>
        <v>1.1000000000000001</v>
      </c>
      <c r="Q277">
        <f>'2000'!$G47</f>
        <v>0.1</v>
      </c>
      <c r="R277">
        <f>'2001'!$G47</f>
        <v>0</v>
      </c>
      <c r="S277">
        <f>'2002'!$G47</f>
        <v>0</v>
      </c>
      <c r="T277">
        <f>'2003'!$G47</f>
        <v>0</v>
      </c>
      <c r="U277">
        <f>'2004'!$G47</f>
        <v>0</v>
      </c>
      <c r="V277">
        <f>'2005'!$G47</f>
        <v>0</v>
      </c>
      <c r="W277">
        <f>'2006'!$G47</f>
        <v>0</v>
      </c>
      <c r="X277">
        <f>'2007'!$G47</f>
        <v>0</v>
      </c>
      <c r="Y277">
        <f>'2008'!$G47</f>
        <v>0</v>
      </c>
      <c r="Z277">
        <f>'2009'!$G47</f>
        <v>0</v>
      </c>
      <c r="AA277">
        <f>'2010'!$G47</f>
        <v>0</v>
      </c>
      <c r="AB277">
        <f>'2011'!$G47</f>
        <v>0</v>
      </c>
      <c r="AC277">
        <f>'2012'!$G47</f>
        <v>0</v>
      </c>
      <c r="AD277">
        <f>'2013'!$G47</f>
        <v>0</v>
      </c>
      <c r="AE277">
        <f>'2014'!$G47</f>
        <v>0</v>
      </c>
      <c r="AF277">
        <f>'2015'!$G47</f>
        <v>0</v>
      </c>
      <c r="AG277">
        <f>'2016'!$G47</f>
        <v>0</v>
      </c>
      <c r="AH277">
        <f>'2017'!$G47</f>
        <v>0</v>
      </c>
      <c r="AI277">
        <f>'2018'!$G47</f>
        <v>0</v>
      </c>
      <c r="AJ277">
        <f>'2019'!$G47</f>
        <v>0</v>
      </c>
      <c r="AK277">
        <f>'2020'!$G47</f>
        <v>0</v>
      </c>
      <c r="AL277">
        <f>'2021'!$G47</f>
        <v>0</v>
      </c>
    </row>
    <row r="278" spans="1:38" x14ac:dyDescent="0.2">
      <c r="A278" t="s">
        <v>286</v>
      </c>
      <c r="B278" t="s">
        <v>312</v>
      </c>
      <c r="C278" t="s">
        <v>46</v>
      </c>
      <c r="E278" t="s">
        <v>148</v>
      </c>
      <c r="G278">
        <f>'1990'!$AS47</f>
        <v>92.7</v>
      </c>
      <c r="H278">
        <f>'1991'!$AS47</f>
        <v>85.4</v>
      </c>
      <c r="I278">
        <f>'1992'!$AS47</f>
        <v>81.900000000000006</v>
      </c>
      <c r="J278">
        <f>'1993'!$AS47</f>
        <v>83.4</v>
      </c>
      <c r="K278">
        <f>'1994'!$AS47</f>
        <v>80.599999999999994</v>
      </c>
      <c r="L278">
        <f>'1995'!$AS47</f>
        <v>84.1</v>
      </c>
      <c r="M278">
        <f>'1996'!$AS47</f>
        <v>86</v>
      </c>
      <c r="N278">
        <f>'1997'!$AS47</f>
        <v>75</v>
      </c>
      <c r="O278">
        <f>'1998'!$AS47</f>
        <v>74.599999999999994</v>
      </c>
      <c r="P278">
        <f>'1999'!$AS47</f>
        <v>67.900000000000006</v>
      </c>
      <c r="Q278">
        <f>'2000'!$AS47</f>
        <v>67.7</v>
      </c>
      <c r="R278">
        <f>'2001'!$AS47</f>
        <v>62</v>
      </c>
      <c r="S278">
        <f>'2002'!$AS47</f>
        <v>61.2</v>
      </c>
      <c r="T278">
        <f>'2003'!$AS47</f>
        <v>61.4</v>
      </c>
      <c r="U278">
        <f>'2004'!$AS47</f>
        <v>64.900000000000006</v>
      </c>
      <c r="V278">
        <f>'2005'!$AS47</f>
        <v>65.5</v>
      </c>
      <c r="W278">
        <f>'2006'!$AS47</f>
        <v>61.5</v>
      </c>
      <c r="X278">
        <f>'2007'!$AS47</f>
        <v>60.2</v>
      </c>
      <c r="Y278">
        <f>'2008'!$AS47</f>
        <v>58.2</v>
      </c>
      <c r="Z278">
        <f>'2009'!$AS47</f>
        <v>55.5</v>
      </c>
      <c r="AA278">
        <f>'2010'!$AS47</f>
        <v>63.3</v>
      </c>
      <c r="AB278">
        <f>'2011'!$AS47</f>
        <v>64.7</v>
      </c>
      <c r="AC278">
        <f>'2012'!$AS47</f>
        <v>63.9</v>
      </c>
      <c r="AD278">
        <f>'2013'!$AS47</f>
        <v>67.900000000000006</v>
      </c>
      <c r="AE278">
        <f>'2014'!$AS47</f>
        <v>65.099999999999994</v>
      </c>
      <c r="AF278">
        <f>'2015'!$AS47</f>
        <v>63.9</v>
      </c>
      <c r="AG278">
        <f>'2016'!$AS47</f>
        <v>70</v>
      </c>
      <c r="AH278">
        <f>'2017'!$AS47</f>
        <v>71.3</v>
      </c>
      <c r="AI278">
        <f>'2018'!$AS47</f>
        <v>66.599999999999994</v>
      </c>
      <c r="AJ278">
        <f>'2019'!$AS47</f>
        <v>68.2</v>
      </c>
      <c r="AK278">
        <f>'2020'!$AS47</f>
        <v>62.8</v>
      </c>
      <c r="AL278">
        <f>'2021'!$AS47</f>
        <v>66.5</v>
      </c>
    </row>
    <row r="279" spans="1:38" x14ac:dyDescent="0.2">
      <c r="A279" t="s">
        <v>286</v>
      </c>
      <c r="B279" t="s">
        <v>312</v>
      </c>
      <c r="C279" t="s">
        <v>45</v>
      </c>
      <c r="E279" t="s">
        <v>241</v>
      </c>
      <c r="G279">
        <f>'1990'!$BJ47</f>
        <v>2.5</v>
      </c>
      <c r="H279">
        <f>'1991'!$BJ47</f>
        <v>1.6</v>
      </c>
      <c r="I279">
        <f>'1992'!$BJ47</f>
        <v>2.8</v>
      </c>
      <c r="J279">
        <f>'1993'!$BJ47</f>
        <v>0.9</v>
      </c>
      <c r="K279">
        <f>'1994'!$BJ47</f>
        <v>0.2</v>
      </c>
      <c r="L279">
        <f>'1995'!$BJ47</f>
        <v>2.4</v>
      </c>
      <c r="M279">
        <f>'1996'!$BJ47</f>
        <v>2.5</v>
      </c>
      <c r="N279">
        <f>'1997'!$BJ47</f>
        <v>2.7</v>
      </c>
      <c r="O279">
        <f>'1998'!$BJ47</f>
        <v>2.5</v>
      </c>
      <c r="P279">
        <f>'1999'!$BJ47</f>
        <v>2.1</v>
      </c>
      <c r="Q279">
        <f>'2000'!$BJ47</f>
        <v>1.2</v>
      </c>
      <c r="R279">
        <f>'2001'!$BJ47</f>
        <v>1.2</v>
      </c>
      <c r="S279">
        <f>'2002'!$BJ47</f>
        <v>1.8</v>
      </c>
      <c r="T279">
        <f>'2003'!$BJ47</f>
        <v>1.5</v>
      </c>
      <c r="U279">
        <f>'2004'!$BJ47</f>
        <v>1.6</v>
      </c>
      <c r="V279">
        <f>'2005'!$BJ47</f>
        <v>1.8</v>
      </c>
      <c r="W279">
        <f>'2006'!$BJ47</f>
        <v>1.7</v>
      </c>
      <c r="X279">
        <f>'2007'!$BJ47</f>
        <v>1.6</v>
      </c>
      <c r="Y279">
        <f>'2008'!$BJ47</f>
        <v>1.7</v>
      </c>
      <c r="Z279">
        <f>'2009'!$BJ47</f>
        <v>1.4</v>
      </c>
      <c r="AA279">
        <f>'2010'!$BJ47</f>
        <v>1.1000000000000001</v>
      </c>
      <c r="AB279">
        <f>'2011'!$BJ47</f>
        <v>1</v>
      </c>
      <c r="AC279">
        <f>'2012'!$BJ47</f>
        <v>1</v>
      </c>
      <c r="AD279">
        <f>'2013'!$BJ47</f>
        <v>1</v>
      </c>
      <c r="AE279">
        <f>'2014'!$BJ47</f>
        <v>1.4</v>
      </c>
      <c r="AF279">
        <f>'2015'!$BJ47</f>
        <v>0.1</v>
      </c>
      <c r="AG279">
        <f>'2016'!$BJ47</f>
        <v>0.4</v>
      </c>
      <c r="AH279">
        <f>'2017'!$BJ47</f>
        <v>0.7</v>
      </c>
      <c r="AI279">
        <f>'2018'!$BJ47</f>
        <v>0.7</v>
      </c>
      <c r="AJ279">
        <f>'2019'!$BJ47</f>
        <v>0.6</v>
      </c>
      <c r="AK279">
        <f>'2020'!$BJ47</f>
        <v>0.6</v>
      </c>
      <c r="AL279">
        <f>'2021'!$BJ47</f>
        <v>0.1</v>
      </c>
    </row>
    <row r="281" spans="1:38" x14ac:dyDescent="0.2">
      <c r="A281" t="s">
        <v>286</v>
      </c>
      <c r="B281" t="s">
        <v>313</v>
      </c>
      <c r="C281" t="s">
        <v>7</v>
      </c>
      <c r="E281" t="s">
        <v>142</v>
      </c>
      <c r="G281">
        <f>'1990'!$BH48</f>
        <v>19.100000000000001</v>
      </c>
      <c r="H281">
        <f>'1991'!$BH48</f>
        <v>18.2</v>
      </c>
      <c r="I281">
        <f>'1992'!$BH48</f>
        <v>17.5</v>
      </c>
      <c r="J281">
        <f>'1993'!$BH48</f>
        <v>17</v>
      </c>
      <c r="K281">
        <f>'1994'!$BH48</f>
        <v>16.5</v>
      </c>
      <c r="L281">
        <f>'1995'!$BH48</f>
        <v>16.600000000000001</v>
      </c>
      <c r="M281">
        <f>'1996'!$BH48</f>
        <v>17.3</v>
      </c>
      <c r="N281">
        <f>'1997'!$BH48</f>
        <v>17.7</v>
      </c>
      <c r="O281">
        <f>'1998'!$BH48</f>
        <v>19.7</v>
      </c>
      <c r="P281">
        <f>'1999'!$BH48</f>
        <v>20.5</v>
      </c>
      <c r="Q281">
        <f>'2000'!$BH48</f>
        <v>21.4</v>
      </c>
      <c r="R281">
        <f>'2001'!$BH48</f>
        <v>20.9</v>
      </c>
      <c r="S281">
        <f>'2002'!$BH48</f>
        <v>20.7</v>
      </c>
      <c r="T281">
        <f>'2003'!$BH48</f>
        <v>21</v>
      </c>
      <c r="U281">
        <f>'2004'!$BH48</f>
        <v>22.8</v>
      </c>
      <c r="V281">
        <f>'2005'!$BH48</f>
        <v>22.8</v>
      </c>
      <c r="W281">
        <f>'2006'!$BH48</f>
        <v>20.6</v>
      </c>
      <c r="X281">
        <f>'2007'!$BH48</f>
        <v>21.6</v>
      </c>
      <c r="Y281">
        <f>'2008'!$BH48</f>
        <v>23</v>
      </c>
      <c r="Z281">
        <f>'2009'!$BH48</f>
        <v>13.8</v>
      </c>
      <c r="AA281">
        <f>'2010'!$BH48</f>
        <v>17.2</v>
      </c>
      <c r="AB281">
        <f>'2011'!$BH48</f>
        <v>22</v>
      </c>
      <c r="AC281">
        <f>'2012'!$BH48</f>
        <v>10</v>
      </c>
      <c r="AD281">
        <f>'2013'!$BH48</f>
        <v>10.199999999999999</v>
      </c>
      <c r="AE281">
        <f>'2014'!$BH48</f>
        <v>5.9</v>
      </c>
      <c r="AF281">
        <f>'2015'!$BH48</f>
        <v>7.3</v>
      </c>
      <c r="AG281">
        <f>'2016'!$BH48</f>
        <v>8</v>
      </c>
      <c r="AH281">
        <f>'2017'!$BH48</f>
        <v>7.2</v>
      </c>
      <c r="AI281">
        <f>'2018'!$BH48</f>
        <v>8</v>
      </c>
      <c r="AJ281">
        <f>'2019'!$BH48</f>
        <v>9.6999999999999993</v>
      </c>
      <c r="AK281">
        <f>'2020'!$BH48</f>
        <v>9.5</v>
      </c>
      <c r="AL281">
        <f>'2021'!$BH48</f>
        <v>7.8</v>
      </c>
    </row>
    <row r="282" spans="1:38" x14ac:dyDescent="0.2">
      <c r="A282" t="s">
        <v>286</v>
      </c>
      <c r="B282" t="s">
        <v>313</v>
      </c>
      <c r="C282" t="s">
        <v>12</v>
      </c>
      <c r="E282" t="s">
        <v>143</v>
      </c>
      <c r="G282">
        <f>'1990'!$BI48</f>
        <v>0.3</v>
      </c>
      <c r="H282">
        <f>'1991'!$BI48</f>
        <v>0.3</v>
      </c>
      <c r="I282">
        <f>'1992'!$BI48</f>
        <v>0.3</v>
      </c>
      <c r="J282">
        <f>'1993'!$BI48</f>
        <v>0.3</v>
      </c>
      <c r="K282">
        <f>'1994'!$BI48</f>
        <v>0.3</v>
      </c>
      <c r="L282">
        <f>'1995'!$BI48</f>
        <v>0.3</v>
      </c>
      <c r="M282">
        <f>'1996'!$BI48</f>
        <v>0.5</v>
      </c>
      <c r="N282">
        <f>'1997'!$BI48</f>
        <v>0.3</v>
      </c>
      <c r="O282">
        <f>'1998'!$BI48</f>
        <v>0.4</v>
      </c>
      <c r="P282">
        <f>'1999'!$BI48</f>
        <v>0.3</v>
      </c>
      <c r="Q282">
        <f>'2000'!$BI48</f>
        <v>0.2</v>
      </c>
      <c r="R282">
        <f>'2001'!$BI48</f>
        <v>0.3</v>
      </c>
      <c r="S282">
        <f>'2002'!$BI48</f>
        <v>0.1</v>
      </c>
      <c r="T282">
        <f>'2003'!$BI48</f>
        <v>0</v>
      </c>
      <c r="U282">
        <f>'2004'!$BI48</f>
        <v>0</v>
      </c>
      <c r="V282">
        <f>'2005'!$BI48</f>
        <v>0</v>
      </c>
      <c r="W282">
        <f>'2006'!$BI48</f>
        <v>0</v>
      </c>
      <c r="X282">
        <f>'2007'!$BI48</f>
        <v>0</v>
      </c>
      <c r="Y282">
        <f>'2008'!$BI48</f>
        <v>0</v>
      </c>
      <c r="Z282">
        <f>'2009'!$BI48</f>
        <v>0</v>
      </c>
      <c r="AA282">
        <f>'2010'!$BI48</f>
        <v>0</v>
      </c>
      <c r="AB282">
        <f>'2011'!$BI48</f>
        <v>0</v>
      </c>
      <c r="AC282">
        <f>'2012'!$BI48</f>
        <v>0.3</v>
      </c>
      <c r="AD282">
        <f>'2013'!$BI48</f>
        <v>0</v>
      </c>
      <c r="AE282">
        <f>'2014'!$BI48</f>
        <v>0</v>
      </c>
      <c r="AF282">
        <f>'2015'!$BI48</f>
        <v>1.2</v>
      </c>
      <c r="AG282">
        <f>'2016'!$BI48</f>
        <v>1.2</v>
      </c>
      <c r="AH282">
        <f>'2017'!$BI48</f>
        <v>0</v>
      </c>
      <c r="AI282">
        <f>'2018'!$BI48</f>
        <v>0</v>
      </c>
      <c r="AJ282">
        <f>'2019'!$BI48</f>
        <v>0</v>
      </c>
      <c r="AK282">
        <f>'2020'!$BI48</f>
        <v>0</v>
      </c>
      <c r="AL282">
        <f>'2021'!$BI48</f>
        <v>0</v>
      </c>
    </row>
    <row r="283" spans="1:38" x14ac:dyDescent="0.2">
      <c r="A283" t="s">
        <v>286</v>
      </c>
      <c r="B283" t="s">
        <v>313</v>
      </c>
      <c r="C283" t="s">
        <v>13</v>
      </c>
      <c r="E283" t="s">
        <v>145</v>
      </c>
      <c r="G283">
        <f>'1990'!$AT48</f>
        <v>0</v>
      </c>
      <c r="H283">
        <f>'1991'!$AT48</f>
        <v>0</v>
      </c>
      <c r="I283">
        <f>'1992'!$AT48</f>
        <v>0</v>
      </c>
      <c r="J283">
        <f>'1993'!$AT48</f>
        <v>0</v>
      </c>
      <c r="K283">
        <f>'1994'!$AT48</f>
        <v>0</v>
      </c>
      <c r="L283">
        <f>'1995'!$AT48</f>
        <v>0.2</v>
      </c>
      <c r="M283">
        <f>'1996'!$AT48</f>
        <v>0.1</v>
      </c>
      <c r="N283">
        <f>'1997'!$AT48</f>
        <v>0.2</v>
      </c>
      <c r="O283">
        <f>'1998'!$AT48</f>
        <v>0.2</v>
      </c>
      <c r="P283">
        <f>'1999'!$AT48</f>
        <v>0.1</v>
      </c>
      <c r="Q283">
        <f>'2000'!$AT48</f>
        <v>0.1</v>
      </c>
      <c r="R283">
        <f>'2001'!$AT48</f>
        <v>0</v>
      </c>
      <c r="S283">
        <f>'2002'!$AT48</f>
        <v>0</v>
      </c>
      <c r="T283">
        <f>'2003'!$AT48</f>
        <v>0</v>
      </c>
      <c r="U283">
        <f>'2004'!$AT48</f>
        <v>0</v>
      </c>
      <c r="V283">
        <f>'2005'!$AT48</f>
        <v>0</v>
      </c>
      <c r="W283">
        <f>'2006'!$AT48</f>
        <v>0</v>
      </c>
      <c r="X283">
        <f>'2007'!$AT48</f>
        <v>0</v>
      </c>
      <c r="Y283">
        <f>'2008'!$AT48</f>
        <v>0</v>
      </c>
      <c r="Z283">
        <f>'2009'!$AT48</f>
        <v>0</v>
      </c>
      <c r="AA283">
        <f>'2010'!$AT48</f>
        <v>0</v>
      </c>
      <c r="AB283">
        <f>'2011'!$AT48</f>
        <v>0</v>
      </c>
      <c r="AC283">
        <f>'2012'!$AT48</f>
        <v>0</v>
      </c>
      <c r="AD283">
        <f>'2013'!$AT48</f>
        <v>0</v>
      </c>
      <c r="AE283">
        <f>'2014'!$AT48</f>
        <v>0</v>
      </c>
      <c r="AF283">
        <f>'2015'!$AT48</f>
        <v>0</v>
      </c>
      <c r="AG283">
        <f>'2016'!$AT48</f>
        <v>0</v>
      </c>
      <c r="AH283">
        <f>'2017'!$AT48</f>
        <v>0</v>
      </c>
      <c r="AI283">
        <f>'2018'!$AT48</f>
        <v>0</v>
      </c>
      <c r="AJ283">
        <f>'2019'!$AT48</f>
        <v>0</v>
      </c>
      <c r="AK283">
        <f>'2020'!$AT48</f>
        <v>0</v>
      </c>
      <c r="AL283">
        <f>'2021'!$AT48</f>
        <v>0</v>
      </c>
    </row>
    <row r="284" spans="1:38" x14ac:dyDescent="0.2">
      <c r="A284" t="s">
        <v>286</v>
      </c>
      <c r="B284" t="s">
        <v>313</v>
      </c>
      <c r="C284" t="s">
        <v>408</v>
      </c>
      <c r="E284" t="s">
        <v>146</v>
      </c>
      <c r="G284">
        <f>'1990'!$V48</f>
        <v>0</v>
      </c>
      <c r="H284">
        <f>'1991'!$V48</f>
        <v>0</v>
      </c>
      <c r="I284">
        <f>'1992'!$V48</f>
        <v>0</v>
      </c>
      <c r="J284">
        <f>'1993'!$V48</f>
        <v>0.1</v>
      </c>
      <c r="K284">
        <f>'1994'!$V48</f>
        <v>0.1</v>
      </c>
      <c r="L284">
        <f>'1995'!$V48</f>
        <v>0</v>
      </c>
      <c r="M284">
        <f>'1996'!$V48</f>
        <v>0</v>
      </c>
      <c r="N284">
        <f>'1997'!$V48</f>
        <v>0</v>
      </c>
      <c r="O284">
        <f>'1998'!$V48</f>
        <v>0</v>
      </c>
      <c r="P284">
        <f>'1999'!$V48</f>
        <v>0</v>
      </c>
      <c r="Q284">
        <f>'2000'!$V48</f>
        <v>0.3</v>
      </c>
      <c r="R284">
        <f>'2001'!$V48</f>
        <v>0</v>
      </c>
      <c r="S284">
        <f>'2002'!$V48</f>
        <v>0</v>
      </c>
      <c r="T284">
        <f>'2003'!$V48</f>
        <v>0</v>
      </c>
      <c r="U284">
        <f>'2004'!$V48</f>
        <v>0</v>
      </c>
      <c r="V284">
        <f>'2005'!$V48</f>
        <v>0</v>
      </c>
      <c r="W284">
        <f>'2006'!$V48</f>
        <v>0</v>
      </c>
      <c r="X284">
        <f>'2007'!$V48</f>
        <v>0</v>
      </c>
      <c r="Y284">
        <f>'2008'!$V48</f>
        <v>0</v>
      </c>
      <c r="Z284">
        <f>'2009'!$V48</f>
        <v>0</v>
      </c>
      <c r="AA284">
        <f>'2010'!$V48</f>
        <v>0</v>
      </c>
      <c r="AB284">
        <f>'2011'!$V48</f>
        <v>0</v>
      </c>
      <c r="AC284">
        <f>'2012'!$V48</f>
        <v>0</v>
      </c>
      <c r="AD284">
        <f>'2013'!$V48</f>
        <v>0.1</v>
      </c>
      <c r="AE284">
        <f>'2014'!$V48</f>
        <v>0</v>
      </c>
      <c r="AF284">
        <f>'2015'!$V48</f>
        <v>0</v>
      </c>
      <c r="AG284">
        <f>'2016'!$V48</f>
        <v>0</v>
      </c>
      <c r="AH284">
        <f>'2017'!$V48</f>
        <v>0</v>
      </c>
      <c r="AI284">
        <f>'2018'!$V48</f>
        <v>0</v>
      </c>
      <c r="AJ284">
        <f>'2019'!$V48</f>
        <v>0</v>
      </c>
      <c r="AK284">
        <f>'2020'!$V48</f>
        <v>0.1</v>
      </c>
      <c r="AL284">
        <f>'2021'!$V48</f>
        <v>0</v>
      </c>
    </row>
    <row r="285" spans="1:38" x14ac:dyDescent="0.2">
      <c r="A285" t="s">
        <v>286</v>
      </c>
      <c r="B285" t="s">
        <v>313</v>
      </c>
      <c r="C285" s="3" t="s">
        <v>409</v>
      </c>
      <c r="E285" t="s">
        <v>147</v>
      </c>
      <c r="G285">
        <f>'1990'!$G48</f>
        <v>0</v>
      </c>
      <c r="H285">
        <f>'1991'!$G48</f>
        <v>0</v>
      </c>
      <c r="I285">
        <f>'1992'!$G48</f>
        <v>0</v>
      </c>
      <c r="J285">
        <f>'1993'!$G48</f>
        <v>0</v>
      </c>
      <c r="K285">
        <f>'1994'!$G48</f>
        <v>0</v>
      </c>
      <c r="L285">
        <f>'1995'!$G48</f>
        <v>0</v>
      </c>
      <c r="M285">
        <f>'1996'!$G48</f>
        <v>0</v>
      </c>
      <c r="N285">
        <f>'1997'!$G48</f>
        <v>0</v>
      </c>
      <c r="O285">
        <f>'1998'!$G48</f>
        <v>0</v>
      </c>
      <c r="P285">
        <f>'1999'!$G48</f>
        <v>0</v>
      </c>
      <c r="Q285">
        <f>'2000'!$G48</f>
        <v>0</v>
      </c>
      <c r="R285">
        <f>'2001'!$G48</f>
        <v>0</v>
      </c>
      <c r="S285">
        <f>'2002'!$G48</f>
        <v>0</v>
      </c>
      <c r="T285">
        <f>'2003'!$G48</f>
        <v>0</v>
      </c>
      <c r="U285">
        <f>'2004'!$G48</f>
        <v>0</v>
      </c>
      <c r="V285">
        <f>'2005'!$G48</f>
        <v>0</v>
      </c>
      <c r="W285">
        <f>'2006'!$G48</f>
        <v>0</v>
      </c>
      <c r="X285">
        <f>'2007'!$G48</f>
        <v>0</v>
      </c>
      <c r="Y285">
        <f>'2008'!$G48</f>
        <v>0</v>
      </c>
      <c r="Z285">
        <f>'2009'!$G48</f>
        <v>0</v>
      </c>
      <c r="AA285">
        <f>'2010'!$G48</f>
        <v>0</v>
      </c>
      <c r="AB285">
        <f>'2011'!$G48</f>
        <v>0</v>
      </c>
      <c r="AC285">
        <f>'2012'!$G48</f>
        <v>0</v>
      </c>
      <c r="AD285">
        <f>'2013'!$G48</f>
        <v>0</v>
      </c>
      <c r="AE285">
        <f>'2014'!$G48</f>
        <v>0</v>
      </c>
      <c r="AF285">
        <f>'2015'!$G48</f>
        <v>0</v>
      </c>
      <c r="AG285">
        <f>'2016'!$G48</f>
        <v>0</v>
      </c>
      <c r="AH285">
        <f>'2017'!$G48</f>
        <v>0</v>
      </c>
      <c r="AI285">
        <f>'2018'!$G48</f>
        <v>0</v>
      </c>
      <c r="AJ285">
        <f>'2019'!$G48</f>
        <v>0</v>
      </c>
      <c r="AK285">
        <f>'2020'!$G48</f>
        <v>0</v>
      </c>
      <c r="AL285">
        <f>'2021'!$G48</f>
        <v>0</v>
      </c>
    </row>
    <row r="286" spans="1:38" x14ac:dyDescent="0.2">
      <c r="A286" t="s">
        <v>286</v>
      </c>
      <c r="B286" t="s">
        <v>313</v>
      </c>
      <c r="C286" t="s">
        <v>46</v>
      </c>
      <c r="E286" t="s">
        <v>148</v>
      </c>
      <c r="G286">
        <f>'1990'!$AS48</f>
        <v>3.5</v>
      </c>
      <c r="H286">
        <f>'1991'!$AS48</f>
        <v>3.2</v>
      </c>
      <c r="I286">
        <f>'1992'!$AS48</f>
        <v>3.2</v>
      </c>
      <c r="J286">
        <f>'1993'!$AS48</f>
        <v>3.4</v>
      </c>
      <c r="K286">
        <f>'1994'!$AS48</f>
        <v>3.8</v>
      </c>
      <c r="L286">
        <f>'1995'!$AS48</f>
        <v>3.9</v>
      </c>
      <c r="M286">
        <f>'1996'!$AS48</f>
        <v>3.6</v>
      </c>
      <c r="N286">
        <f>'1997'!$AS48</f>
        <v>3.9</v>
      </c>
      <c r="O286">
        <f>'1998'!$AS48</f>
        <v>3.7</v>
      </c>
      <c r="P286">
        <f>'1999'!$AS48</f>
        <v>3.4</v>
      </c>
      <c r="Q286">
        <f>'2000'!$AS48</f>
        <v>3.6</v>
      </c>
      <c r="R286">
        <f>'2001'!$AS48</f>
        <v>3.4</v>
      </c>
      <c r="S286">
        <f>'2002'!$AS48</f>
        <v>3.6</v>
      </c>
      <c r="T286">
        <f>'2003'!$AS48</f>
        <v>3.5</v>
      </c>
      <c r="U286">
        <f>'2004'!$AS48</f>
        <v>4.0999999999999996</v>
      </c>
      <c r="V286">
        <f>'2005'!$AS48</f>
        <v>4</v>
      </c>
      <c r="W286">
        <f>'2006'!$AS48</f>
        <v>3.8</v>
      </c>
      <c r="X286">
        <f>'2007'!$AS48</f>
        <v>4.4000000000000004</v>
      </c>
      <c r="Y286">
        <f>'2008'!$AS48</f>
        <v>4.3</v>
      </c>
      <c r="Z286">
        <f>'2009'!$AS48</f>
        <v>3.1</v>
      </c>
      <c r="AA286">
        <f>'2010'!$AS48</f>
        <v>3.6</v>
      </c>
      <c r="AB286">
        <f>'2011'!$AS48</f>
        <v>3.3</v>
      </c>
      <c r="AC286">
        <f>'2012'!$AS48</f>
        <v>2.7</v>
      </c>
      <c r="AD286">
        <f>'2013'!$AS48</f>
        <v>2.7</v>
      </c>
      <c r="AE286">
        <f>'2014'!$AS48</f>
        <v>2.2000000000000002</v>
      </c>
      <c r="AF286">
        <f>'2015'!$AS48</f>
        <v>2.7</v>
      </c>
      <c r="AG286">
        <f>'2016'!$AS48</f>
        <v>2.7</v>
      </c>
      <c r="AH286">
        <f>'2017'!$AS48</f>
        <v>3</v>
      </c>
      <c r="AI286">
        <f>'2018'!$AS48</f>
        <v>2.9</v>
      </c>
      <c r="AJ286">
        <f>'2019'!$AS48</f>
        <v>2.8</v>
      </c>
      <c r="AK286">
        <f>'2020'!$AS48</f>
        <v>2.2999999999999998</v>
      </c>
      <c r="AL286">
        <f>'2021'!$AS48</f>
        <v>2.7</v>
      </c>
    </row>
    <row r="287" spans="1:38" x14ac:dyDescent="0.2">
      <c r="A287" t="s">
        <v>286</v>
      </c>
      <c r="B287" t="s">
        <v>313</v>
      </c>
      <c r="C287" t="s">
        <v>45</v>
      </c>
      <c r="E287" t="s">
        <v>241</v>
      </c>
      <c r="G287">
        <f>'1990'!$BJ48</f>
        <v>1</v>
      </c>
      <c r="H287">
        <f>'1991'!$BJ48</f>
        <v>1</v>
      </c>
      <c r="I287">
        <f>'1992'!$BJ48</f>
        <v>1.1000000000000001</v>
      </c>
      <c r="J287">
        <f>'1993'!$BJ48</f>
        <v>1.2</v>
      </c>
      <c r="K287">
        <f>'1994'!$BJ48</f>
        <v>1.2</v>
      </c>
      <c r="L287">
        <f>'1995'!$BJ48</f>
        <v>1.2</v>
      </c>
      <c r="M287">
        <f>'1996'!$BJ48</f>
        <v>1</v>
      </c>
      <c r="N287">
        <f>'1997'!$BJ48</f>
        <v>1.2</v>
      </c>
      <c r="O287">
        <f>'1998'!$BJ48</f>
        <v>1.3</v>
      </c>
      <c r="P287">
        <f>'1999'!$BJ48</f>
        <v>1.2</v>
      </c>
      <c r="Q287">
        <f>'2000'!$BJ48</f>
        <v>1.3</v>
      </c>
      <c r="R287">
        <f>'2001'!$BJ48</f>
        <v>1.1000000000000001</v>
      </c>
      <c r="S287">
        <f>'2002'!$BJ48</f>
        <v>1.2</v>
      </c>
      <c r="T287">
        <f>'2003'!$BJ48</f>
        <v>1.4</v>
      </c>
      <c r="U287">
        <f>'2004'!$BJ48</f>
        <v>1.5</v>
      </c>
      <c r="V287">
        <f>'2005'!$BJ48</f>
        <v>1.7</v>
      </c>
      <c r="W287">
        <f>'2006'!$BJ48</f>
        <v>1.4</v>
      </c>
      <c r="X287">
        <f>'2007'!$BJ48</f>
        <v>1.3</v>
      </c>
      <c r="Y287">
        <f>'2008'!$BJ48</f>
        <v>1.3</v>
      </c>
      <c r="Z287">
        <f>'2009'!$BJ48</f>
        <v>1.2</v>
      </c>
      <c r="AA287">
        <f>'2010'!$BJ48</f>
        <v>1.3</v>
      </c>
      <c r="AB287">
        <f>'2011'!$BJ48</f>
        <v>1.2</v>
      </c>
      <c r="AC287">
        <f>'2012'!$BJ48</f>
        <v>1</v>
      </c>
      <c r="AD287">
        <f>'2013'!$BJ48</f>
        <v>1.3</v>
      </c>
      <c r="AE287">
        <f>'2014'!$BJ48</f>
        <v>1.3</v>
      </c>
      <c r="AF287">
        <f>'2015'!$BJ48</f>
        <v>0</v>
      </c>
      <c r="AG287">
        <f>'2016'!$BJ48</f>
        <v>0</v>
      </c>
      <c r="AH287">
        <f>'2017'!$BJ48</f>
        <v>0</v>
      </c>
      <c r="AI287">
        <f>'2018'!$BJ48</f>
        <v>0</v>
      </c>
      <c r="AJ287">
        <f>'2019'!$BJ48</f>
        <v>0</v>
      </c>
      <c r="AK287">
        <f>'2020'!$BJ48</f>
        <v>0</v>
      </c>
      <c r="AL287">
        <f>'2021'!$BJ48</f>
        <v>0</v>
      </c>
    </row>
    <row r="289" spans="1:38" x14ac:dyDescent="0.2">
      <c r="A289" t="s">
        <v>286</v>
      </c>
      <c r="B289" t="s">
        <v>314</v>
      </c>
      <c r="C289" t="s">
        <v>7</v>
      </c>
      <c r="E289" t="s">
        <v>142</v>
      </c>
      <c r="G289">
        <f>'1990'!$BH49</f>
        <v>5.4</v>
      </c>
      <c r="H289">
        <f>'1991'!$BH49</f>
        <v>5.6</v>
      </c>
      <c r="I289">
        <f>'1992'!$BH49</f>
        <v>5.9</v>
      </c>
      <c r="J289">
        <f>'1993'!$BH49</f>
        <v>5.3</v>
      </c>
      <c r="K289">
        <f>'1994'!$BH49</f>
        <v>5.2</v>
      </c>
      <c r="L289">
        <f>'1995'!$BH49</f>
        <v>4.9000000000000004</v>
      </c>
      <c r="M289">
        <f>'1996'!$BH49</f>
        <v>5.2</v>
      </c>
      <c r="N289">
        <f>'1997'!$BH49</f>
        <v>5.6</v>
      </c>
      <c r="O289">
        <f>'1998'!$BH49</f>
        <v>5.4</v>
      </c>
      <c r="P289">
        <f>'1999'!$BH49</f>
        <v>5.6</v>
      </c>
      <c r="Q289">
        <f>'2000'!$BH49</f>
        <v>6.1</v>
      </c>
      <c r="R289">
        <f>'2001'!$BH49</f>
        <v>5.8</v>
      </c>
      <c r="S289">
        <f>'2002'!$BH49</f>
        <v>5.6</v>
      </c>
      <c r="T289">
        <f>'2003'!$BH49</f>
        <v>5.3</v>
      </c>
      <c r="U289">
        <f>'2004'!$BH49</f>
        <v>5.0999999999999996</v>
      </c>
      <c r="V289">
        <f>'2005'!$BH49</f>
        <v>5.2</v>
      </c>
      <c r="W289">
        <f>'2006'!$BH49</f>
        <v>5.2</v>
      </c>
      <c r="X289">
        <f>'2007'!$BH49</f>
        <v>5.4</v>
      </c>
      <c r="Y289">
        <f>'2008'!$BH49</f>
        <v>5.6</v>
      </c>
      <c r="Z289">
        <f>'2009'!$BH49</f>
        <v>5.2</v>
      </c>
      <c r="AA289">
        <f>'2010'!$BH49</f>
        <v>5.2</v>
      </c>
      <c r="AB289">
        <f>'2011'!$BH49</f>
        <v>4.5999999999999996</v>
      </c>
      <c r="AC289">
        <f>'2012'!$BH49</f>
        <v>4.4000000000000004</v>
      </c>
      <c r="AD289">
        <f>'2013'!$BH49</f>
        <v>4.4000000000000004</v>
      </c>
      <c r="AE289">
        <f>'2014'!$BH49</f>
        <v>4.2</v>
      </c>
      <c r="AF289">
        <f>'2015'!$BH49</f>
        <v>4.5</v>
      </c>
      <c r="AG289">
        <f>'2016'!$BH49</f>
        <v>4.9000000000000004</v>
      </c>
      <c r="AH289">
        <f>'2017'!$BH49</f>
        <v>4.8</v>
      </c>
      <c r="AI289">
        <f>'2018'!$BH49</f>
        <v>4.9000000000000004</v>
      </c>
      <c r="AJ289">
        <f>'2019'!$BH49</f>
        <v>4.4000000000000004</v>
      </c>
      <c r="AK289">
        <f>'2020'!$BH49</f>
        <v>4.2</v>
      </c>
      <c r="AL289">
        <f>'2021'!$BH49</f>
        <v>4.3</v>
      </c>
    </row>
    <row r="290" spans="1:38" x14ac:dyDescent="0.2">
      <c r="A290" t="s">
        <v>286</v>
      </c>
      <c r="B290" t="s">
        <v>314</v>
      </c>
      <c r="C290" t="s">
        <v>12</v>
      </c>
      <c r="E290" t="s">
        <v>143</v>
      </c>
      <c r="G290">
        <f>'1990'!$BI49</f>
        <v>0.7</v>
      </c>
      <c r="H290">
        <f>'1991'!$BI49</f>
        <v>0.6</v>
      </c>
      <c r="I290">
        <f>'1992'!$BI49</f>
        <v>0.7</v>
      </c>
      <c r="J290">
        <f>'1993'!$BI49</f>
        <v>0.7</v>
      </c>
      <c r="K290">
        <f>'1994'!$BI49</f>
        <v>0.7</v>
      </c>
      <c r="L290">
        <f>'1995'!$BI49</f>
        <v>0.5</v>
      </c>
      <c r="M290">
        <f>'1996'!$BI49</f>
        <v>0.4</v>
      </c>
      <c r="N290">
        <f>'1997'!$BI49</f>
        <v>0.6</v>
      </c>
      <c r="O290">
        <f>'1998'!$BI49</f>
        <v>0.7</v>
      </c>
      <c r="P290">
        <f>'1999'!$BI49</f>
        <v>0.7</v>
      </c>
      <c r="Q290">
        <f>'2000'!$BI49</f>
        <v>0.7</v>
      </c>
      <c r="R290">
        <f>'2001'!$BI49</f>
        <v>0.7</v>
      </c>
      <c r="S290">
        <f>'2002'!$BI49</f>
        <v>0.7</v>
      </c>
      <c r="T290">
        <f>'2003'!$BI49</f>
        <v>0.6</v>
      </c>
      <c r="U290">
        <f>'2004'!$BI49</f>
        <v>0.6</v>
      </c>
      <c r="V290">
        <f>'2005'!$BI49</f>
        <v>0.5</v>
      </c>
      <c r="W290">
        <f>'2006'!$BI49</f>
        <v>0.6</v>
      </c>
      <c r="X290">
        <f>'2007'!$BI49</f>
        <v>0.5</v>
      </c>
      <c r="Y290">
        <f>'2008'!$BI49</f>
        <v>0.5</v>
      </c>
      <c r="Z290">
        <f>'2009'!$BI49</f>
        <v>0.4</v>
      </c>
      <c r="AA290">
        <f>'2010'!$BI49</f>
        <v>0.3</v>
      </c>
      <c r="AB290">
        <f>'2011'!$BI49</f>
        <v>0.3</v>
      </c>
      <c r="AC290">
        <f>'2012'!$BI49</f>
        <v>0.3</v>
      </c>
      <c r="AD290">
        <f>'2013'!$BI49</f>
        <v>0.3</v>
      </c>
      <c r="AE290">
        <f>'2014'!$BI49</f>
        <v>0.2</v>
      </c>
      <c r="AF290">
        <f>'2015'!$BI49</f>
        <v>0.2</v>
      </c>
      <c r="AG290">
        <f>'2016'!$BI49</f>
        <v>0.2</v>
      </c>
      <c r="AH290">
        <f>'2017'!$BI49</f>
        <v>0.2</v>
      </c>
      <c r="AI290">
        <f>'2018'!$BI49</f>
        <v>0.1</v>
      </c>
      <c r="AJ290">
        <f>'2019'!$BI49</f>
        <v>0.1</v>
      </c>
      <c r="AK290">
        <f>'2020'!$BI49</f>
        <v>0.1</v>
      </c>
      <c r="AL290">
        <f>'2021'!$BI49</f>
        <v>0.1</v>
      </c>
    </row>
    <row r="291" spans="1:38" x14ac:dyDescent="0.2">
      <c r="A291" t="s">
        <v>286</v>
      </c>
      <c r="B291" t="s">
        <v>314</v>
      </c>
      <c r="C291" t="s">
        <v>13</v>
      </c>
      <c r="E291" t="s">
        <v>145</v>
      </c>
      <c r="G291">
        <f>'1990'!$AT49</f>
        <v>0</v>
      </c>
      <c r="H291">
        <f>'1991'!$AT49</f>
        <v>0</v>
      </c>
      <c r="I291">
        <f>'1992'!$AT49</f>
        <v>0</v>
      </c>
      <c r="J291">
        <f>'1993'!$AT49</f>
        <v>0</v>
      </c>
      <c r="K291">
        <f>'1994'!$AT49</f>
        <v>0</v>
      </c>
      <c r="L291">
        <f>'1995'!$AT49</f>
        <v>0</v>
      </c>
      <c r="M291">
        <f>'1996'!$AT49</f>
        <v>0</v>
      </c>
      <c r="N291">
        <f>'1997'!$AT49</f>
        <v>0.1</v>
      </c>
      <c r="O291">
        <f>'1998'!$AT49</f>
        <v>0.1</v>
      </c>
      <c r="P291">
        <f>'1999'!$AT49</f>
        <v>0.2</v>
      </c>
      <c r="Q291">
        <f>'2000'!$AT49</f>
        <v>0.3</v>
      </c>
      <c r="R291">
        <f>'2001'!$AT49</f>
        <v>0.3</v>
      </c>
      <c r="S291">
        <f>'2002'!$AT49</f>
        <v>0.6</v>
      </c>
      <c r="T291">
        <f>'2003'!$AT49</f>
        <v>0.9</v>
      </c>
      <c r="U291">
        <f>'2004'!$AT49</f>
        <v>1.2</v>
      </c>
      <c r="V291">
        <f>'2005'!$AT49</f>
        <v>1.3</v>
      </c>
      <c r="W291">
        <f>'2006'!$AT49</f>
        <v>1.4</v>
      </c>
      <c r="X291">
        <f>'2007'!$AT49</f>
        <v>1.3</v>
      </c>
      <c r="Y291">
        <f>'2008'!$AT49</f>
        <v>1.2</v>
      </c>
      <c r="Z291">
        <f>'2009'!$AT49</f>
        <v>1.2</v>
      </c>
      <c r="AA291">
        <f>'2010'!$AT49</f>
        <v>1</v>
      </c>
      <c r="AB291">
        <f>'2011'!$AT49</f>
        <v>1</v>
      </c>
      <c r="AC291">
        <f>'2012'!$AT49</f>
        <v>0.9</v>
      </c>
      <c r="AD291">
        <f>'2013'!$AT49</f>
        <v>0.8</v>
      </c>
      <c r="AE291">
        <f>'2014'!$AT49</f>
        <v>0.8</v>
      </c>
      <c r="AF291">
        <f>'2015'!$AT49</f>
        <v>0.6</v>
      </c>
      <c r="AG291">
        <f>'2016'!$AT49</f>
        <v>0.6</v>
      </c>
      <c r="AH291">
        <f>'2017'!$AT49</f>
        <v>0.6</v>
      </c>
      <c r="AI291">
        <f>'2018'!$AT49</f>
        <v>0.6</v>
      </c>
      <c r="AJ291">
        <f>'2019'!$AT49</f>
        <v>0</v>
      </c>
      <c r="AK291">
        <f>'2020'!$AT49</f>
        <v>0</v>
      </c>
      <c r="AL291">
        <f>'2021'!$AT49</f>
        <v>0</v>
      </c>
    </row>
    <row r="292" spans="1:38" x14ac:dyDescent="0.2">
      <c r="A292" t="s">
        <v>286</v>
      </c>
      <c r="B292" t="s">
        <v>314</v>
      </c>
      <c r="C292" t="s">
        <v>408</v>
      </c>
      <c r="E292" t="s">
        <v>146</v>
      </c>
      <c r="G292">
        <f>'1990'!$V49</f>
        <v>4.5999999999999996</v>
      </c>
      <c r="H292">
        <f>'1991'!$V49</f>
        <v>4.0999999999999996</v>
      </c>
      <c r="I292">
        <f>'1992'!$V49</f>
        <v>4.7</v>
      </c>
      <c r="J292">
        <f>'1993'!$V49</f>
        <v>4.3</v>
      </c>
      <c r="K292">
        <f>'1994'!$V49</f>
        <v>3.2</v>
      </c>
      <c r="L292">
        <f>'1995'!$V49</f>
        <v>3.2</v>
      </c>
      <c r="M292">
        <f>'1996'!$V49</f>
        <v>3</v>
      </c>
      <c r="N292">
        <f>'1997'!$V49</f>
        <v>1.6</v>
      </c>
      <c r="O292">
        <f>'1998'!$V49</f>
        <v>2</v>
      </c>
      <c r="P292">
        <f>'1999'!$V49</f>
        <v>1.7</v>
      </c>
      <c r="Q292">
        <f>'2000'!$V49</f>
        <v>1.4</v>
      </c>
      <c r="R292">
        <f>'2001'!$V49</f>
        <v>1.3</v>
      </c>
      <c r="S292">
        <f>'2002'!$V49</f>
        <v>0.7</v>
      </c>
      <c r="T292">
        <f>'2003'!$V49</f>
        <v>0.8</v>
      </c>
      <c r="U292">
        <f>'2004'!$V49</f>
        <v>0.7</v>
      </c>
      <c r="V292">
        <f>'2005'!$V49</f>
        <v>0.8</v>
      </c>
      <c r="W292">
        <f>'2006'!$V49</f>
        <v>1.1000000000000001</v>
      </c>
      <c r="X292">
        <f>'2007'!$V49</f>
        <v>1.1000000000000001</v>
      </c>
      <c r="Y292">
        <f>'2008'!$V49</f>
        <v>1.3</v>
      </c>
      <c r="Z292">
        <f>'2009'!$V49</f>
        <v>1</v>
      </c>
      <c r="AA292">
        <f>'2010'!$V49</f>
        <v>1</v>
      </c>
      <c r="AB292">
        <f>'2011'!$V49</f>
        <v>1</v>
      </c>
      <c r="AC292">
        <f>'2012'!$V49</f>
        <v>0.8</v>
      </c>
      <c r="AD292">
        <f>'2013'!$V49</f>
        <v>0.5</v>
      </c>
      <c r="AE292">
        <f>'2014'!$V49</f>
        <v>0.5</v>
      </c>
      <c r="AF292">
        <f>'2015'!$V49</f>
        <v>0.4</v>
      </c>
      <c r="AG292">
        <f>'2016'!$V49</f>
        <v>0.6</v>
      </c>
      <c r="AH292">
        <f>'2017'!$V49</f>
        <v>0.5</v>
      </c>
      <c r="AI292">
        <f>'2018'!$V49</f>
        <v>0.3</v>
      </c>
      <c r="AJ292">
        <f>'2019'!$V49</f>
        <v>0.3</v>
      </c>
      <c r="AK292">
        <f>'2020'!$V49</f>
        <v>0.4</v>
      </c>
      <c r="AL292">
        <f>'2021'!$V49</f>
        <v>0.2</v>
      </c>
    </row>
    <row r="293" spans="1:38" x14ac:dyDescent="0.2">
      <c r="A293" t="s">
        <v>286</v>
      </c>
      <c r="B293" t="s">
        <v>314</v>
      </c>
      <c r="C293" s="3" t="s">
        <v>409</v>
      </c>
      <c r="E293" t="s">
        <v>147</v>
      </c>
      <c r="G293">
        <f>'1990'!$G49</f>
        <v>3.3</v>
      </c>
      <c r="H293">
        <f>'1991'!$G49</f>
        <v>2.7</v>
      </c>
      <c r="I293">
        <f>'1992'!$G49</f>
        <v>2.2999999999999998</v>
      </c>
      <c r="J293">
        <f>'1993'!$G49</f>
        <v>2.2999999999999998</v>
      </c>
      <c r="K293">
        <f>'1994'!$G49</f>
        <v>2.1</v>
      </c>
      <c r="L293">
        <f>'1995'!$G49</f>
        <v>2.1</v>
      </c>
      <c r="M293">
        <f>'1996'!$G49</f>
        <v>1.9</v>
      </c>
      <c r="N293">
        <f>'1997'!$G49</f>
        <v>2.1</v>
      </c>
      <c r="O293">
        <f>'1998'!$G49</f>
        <v>1.9</v>
      </c>
      <c r="P293">
        <f>'1999'!$G49</f>
        <v>2.2999999999999998</v>
      </c>
      <c r="Q293">
        <f>'2000'!$G49</f>
        <v>2.2999999999999998</v>
      </c>
      <c r="R293">
        <f>'2001'!$G49</f>
        <v>2.4</v>
      </c>
      <c r="S293">
        <f>'2002'!$G49</f>
        <v>1.6</v>
      </c>
      <c r="T293">
        <f>'2003'!$G49</f>
        <v>1.5</v>
      </c>
      <c r="U293">
        <f>'2004'!$G49</f>
        <v>1.5</v>
      </c>
      <c r="V293">
        <f>'2005'!$G49</f>
        <v>1.5</v>
      </c>
      <c r="W293">
        <f>'2006'!$G49</f>
        <v>1.3</v>
      </c>
      <c r="X293">
        <f>'2007'!$G49</f>
        <v>1.9</v>
      </c>
      <c r="Y293">
        <f>'2008'!$G49</f>
        <v>1.6</v>
      </c>
      <c r="Z293">
        <f>'2009'!$G49</f>
        <v>1.4</v>
      </c>
      <c r="AA293">
        <f>'2010'!$G49</f>
        <v>1.5</v>
      </c>
      <c r="AB293">
        <f>'2011'!$G49</f>
        <v>1.4</v>
      </c>
      <c r="AC293">
        <f>'2012'!$G49</f>
        <v>1.4</v>
      </c>
      <c r="AD293">
        <f>'2013'!$G49</f>
        <v>1.2</v>
      </c>
      <c r="AE293">
        <f>'2014'!$G49</f>
        <v>1.4</v>
      </c>
      <c r="AF293">
        <f>'2015'!$G49</f>
        <v>1.4</v>
      </c>
      <c r="AG293">
        <f>'2016'!$G49</f>
        <v>1.5</v>
      </c>
      <c r="AH293">
        <f>'2017'!$G49</f>
        <v>1.8</v>
      </c>
      <c r="AI293">
        <f>'2018'!$G49</f>
        <v>1.9</v>
      </c>
      <c r="AJ293">
        <f>'2019'!$G49</f>
        <v>1.1000000000000001</v>
      </c>
      <c r="AK293">
        <f>'2020'!$G49</f>
        <v>1</v>
      </c>
      <c r="AL293">
        <f>'2021'!$G49</f>
        <v>1.1000000000000001</v>
      </c>
    </row>
    <row r="294" spans="1:38" x14ac:dyDescent="0.2">
      <c r="A294" t="s">
        <v>286</v>
      </c>
      <c r="B294" t="s">
        <v>314</v>
      </c>
      <c r="C294" t="s">
        <v>46</v>
      </c>
      <c r="E294" t="s">
        <v>148</v>
      </c>
      <c r="G294">
        <f>'1990'!$AS49</f>
        <v>24.8</v>
      </c>
      <c r="H294">
        <f>'1991'!$AS49</f>
        <v>26.8</v>
      </c>
      <c r="I294">
        <f>'1992'!$AS49</f>
        <v>27.9</v>
      </c>
      <c r="J294">
        <f>'1993'!$AS49</f>
        <v>26.1</v>
      </c>
      <c r="K294">
        <f>'1994'!$AS49</f>
        <v>26.8</v>
      </c>
      <c r="L294">
        <f>'1995'!$AS49</f>
        <v>22.8</v>
      </c>
      <c r="M294">
        <f>'1996'!$AS49</f>
        <v>25</v>
      </c>
      <c r="N294">
        <f>'1997'!$AS49</f>
        <v>26.1</v>
      </c>
      <c r="O294">
        <f>'1998'!$AS49</f>
        <v>24.5</v>
      </c>
      <c r="P294">
        <f>'1999'!$AS49</f>
        <v>24.8</v>
      </c>
      <c r="Q294">
        <f>'2000'!$AS49</f>
        <v>25.4</v>
      </c>
      <c r="R294">
        <f>'2001'!$AS49</f>
        <v>25</v>
      </c>
      <c r="S294">
        <f>'2002'!$AS49</f>
        <v>22.1</v>
      </c>
      <c r="T294">
        <f>'2003'!$AS49</f>
        <v>22.1</v>
      </c>
      <c r="U294">
        <f>'2004'!$AS49</f>
        <v>22.3</v>
      </c>
      <c r="V294">
        <f>'2005'!$AS49</f>
        <v>22.7</v>
      </c>
      <c r="W294">
        <f>'2006'!$AS49</f>
        <v>22.4</v>
      </c>
      <c r="X294">
        <f>'2007'!$AS49</f>
        <v>23.3</v>
      </c>
      <c r="Y294">
        <f>'2008'!$AS49</f>
        <v>23</v>
      </c>
      <c r="Z294">
        <f>'2009'!$AS49</f>
        <v>20.8</v>
      </c>
      <c r="AA294">
        <f>'2010'!$AS49</f>
        <v>22.2</v>
      </c>
      <c r="AB294">
        <f>'2011'!$AS49</f>
        <v>19.2</v>
      </c>
      <c r="AC294">
        <f>'2012'!$AS49</f>
        <v>17.7</v>
      </c>
      <c r="AD294">
        <f>'2013'!$AS49</f>
        <v>16.5</v>
      </c>
      <c r="AE294">
        <f>'2014'!$AS49</f>
        <v>16.7</v>
      </c>
      <c r="AF294">
        <f>'2015'!$AS49</f>
        <v>20.100000000000001</v>
      </c>
      <c r="AG294">
        <f>'2016'!$AS49</f>
        <v>20.8</v>
      </c>
      <c r="AH294">
        <f>'2017'!$AS49</f>
        <v>20.100000000000001</v>
      </c>
      <c r="AI294">
        <f>'2018'!$AS49</f>
        <v>21.5</v>
      </c>
      <c r="AJ294">
        <f>'2019'!$AS49</f>
        <v>20.100000000000001</v>
      </c>
      <c r="AK294">
        <f>'2020'!$AS49</f>
        <v>19</v>
      </c>
      <c r="AL294">
        <f>'2021'!$AS49</f>
        <v>19.2</v>
      </c>
    </row>
    <row r="295" spans="1:38" x14ac:dyDescent="0.2">
      <c r="A295" t="s">
        <v>286</v>
      </c>
      <c r="B295" t="s">
        <v>314</v>
      </c>
      <c r="C295" t="s">
        <v>45</v>
      </c>
      <c r="E295" t="s">
        <v>241</v>
      </c>
      <c r="G295">
        <f>'1990'!$BJ49</f>
        <v>0</v>
      </c>
      <c r="H295">
        <f>'1991'!$BJ49</f>
        <v>0</v>
      </c>
      <c r="I295">
        <f>'1992'!$BJ49</f>
        <v>0</v>
      </c>
      <c r="J295">
        <f>'1993'!$BJ49</f>
        <v>0</v>
      </c>
      <c r="K295">
        <f>'1994'!$BJ49</f>
        <v>0</v>
      </c>
      <c r="L295">
        <f>'1995'!$BJ49</f>
        <v>0</v>
      </c>
      <c r="M295">
        <f>'1996'!$BJ49</f>
        <v>0</v>
      </c>
      <c r="N295">
        <f>'1997'!$BJ49</f>
        <v>0</v>
      </c>
      <c r="O295">
        <f>'1998'!$BJ49</f>
        <v>0</v>
      </c>
      <c r="P295">
        <f>'1999'!$BJ49</f>
        <v>0</v>
      </c>
      <c r="Q295">
        <f>'2000'!$BJ49</f>
        <v>0</v>
      </c>
      <c r="R295">
        <f>'2001'!$BJ49</f>
        <v>0</v>
      </c>
      <c r="S295">
        <f>'2002'!$BJ49</f>
        <v>0</v>
      </c>
      <c r="T295">
        <f>'2003'!$BJ49</f>
        <v>0</v>
      </c>
      <c r="U295">
        <f>'2004'!$BJ49</f>
        <v>0</v>
      </c>
      <c r="V295">
        <f>'2005'!$BJ49</f>
        <v>0</v>
      </c>
      <c r="W295">
        <f>'2006'!$BJ49</f>
        <v>0</v>
      </c>
      <c r="X295">
        <f>'2007'!$BJ49</f>
        <v>0</v>
      </c>
      <c r="Y295">
        <f>'2008'!$BJ49</f>
        <v>0</v>
      </c>
      <c r="Z295">
        <f>'2009'!$BJ49</f>
        <v>0</v>
      </c>
      <c r="AA295">
        <f>'2010'!$BJ49</f>
        <v>0</v>
      </c>
      <c r="AB295">
        <f>'2011'!$BJ49</f>
        <v>0</v>
      </c>
      <c r="AC295">
        <f>'2012'!$BJ49</f>
        <v>0</v>
      </c>
      <c r="AD295">
        <f>'2013'!$BJ49</f>
        <v>0</v>
      </c>
      <c r="AE295">
        <f>'2014'!$BJ49</f>
        <v>0</v>
      </c>
      <c r="AF295">
        <f>'2015'!$BJ49</f>
        <v>0</v>
      </c>
      <c r="AG295">
        <f>'2016'!$BJ49</f>
        <v>0</v>
      </c>
      <c r="AH295">
        <f>'2017'!$BJ49</f>
        <v>0</v>
      </c>
      <c r="AI295">
        <f>'2018'!$BJ49</f>
        <v>0</v>
      </c>
      <c r="AJ295">
        <f>'2019'!$BJ49</f>
        <v>0</v>
      </c>
      <c r="AK295">
        <f>'2020'!$BJ49</f>
        <v>0</v>
      </c>
      <c r="AL295">
        <f>'2021'!$BJ49</f>
        <v>0</v>
      </c>
    </row>
    <row r="297" spans="1:38" x14ac:dyDescent="0.2">
      <c r="A297" t="s">
        <v>286</v>
      </c>
      <c r="B297" t="s">
        <v>315</v>
      </c>
      <c r="C297" t="s">
        <v>7</v>
      </c>
      <c r="E297" t="s">
        <v>142</v>
      </c>
      <c r="G297">
        <f>'1990'!$BH50</f>
        <v>1.8</v>
      </c>
      <c r="H297">
        <f>'1991'!$BH50</f>
        <v>1.9</v>
      </c>
      <c r="I297">
        <f>'1992'!$BH50</f>
        <v>1.9</v>
      </c>
      <c r="J297">
        <f>'1993'!$BH50</f>
        <v>1.9</v>
      </c>
      <c r="K297">
        <f>'1994'!$BH50</f>
        <v>2</v>
      </c>
      <c r="L297">
        <f>'1995'!$BH50</f>
        <v>2.1</v>
      </c>
      <c r="M297">
        <f>'1996'!$BH50</f>
        <v>2.2000000000000002</v>
      </c>
      <c r="N297">
        <f>'1997'!$BH50</f>
        <v>2.4</v>
      </c>
      <c r="O297">
        <f>'1998'!$BH50</f>
        <v>2.2999999999999998</v>
      </c>
      <c r="P297">
        <f>'1999'!$BH50</f>
        <v>2.2999999999999998</v>
      </c>
      <c r="Q297">
        <f>'2000'!$BH50</f>
        <v>2.2999999999999998</v>
      </c>
      <c r="R297">
        <f>'2001'!$BH50</f>
        <v>2.2999999999999998</v>
      </c>
      <c r="S297">
        <f>'2002'!$BH50</f>
        <v>2.5</v>
      </c>
      <c r="T297">
        <f>'2003'!$BH50</f>
        <v>2.4</v>
      </c>
      <c r="U297">
        <f>'2004'!$BH50</f>
        <v>2.2999999999999998</v>
      </c>
      <c r="V297">
        <f>'2005'!$BH50</f>
        <v>2.1</v>
      </c>
      <c r="W297">
        <f>'2006'!$BH50</f>
        <v>2.1</v>
      </c>
      <c r="X297">
        <f>'2007'!$BH50</f>
        <v>2.2000000000000002</v>
      </c>
      <c r="Y297">
        <f>'2008'!$BH50</f>
        <v>2.5</v>
      </c>
      <c r="Z297">
        <f>'2009'!$BH50</f>
        <v>2.6</v>
      </c>
      <c r="AA297">
        <f>'2010'!$BH50</f>
        <v>2.6</v>
      </c>
      <c r="AB297">
        <f>'2011'!$BH50</f>
        <v>2.1</v>
      </c>
      <c r="AC297">
        <f>'2012'!$BH50</f>
        <v>1.9</v>
      </c>
      <c r="AD297">
        <f>'2013'!$BH50</f>
        <v>2</v>
      </c>
      <c r="AE297">
        <f>'2014'!$BH50</f>
        <v>2</v>
      </c>
      <c r="AF297">
        <f>'2015'!$BH50</f>
        <v>2.1</v>
      </c>
      <c r="AG297">
        <f>'2016'!$BH50</f>
        <v>2.2000000000000002</v>
      </c>
      <c r="AH297">
        <f>'2017'!$BH50</f>
        <v>2.1</v>
      </c>
      <c r="AI297">
        <f>'2018'!$BH50</f>
        <v>2.5</v>
      </c>
      <c r="AJ297">
        <f>'2019'!$BH50</f>
        <v>2.4</v>
      </c>
      <c r="AK297">
        <f>'2020'!$BH50</f>
        <v>2.2000000000000002</v>
      </c>
      <c r="AL297">
        <f>'2021'!$BH50</f>
        <v>2.2000000000000002</v>
      </c>
    </row>
    <row r="298" spans="1:38" x14ac:dyDescent="0.2">
      <c r="A298" t="s">
        <v>286</v>
      </c>
      <c r="B298" t="s">
        <v>315</v>
      </c>
      <c r="C298" t="s">
        <v>12</v>
      </c>
      <c r="E298" t="s">
        <v>143</v>
      </c>
      <c r="G298">
        <f>'1990'!$BI50</f>
        <v>0</v>
      </c>
      <c r="H298">
        <f>'1991'!$BI50</f>
        <v>0</v>
      </c>
      <c r="I298">
        <f>'1992'!$BI50</f>
        <v>0</v>
      </c>
      <c r="J298">
        <f>'1993'!$BI50</f>
        <v>0</v>
      </c>
      <c r="K298">
        <f>'1994'!$BI50</f>
        <v>0</v>
      </c>
      <c r="L298">
        <f>'1995'!$BI50</f>
        <v>0</v>
      </c>
      <c r="M298">
        <f>'1996'!$BI50</f>
        <v>0</v>
      </c>
      <c r="N298">
        <f>'1997'!$BI50</f>
        <v>0</v>
      </c>
      <c r="O298">
        <f>'1998'!$BI50</f>
        <v>0</v>
      </c>
      <c r="P298">
        <f>'1999'!$BI50</f>
        <v>0</v>
      </c>
      <c r="Q298">
        <f>'2000'!$BI50</f>
        <v>0</v>
      </c>
      <c r="R298">
        <f>'2001'!$BI50</f>
        <v>0</v>
      </c>
      <c r="S298">
        <f>'2002'!$BI50</f>
        <v>0</v>
      </c>
      <c r="T298">
        <f>'2003'!$BI50</f>
        <v>0.1</v>
      </c>
      <c r="U298">
        <f>'2004'!$BI50</f>
        <v>0.1</v>
      </c>
      <c r="V298">
        <f>'2005'!$BI50</f>
        <v>0.1</v>
      </c>
      <c r="W298">
        <f>'2006'!$BI50</f>
        <v>0.1</v>
      </c>
      <c r="X298">
        <f>'2007'!$BI50</f>
        <v>0.1</v>
      </c>
      <c r="Y298">
        <f>'2008'!$BI50</f>
        <v>0.2</v>
      </c>
      <c r="Z298">
        <f>'2009'!$BI50</f>
        <v>0.1</v>
      </c>
      <c r="AA298">
        <f>'2010'!$BI50</f>
        <v>0</v>
      </c>
      <c r="AB298">
        <f>'2011'!$BI50</f>
        <v>0</v>
      </c>
      <c r="AC298">
        <f>'2012'!$BI50</f>
        <v>0</v>
      </c>
      <c r="AD298">
        <f>'2013'!$BI50</f>
        <v>0</v>
      </c>
      <c r="AE298">
        <f>'2014'!$BI50</f>
        <v>0</v>
      </c>
      <c r="AF298">
        <f>'2015'!$BI50</f>
        <v>0</v>
      </c>
      <c r="AG298">
        <f>'2016'!$BI50</f>
        <v>0</v>
      </c>
      <c r="AH298">
        <f>'2017'!$BI50</f>
        <v>0</v>
      </c>
      <c r="AI298">
        <f>'2018'!$BI50</f>
        <v>0</v>
      </c>
      <c r="AJ298">
        <f>'2019'!$BI50</f>
        <v>0</v>
      </c>
      <c r="AK298">
        <f>'2020'!$BI50</f>
        <v>0</v>
      </c>
      <c r="AL298">
        <f>'2021'!$BI50</f>
        <v>0.1</v>
      </c>
    </row>
    <row r="299" spans="1:38" x14ac:dyDescent="0.2">
      <c r="A299" t="s">
        <v>286</v>
      </c>
      <c r="B299" t="s">
        <v>315</v>
      </c>
      <c r="C299" t="s">
        <v>13</v>
      </c>
      <c r="E299" t="s">
        <v>145</v>
      </c>
      <c r="G299">
        <f>'1990'!$AT50</f>
        <v>0</v>
      </c>
      <c r="H299">
        <f>'1991'!$AT50</f>
        <v>0</v>
      </c>
      <c r="I299">
        <f>'1992'!$AT50</f>
        <v>0</v>
      </c>
      <c r="J299">
        <f>'1993'!$AT50</f>
        <v>0</v>
      </c>
      <c r="K299">
        <f>'1994'!$AT50</f>
        <v>0</v>
      </c>
      <c r="L299">
        <f>'1995'!$AT50</f>
        <v>0</v>
      </c>
      <c r="M299">
        <f>'1996'!$AT50</f>
        <v>0</v>
      </c>
      <c r="N299">
        <f>'1997'!$AT50</f>
        <v>0</v>
      </c>
      <c r="O299">
        <f>'1998'!$AT50</f>
        <v>0</v>
      </c>
      <c r="P299">
        <f>'1999'!$AT50</f>
        <v>0</v>
      </c>
      <c r="Q299">
        <f>'2000'!$AT50</f>
        <v>0</v>
      </c>
      <c r="R299">
        <f>'2001'!$AT50</f>
        <v>0</v>
      </c>
      <c r="S299">
        <f>'2002'!$AT50</f>
        <v>0</v>
      </c>
      <c r="T299">
        <f>'2003'!$AT50</f>
        <v>0</v>
      </c>
      <c r="U299">
        <f>'2004'!$AT50</f>
        <v>0</v>
      </c>
      <c r="V299">
        <f>'2005'!$AT50</f>
        <v>0</v>
      </c>
      <c r="W299">
        <f>'2006'!$AT50</f>
        <v>0</v>
      </c>
      <c r="X299">
        <f>'2007'!$AT50</f>
        <v>0</v>
      </c>
      <c r="Y299">
        <f>'2008'!$AT50</f>
        <v>0</v>
      </c>
      <c r="Z299">
        <f>'2009'!$AT50</f>
        <v>0</v>
      </c>
      <c r="AA299">
        <f>'2010'!$AT50</f>
        <v>0</v>
      </c>
      <c r="AB299">
        <f>'2011'!$AT50</f>
        <v>0</v>
      </c>
      <c r="AC299">
        <f>'2012'!$AT50</f>
        <v>0</v>
      </c>
      <c r="AD299">
        <f>'2013'!$AT50</f>
        <v>0</v>
      </c>
      <c r="AE299">
        <f>'2014'!$AT50</f>
        <v>0</v>
      </c>
      <c r="AF299">
        <f>'2015'!$AT50</f>
        <v>0</v>
      </c>
      <c r="AG299">
        <f>'2016'!$AT50</f>
        <v>0</v>
      </c>
      <c r="AH299">
        <f>'2017'!$AT50</f>
        <v>0</v>
      </c>
      <c r="AI299">
        <f>'2018'!$AT50</f>
        <v>0</v>
      </c>
      <c r="AJ299">
        <f>'2019'!$AT50</f>
        <v>0</v>
      </c>
      <c r="AK299">
        <f>'2020'!$AT50</f>
        <v>0</v>
      </c>
      <c r="AL299">
        <f>'2021'!$AT50</f>
        <v>0</v>
      </c>
    </row>
    <row r="300" spans="1:38" x14ac:dyDescent="0.2">
      <c r="A300" t="s">
        <v>286</v>
      </c>
      <c r="B300" t="s">
        <v>315</v>
      </c>
      <c r="C300" t="s">
        <v>408</v>
      </c>
      <c r="E300" t="s">
        <v>146</v>
      </c>
      <c r="G300">
        <f>'1990'!$V50</f>
        <v>0.4</v>
      </c>
      <c r="H300">
        <f>'1991'!$V50</f>
        <v>0.3</v>
      </c>
      <c r="I300">
        <f>'1992'!$V50</f>
        <v>0.3</v>
      </c>
      <c r="J300">
        <f>'1993'!$V50</f>
        <v>0.5</v>
      </c>
      <c r="K300">
        <f>'1994'!$V50</f>
        <v>0.3</v>
      </c>
      <c r="L300">
        <f>'1995'!$V50</f>
        <v>0.3</v>
      </c>
      <c r="M300">
        <f>'1996'!$V50</f>
        <v>0.3</v>
      </c>
      <c r="N300">
        <f>'1997'!$V50</f>
        <v>0.5</v>
      </c>
      <c r="O300">
        <f>'1998'!$V50</f>
        <v>0.4</v>
      </c>
      <c r="P300">
        <f>'1999'!$V50</f>
        <v>0.3</v>
      </c>
      <c r="Q300">
        <f>'2000'!$V50</f>
        <v>0.3</v>
      </c>
      <c r="R300">
        <f>'2001'!$V50</f>
        <v>0.3</v>
      </c>
      <c r="S300">
        <f>'2002'!$V50</f>
        <v>0.2</v>
      </c>
      <c r="T300">
        <f>'2003'!$V50</f>
        <v>0.3</v>
      </c>
      <c r="U300">
        <f>'2004'!$V50</f>
        <v>0.2</v>
      </c>
      <c r="V300">
        <f>'2005'!$V50</f>
        <v>0.2</v>
      </c>
      <c r="W300">
        <f>'2006'!$V50</f>
        <v>0.2</v>
      </c>
      <c r="X300">
        <f>'2007'!$V50</f>
        <v>0.2</v>
      </c>
      <c r="Y300">
        <f>'2008'!$V50</f>
        <v>0.3</v>
      </c>
      <c r="Z300">
        <f>'2009'!$V50</f>
        <v>0.3</v>
      </c>
      <c r="AA300">
        <f>'2010'!$V50</f>
        <v>0.2</v>
      </c>
      <c r="AB300">
        <f>'2011'!$V50</f>
        <v>0</v>
      </c>
      <c r="AC300">
        <f>'2012'!$V50</f>
        <v>0</v>
      </c>
      <c r="AD300">
        <f>'2013'!$V50</f>
        <v>0.2</v>
      </c>
      <c r="AE300">
        <f>'2014'!$V50</f>
        <v>0.2</v>
      </c>
      <c r="AF300">
        <f>'2015'!$V50</f>
        <v>0.1</v>
      </c>
      <c r="AG300">
        <f>'2016'!$V50</f>
        <v>0</v>
      </c>
      <c r="AH300">
        <f>'2017'!$V50</f>
        <v>0</v>
      </c>
      <c r="AI300">
        <f>'2018'!$V50</f>
        <v>0.1</v>
      </c>
      <c r="AJ300">
        <f>'2019'!$V50</f>
        <v>0</v>
      </c>
      <c r="AK300">
        <f>'2020'!$V50</f>
        <v>0</v>
      </c>
      <c r="AL300">
        <f>'2021'!$V50</f>
        <v>0</v>
      </c>
    </row>
    <row r="301" spans="1:38" x14ac:dyDescent="0.2">
      <c r="A301" t="s">
        <v>286</v>
      </c>
      <c r="B301" t="s">
        <v>315</v>
      </c>
      <c r="C301" s="3" t="s">
        <v>409</v>
      </c>
      <c r="E301" t="s">
        <v>147</v>
      </c>
      <c r="G301">
        <f>'1990'!$G50</f>
        <v>0</v>
      </c>
      <c r="H301">
        <f>'1991'!$G50</f>
        <v>0</v>
      </c>
      <c r="I301">
        <f>'1992'!$G50</f>
        <v>0</v>
      </c>
      <c r="J301">
        <f>'1993'!$G50</f>
        <v>0</v>
      </c>
      <c r="K301">
        <f>'1994'!$G50</f>
        <v>0</v>
      </c>
      <c r="L301">
        <f>'1995'!$G50</f>
        <v>0</v>
      </c>
      <c r="M301">
        <f>'1996'!$G50</f>
        <v>0</v>
      </c>
      <c r="N301">
        <f>'1997'!$G50</f>
        <v>0</v>
      </c>
      <c r="O301">
        <f>'1998'!$G50</f>
        <v>0</v>
      </c>
      <c r="P301">
        <f>'1999'!$G50</f>
        <v>0</v>
      </c>
      <c r="Q301">
        <f>'2000'!$G50</f>
        <v>0</v>
      </c>
      <c r="R301">
        <f>'2001'!$G50</f>
        <v>0</v>
      </c>
      <c r="S301">
        <f>'2002'!$G50</f>
        <v>0</v>
      </c>
      <c r="T301">
        <f>'2003'!$G50</f>
        <v>0</v>
      </c>
      <c r="U301">
        <f>'2004'!$G50</f>
        <v>0</v>
      </c>
      <c r="V301">
        <f>'2005'!$G50</f>
        <v>0</v>
      </c>
      <c r="W301">
        <f>'2006'!$G50</f>
        <v>0</v>
      </c>
      <c r="X301">
        <f>'2007'!$G50</f>
        <v>0</v>
      </c>
      <c r="Y301">
        <f>'2008'!$G50</f>
        <v>0</v>
      </c>
      <c r="Z301">
        <f>'2009'!$G50</f>
        <v>0</v>
      </c>
      <c r="AA301">
        <f>'2010'!$G50</f>
        <v>0</v>
      </c>
      <c r="AB301">
        <f>'2011'!$G50</f>
        <v>0</v>
      </c>
      <c r="AC301">
        <f>'2012'!$G50</f>
        <v>0</v>
      </c>
      <c r="AD301">
        <f>'2013'!$G50</f>
        <v>0</v>
      </c>
      <c r="AE301">
        <f>'2014'!$G50</f>
        <v>0</v>
      </c>
      <c r="AF301">
        <f>'2015'!$G50</f>
        <v>0</v>
      </c>
      <c r="AG301">
        <f>'2016'!$G50</f>
        <v>0</v>
      </c>
      <c r="AH301">
        <f>'2017'!$G50</f>
        <v>0</v>
      </c>
      <c r="AI301">
        <f>'2018'!$G50</f>
        <v>0</v>
      </c>
      <c r="AJ301">
        <f>'2019'!$G50</f>
        <v>0</v>
      </c>
      <c r="AK301">
        <f>'2020'!$G50</f>
        <v>0</v>
      </c>
      <c r="AL301">
        <f>'2021'!$G50</f>
        <v>0</v>
      </c>
    </row>
    <row r="302" spans="1:38" x14ac:dyDescent="0.2">
      <c r="A302" t="s">
        <v>286</v>
      </c>
      <c r="B302" t="s">
        <v>315</v>
      </c>
      <c r="C302" t="s">
        <v>46</v>
      </c>
      <c r="E302" t="s">
        <v>148</v>
      </c>
      <c r="G302">
        <f>'1990'!$AS50</f>
        <v>3.5</v>
      </c>
      <c r="H302">
        <f>'1991'!$AS50</f>
        <v>3.8</v>
      </c>
      <c r="I302">
        <f>'1992'!$AS50</f>
        <v>3.7</v>
      </c>
      <c r="J302">
        <f>'1993'!$AS50</f>
        <v>3.5</v>
      </c>
      <c r="K302">
        <f>'1994'!$AS50</f>
        <v>3.6</v>
      </c>
      <c r="L302">
        <f>'1995'!$AS50</f>
        <v>3.2</v>
      </c>
      <c r="M302">
        <f>'1996'!$AS50</f>
        <v>3.2</v>
      </c>
      <c r="N302">
        <f>'1997'!$AS50</f>
        <v>3</v>
      </c>
      <c r="O302">
        <f>'1998'!$AS50</f>
        <v>3</v>
      </c>
      <c r="P302">
        <f>'1999'!$AS50</f>
        <v>2.8</v>
      </c>
      <c r="Q302">
        <f>'2000'!$AS50</f>
        <v>2.9</v>
      </c>
      <c r="R302">
        <f>'2001'!$AS50</f>
        <v>3.2</v>
      </c>
      <c r="S302">
        <f>'2002'!$AS50</f>
        <v>3.1</v>
      </c>
      <c r="T302">
        <f>'2003'!$AS50</f>
        <v>2.9</v>
      </c>
      <c r="U302">
        <f>'2004'!$AS50</f>
        <v>2.8</v>
      </c>
      <c r="V302">
        <f>'2005'!$AS50</f>
        <v>2.6</v>
      </c>
      <c r="W302">
        <f>'2006'!$AS50</f>
        <v>2.2000000000000002</v>
      </c>
      <c r="X302">
        <f>'2007'!$AS50</f>
        <v>2.1</v>
      </c>
      <c r="Y302">
        <f>'2008'!$AS50</f>
        <v>2.5</v>
      </c>
      <c r="Z302">
        <f>'2009'!$AS50</f>
        <v>2.5</v>
      </c>
      <c r="AA302">
        <f>'2010'!$AS50</f>
        <v>2.8</v>
      </c>
      <c r="AB302">
        <f>'2011'!$AS50</f>
        <v>1.8</v>
      </c>
      <c r="AC302">
        <f>'2012'!$AS50</f>
        <v>2</v>
      </c>
      <c r="AD302">
        <f>'2013'!$AS50</f>
        <v>2</v>
      </c>
      <c r="AE302">
        <f>'2014'!$AS50</f>
        <v>2.1</v>
      </c>
      <c r="AF302">
        <f>'2015'!$AS50</f>
        <v>2.1</v>
      </c>
      <c r="AG302">
        <f>'2016'!$AS50</f>
        <v>2</v>
      </c>
      <c r="AH302">
        <f>'2017'!$AS50</f>
        <v>2.1</v>
      </c>
      <c r="AI302">
        <f>'2018'!$AS50</f>
        <v>2.2000000000000002</v>
      </c>
      <c r="AJ302">
        <f>'2019'!$AS50</f>
        <v>2</v>
      </c>
      <c r="AK302">
        <f>'2020'!$AS50</f>
        <v>1.8</v>
      </c>
      <c r="AL302">
        <f>'2021'!$AS50</f>
        <v>2</v>
      </c>
    </row>
    <row r="303" spans="1:38" x14ac:dyDescent="0.2">
      <c r="A303" t="s">
        <v>286</v>
      </c>
      <c r="B303" t="s">
        <v>315</v>
      </c>
      <c r="C303" t="s">
        <v>45</v>
      </c>
      <c r="E303" t="s">
        <v>241</v>
      </c>
      <c r="G303">
        <f>'1990'!$BJ50</f>
        <v>0</v>
      </c>
      <c r="H303">
        <f>'1991'!$BJ50</f>
        <v>0</v>
      </c>
      <c r="I303">
        <f>'1992'!$BJ50</f>
        <v>0</v>
      </c>
      <c r="J303">
        <f>'1993'!$BJ50</f>
        <v>0</v>
      </c>
      <c r="K303">
        <f>'1994'!$BJ50</f>
        <v>0</v>
      </c>
      <c r="L303">
        <f>'1995'!$BJ50</f>
        <v>0</v>
      </c>
      <c r="M303">
        <f>'1996'!$BJ50</f>
        <v>0</v>
      </c>
      <c r="N303">
        <f>'1997'!$BJ50</f>
        <v>0</v>
      </c>
      <c r="O303">
        <f>'1998'!$BJ50</f>
        <v>0</v>
      </c>
      <c r="P303">
        <f>'1999'!$BJ50</f>
        <v>0</v>
      </c>
      <c r="Q303">
        <f>'2000'!$BJ50</f>
        <v>0</v>
      </c>
      <c r="R303">
        <f>'2001'!$BJ50</f>
        <v>0</v>
      </c>
      <c r="S303">
        <f>'2002'!$BJ50</f>
        <v>0</v>
      </c>
      <c r="T303">
        <f>'2003'!$BJ50</f>
        <v>0</v>
      </c>
      <c r="U303">
        <f>'2004'!$BJ50</f>
        <v>0</v>
      </c>
      <c r="V303">
        <f>'2005'!$BJ50</f>
        <v>0</v>
      </c>
      <c r="W303">
        <f>'2006'!$BJ50</f>
        <v>0</v>
      </c>
      <c r="X303">
        <f>'2007'!$BJ50</f>
        <v>0</v>
      </c>
      <c r="Y303">
        <f>'2008'!$BJ50</f>
        <v>0</v>
      </c>
      <c r="Z303">
        <f>'2009'!$BJ50</f>
        <v>0</v>
      </c>
      <c r="AA303">
        <f>'2010'!$BJ50</f>
        <v>0</v>
      </c>
      <c r="AB303">
        <f>'2011'!$BJ50</f>
        <v>0</v>
      </c>
      <c r="AC303">
        <f>'2012'!$BJ50</f>
        <v>0</v>
      </c>
      <c r="AD303">
        <f>'2013'!$BJ50</f>
        <v>0</v>
      </c>
      <c r="AE303">
        <f>'2014'!$BJ50</f>
        <v>0</v>
      </c>
      <c r="AF303">
        <f>'2015'!$BJ50</f>
        <v>0</v>
      </c>
      <c r="AG303">
        <f>'2016'!$BJ50</f>
        <v>0</v>
      </c>
      <c r="AH303">
        <f>'2017'!$BJ50</f>
        <v>0</v>
      </c>
      <c r="AI303">
        <f>'2018'!$BJ50</f>
        <v>0</v>
      </c>
      <c r="AJ303">
        <f>'2019'!$BJ50</f>
        <v>0</v>
      </c>
      <c r="AK303">
        <f>'2020'!$BJ50</f>
        <v>0</v>
      </c>
      <c r="AL303">
        <f>'2021'!$BJ50</f>
        <v>0</v>
      </c>
    </row>
    <row r="305" spans="1:38" x14ac:dyDescent="0.2">
      <c r="A305" t="s">
        <v>286</v>
      </c>
      <c r="B305" t="s">
        <v>316</v>
      </c>
      <c r="C305" t="s">
        <v>7</v>
      </c>
      <c r="E305" t="s">
        <v>142</v>
      </c>
      <c r="G305">
        <f>'1990'!$BH51</f>
        <v>11.3</v>
      </c>
      <c r="H305">
        <f>'1991'!$BH51</f>
        <v>10.7</v>
      </c>
      <c r="I305">
        <f>'1992'!$BH51</f>
        <v>10</v>
      </c>
      <c r="J305">
        <f>'1993'!$BH51</f>
        <v>10.1</v>
      </c>
      <c r="K305">
        <f>'1994'!$BH51</f>
        <v>11.1</v>
      </c>
      <c r="L305">
        <f>'1995'!$BH51</f>
        <v>10.9</v>
      </c>
      <c r="M305">
        <f>'1996'!$BH51</f>
        <v>11.2</v>
      </c>
      <c r="N305">
        <f>'1997'!$BH51</f>
        <v>11.7</v>
      </c>
      <c r="O305">
        <f>'1998'!$BH51</f>
        <v>11.9</v>
      </c>
      <c r="P305">
        <f>'1999'!$BH51</f>
        <v>14.1</v>
      </c>
      <c r="Q305">
        <f>'2000'!$BH51</f>
        <v>12.8</v>
      </c>
      <c r="R305">
        <f>'2001'!$BH51</f>
        <v>12.7</v>
      </c>
      <c r="S305">
        <f>'2002'!$BH51</f>
        <v>13.1</v>
      </c>
      <c r="T305">
        <f>'2003'!$BH51</f>
        <v>12.1</v>
      </c>
      <c r="U305">
        <f>'2004'!$BH51</f>
        <v>12.4</v>
      </c>
      <c r="V305">
        <f>'2005'!$BH51</f>
        <v>12.9</v>
      </c>
      <c r="W305">
        <f>'2006'!$BH51</f>
        <v>12.7</v>
      </c>
      <c r="X305">
        <f>'2007'!$BH51</f>
        <v>11.8</v>
      </c>
      <c r="Y305">
        <f>'2008'!$BH51</f>
        <v>12.8</v>
      </c>
      <c r="Z305">
        <f>'2009'!$BH51</f>
        <v>12.5</v>
      </c>
      <c r="AA305">
        <f>'2010'!$BH51</f>
        <v>12.3</v>
      </c>
      <c r="AB305">
        <f>'2011'!$BH51</f>
        <v>10.3</v>
      </c>
      <c r="AC305">
        <f>'2012'!$BH51</f>
        <v>10.3</v>
      </c>
      <c r="AD305">
        <f>'2013'!$BH51</f>
        <v>9.6999999999999993</v>
      </c>
      <c r="AE305">
        <f>'2014'!$BH51</f>
        <v>10.3</v>
      </c>
      <c r="AF305">
        <f>'2015'!$BH51</f>
        <v>10.4</v>
      </c>
      <c r="AG305">
        <f>'2016'!$BH51</f>
        <v>10.8</v>
      </c>
      <c r="AH305">
        <f>'2017'!$BH51</f>
        <v>11.5</v>
      </c>
      <c r="AI305">
        <f>'2018'!$BH51</f>
        <v>11.5</v>
      </c>
      <c r="AJ305">
        <f>'2019'!$BH51</f>
        <v>11.7</v>
      </c>
      <c r="AK305">
        <f>'2020'!$BH51</f>
        <v>10.7</v>
      </c>
      <c r="AL305">
        <f>'2021'!$BH51</f>
        <v>11.2</v>
      </c>
    </row>
    <row r="306" spans="1:38" x14ac:dyDescent="0.2">
      <c r="A306" t="s">
        <v>286</v>
      </c>
      <c r="B306" t="s">
        <v>316</v>
      </c>
      <c r="C306" t="s">
        <v>12</v>
      </c>
      <c r="E306" t="s">
        <v>143</v>
      </c>
      <c r="G306">
        <f>'1990'!$BI51</f>
        <v>0.6</v>
      </c>
      <c r="H306">
        <f>'1991'!$BI51</f>
        <v>0.7</v>
      </c>
      <c r="I306">
        <f>'1992'!$BI51</f>
        <v>0.7</v>
      </c>
      <c r="J306">
        <f>'1993'!$BI51</f>
        <v>0.9</v>
      </c>
      <c r="K306">
        <f>'1994'!$BI51</f>
        <v>0.9</v>
      </c>
      <c r="L306">
        <f>'1995'!$BI51</f>
        <v>0.7</v>
      </c>
      <c r="M306">
        <f>'1996'!$BI51</f>
        <v>0.9</v>
      </c>
      <c r="N306">
        <f>'1997'!$BI51</f>
        <v>0.6</v>
      </c>
      <c r="O306">
        <f>'1998'!$BI51</f>
        <v>0.5</v>
      </c>
      <c r="P306">
        <f>'1999'!$BI51</f>
        <v>0.5</v>
      </c>
      <c r="Q306">
        <f>'2000'!$BI51</f>
        <v>0.5</v>
      </c>
      <c r="R306">
        <f>'2001'!$BI51</f>
        <v>0.5</v>
      </c>
      <c r="S306">
        <f>'2002'!$BI51</f>
        <v>0.5</v>
      </c>
      <c r="T306">
        <f>'2003'!$BI51</f>
        <v>0.6</v>
      </c>
      <c r="U306">
        <f>'2004'!$BI51</f>
        <v>0.6</v>
      </c>
      <c r="V306">
        <f>'2005'!$BI51</f>
        <v>0.8</v>
      </c>
      <c r="W306">
        <f>'2006'!$BI51</f>
        <v>0.7</v>
      </c>
      <c r="X306">
        <f>'2007'!$BI51</f>
        <v>0.3</v>
      </c>
      <c r="Y306">
        <f>'2008'!$BI51</f>
        <v>0.3</v>
      </c>
      <c r="Z306">
        <f>'2009'!$BI51</f>
        <v>0.4</v>
      </c>
      <c r="AA306">
        <f>'2010'!$BI51</f>
        <v>0.3</v>
      </c>
      <c r="AB306">
        <f>'2011'!$BI51</f>
        <v>0.1</v>
      </c>
      <c r="AC306">
        <f>'2012'!$BI51</f>
        <v>0.1</v>
      </c>
      <c r="AD306">
        <f>'2013'!$BI51</f>
        <v>0.1</v>
      </c>
      <c r="AE306">
        <f>'2014'!$BI51</f>
        <v>0.1</v>
      </c>
      <c r="AF306">
        <f>'2015'!$BI51</f>
        <v>0.1</v>
      </c>
      <c r="AG306">
        <f>'2016'!$BI51</f>
        <v>0.1</v>
      </c>
      <c r="AH306">
        <f>'2017'!$BI51</f>
        <v>0</v>
      </c>
      <c r="AI306">
        <f>'2018'!$BI51</f>
        <v>0</v>
      </c>
      <c r="AJ306">
        <f>'2019'!$BI51</f>
        <v>0.1</v>
      </c>
      <c r="AK306">
        <f>'2020'!$BI51</f>
        <v>0.1</v>
      </c>
      <c r="AL306">
        <f>'2021'!$BI51</f>
        <v>0.1</v>
      </c>
    </row>
    <row r="307" spans="1:38" x14ac:dyDescent="0.2">
      <c r="A307" t="s">
        <v>286</v>
      </c>
      <c r="B307" t="s">
        <v>316</v>
      </c>
      <c r="C307" t="s">
        <v>13</v>
      </c>
      <c r="E307" t="s">
        <v>145</v>
      </c>
      <c r="G307">
        <f>'1990'!$AT51</f>
        <v>0</v>
      </c>
      <c r="H307">
        <f>'1991'!$AT51</f>
        <v>0</v>
      </c>
      <c r="I307">
        <f>'1992'!$AT51</f>
        <v>0</v>
      </c>
      <c r="J307">
        <f>'1993'!$AT51</f>
        <v>0</v>
      </c>
      <c r="K307">
        <f>'1994'!$AT51</f>
        <v>0</v>
      </c>
      <c r="L307">
        <f>'1995'!$AT51</f>
        <v>0</v>
      </c>
      <c r="M307">
        <f>'1996'!$AT51</f>
        <v>0</v>
      </c>
      <c r="N307">
        <f>'1997'!$AT51</f>
        <v>0</v>
      </c>
      <c r="O307">
        <f>'1998'!$AT51</f>
        <v>0</v>
      </c>
      <c r="P307">
        <f>'1999'!$AT51</f>
        <v>0</v>
      </c>
      <c r="Q307">
        <f>'2000'!$AT51</f>
        <v>0</v>
      </c>
      <c r="R307">
        <f>'2001'!$AT51</f>
        <v>0</v>
      </c>
      <c r="S307">
        <f>'2002'!$AT51</f>
        <v>0</v>
      </c>
      <c r="T307">
        <f>'2003'!$AT51</f>
        <v>0</v>
      </c>
      <c r="U307">
        <f>'2004'!$AT51</f>
        <v>0</v>
      </c>
      <c r="V307">
        <f>'2005'!$AT51</f>
        <v>0</v>
      </c>
      <c r="W307">
        <f>'2006'!$AT51</f>
        <v>0</v>
      </c>
      <c r="X307">
        <f>'2007'!$AT51</f>
        <v>0</v>
      </c>
      <c r="Y307">
        <f>'2008'!$AT51</f>
        <v>0</v>
      </c>
      <c r="Z307">
        <f>'2009'!$AT51</f>
        <v>0</v>
      </c>
      <c r="AA307">
        <f>'2010'!$AT51</f>
        <v>0</v>
      </c>
      <c r="AB307">
        <f>'2011'!$AT51</f>
        <v>0</v>
      </c>
      <c r="AC307">
        <f>'2012'!$AT51</f>
        <v>0</v>
      </c>
      <c r="AD307">
        <f>'2013'!$AT51</f>
        <v>0</v>
      </c>
      <c r="AE307">
        <f>'2014'!$AT51</f>
        <v>0</v>
      </c>
      <c r="AF307">
        <f>'2015'!$AT51</f>
        <v>0</v>
      </c>
      <c r="AG307">
        <f>'2016'!$AT51</f>
        <v>0</v>
      </c>
      <c r="AH307">
        <f>'2017'!$AT51</f>
        <v>0</v>
      </c>
      <c r="AI307">
        <f>'2018'!$AT51</f>
        <v>0</v>
      </c>
      <c r="AJ307">
        <f>'2019'!$AT51</f>
        <v>0</v>
      </c>
      <c r="AK307">
        <f>'2020'!$AT51</f>
        <v>0</v>
      </c>
      <c r="AL307">
        <f>'2021'!$AT51</f>
        <v>0</v>
      </c>
    </row>
    <row r="308" spans="1:38" x14ac:dyDescent="0.2">
      <c r="A308" t="s">
        <v>286</v>
      </c>
      <c r="B308" t="s">
        <v>316</v>
      </c>
      <c r="C308" t="s">
        <v>408</v>
      </c>
      <c r="E308" t="s">
        <v>146</v>
      </c>
      <c r="G308">
        <f>'1990'!$V51</f>
        <v>1.9</v>
      </c>
      <c r="H308">
        <f>'1991'!$V51</f>
        <v>1.2</v>
      </c>
      <c r="I308">
        <f>'1992'!$V51</f>
        <v>1.4</v>
      </c>
      <c r="J308">
        <f>'1993'!$V51</f>
        <v>1.2</v>
      </c>
      <c r="K308">
        <f>'1994'!$V51</f>
        <v>1</v>
      </c>
      <c r="L308">
        <f>'1995'!$V51</f>
        <v>0.5</v>
      </c>
      <c r="M308">
        <f>'1996'!$V51</f>
        <v>0.5</v>
      </c>
      <c r="N308">
        <f>'1997'!$V51</f>
        <v>0.4</v>
      </c>
      <c r="O308">
        <f>'1998'!$V51</f>
        <v>0.3</v>
      </c>
      <c r="P308">
        <f>'1999'!$V51</f>
        <v>0.4</v>
      </c>
      <c r="Q308">
        <f>'2000'!$V51</f>
        <v>0.4</v>
      </c>
      <c r="R308">
        <f>'2001'!$V51</f>
        <v>0.3</v>
      </c>
      <c r="S308">
        <f>'2002'!$V51</f>
        <v>0.3</v>
      </c>
      <c r="T308">
        <f>'2003'!$V51</f>
        <v>0.2</v>
      </c>
      <c r="U308">
        <f>'2004'!$V51</f>
        <v>0.3</v>
      </c>
      <c r="V308">
        <f>'2005'!$V51</f>
        <v>0.3</v>
      </c>
      <c r="W308">
        <f>'2006'!$V51</f>
        <v>0.2</v>
      </c>
      <c r="X308">
        <f>'2007'!$V51</f>
        <v>0.3</v>
      </c>
      <c r="Y308">
        <f>'2008'!$V51</f>
        <v>0.3</v>
      </c>
      <c r="Z308">
        <f>'2009'!$V51</f>
        <v>0.3</v>
      </c>
      <c r="AA308">
        <f>'2010'!$V51</f>
        <v>0.3</v>
      </c>
      <c r="AB308">
        <f>'2011'!$V51</f>
        <v>0.2</v>
      </c>
      <c r="AC308">
        <f>'2012'!$V51</f>
        <v>0.4</v>
      </c>
      <c r="AD308">
        <f>'2013'!$V51</f>
        <v>0.3</v>
      </c>
      <c r="AE308">
        <f>'2014'!$V51</f>
        <v>0.4</v>
      </c>
      <c r="AF308">
        <f>'2015'!$V51</f>
        <v>0.1</v>
      </c>
      <c r="AG308">
        <f>'2016'!$V51</f>
        <v>0.1</v>
      </c>
      <c r="AH308">
        <f>'2017'!$V51</f>
        <v>0.1</v>
      </c>
      <c r="AI308">
        <f>'2018'!$V51</f>
        <v>0.1</v>
      </c>
      <c r="AJ308">
        <f>'2019'!$V51</f>
        <v>0.1</v>
      </c>
      <c r="AK308">
        <f>'2020'!$V51</f>
        <v>0.2</v>
      </c>
      <c r="AL308">
        <f>'2021'!$V51</f>
        <v>0.2</v>
      </c>
    </row>
    <row r="309" spans="1:38" x14ac:dyDescent="0.2">
      <c r="A309" t="s">
        <v>286</v>
      </c>
      <c r="B309" t="s">
        <v>316</v>
      </c>
      <c r="C309" s="3" t="s">
        <v>409</v>
      </c>
      <c r="E309" t="s">
        <v>147</v>
      </c>
      <c r="G309">
        <f>'1990'!$G51</f>
        <v>0.2</v>
      </c>
      <c r="H309">
        <f>'1991'!$G51</f>
        <v>0.2</v>
      </c>
      <c r="I309">
        <f>'1992'!$G51</f>
        <v>0.3</v>
      </c>
      <c r="J309">
        <f>'1993'!$G51</f>
        <v>0</v>
      </c>
      <c r="K309">
        <f>'1994'!$G51</f>
        <v>0</v>
      </c>
      <c r="L309">
        <f>'1995'!$G51</f>
        <v>0</v>
      </c>
      <c r="M309">
        <f>'1996'!$G51</f>
        <v>0</v>
      </c>
      <c r="N309">
        <f>'1997'!$G51</f>
        <v>0</v>
      </c>
      <c r="O309">
        <f>'1998'!$G51</f>
        <v>0</v>
      </c>
      <c r="P309">
        <f>'1999'!$G51</f>
        <v>0</v>
      </c>
      <c r="Q309">
        <f>'2000'!$G51</f>
        <v>0</v>
      </c>
      <c r="R309">
        <f>'2001'!$G51</f>
        <v>0</v>
      </c>
      <c r="S309">
        <f>'2002'!$G51</f>
        <v>0</v>
      </c>
      <c r="T309">
        <f>'2003'!$G51</f>
        <v>0</v>
      </c>
      <c r="U309">
        <f>'2004'!$G51</f>
        <v>0</v>
      </c>
      <c r="V309">
        <f>'2005'!$G51</f>
        <v>0</v>
      </c>
      <c r="W309">
        <f>'2006'!$G51</f>
        <v>0</v>
      </c>
      <c r="X309">
        <f>'2007'!$G51</f>
        <v>0</v>
      </c>
      <c r="Y309">
        <f>'2008'!$G51</f>
        <v>0</v>
      </c>
      <c r="Z309">
        <f>'2009'!$G51</f>
        <v>0</v>
      </c>
      <c r="AA309">
        <f>'2010'!$G51</f>
        <v>0</v>
      </c>
      <c r="AB309">
        <f>'2011'!$G51</f>
        <v>0</v>
      </c>
      <c r="AC309">
        <f>'2012'!$G51</f>
        <v>0</v>
      </c>
      <c r="AD309">
        <f>'2013'!$G51</f>
        <v>0</v>
      </c>
      <c r="AE309">
        <f>'2014'!$G51</f>
        <v>0</v>
      </c>
      <c r="AF309">
        <f>'2015'!$G51</f>
        <v>0</v>
      </c>
      <c r="AG309">
        <f>'2016'!$G51</f>
        <v>0</v>
      </c>
      <c r="AH309">
        <f>'2017'!$G51</f>
        <v>0</v>
      </c>
      <c r="AI309">
        <f>'2018'!$G51</f>
        <v>0</v>
      </c>
      <c r="AJ309">
        <f>'2019'!$G51</f>
        <v>0</v>
      </c>
      <c r="AK309">
        <f>'2020'!$G51</f>
        <v>0</v>
      </c>
      <c r="AL309">
        <f>'2021'!$G51</f>
        <v>0</v>
      </c>
    </row>
    <row r="310" spans="1:38" x14ac:dyDescent="0.2">
      <c r="A310" t="s">
        <v>286</v>
      </c>
      <c r="B310" t="s">
        <v>316</v>
      </c>
      <c r="C310" t="s">
        <v>46</v>
      </c>
      <c r="E310" t="s">
        <v>148</v>
      </c>
      <c r="G310">
        <f>'1990'!$AS51</f>
        <v>15.6</v>
      </c>
      <c r="H310">
        <f>'1991'!$AS51</f>
        <v>16.100000000000001</v>
      </c>
      <c r="I310">
        <f>'1992'!$AS51</f>
        <v>14.8</v>
      </c>
      <c r="J310">
        <f>'1993'!$AS51</f>
        <v>16.2</v>
      </c>
      <c r="K310">
        <f>'1994'!$AS51</f>
        <v>17.100000000000001</v>
      </c>
      <c r="L310">
        <f>'1995'!$AS51</f>
        <v>15.8</v>
      </c>
      <c r="M310">
        <f>'1996'!$AS51</f>
        <v>16.8</v>
      </c>
      <c r="N310">
        <f>'1997'!$AS51</f>
        <v>16.399999999999999</v>
      </c>
      <c r="O310">
        <f>'1998'!$AS51</f>
        <v>16.8</v>
      </c>
      <c r="P310">
        <f>'1999'!$AS51</f>
        <v>17.399999999999999</v>
      </c>
      <c r="Q310">
        <f>'2000'!$AS51</f>
        <v>16.2</v>
      </c>
      <c r="R310">
        <f>'2001'!$AS51</f>
        <v>16.100000000000001</v>
      </c>
      <c r="S310">
        <f>'2002'!$AS51</f>
        <v>15.6</v>
      </c>
      <c r="T310">
        <f>'2003'!$AS51</f>
        <v>14.4</v>
      </c>
      <c r="U310">
        <f>'2004'!$AS51</f>
        <v>14.1</v>
      </c>
      <c r="V310">
        <f>'2005'!$AS51</f>
        <v>14.1</v>
      </c>
      <c r="W310">
        <f>'2006'!$AS51</f>
        <v>13.2</v>
      </c>
      <c r="X310">
        <f>'2007'!$AS51</f>
        <v>12.5</v>
      </c>
      <c r="Y310">
        <f>'2008'!$AS51</f>
        <v>12.3</v>
      </c>
      <c r="Z310">
        <f>'2009'!$AS51</f>
        <v>14</v>
      </c>
      <c r="AA310">
        <f>'2010'!$AS51</f>
        <v>14.5</v>
      </c>
      <c r="AB310">
        <f>'2011'!$AS51</f>
        <v>11</v>
      </c>
      <c r="AC310">
        <f>'2012'!$AS51</f>
        <v>11.8</v>
      </c>
      <c r="AD310">
        <f>'2013'!$AS51</f>
        <v>11.5</v>
      </c>
      <c r="AE310">
        <f>'2014'!$AS51</f>
        <v>10</v>
      </c>
      <c r="AF310">
        <f>'2015'!$AS51</f>
        <v>10.5</v>
      </c>
      <c r="AG310">
        <f>'2016'!$AS51</f>
        <v>11.1</v>
      </c>
      <c r="AH310">
        <f>'2017'!$AS51</f>
        <v>11.5</v>
      </c>
      <c r="AI310">
        <f>'2018'!$AS51</f>
        <v>10.6</v>
      </c>
      <c r="AJ310">
        <f>'2019'!$AS51</f>
        <v>10.4</v>
      </c>
      <c r="AK310">
        <f>'2020'!$AS51</f>
        <v>9.5</v>
      </c>
      <c r="AL310">
        <f>'2021'!$AS51</f>
        <v>10.5</v>
      </c>
    </row>
    <row r="311" spans="1:38" x14ac:dyDescent="0.2">
      <c r="A311" t="s">
        <v>286</v>
      </c>
      <c r="B311" t="s">
        <v>316</v>
      </c>
      <c r="C311" t="s">
        <v>45</v>
      </c>
      <c r="E311" t="s">
        <v>241</v>
      </c>
      <c r="G311">
        <f>'1990'!$BJ51</f>
        <v>0</v>
      </c>
      <c r="H311">
        <f>'1991'!$BJ51</f>
        <v>0</v>
      </c>
      <c r="I311">
        <f>'1992'!$BJ51</f>
        <v>0</v>
      </c>
      <c r="J311">
        <f>'1993'!$BJ51</f>
        <v>0</v>
      </c>
      <c r="K311">
        <f>'1994'!$BJ51</f>
        <v>0</v>
      </c>
      <c r="L311">
        <f>'1995'!$BJ51</f>
        <v>0</v>
      </c>
      <c r="M311">
        <f>'1996'!$BJ51</f>
        <v>0</v>
      </c>
      <c r="N311">
        <f>'1997'!$BJ51</f>
        <v>0</v>
      </c>
      <c r="O311">
        <f>'1998'!$BJ51</f>
        <v>0</v>
      </c>
      <c r="P311">
        <f>'1999'!$BJ51</f>
        <v>0</v>
      </c>
      <c r="Q311">
        <f>'2000'!$BJ51</f>
        <v>0</v>
      </c>
      <c r="R311">
        <f>'2001'!$BJ51</f>
        <v>0</v>
      </c>
      <c r="S311">
        <f>'2002'!$BJ51</f>
        <v>0</v>
      </c>
      <c r="T311">
        <f>'2003'!$BJ51</f>
        <v>0</v>
      </c>
      <c r="U311">
        <f>'2004'!$BJ51</f>
        <v>0</v>
      </c>
      <c r="V311">
        <f>'2005'!$BJ51</f>
        <v>0</v>
      </c>
      <c r="W311">
        <f>'2006'!$BJ51</f>
        <v>0</v>
      </c>
      <c r="X311">
        <f>'2007'!$BJ51</f>
        <v>0</v>
      </c>
      <c r="Y311">
        <f>'2008'!$BJ51</f>
        <v>0</v>
      </c>
      <c r="Z311">
        <f>'2009'!$BJ51</f>
        <v>0</v>
      </c>
      <c r="AA311">
        <f>'2010'!$BJ51</f>
        <v>0</v>
      </c>
      <c r="AB311">
        <f>'2011'!$BJ51</f>
        <v>0</v>
      </c>
      <c r="AC311">
        <f>'2012'!$BJ51</f>
        <v>0</v>
      </c>
      <c r="AD311">
        <f>'2013'!$BJ51</f>
        <v>0</v>
      </c>
      <c r="AE311">
        <f>'2014'!$BJ51</f>
        <v>0</v>
      </c>
      <c r="AF311">
        <f>'2015'!$BJ51</f>
        <v>0</v>
      </c>
      <c r="AG311">
        <f>'2016'!$BJ51</f>
        <v>0</v>
      </c>
      <c r="AH311">
        <f>'2017'!$BJ51</f>
        <v>0</v>
      </c>
      <c r="AI311">
        <f>'2018'!$BJ51</f>
        <v>0</v>
      </c>
      <c r="AJ311">
        <f>'2019'!$BJ51</f>
        <v>0</v>
      </c>
      <c r="AK311">
        <f>'2020'!$BJ51</f>
        <v>0</v>
      </c>
      <c r="AL311">
        <f>'2021'!$BJ51</f>
        <v>0</v>
      </c>
    </row>
    <row r="313" spans="1:38" x14ac:dyDescent="0.2">
      <c r="A313" t="s">
        <v>286</v>
      </c>
      <c r="B313" t="s">
        <v>317</v>
      </c>
      <c r="C313" t="s">
        <v>7</v>
      </c>
      <c r="E313" t="s">
        <v>142</v>
      </c>
      <c r="G313">
        <f>'1990'!$BH52</f>
        <v>0.4</v>
      </c>
      <c r="H313">
        <f>'1991'!$BH52</f>
        <v>0.4</v>
      </c>
      <c r="I313">
        <f>'1992'!$BH52</f>
        <v>0.4</v>
      </c>
      <c r="J313">
        <f>'1993'!$BH52</f>
        <v>0.2</v>
      </c>
      <c r="K313">
        <f>'1994'!$BH52</f>
        <v>0.2</v>
      </c>
      <c r="L313">
        <f>'1995'!$BH52</f>
        <v>0.3</v>
      </c>
      <c r="M313">
        <f>'1996'!$BH52</f>
        <v>0.3</v>
      </c>
      <c r="N313">
        <f>'1997'!$BH52</f>
        <v>0.6</v>
      </c>
      <c r="O313">
        <f>'1998'!$BH52</f>
        <v>0.9</v>
      </c>
      <c r="P313">
        <f>'1999'!$BH52</f>
        <v>1</v>
      </c>
      <c r="Q313">
        <f>'2000'!$BH52</f>
        <v>0.8</v>
      </c>
      <c r="R313">
        <f>'2001'!$BH52</f>
        <v>0.7</v>
      </c>
      <c r="S313">
        <f>'2002'!$BH52</f>
        <v>0.7</v>
      </c>
      <c r="T313">
        <f>'2003'!$BH52</f>
        <v>0.8</v>
      </c>
      <c r="U313">
        <f>'2004'!$BH52</f>
        <v>0.7</v>
      </c>
      <c r="V313">
        <f>'2005'!$BH52</f>
        <v>0.7</v>
      </c>
      <c r="W313">
        <f>'2006'!$BH52</f>
        <v>1</v>
      </c>
      <c r="X313">
        <f>'2007'!$BH52</f>
        <v>0.9</v>
      </c>
      <c r="Y313">
        <f>'2008'!$BH52</f>
        <v>1.2</v>
      </c>
      <c r="Z313">
        <f>'2009'!$BH52</f>
        <v>0.5</v>
      </c>
      <c r="AA313">
        <f>'2010'!$BH52</f>
        <v>1.6</v>
      </c>
      <c r="AB313">
        <f>'2011'!$BH52</f>
        <v>0.9</v>
      </c>
      <c r="AC313">
        <f>'2012'!$BH52</f>
        <v>0.9</v>
      </c>
      <c r="AD313">
        <f>'2013'!$BH52</f>
        <v>0.9</v>
      </c>
      <c r="AE313">
        <f>'2014'!$BH52</f>
        <v>0.7</v>
      </c>
      <c r="AF313">
        <f>'2015'!$BH52</f>
        <v>0.8</v>
      </c>
      <c r="AG313">
        <f>'2016'!$BH52</f>
        <v>0.9</v>
      </c>
      <c r="AH313">
        <f>'2017'!$BH52</f>
        <v>0.9</v>
      </c>
      <c r="AI313">
        <f>'2018'!$BH52</f>
        <v>0.9</v>
      </c>
      <c r="AJ313">
        <f>'2019'!$BH52</f>
        <v>0.9</v>
      </c>
      <c r="AK313">
        <f>'2020'!$BH52</f>
        <v>0.8</v>
      </c>
      <c r="AL313">
        <f>'2021'!$BH52</f>
        <v>1</v>
      </c>
    </row>
    <row r="314" spans="1:38" x14ac:dyDescent="0.2">
      <c r="A314" t="s">
        <v>286</v>
      </c>
      <c r="B314" t="s">
        <v>317</v>
      </c>
      <c r="C314" t="s">
        <v>12</v>
      </c>
      <c r="E314" t="s">
        <v>143</v>
      </c>
      <c r="G314">
        <f>'1990'!$BI52</f>
        <v>0</v>
      </c>
      <c r="H314">
        <f>'1991'!$BI52</f>
        <v>0</v>
      </c>
      <c r="I314">
        <f>'1992'!$BI52</f>
        <v>0</v>
      </c>
      <c r="J314">
        <f>'1993'!$BI52</f>
        <v>0</v>
      </c>
      <c r="K314">
        <f>'1994'!$BI52</f>
        <v>0</v>
      </c>
      <c r="L314">
        <f>'1995'!$BI52</f>
        <v>0</v>
      </c>
      <c r="M314">
        <f>'1996'!$BI52</f>
        <v>0</v>
      </c>
      <c r="N314">
        <f>'1997'!$BI52</f>
        <v>2</v>
      </c>
      <c r="O314">
        <f>'1998'!$BI52</f>
        <v>2.1</v>
      </c>
      <c r="P314">
        <f>'1999'!$BI52</f>
        <v>1.7</v>
      </c>
      <c r="Q314">
        <f>'2000'!$BI52</f>
        <v>1.7</v>
      </c>
      <c r="R314">
        <f>'2001'!$BI52</f>
        <v>1.3</v>
      </c>
      <c r="S314">
        <f>'2002'!$BI52</f>
        <v>0.7</v>
      </c>
      <c r="T314">
        <f>'2003'!$BI52</f>
        <v>1.9</v>
      </c>
      <c r="U314">
        <f>'2004'!$BI52</f>
        <v>1.7</v>
      </c>
      <c r="V314">
        <f>'2005'!$BI52</f>
        <v>1.6</v>
      </c>
      <c r="W314">
        <f>'2006'!$BI52</f>
        <v>1.8</v>
      </c>
      <c r="X314">
        <f>'2007'!$BI52</f>
        <v>1.5</v>
      </c>
      <c r="Y314">
        <f>'2008'!$BI52</f>
        <v>5.4</v>
      </c>
      <c r="Z314">
        <f>'2009'!$BI52</f>
        <v>1.2</v>
      </c>
      <c r="AA314">
        <f>'2010'!$BI52</f>
        <v>5.4</v>
      </c>
      <c r="AB314">
        <f>'2011'!$BI52</f>
        <v>2.1</v>
      </c>
      <c r="AC314">
        <f>'2012'!$BI52</f>
        <v>2.7</v>
      </c>
      <c r="AD314">
        <f>'2013'!$BI52</f>
        <v>2.7</v>
      </c>
      <c r="AE314">
        <f>'2014'!$BI52</f>
        <v>0.6</v>
      </c>
      <c r="AF314">
        <f>'2015'!$BI52</f>
        <v>1.8</v>
      </c>
      <c r="AG314">
        <f>'2016'!$BI52</f>
        <v>1.8</v>
      </c>
      <c r="AH314">
        <f>'2017'!$BI52</f>
        <v>1.7</v>
      </c>
      <c r="AI314">
        <f>'2018'!$BI52</f>
        <v>1.7</v>
      </c>
      <c r="AJ314">
        <f>'2019'!$BI52</f>
        <v>1.5</v>
      </c>
      <c r="AK314">
        <f>'2020'!$BI52</f>
        <v>1.5</v>
      </c>
      <c r="AL314">
        <f>'2021'!$BI52</f>
        <v>1.7</v>
      </c>
    </row>
    <row r="315" spans="1:38" x14ac:dyDescent="0.2">
      <c r="A315" t="s">
        <v>286</v>
      </c>
      <c r="B315" t="s">
        <v>317</v>
      </c>
      <c r="C315" t="s">
        <v>13</v>
      </c>
      <c r="E315" t="s">
        <v>145</v>
      </c>
      <c r="G315">
        <f>'1990'!$AT52</f>
        <v>0</v>
      </c>
      <c r="H315">
        <f>'1991'!$AT52</f>
        <v>0</v>
      </c>
      <c r="I315">
        <f>'1992'!$AT52</f>
        <v>0</v>
      </c>
      <c r="J315">
        <f>'1993'!$AT52</f>
        <v>0</v>
      </c>
      <c r="K315">
        <f>'1994'!$AT52</f>
        <v>0</v>
      </c>
      <c r="L315">
        <f>'1995'!$AT52</f>
        <v>0</v>
      </c>
      <c r="M315">
        <f>'1996'!$AT52</f>
        <v>0</v>
      </c>
      <c r="N315">
        <f>'1997'!$AT52</f>
        <v>0</v>
      </c>
      <c r="O315">
        <f>'1998'!$AT52</f>
        <v>0</v>
      </c>
      <c r="P315">
        <f>'1999'!$AT52</f>
        <v>0</v>
      </c>
      <c r="Q315">
        <f>'2000'!$AT52</f>
        <v>0</v>
      </c>
      <c r="R315">
        <f>'2001'!$AT52</f>
        <v>0</v>
      </c>
      <c r="S315">
        <f>'2002'!$AT52</f>
        <v>0</v>
      </c>
      <c r="T315">
        <f>'2003'!$AT52</f>
        <v>0</v>
      </c>
      <c r="U315">
        <f>'2004'!$AT52</f>
        <v>0</v>
      </c>
      <c r="V315">
        <f>'2005'!$AT52</f>
        <v>0</v>
      </c>
      <c r="W315">
        <f>'2006'!$AT52</f>
        <v>0</v>
      </c>
      <c r="X315">
        <f>'2007'!$AT52</f>
        <v>0</v>
      </c>
      <c r="Y315">
        <f>'2008'!$AT52</f>
        <v>0</v>
      </c>
      <c r="Z315">
        <f>'2009'!$AT52</f>
        <v>0</v>
      </c>
      <c r="AA315">
        <f>'2010'!$AT52</f>
        <v>0</v>
      </c>
      <c r="AB315">
        <f>'2011'!$AT52</f>
        <v>0</v>
      </c>
      <c r="AC315">
        <f>'2012'!$AT52</f>
        <v>0</v>
      </c>
      <c r="AD315">
        <f>'2013'!$AT52</f>
        <v>0</v>
      </c>
      <c r="AE315">
        <f>'2014'!$AT52</f>
        <v>0</v>
      </c>
      <c r="AF315">
        <f>'2015'!$AT52</f>
        <v>0</v>
      </c>
      <c r="AG315">
        <f>'2016'!$AT52</f>
        <v>0</v>
      </c>
      <c r="AH315">
        <f>'2017'!$AT52</f>
        <v>0</v>
      </c>
      <c r="AI315">
        <f>'2018'!$AT52</f>
        <v>0</v>
      </c>
      <c r="AJ315">
        <f>'2019'!$AT52</f>
        <v>0</v>
      </c>
      <c r="AK315">
        <f>'2020'!$AT52</f>
        <v>0.1</v>
      </c>
      <c r="AL315">
        <f>'2021'!$AT52</f>
        <v>0.1</v>
      </c>
    </row>
    <row r="316" spans="1:38" x14ac:dyDescent="0.2">
      <c r="A316" t="s">
        <v>286</v>
      </c>
      <c r="B316" t="s">
        <v>317</v>
      </c>
      <c r="C316" t="s">
        <v>408</v>
      </c>
      <c r="E316" t="s">
        <v>146</v>
      </c>
      <c r="G316">
        <f>'1990'!$V52</f>
        <v>0.7</v>
      </c>
      <c r="H316">
        <f>'1991'!$V52</f>
        <v>0.8</v>
      </c>
      <c r="I316">
        <f>'1992'!$V52</f>
        <v>0.7</v>
      </c>
      <c r="J316">
        <f>'1993'!$V52</f>
        <v>0.7</v>
      </c>
      <c r="K316">
        <f>'1994'!$V52</f>
        <v>1.2</v>
      </c>
      <c r="L316">
        <f>'1995'!$V52</f>
        <v>1.1000000000000001</v>
      </c>
      <c r="M316">
        <f>'1996'!$V52</f>
        <v>1.1000000000000001</v>
      </c>
      <c r="N316">
        <f>'1997'!$V52</f>
        <v>1.1000000000000001</v>
      </c>
      <c r="O316">
        <f>'1998'!$V52</f>
        <v>1.1000000000000001</v>
      </c>
      <c r="P316">
        <f>'1999'!$V52</f>
        <v>1.4</v>
      </c>
      <c r="Q316">
        <f>'2000'!$V52</f>
        <v>1.1000000000000001</v>
      </c>
      <c r="R316">
        <f>'2001'!$V52</f>
        <v>0.2</v>
      </c>
      <c r="S316">
        <f>'2002'!$V52</f>
        <v>1.1000000000000001</v>
      </c>
      <c r="T316">
        <f>'2003'!$V52</f>
        <v>1.4</v>
      </c>
      <c r="U316">
        <f>'2004'!$V52</f>
        <v>1.8</v>
      </c>
      <c r="V316">
        <f>'2005'!$V52</f>
        <v>0.9</v>
      </c>
      <c r="W316">
        <f>'2006'!$V52</f>
        <v>0.6</v>
      </c>
      <c r="X316">
        <f>'2007'!$V52</f>
        <v>0.6</v>
      </c>
      <c r="Y316">
        <f>'2008'!$V52</f>
        <v>0.3</v>
      </c>
      <c r="Z316">
        <f>'2009'!$V52</f>
        <v>0.2</v>
      </c>
      <c r="AA316">
        <f>'2010'!$V52</f>
        <v>0.2</v>
      </c>
      <c r="AB316">
        <f>'2011'!$V52</f>
        <v>0.2</v>
      </c>
      <c r="AC316">
        <f>'2012'!$V52</f>
        <v>0.3</v>
      </c>
      <c r="AD316">
        <f>'2013'!$V52</f>
        <v>0.3</v>
      </c>
      <c r="AE316">
        <f>'2014'!$V52</f>
        <v>0.3</v>
      </c>
      <c r="AF316">
        <f>'2015'!$V52</f>
        <v>0.3</v>
      </c>
      <c r="AG316">
        <f>'2016'!$V52</f>
        <v>0.2</v>
      </c>
      <c r="AH316">
        <f>'2017'!$V52</f>
        <v>0.1</v>
      </c>
      <c r="AI316">
        <f>'2018'!$V52</f>
        <v>0.2</v>
      </c>
      <c r="AJ316">
        <f>'2019'!$V52</f>
        <v>0.1</v>
      </c>
      <c r="AK316">
        <f>'2020'!$V52</f>
        <v>0.2</v>
      </c>
      <c r="AL316">
        <f>'2021'!$V52</f>
        <v>0.2</v>
      </c>
    </row>
    <row r="317" spans="1:38" x14ac:dyDescent="0.2">
      <c r="A317" t="s">
        <v>286</v>
      </c>
      <c r="B317" t="s">
        <v>317</v>
      </c>
      <c r="C317" s="3" t="s">
        <v>409</v>
      </c>
      <c r="E317" t="s">
        <v>147</v>
      </c>
      <c r="G317">
        <f>'1990'!$G52</f>
        <v>0.1</v>
      </c>
      <c r="H317">
        <f>'1991'!$G52</f>
        <v>0.1</v>
      </c>
      <c r="I317">
        <f>'1992'!$G52</f>
        <v>0.1</v>
      </c>
      <c r="J317">
        <f>'1993'!$G52</f>
        <v>0.1</v>
      </c>
      <c r="K317">
        <f>'1994'!$G52</f>
        <v>0</v>
      </c>
      <c r="L317">
        <f>'1995'!$G52</f>
        <v>0.1</v>
      </c>
      <c r="M317">
        <f>'1996'!$G52</f>
        <v>0.1</v>
      </c>
      <c r="N317">
        <f>'1997'!$G52</f>
        <v>0.1</v>
      </c>
      <c r="O317">
        <f>'1998'!$G52</f>
        <v>0.1</v>
      </c>
      <c r="P317">
        <f>'1999'!$G52</f>
        <v>0.1</v>
      </c>
      <c r="Q317">
        <f>'2000'!$G52</f>
        <v>0.1</v>
      </c>
      <c r="R317">
        <f>'2001'!$G52</f>
        <v>0.1</v>
      </c>
      <c r="S317">
        <f>'2002'!$G52</f>
        <v>0.2</v>
      </c>
      <c r="T317">
        <f>'2003'!$G52</f>
        <v>0.2</v>
      </c>
      <c r="U317">
        <f>'2004'!$G52</f>
        <v>0.1</v>
      </c>
      <c r="V317">
        <f>'2005'!$G52</f>
        <v>0.1</v>
      </c>
      <c r="W317">
        <f>'2006'!$G52</f>
        <v>0.1</v>
      </c>
      <c r="X317">
        <f>'2007'!$G52</f>
        <v>0.1</v>
      </c>
      <c r="Y317">
        <f>'2008'!$G52</f>
        <v>0.1</v>
      </c>
      <c r="Z317">
        <f>'2009'!$G52</f>
        <v>0.1</v>
      </c>
      <c r="AA317">
        <f>'2010'!$G52</f>
        <v>0.2</v>
      </c>
      <c r="AB317">
        <f>'2011'!$G52</f>
        <v>0.2</v>
      </c>
      <c r="AC317">
        <f>'2012'!$G52</f>
        <v>0.2</v>
      </c>
      <c r="AD317">
        <f>'2013'!$G52</f>
        <v>0.2</v>
      </c>
      <c r="AE317">
        <f>'2014'!$G52</f>
        <v>0.2</v>
      </c>
      <c r="AF317">
        <f>'2015'!$G52</f>
        <v>0.2</v>
      </c>
      <c r="AG317">
        <f>'2016'!$G52</f>
        <v>0.2</v>
      </c>
      <c r="AH317">
        <f>'2017'!$G52</f>
        <v>0.2</v>
      </c>
      <c r="AI317">
        <f>'2018'!$G52</f>
        <v>0.1</v>
      </c>
      <c r="AJ317">
        <f>'2019'!$G52</f>
        <v>0.1</v>
      </c>
      <c r="AK317">
        <f>'2020'!$G52</f>
        <v>0.1</v>
      </c>
      <c r="AL317">
        <f>'2021'!$G52</f>
        <v>0.1</v>
      </c>
    </row>
    <row r="318" spans="1:38" x14ac:dyDescent="0.2">
      <c r="A318" t="s">
        <v>286</v>
      </c>
      <c r="B318" t="s">
        <v>317</v>
      </c>
      <c r="C318" t="s">
        <v>46</v>
      </c>
      <c r="E318" t="s">
        <v>148</v>
      </c>
      <c r="G318">
        <f>'1990'!$AS52</f>
        <v>0.2</v>
      </c>
      <c r="H318">
        <f>'1991'!$AS52</f>
        <v>0.2</v>
      </c>
      <c r="I318">
        <f>'1992'!$AS52</f>
        <v>0.2</v>
      </c>
      <c r="J318">
        <f>'1993'!$AS52</f>
        <v>0.3</v>
      </c>
      <c r="K318">
        <f>'1994'!$AS52</f>
        <v>0.3</v>
      </c>
      <c r="L318">
        <f>'1995'!$AS52</f>
        <v>0.5</v>
      </c>
      <c r="M318">
        <f>'1996'!$AS52</f>
        <v>0.5</v>
      </c>
      <c r="N318">
        <f>'1997'!$AS52</f>
        <v>0.6</v>
      </c>
      <c r="O318">
        <f>'1998'!$AS52</f>
        <v>2.7</v>
      </c>
      <c r="P318">
        <f>'1999'!$AS52</f>
        <v>2.9</v>
      </c>
      <c r="Q318">
        <f>'2000'!$AS52</f>
        <v>2.5</v>
      </c>
      <c r="R318">
        <f>'2001'!$AS52</f>
        <v>2.8</v>
      </c>
      <c r="S318">
        <f>'2002'!$AS52</f>
        <v>3</v>
      </c>
      <c r="T318">
        <f>'2003'!$AS52</f>
        <v>2.9</v>
      </c>
      <c r="U318">
        <f>'2004'!$AS52</f>
        <v>2.9</v>
      </c>
      <c r="V318">
        <f>'2005'!$AS52</f>
        <v>2.2999999999999998</v>
      </c>
      <c r="W318">
        <f>'2006'!$AS52</f>
        <v>2.5</v>
      </c>
      <c r="X318">
        <f>'2007'!$AS52</f>
        <v>2.6</v>
      </c>
      <c r="Y318">
        <f>'2008'!$AS52</f>
        <v>2.1</v>
      </c>
      <c r="Z318">
        <f>'2009'!$AS52</f>
        <v>1.3</v>
      </c>
      <c r="AA318">
        <f>'2010'!$AS52</f>
        <v>2.4</v>
      </c>
      <c r="AB318">
        <f>'2011'!$AS52</f>
        <v>2.5</v>
      </c>
      <c r="AC318">
        <f>'2012'!$AS52</f>
        <v>2.1</v>
      </c>
      <c r="AD318">
        <f>'2013'!$AS52</f>
        <v>1.8</v>
      </c>
      <c r="AE318">
        <f>'2014'!$AS52</f>
        <v>2</v>
      </c>
      <c r="AF318">
        <f>'2015'!$AS52</f>
        <v>1.7</v>
      </c>
      <c r="AG318">
        <f>'2016'!$AS52</f>
        <v>1.9</v>
      </c>
      <c r="AH318">
        <f>'2017'!$AS52</f>
        <v>2</v>
      </c>
      <c r="AI318">
        <f>'2018'!$AS52</f>
        <v>2.2000000000000002</v>
      </c>
      <c r="AJ318">
        <f>'2019'!$AS52</f>
        <v>2.1</v>
      </c>
      <c r="AK318">
        <f>'2020'!$AS52</f>
        <v>1.4</v>
      </c>
      <c r="AL318">
        <f>'2021'!$AS52</f>
        <v>2</v>
      </c>
    </row>
    <row r="319" spans="1:38" x14ac:dyDescent="0.2">
      <c r="A319" t="s">
        <v>286</v>
      </c>
      <c r="B319" t="s">
        <v>317</v>
      </c>
      <c r="C319" t="s">
        <v>45</v>
      </c>
      <c r="E319" t="s">
        <v>241</v>
      </c>
      <c r="G319">
        <f>'1990'!$BJ52</f>
        <v>0</v>
      </c>
      <c r="H319">
        <f>'1991'!$BJ52</f>
        <v>0</v>
      </c>
      <c r="I319">
        <f>'1992'!$BJ52</f>
        <v>0</v>
      </c>
      <c r="J319">
        <f>'1993'!$BJ52</f>
        <v>0</v>
      </c>
      <c r="K319">
        <f>'1994'!$BJ52</f>
        <v>0</v>
      </c>
      <c r="L319">
        <f>'1995'!$BJ52</f>
        <v>0</v>
      </c>
      <c r="M319">
        <f>'1996'!$BJ52</f>
        <v>0</v>
      </c>
      <c r="N319">
        <f>'1997'!$BJ52</f>
        <v>0</v>
      </c>
      <c r="O319">
        <f>'1998'!$BJ52</f>
        <v>0</v>
      </c>
      <c r="P319">
        <f>'1999'!$BJ52</f>
        <v>0</v>
      </c>
      <c r="Q319">
        <f>'2000'!$BJ52</f>
        <v>0</v>
      </c>
      <c r="R319">
        <f>'2001'!$BJ52</f>
        <v>0</v>
      </c>
      <c r="S319">
        <f>'2002'!$BJ52</f>
        <v>0</v>
      </c>
      <c r="T319">
        <f>'2003'!$BJ52</f>
        <v>0</v>
      </c>
      <c r="U319">
        <f>'2004'!$BJ52</f>
        <v>0</v>
      </c>
      <c r="V319">
        <f>'2005'!$BJ52</f>
        <v>0</v>
      </c>
      <c r="W319">
        <f>'2006'!$BJ52</f>
        <v>0</v>
      </c>
      <c r="X319">
        <f>'2007'!$BJ52</f>
        <v>0</v>
      </c>
      <c r="Y319">
        <f>'2008'!$BJ52</f>
        <v>0</v>
      </c>
      <c r="Z319">
        <f>'2009'!$BJ52</f>
        <v>0</v>
      </c>
      <c r="AA319">
        <f>'2010'!$BJ52</f>
        <v>0</v>
      </c>
      <c r="AB319">
        <f>'2011'!$BJ52</f>
        <v>0</v>
      </c>
      <c r="AC319">
        <f>'2012'!$BJ52</f>
        <v>0</v>
      </c>
      <c r="AD319">
        <f>'2013'!$BJ52</f>
        <v>0</v>
      </c>
      <c r="AE319">
        <f>'2014'!$BJ52</f>
        <v>0</v>
      </c>
      <c r="AF319">
        <f>'2015'!$BJ52</f>
        <v>0</v>
      </c>
      <c r="AG319">
        <f>'2016'!$BJ52</f>
        <v>0</v>
      </c>
      <c r="AH319">
        <f>'2017'!$BJ52</f>
        <v>0</v>
      </c>
      <c r="AI319">
        <f>'2018'!$BJ52</f>
        <v>0</v>
      </c>
      <c r="AJ319">
        <f>'2019'!$BJ52</f>
        <v>0</v>
      </c>
      <c r="AK319">
        <f>'2020'!$BJ52</f>
        <v>0</v>
      </c>
      <c r="AL319">
        <f>'2021'!$BJ52</f>
        <v>0</v>
      </c>
    </row>
    <row r="321" spans="1:38" x14ac:dyDescent="0.2">
      <c r="A321" t="s">
        <v>286</v>
      </c>
      <c r="B321" t="s">
        <v>318</v>
      </c>
      <c r="C321" t="s">
        <v>7</v>
      </c>
      <c r="E321" t="s">
        <v>142</v>
      </c>
      <c r="G321">
        <f>'1990'!$BH53</f>
        <v>16.7</v>
      </c>
      <c r="H321">
        <f>'1991'!$BH53</f>
        <v>17.5</v>
      </c>
      <c r="I321">
        <f>'1992'!$BH53</f>
        <v>18.2</v>
      </c>
      <c r="J321">
        <f>'1993'!$BH53</f>
        <v>19.2</v>
      </c>
      <c r="K321">
        <f>'1994'!$BH53</f>
        <v>20.7</v>
      </c>
      <c r="L321">
        <f>'1995'!$BH53</f>
        <v>20.6</v>
      </c>
      <c r="M321">
        <f>'1996'!$BH53</f>
        <v>22.9</v>
      </c>
      <c r="N321">
        <f>'1997'!$BH53</f>
        <v>22.7</v>
      </c>
      <c r="O321">
        <f>'1998'!$BH53</f>
        <v>23</v>
      </c>
      <c r="P321">
        <f>'1999'!$BH53</f>
        <v>22.8</v>
      </c>
      <c r="Q321">
        <f>'2000'!$BH53</f>
        <v>22.9</v>
      </c>
      <c r="R321">
        <f>'2001'!$BH53</f>
        <v>24.5</v>
      </c>
      <c r="S321">
        <f>'2002'!$BH53</f>
        <v>24.1</v>
      </c>
      <c r="T321">
        <f>'2003'!$BH53</f>
        <v>23.7</v>
      </c>
      <c r="U321">
        <f>'2004'!$BH53</f>
        <v>23.5</v>
      </c>
      <c r="V321">
        <f>'2005'!$BH53</f>
        <v>23.6</v>
      </c>
      <c r="W321">
        <f>'2006'!$BH53</f>
        <v>24.8</v>
      </c>
      <c r="X321">
        <f>'2007'!$BH53</f>
        <v>25.9</v>
      </c>
      <c r="Y321">
        <f>'2008'!$BH53</f>
        <v>24.6</v>
      </c>
      <c r="Z321">
        <f>'2009'!$BH53</f>
        <v>22</v>
      </c>
      <c r="AA321">
        <f>'2010'!$BH53</f>
        <v>22.9</v>
      </c>
      <c r="AB321">
        <f>'2011'!$BH53</f>
        <v>23.1</v>
      </c>
      <c r="AC321">
        <f>'2012'!$BH53</f>
        <v>22.7</v>
      </c>
      <c r="AD321">
        <f>'2013'!$BH53</f>
        <v>22.3</v>
      </c>
      <c r="AE321">
        <f>'2014'!$BH53</f>
        <v>22.4</v>
      </c>
      <c r="AF321">
        <f>'2015'!$BH53</f>
        <v>23</v>
      </c>
      <c r="AG321">
        <f>'2016'!$BH53</f>
        <v>24.1</v>
      </c>
      <c r="AH321">
        <f>'2017'!$BH53</f>
        <v>24.5</v>
      </c>
      <c r="AI321">
        <f>'2018'!$BH53</f>
        <v>24.5</v>
      </c>
      <c r="AJ321">
        <f>'2019'!$BH53</f>
        <v>24.3</v>
      </c>
      <c r="AK321">
        <f>'2020'!$BH53</f>
        <v>24.2</v>
      </c>
      <c r="AL321">
        <f>'2021'!$BH53</f>
        <v>23.6</v>
      </c>
    </row>
    <row r="322" spans="1:38" x14ac:dyDescent="0.2">
      <c r="A322" t="s">
        <v>286</v>
      </c>
      <c r="B322" t="s">
        <v>318</v>
      </c>
      <c r="C322" t="s">
        <v>12</v>
      </c>
      <c r="E322" t="s">
        <v>143</v>
      </c>
      <c r="G322">
        <f>'1990'!$BI53</f>
        <v>18.399999999999999</v>
      </c>
      <c r="H322">
        <f>'1991'!$BI53</f>
        <v>18</v>
      </c>
      <c r="I322">
        <f>'1992'!$BI53</f>
        <v>19.899999999999999</v>
      </c>
      <c r="J322">
        <f>'1993'!$BI53</f>
        <v>18.899999999999999</v>
      </c>
      <c r="K322">
        <f>'1994'!$BI53</f>
        <v>19.399999999999999</v>
      </c>
      <c r="L322">
        <f>'1995'!$BI53</f>
        <v>20.399999999999999</v>
      </c>
      <c r="M322">
        <f>'1996'!$BI53</f>
        <v>24.6</v>
      </c>
      <c r="N322">
        <f>'1997'!$BI53</f>
        <v>22.6</v>
      </c>
      <c r="O322">
        <f>'1998'!$BI53</f>
        <v>22.9</v>
      </c>
      <c r="P322">
        <f>'1999'!$BI53</f>
        <v>23.6</v>
      </c>
      <c r="Q322">
        <f>'2000'!$BI53</f>
        <v>25.3</v>
      </c>
      <c r="R322">
        <f>'2001'!$BI53</f>
        <v>24.7</v>
      </c>
      <c r="S322">
        <f>'2002'!$BI53</f>
        <v>24.1</v>
      </c>
      <c r="T322">
        <f>'2003'!$BI53</f>
        <v>23.1</v>
      </c>
      <c r="U322">
        <f>'2004'!$BI53</f>
        <v>23.1</v>
      </c>
      <c r="V322">
        <f>'2005'!$BI53</f>
        <v>22.1</v>
      </c>
      <c r="W322">
        <f>'2006'!$BI53</f>
        <v>19.899999999999999</v>
      </c>
      <c r="X322">
        <f>'2007'!$BI53</f>
        <v>19.3</v>
      </c>
      <c r="Y322">
        <f>'2008'!$BI53</f>
        <v>19.5</v>
      </c>
      <c r="Z322">
        <f>'2009'!$BI53</f>
        <v>17</v>
      </c>
      <c r="AA322">
        <f>'2010'!$BI53</f>
        <v>16.899999999999999</v>
      </c>
      <c r="AB322">
        <f>'2011'!$BI53</f>
        <v>18.100000000000001</v>
      </c>
      <c r="AC322">
        <f>'2012'!$BI53</f>
        <v>16.100000000000001</v>
      </c>
      <c r="AD322">
        <f>'2013'!$BI53</f>
        <v>17</v>
      </c>
      <c r="AE322">
        <f>'2014'!$BI53</f>
        <v>16.899999999999999</v>
      </c>
      <c r="AF322">
        <f>'2015'!$BI53</f>
        <v>16.3</v>
      </c>
      <c r="AG322">
        <f>'2016'!$BI53</f>
        <v>14.3</v>
      </c>
      <c r="AH322">
        <f>'2017'!$BI53</f>
        <v>14.3</v>
      </c>
      <c r="AI322">
        <f>'2018'!$BI53</f>
        <v>13.8</v>
      </c>
      <c r="AJ322">
        <f>'2019'!$BI53</f>
        <v>12.2</v>
      </c>
      <c r="AK322">
        <f>'2020'!$BI53</f>
        <v>13.9</v>
      </c>
      <c r="AL322">
        <f>'2021'!$BI53</f>
        <v>13.2</v>
      </c>
    </row>
    <row r="323" spans="1:38" x14ac:dyDescent="0.2">
      <c r="A323" t="s">
        <v>286</v>
      </c>
      <c r="B323" t="s">
        <v>318</v>
      </c>
      <c r="C323" t="s">
        <v>13</v>
      </c>
      <c r="E323" t="s">
        <v>145</v>
      </c>
      <c r="G323">
        <f>'1990'!$AT53</f>
        <v>0.4</v>
      </c>
      <c r="H323">
        <f>'1991'!$AT53</f>
        <v>0.5</v>
      </c>
      <c r="I323">
        <f>'1992'!$AT53</f>
        <v>0.5</v>
      </c>
      <c r="J323">
        <f>'1993'!$AT53</f>
        <v>0.5</v>
      </c>
      <c r="K323">
        <f>'1994'!$AT53</f>
        <v>0.7</v>
      </c>
      <c r="L323">
        <f>'1995'!$AT53</f>
        <v>0.6</v>
      </c>
      <c r="M323">
        <f>'1996'!$AT53</f>
        <v>0.6</v>
      </c>
      <c r="N323">
        <f>'1997'!$AT53</f>
        <v>0.5</v>
      </c>
      <c r="O323">
        <f>'1998'!$AT53</f>
        <v>0.5</v>
      </c>
      <c r="P323">
        <f>'1999'!$AT53</f>
        <v>0.4</v>
      </c>
      <c r="Q323">
        <f>'2000'!$AT53</f>
        <v>0.4</v>
      </c>
      <c r="R323">
        <f>'2001'!$AT53</f>
        <v>0.4</v>
      </c>
      <c r="S323">
        <f>'2002'!$AT53</f>
        <v>0.4</v>
      </c>
      <c r="T323">
        <f>'2003'!$AT53</f>
        <v>0.5</v>
      </c>
      <c r="U323">
        <f>'2004'!$AT53</f>
        <v>0.8</v>
      </c>
      <c r="V323">
        <f>'2005'!$AT53</f>
        <v>0.8</v>
      </c>
      <c r="W323">
        <f>'2006'!$AT53</f>
        <v>1</v>
      </c>
      <c r="X323">
        <f>'2007'!$AT53</f>
        <v>1.2</v>
      </c>
      <c r="Y323">
        <f>'2008'!$AT53</f>
        <v>1</v>
      </c>
      <c r="Z323">
        <f>'2009'!$AT53</f>
        <v>1.2</v>
      </c>
      <c r="AA323">
        <f>'2010'!$AT53</f>
        <v>0.7</v>
      </c>
      <c r="AB323">
        <f>'2011'!$AT53</f>
        <v>0.5</v>
      </c>
      <c r="AC323">
        <f>'2012'!$AT53</f>
        <v>0.5</v>
      </c>
      <c r="AD323">
        <f>'2013'!$AT53</f>
        <v>0.7</v>
      </c>
      <c r="AE323">
        <f>'2014'!$AT53</f>
        <v>0.6</v>
      </c>
      <c r="AF323">
        <f>'2015'!$AT53</f>
        <v>1.3</v>
      </c>
      <c r="AG323">
        <f>'2016'!$AT53</f>
        <v>1.1000000000000001</v>
      </c>
      <c r="AH323">
        <f>'2017'!$AT53</f>
        <v>1.2</v>
      </c>
      <c r="AI323">
        <f>'2018'!$AT53</f>
        <v>2.2999999999999998</v>
      </c>
      <c r="AJ323">
        <f>'2019'!$AT53</f>
        <v>1.9</v>
      </c>
      <c r="AK323">
        <f>'2020'!$AT53</f>
        <v>1.7</v>
      </c>
      <c r="AL323">
        <f>'2021'!$AT53</f>
        <v>1.5</v>
      </c>
    </row>
    <row r="324" spans="1:38" x14ac:dyDescent="0.2">
      <c r="A324" t="s">
        <v>286</v>
      </c>
      <c r="B324" t="s">
        <v>318</v>
      </c>
      <c r="C324" t="s">
        <v>408</v>
      </c>
      <c r="E324" t="s">
        <v>146</v>
      </c>
      <c r="G324">
        <f>'1990'!$V53</f>
        <v>2.7</v>
      </c>
      <c r="H324">
        <f>'1991'!$V53</f>
        <v>2.6</v>
      </c>
      <c r="I324">
        <f>'1992'!$V53</f>
        <v>1.8</v>
      </c>
      <c r="J324">
        <f>'1993'!$V53</f>
        <v>2.1</v>
      </c>
      <c r="K324">
        <f>'1994'!$V53</f>
        <v>2</v>
      </c>
      <c r="L324">
        <f>'1995'!$V53</f>
        <v>1.6</v>
      </c>
      <c r="M324">
        <f>'1996'!$V53</f>
        <v>1.4</v>
      </c>
      <c r="N324">
        <f>'1997'!$V53</f>
        <v>1</v>
      </c>
      <c r="O324">
        <f>'1998'!$V53</f>
        <v>1.1000000000000001</v>
      </c>
      <c r="P324">
        <f>'1999'!$V53</f>
        <v>1.5</v>
      </c>
      <c r="Q324">
        <f>'2000'!$V53</f>
        <v>0.7</v>
      </c>
      <c r="R324">
        <f>'2001'!$V53</f>
        <v>0.8</v>
      </c>
      <c r="S324">
        <f>'2002'!$V53</f>
        <v>0.3</v>
      </c>
      <c r="T324">
        <f>'2003'!$V53</f>
        <v>0.4</v>
      </c>
      <c r="U324">
        <f>'2004'!$V53</f>
        <v>0.3</v>
      </c>
      <c r="V324">
        <f>'2005'!$V53</f>
        <v>0.7</v>
      </c>
      <c r="W324">
        <f>'2006'!$V53</f>
        <v>0.9</v>
      </c>
      <c r="X324">
        <f>'2007'!$V53</f>
        <v>0.7</v>
      </c>
      <c r="Y324">
        <f>'2008'!$V53</f>
        <v>0.2</v>
      </c>
      <c r="Z324">
        <f>'2009'!$V53</f>
        <v>0.1</v>
      </c>
      <c r="AA324">
        <f>'2010'!$V53</f>
        <v>0.2</v>
      </c>
      <c r="AB324">
        <f>'2011'!$V53</f>
        <v>0.1</v>
      </c>
      <c r="AC324">
        <f>'2012'!$V53</f>
        <v>0.4</v>
      </c>
      <c r="AD324">
        <f>'2013'!$V53</f>
        <v>0.1</v>
      </c>
      <c r="AE324">
        <f>'2014'!$V53</f>
        <v>0.2</v>
      </c>
      <c r="AF324">
        <f>'2015'!$V53</f>
        <v>0.4</v>
      </c>
      <c r="AG324">
        <f>'2016'!$V53</f>
        <v>0.3</v>
      </c>
      <c r="AH324">
        <f>'2017'!$V53</f>
        <v>0.1</v>
      </c>
      <c r="AI324">
        <f>'2018'!$V53</f>
        <v>0</v>
      </c>
      <c r="AJ324">
        <f>'2019'!$V53</f>
        <v>0.1</v>
      </c>
      <c r="AK324">
        <f>'2020'!$V53</f>
        <v>0.1</v>
      </c>
      <c r="AL324">
        <f>'2021'!$V53</f>
        <v>0.1</v>
      </c>
    </row>
    <row r="325" spans="1:38" x14ac:dyDescent="0.2">
      <c r="A325" t="s">
        <v>286</v>
      </c>
      <c r="B325" t="s">
        <v>318</v>
      </c>
      <c r="C325" s="3" t="s">
        <v>409</v>
      </c>
      <c r="E325" t="s">
        <v>147</v>
      </c>
      <c r="G325">
        <f>'1990'!$G53</f>
        <v>2.4</v>
      </c>
      <c r="H325">
        <f>'1991'!$G53</f>
        <v>1.8</v>
      </c>
      <c r="I325">
        <f>'1992'!$G53</f>
        <v>1.8</v>
      </c>
      <c r="J325">
        <f>'1993'!$G53</f>
        <v>2.2999999999999998</v>
      </c>
      <c r="K325">
        <f>'1994'!$G53</f>
        <v>1.5</v>
      </c>
      <c r="L325">
        <f>'1995'!$G53</f>
        <v>1.2</v>
      </c>
      <c r="M325">
        <f>'1996'!$G53</f>
        <v>0.8</v>
      </c>
      <c r="N325">
        <f>'1997'!$G53</f>
        <v>1.2</v>
      </c>
      <c r="O325">
        <f>'1998'!$G53</f>
        <v>1.1000000000000001</v>
      </c>
      <c r="P325">
        <f>'1999'!$G53</f>
        <v>0.9</v>
      </c>
      <c r="Q325">
        <f>'2000'!$G53</f>
        <v>1.1000000000000001</v>
      </c>
      <c r="R325">
        <f>'2001'!$G53</f>
        <v>1.1000000000000001</v>
      </c>
      <c r="S325">
        <f>'2002'!$G53</f>
        <v>1.1000000000000001</v>
      </c>
      <c r="T325">
        <f>'2003'!$G53</f>
        <v>0.8</v>
      </c>
      <c r="U325">
        <f>'2004'!$G53</f>
        <v>0.5</v>
      </c>
      <c r="V325">
        <f>'2005'!$G53</f>
        <v>0.6</v>
      </c>
      <c r="W325">
        <f>'2006'!$G53</f>
        <v>1</v>
      </c>
      <c r="X325">
        <f>'2007'!$G53</f>
        <v>1.8</v>
      </c>
      <c r="Y325">
        <f>'2008'!$G53</f>
        <v>1.2</v>
      </c>
      <c r="Z325">
        <f>'2009'!$G53</f>
        <v>1.1000000000000001</v>
      </c>
      <c r="AA325">
        <f>'2010'!$G53</f>
        <v>1</v>
      </c>
      <c r="AB325">
        <f>'2011'!$G53</f>
        <v>0.9</v>
      </c>
      <c r="AC325">
        <f>'2012'!$G53</f>
        <v>1.1000000000000001</v>
      </c>
      <c r="AD325">
        <f>'2013'!$G53</f>
        <v>0.8</v>
      </c>
      <c r="AE325">
        <f>'2014'!$G53</f>
        <v>1</v>
      </c>
      <c r="AF325">
        <f>'2015'!$G53</f>
        <v>0.8</v>
      </c>
      <c r="AG325">
        <f>'2016'!$G53</f>
        <v>0.8</v>
      </c>
      <c r="AH325">
        <f>'2017'!$G53</f>
        <v>1</v>
      </c>
      <c r="AI325">
        <f>'2018'!$G53</f>
        <v>0.9</v>
      </c>
      <c r="AJ325">
        <f>'2019'!$G53</f>
        <v>0.9</v>
      </c>
      <c r="AK325">
        <f>'2020'!$G53</f>
        <v>0.6</v>
      </c>
      <c r="AL325">
        <f>'2021'!$G53</f>
        <v>0.7</v>
      </c>
    </row>
    <row r="326" spans="1:38" x14ac:dyDescent="0.2">
      <c r="A326" t="s">
        <v>286</v>
      </c>
      <c r="B326" t="s">
        <v>318</v>
      </c>
      <c r="C326" t="s">
        <v>46</v>
      </c>
      <c r="E326" t="s">
        <v>148</v>
      </c>
      <c r="G326">
        <f>'1990'!$AS53</f>
        <v>38.6</v>
      </c>
      <c r="H326">
        <f>'1991'!$AS53</f>
        <v>39.799999999999997</v>
      </c>
      <c r="I326">
        <f>'1992'!$AS53</f>
        <v>43.4</v>
      </c>
      <c r="J326">
        <f>'1993'!$AS53</f>
        <v>46.5</v>
      </c>
      <c r="K326">
        <f>'1994'!$AS53</f>
        <v>45.2</v>
      </c>
      <c r="L326">
        <f>'1995'!$AS53</f>
        <v>44.1</v>
      </c>
      <c r="M326">
        <f>'1996'!$AS53</f>
        <v>47.1</v>
      </c>
      <c r="N326">
        <f>'1997'!$AS53</f>
        <v>45</v>
      </c>
      <c r="O326">
        <f>'1998'!$AS53</f>
        <v>45.7</v>
      </c>
      <c r="P326">
        <f>'1999'!$AS53</f>
        <v>49.3</v>
      </c>
      <c r="Q326">
        <f>'2000'!$AS53</f>
        <v>44</v>
      </c>
      <c r="R326">
        <f>'2001'!$AS53</f>
        <v>40.799999999999997</v>
      </c>
      <c r="S326">
        <f>'2002'!$AS53</f>
        <v>43.6</v>
      </c>
      <c r="T326">
        <f>'2003'!$AS53</f>
        <v>42.7</v>
      </c>
      <c r="U326">
        <f>'2004'!$AS53</f>
        <v>40.9</v>
      </c>
      <c r="V326">
        <f>'2005'!$AS53</f>
        <v>40.200000000000003</v>
      </c>
      <c r="W326">
        <f>'2006'!$AS53</f>
        <v>40</v>
      </c>
      <c r="X326">
        <f>'2007'!$AS53</f>
        <v>37.9</v>
      </c>
      <c r="Y326">
        <f>'2008'!$AS53</f>
        <v>36.6</v>
      </c>
      <c r="Z326">
        <f>'2009'!$AS53</f>
        <v>30.7</v>
      </c>
      <c r="AA326">
        <f>'2010'!$AS53</f>
        <v>33.6</v>
      </c>
      <c r="AB326">
        <f>'2011'!$AS53</f>
        <v>36.6</v>
      </c>
      <c r="AC326">
        <f>'2012'!$AS53</f>
        <v>36.5</v>
      </c>
      <c r="AD326">
        <f>'2013'!$AS53</f>
        <v>35.5</v>
      </c>
      <c r="AE326">
        <f>'2014'!$AS53</f>
        <v>34.6</v>
      </c>
      <c r="AF326">
        <f>'2015'!$AS53</f>
        <v>38.9</v>
      </c>
      <c r="AG326">
        <f>'2016'!$AS53</f>
        <v>41.1</v>
      </c>
      <c r="AH326">
        <f>'2017'!$AS53</f>
        <v>41.8</v>
      </c>
      <c r="AI326">
        <f>'2018'!$AS53</f>
        <v>43.1</v>
      </c>
      <c r="AJ326">
        <f>'2019'!$AS53</f>
        <v>42.4</v>
      </c>
      <c r="AK326">
        <f>'2020'!$AS53</f>
        <v>40.200000000000003</v>
      </c>
      <c r="AL326">
        <f>'2021'!$AS53</f>
        <v>41.6</v>
      </c>
    </row>
    <row r="327" spans="1:38" x14ac:dyDescent="0.2">
      <c r="A327" t="s">
        <v>286</v>
      </c>
      <c r="B327" t="s">
        <v>318</v>
      </c>
      <c r="C327" t="s">
        <v>45</v>
      </c>
      <c r="E327" t="s">
        <v>241</v>
      </c>
      <c r="G327">
        <f>'1990'!$BJ53</f>
        <v>0</v>
      </c>
      <c r="H327">
        <f>'1991'!$BJ53</f>
        <v>0</v>
      </c>
      <c r="I327">
        <f>'1992'!$BJ53</f>
        <v>0</v>
      </c>
      <c r="J327">
        <f>'1993'!$BJ53</f>
        <v>0</v>
      </c>
      <c r="K327">
        <f>'1994'!$BJ53</f>
        <v>0</v>
      </c>
      <c r="L327">
        <f>'1995'!$BJ53</f>
        <v>0</v>
      </c>
      <c r="M327">
        <f>'1996'!$BJ53</f>
        <v>0</v>
      </c>
      <c r="N327">
        <f>'1997'!$BJ53</f>
        <v>0</v>
      </c>
      <c r="O327">
        <f>'1998'!$BJ53</f>
        <v>0</v>
      </c>
      <c r="P327">
        <f>'1999'!$BJ53</f>
        <v>0</v>
      </c>
      <c r="Q327">
        <f>'2000'!$BJ53</f>
        <v>0</v>
      </c>
      <c r="R327">
        <f>'2001'!$BJ53</f>
        <v>0</v>
      </c>
      <c r="S327">
        <f>'2002'!$BJ53</f>
        <v>0</v>
      </c>
      <c r="T327">
        <f>'2003'!$BJ53</f>
        <v>0</v>
      </c>
      <c r="U327">
        <f>'2004'!$BJ53</f>
        <v>0</v>
      </c>
      <c r="V327">
        <f>'2005'!$BJ53</f>
        <v>0.3</v>
      </c>
      <c r="W327">
        <f>'2006'!$BJ53</f>
        <v>0</v>
      </c>
      <c r="X327">
        <f>'2007'!$BJ53</f>
        <v>0</v>
      </c>
      <c r="Y327">
        <f>'2008'!$BJ53</f>
        <v>0</v>
      </c>
      <c r="Z327">
        <f>'2009'!$BJ53</f>
        <v>0</v>
      </c>
      <c r="AA327">
        <f>'2010'!$BJ53</f>
        <v>0</v>
      </c>
      <c r="AB327">
        <f>'2011'!$BJ53</f>
        <v>0</v>
      </c>
      <c r="AC327">
        <f>'2012'!$BJ53</f>
        <v>0</v>
      </c>
      <c r="AD327">
        <f>'2013'!$BJ53</f>
        <v>0</v>
      </c>
      <c r="AE327">
        <f>'2014'!$BJ53</f>
        <v>0</v>
      </c>
      <c r="AF327">
        <f>'2015'!$BJ53</f>
        <v>0</v>
      </c>
      <c r="AG327">
        <f>'2016'!$BJ53</f>
        <v>0</v>
      </c>
      <c r="AH327">
        <f>'2017'!$BJ53</f>
        <v>0</v>
      </c>
      <c r="AI327">
        <f>'2018'!$BJ53</f>
        <v>0</v>
      </c>
      <c r="AJ327">
        <f>'2019'!$BJ53</f>
        <v>0</v>
      </c>
      <c r="AK327">
        <f>'2020'!$BJ53</f>
        <v>0</v>
      </c>
      <c r="AL327">
        <f>'2021'!$BJ53</f>
        <v>0</v>
      </c>
    </row>
    <row r="329" spans="1:38" x14ac:dyDescent="0.2">
      <c r="A329" t="s">
        <v>286</v>
      </c>
      <c r="B329" t="s">
        <v>319</v>
      </c>
      <c r="C329" t="s">
        <v>7</v>
      </c>
      <c r="E329" t="s">
        <v>142</v>
      </c>
      <c r="G329">
        <f>'1990'!$BH54</f>
        <v>10.199999999999999</v>
      </c>
      <c r="H329">
        <f>'1991'!$BH54</f>
        <v>10.8</v>
      </c>
      <c r="I329">
        <f>'1992'!$BH54</f>
        <v>10.8</v>
      </c>
      <c r="J329">
        <f>'1993'!$BH54</f>
        <v>11.3</v>
      </c>
      <c r="K329">
        <f>'1994'!$BH54</f>
        <v>11.4</v>
      </c>
      <c r="L329">
        <f>'1995'!$BH54</f>
        <v>11.6</v>
      </c>
      <c r="M329">
        <f>'1996'!$BH54</f>
        <v>11.8</v>
      </c>
      <c r="N329">
        <f>'1997'!$BH54</f>
        <v>12.8</v>
      </c>
      <c r="O329">
        <f>'1998'!$BH54</f>
        <v>12.9</v>
      </c>
      <c r="P329">
        <f>'1999'!$BH54</f>
        <v>13.2</v>
      </c>
      <c r="Q329">
        <f>'2000'!$BH54</f>
        <v>13.7</v>
      </c>
      <c r="R329">
        <f>'2001'!$BH54</f>
        <v>13</v>
      </c>
      <c r="S329">
        <f>'2002'!$BH54</f>
        <v>13.7</v>
      </c>
      <c r="T329">
        <f>'2003'!$BH54</f>
        <v>13.3</v>
      </c>
      <c r="U329">
        <f>'2004'!$BH54</f>
        <v>13.3</v>
      </c>
      <c r="V329">
        <f>'2005'!$BH54</f>
        <v>13.1</v>
      </c>
      <c r="W329">
        <f>'2006'!$BH54</f>
        <v>13.2</v>
      </c>
      <c r="X329">
        <f>'2007'!$BH54</f>
        <v>13.3</v>
      </c>
      <c r="Y329">
        <f>'2008'!$BH54</f>
        <v>13.1</v>
      </c>
      <c r="Z329">
        <f>'2009'!$BH54</f>
        <v>9.9</v>
      </c>
      <c r="AA329">
        <f>'2010'!$BH54</f>
        <v>9.6999999999999993</v>
      </c>
      <c r="AB329">
        <f>'2011'!$BH54</f>
        <v>9</v>
      </c>
      <c r="AC329">
        <f>'2012'!$BH54</f>
        <v>9</v>
      </c>
      <c r="AD329">
        <f>'2013'!$BH54</f>
        <v>9.1999999999999993</v>
      </c>
      <c r="AE329">
        <f>'2014'!$BH54</f>
        <v>8.3000000000000007</v>
      </c>
      <c r="AF329">
        <f>'2015'!$BH54</f>
        <v>8.6999999999999993</v>
      </c>
      <c r="AG329">
        <f>'2016'!$BH54</f>
        <v>8.9</v>
      </c>
      <c r="AH329">
        <f>'2017'!$BH54</f>
        <v>8.9</v>
      </c>
      <c r="AI329">
        <f>'2018'!$BH54</f>
        <v>8.4</v>
      </c>
      <c r="AJ329">
        <f>'2019'!$BH54</f>
        <v>7.9</v>
      </c>
      <c r="AK329">
        <f>'2020'!$BH54</f>
        <v>7.5</v>
      </c>
      <c r="AL329">
        <f>'2021'!$BH54</f>
        <v>6.8</v>
      </c>
    </row>
    <row r="330" spans="1:38" x14ac:dyDescent="0.2">
      <c r="A330" t="s">
        <v>286</v>
      </c>
      <c r="B330" t="s">
        <v>319</v>
      </c>
      <c r="C330" t="s">
        <v>12</v>
      </c>
      <c r="E330" t="s">
        <v>143</v>
      </c>
      <c r="G330">
        <f>'1990'!$BI54</f>
        <v>13.5</v>
      </c>
      <c r="H330">
        <f>'1991'!$BI54</f>
        <v>13.1</v>
      </c>
      <c r="I330">
        <f>'1992'!$BI54</f>
        <v>13.5</v>
      </c>
      <c r="J330">
        <f>'1993'!$BI54</f>
        <v>14.1</v>
      </c>
      <c r="K330">
        <f>'1994'!$BI54</f>
        <v>14.7</v>
      </c>
      <c r="L330">
        <f>'1995'!$BI54</f>
        <v>15.1</v>
      </c>
      <c r="M330">
        <f>'1996'!$BI54</f>
        <v>16.600000000000001</v>
      </c>
      <c r="N330">
        <f>'1997'!$BI54</f>
        <v>16.3</v>
      </c>
      <c r="O330">
        <f>'1998'!$BI54</f>
        <v>15.8</v>
      </c>
      <c r="P330">
        <f>'1999'!$BI54</f>
        <v>16.100000000000001</v>
      </c>
      <c r="Q330">
        <f>'2000'!$BI54</f>
        <v>16.3</v>
      </c>
      <c r="R330">
        <f>'2001'!$BI54</f>
        <v>15.8</v>
      </c>
      <c r="S330">
        <f>'2002'!$BI54</f>
        <v>15.5</v>
      </c>
      <c r="T330">
        <f>'2003'!$BI54</f>
        <v>15.1</v>
      </c>
      <c r="U330">
        <f>'2004'!$BI54</f>
        <v>16</v>
      </c>
      <c r="V330">
        <f>'2005'!$BI54</f>
        <v>15.4</v>
      </c>
      <c r="W330">
        <f>'2006'!$BI54</f>
        <v>15.5</v>
      </c>
      <c r="X330">
        <f>'2007'!$BI54</f>
        <v>13.8</v>
      </c>
      <c r="Y330">
        <f>'2008'!$BI54</f>
        <v>13.1</v>
      </c>
      <c r="Z330">
        <f>'2009'!$BI54</f>
        <v>11.2</v>
      </c>
      <c r="AA330">
        <f>'2010'!$BI54</f>
        <v>11.9</v>
      </c>
      <c r="AB330">
        <f>'2011'!$BI54</f>
        <v>11.6</v>
      </c>
      <c r="AC330">
        <f>'2012'!$BI54</f>
        <v>11.5</v>
      </c>
      <c r="AD330">
        <f>'2013'!$BI54</f>
        <v>11.9</v>
      </c>
      <c r="AE330">
        <f>'2014'!$BI54</f>
        <v>9.4</v>
      </c>
      <c r="AF330">
        <f>'2015'!$BI54</f>
        <v>8.5</v>
      </c>
      <c r="AG330">
        <f>'2016'!$BI54</f>
        <v>8.1999999999999993</v>
      </c>
      <c r="AH330">
        <f>'2017'!$BI54</f>
        <v>7.1</v>
      </c>
      <c r="AI330">
        <f>'2018'!$BI54</f>
        <v>7</v>
      </c>
      <c r="AJ330">
        <f>'2019'!$BI54</f>
        <v>5.7</v>
      </c>
      <c r="AK330">
        <f>'2020'!$BI54</f>
        <v>6</v>
      </c>
      <c r="AL330">
        <f>'2021'!$BI54</f>
        <v>4.4000000000000004</v>
      </c>
    </row>
    <row r="331" spans="1:38" x14ac:dyDescent="0.2">
      <c r="A331" t="s">
        <v>286</v>
      </c>
      <c r="B331" t="s">
        <v>319</v>
      </c>
      <c r="C331" t="s">
        <v>13</v>
      </c>
      <c r="E331" t="s">
        <v>145</v>
      </c>
      <c r="G331">
        <f>'1990'!$AT54</f>
        <v>0</v>
      </c>
      <c r="H331">
        <f>'1991'!$AT54</f>
        <v>0</v>
      </c>
      <c r="I331">
        <f>'1992'!$AT54</f>
        <v>0</v>
      </c>
      <c r="J331">
        <f>'1993'!$AT54</f>
        <v>0</v>
      </c>
      <c r="K331">
        <f>'1994'!$AT54</f>
        <v>0</v>
      </c>
      <c r="L331">
        <f>'1995'!$AT54</f>
        <v>0.1</v>
      </c>
      <c r="M331">
        <f>'1996'!$AT54</f>
        <v>0.1</v>
      </c>
      <c r="N331">
        <f>'1997'!$AT54</f>
        <v>0.1</v>
      </c>
      <c r="O331">
        <f>'1998'!$AT54</f>
        <v>0.1</v>
      </c>
      <c r="P331">
        <f>'1999'!$AT54</f>
        <v>0.1</v>
      </c>
      <c r="Q331">
        <f>'2000'!$AT54</f>
        <v>0.1</v>
      </c>
      <c r="R331">
        <f>'2001'!$AT54</f>
        <v>0.1</v>
      </c>
      <c r="S331">
        <f>'2002'!$AT54</f>
        <v>0.1</v>
      </c>
      <c r="T331">
        <f>'2003'!$AT54</f>
        <v>0.1</v>
      </c>
      <c r="U331">
        <f>'2004'!$AT54</f>
        <v>0.2</v>
      </c>
      <c r="V331">
        <f>'2005'!$AT54</f>
        <v>0.1</v>
      </c>
      <c r="W331">
        <f>'2006'!$AT54</f>
        <v>0.1</v>
      </c>
      <c r="X331">
        <f>'2007'!$AT54</f>
        <v>0.1</v>
      </c>
      <c r="Y331">
        <f>'2008'!$AT54</f>
        <v>0.1</v>
      </c>
      <c r="Z331">
        <f>'2009'!$AT54</f>
        <v>0.2</v>
      </c>
      <c r="AA331">
        <f>'2010'!$AT54</f>
        <v>0.2</v>
      </c>
      <c r="AB331">
        <f>'2011'!$AT54</f>
        <v>0.2</v>
      </c>
      <c r="AC331">
        <f>'2012'!$AT54</f>
        <v>0.2</v>
      </c>
      <c r="AD331">
        <f>'2013'!$AT54</f>
        <v>0.2</v>
      </c>
      <c r="AE331">
        <f>'2014'!$AT54</f>
        <v>0.2</v>
      </c>
      <c r="AF331">
        <f>'2015'!$AT54</f>
        <v>1.5</v>
      </c>
      <c r="AG331">
        <f>'2016'!$AT54</f>
        <v>1.5</v>
      </c>
      <c r="AH331">
        <f>'2017'!$AT54</f>
        <v>1.5</v>
      </c>
      <c r="AI331">
        <f>'2018'!$AT54</f>
        <v>1.8</v>
      </c>
      <c r="AJ331">
        <f>'2019'!$AT54</f>
        <v>1.8</v>
      </c>
      <c r="AK331">
        <f>'2020'!$AT54</f>
        <v>1.7</v>
      </c>
      <c r="AL331">
        <f>'2021'!$AT54</f>
        <v>1.9</v>
      </c>
    </row>
    <row r="332" spans="1:38" x14ac:dyDescent="0.2">
      <c r="A332" t="s">
        <v>286</v>
      </c>
      <c r="B332" t="s">
        <v>319</v>
      </c>
      <c r="C332" t="s">
        <v>408</v>
      </c>
      <c r="E332" t="s">
        <v>146</v>
      </c>
      <c r="G332">
        <f>'1990'!$V54</f>
        <v>0.3</v>
      </c>
      <c r="H332">
        <f>'1991'!$V54</f>
        <v>0.1</v>
      </c>
      <c r="I332">
        <f>'1992'!$V54</f>
        <v>0.1</v>
      </c>
      <c r="J332">
        <f>'1993'!$V54</f>
        <v>0.2</v>
      </c>
      <c r="K332">
        <f>'1994'!$V54</f>
        <v>0.1</v>
      </c>
      <c r="L332">
        <f>'1995'!$V54</f>
        <v>0.1</v>
      </c>
      <c r="M332">
        <f>'1996'!$V54</f>
        <v>0.1</v>
      </c>
      <c r="N332">
        <f>'1997'!$V54</f>
        <v>0.1</v>
      </c>
      <c r="O332">
        <f>'1998'!$V54</f>
        <v>0.1</v>
      </c>
      <c r="P332">
        <f>'1999'!$V54</f>
        <v>0</v>
      </c>
      <c r="Q332">
        <f>'2000'!$V54</f>
        <v>0.1</v>
      </c>
      <c r="R332">
        <f>'2001'!$V54</f>
        <v>0.1</v>
      </c>
      <c r="S332">
        <f>'2002'!$V54</f>
        <v>0.1</v>
      </c>
      <c r="T332">
        <f>'2003'!$V54</f>
        <v>0</v>
      </c>
      <c r="U332">
        <f>'2004'!$V54</f>
        <v>0</v>
      </c>
      <c r="V332">
        <f>'2005'!$V54</f>
        <v>0</v>
      </c>
      <c r="W332">
        <f>'2006'!$V54</f>
        <v>0</v>
      </c>
      <c r="X332">
        <f>'2007'!$V54</f>
        <v>0</v>
      </c>
      <c r="Y332">
        <f>'2008'!$V54</f>
        <v>0</v>
      </c>
      <c r="Z332">
        <f>'2009'!$V54</f>
        <v>0</v>
      </c>
      <c r="AA332">
        <f>'2010'!$V54</f>
        <v>0</v>
      </c>
      <c r="AB332">
        <f>'2011'!$V54</f>
        <v>0</v>
      </c>
      <c r="AC332">
        <f>'2012'!$V54</f>
        <v>0</v>
      </c>
      <c r="AD332">
        <f>'2013'!$V54</f>
        <v>0</v>
      </c>
      <c r="AE332">
        <f>'2014'!$V54</f>
        <v>0</v>
      </c>
      <c r="AF332">
        <f>'2015'!$V54</f>
        <v>0</v>
      </c>
      <c r="AG332">
        <f>'2016'!$V54</f>
        <v>0</v>
      </c>
      <c r="AH332">
        <f>'2017'!$V54</f>
        <v>0</v>
      </c>
      <c r="AI332">
        <f>'2018'!$V54</f>
        <v>0</v>
      </c>
      <c r="AJ332">
        <f>'2019'!$V54</f>
        <v>0</v>
      </c>
      <c r="AK332">
        <f>'2020'!$V54</f>
        <v>0</v>
      </c>
      <c r="AL332">
        <f>'2021'!$V54</f>
        <v>0</v>
      </c>
    </row>
    <row r="333" spans="1:38" x14ac:dyDescent="0.2">
      <c r="A333" t="s">
        <v>286</v>
      </c>
      <c r="B333" t="s">
        <v>319</v>
      </c>
      <c r="C333" s="3" t="s">
        <v>409</v>
      </c>
      <c r="E333" t="s">
        <v>147</v>
      </c>
      <c r="G333">
        <f>'1990'!$G54</f>
        <v>0</v>
      </c>
      <c r="H333">
        <f>'1991'!$G54</f>
        <v>0</v>
      </c>
      <c r="I333">
        <f>'1992'!$G54</f>
        <v>0</v>
      </c>
      <c r="J333">
        <f>'1993'!$G54</f>
        <v>0</v>
      </c>
      <c r="K333">
        <f>'1994'!$G54</f>
        <v>0</v>
      </c>
      <c r="L333">
        <f>'1995'!$G54</f>
        <v>0</v>
      </c>
      <c r="M333">
        <f>'1996'!$G54</f>
        <v>0</v>
      </c>
      <c r="N333">
        <f>'1997'!$G54</f>
        <v>0</v>
      </c>
      <c r="O333">
        <f>'1998'!$G54</f>
        <v>0</v>
      </c>
      <c r="P333">
        <f>'1999'!$G54</f>
        <v>0</v>
      </c>
      <c r="Q333">
        <f>'2000'!$G54</f>
        <v>0</v>
      </c>
      <c r="R333">
        <f>'2001'!$G54</f>
        <v>0</v>
      </c>
      <c r="S333">
        <f>'2002'!$G54</f>
        <v>0</v>
      </c>
      <c r="T333">
        <f>'2003'!$G54</f>
        <v>0</v>
      </c>
      <c r="U333">
        <f>'2004'!$G54</f>
        <v>0</v>
      </c>
      <c r="V333">
        <f>'2005'!$G54</f>
        <v>0</v>
      </c>
      <c r="W333">
        <f>'2006'!$G54</f>
        <v>0</v>
      </c>
      <c r="X333">
        <f>'2007'!$G54</f>
        <v>0</v>
      </c>
      <c r="Y333">
        <f>'2008'!$G54</f>
        <v>0</v>
      </c>
      <c r="Z333">
        <f>'2009'!$G54</f>
        <v>0</v>
      </c>
      <c r="AA333">
        <f>'2010'!$G54</f>
        <v>0</v>
      </c>
      <c r="AB333">
        <f>'2011'!$G54</f>
        <v>0</v>
      </c>
      <c r="AC333">
        <f>'2012'!$G54</f>
        <v>0</v>
      </c>
      <c r="AD333">
        <f>'2013'!$G54</f>
        <v>0</v>
      </c>
      <c r="AE333">
        <f>'2014'!$G54</f>
        <v>0</v>
      </c>
      <c r="AF333">
        <f>'2015'!$G54</f>
        <v>0</v>
      </c>
      <c r="AG333">
        <f>'2016'!$G54</f>
        <v>0</v>
      </c>
      <c r="AH333">
        <f>'2017'!$G54</f>
        <v>0</v>
      </c>
      <c r="AI333">
        <f>'2018'!$G54</f>
        <v>0</v>
      </c>
      <c r="AJ333">
        <f>'2019'!$G54</f>
        <v>0</v>
      </c>
      <c r="AK333">
        <f>'2020'!$G54</f>
        <v>0</v>
      </c>
      <c r="AL333">
        <f>'2021'!$G54</f>
        <v>0</v>
      </c>
    </row>
    <row r="334" spans="1:38" x14ac:dyDescent="0.2">
      <c r="A334" t="s">
        <v>286</v>
      </c>
      <c r="B334" t="s">
        <v>319</v>
      </c>
      <c r="C334" t="s">
        <v>46</v>
      </c>
      <c r="E334" t="s">
        <v>148</v>
      </c>
      <c r="G334">
        <f>'1990'!$AS54</f>
        <v>9.1</v>
      </c>
      <c r="H334">
        <f>'1991'!$AS54</f>
        <v>10.9</v>
      </c>
      <c r="I334">
        <f>'1992'!$AS54</f>
        <v>9.6999999999999993</v>
      </c>
      <c r="J334">
        <f>'1993'!$AS54</f>
        <v>10.3</v>
      </c>
      <c r="K334">
        <f>'1994'!$AS54</f>
        <v>8.9</v>
      </c>
      <c r="L334">
        <f>'1995'!$AS54</f>
        <v>9.3000000000000007</v>
      </c>
      <c r="M334">
        <f>'1996'!$AS54</f>
        <v>10.4</v>
      </c>
      <c r="N334">
        <f>'1997'!$AS54</f>
        <v>11.2</v>
      </c>
      <c r="O334">
        <f>'1998'!$AS54</f>
        <v>11</v>
      </c>
      <c r="P334">
        <f>'1999'!$AS54</f>
        <v>10.4</v>
      </c>
      <c r="Q334">
        <f>'2000'!$AS54</f>
        <v>10.3</v>
      </c>
      <c r="R334">
        <f>'2001'!$AS54</f>
        <v>9.1999999999999993</v>
      </c>
      <c r="S334">
        <f>'2002'!$AS54</f>
        <v>10.4</v>
      </c>
      <c r="T334">
        <f>'2003'!$AS54</f>
        <v>10.1</v>
      </c>
      <c r="U334">
        <f>'2004'!$AS54</f>
        <v>10</v>
      </c>
      <c r="V334">
        <f>'2005'!$AS54</f>
        <v>9.8000000000000007</v>
      </c>
      <c r="W334">
        <f>'2006'!$AS54</f>
        <v>9</v>
      </c>
      <c r="X334">
        <f>'2007'!$AS54</f>
        <v>9.5</v>
      </c>
      <c r="Y334">
        <f>'2008'!$AS54</f>
        <v>8.1</v>
      </c>
      <c r="Z334">
        <f>'2009'!$AS54</f>
        <v>7.1</v>
      </c>
      <c r="AA334">
        <f>'2010'!$AS54</f>
        <v>7.8</v>
      </c>
      <c r="AB334">
        <f>'2011'!$AS54</f>
        <v>6.6</v>
      </c>
      <c r="AC334">
        <f>'2012'!$AS54</f>
        <v>6.8</v>
      </c>
      <c r="AD334">
        <f>'2013'!$AS54</f>
        <v>6.2</v>
      </c>
      <c r="AE334">
        <f>'2014'!$AS54</f>
        <v>6.4</v>
      </c>
      <c r="AF334">
        <f>'2015'!$AS54</f>
        <v>6.8</v>
      </c>
      <c r="AG334">
        <f>'2016'!$AS54</f>
        <v>7.2</v>
      </c>
      <c r="AH334">
        <f>'2017'!$AS54</f>
        <v>8.5</v>
      </c>
      <c r="AI334">
        <f>'2018'!$AS54</f>
        <v>7.9</v>
      </c>
      <c r="AJ334">
        <f>'2019'!$AS54</f>
        <v>8.1</v>
      </c>
      <c r="AK334">
        <f>'2020'!$AS54</f>
        <v>7</v>
      </c>
      <c r="AL334">
        <f>'2021'!$AS54</f>
        <v>7.3</v>
      </c>
    </row>
    <row r="335" spans="1:38" x14ac:dyDescent="0.2">
      <c r="A335" t="s">
        <v>286</v>
      </c>
      <c r="B335" t="s">
        <v>319</v>
      </c>
      <c r="C335" t="s">
        <v>45</v>
      </c>
      <c r="E335" t="s">
        <v>241</v>
      </c>
      <c r="G335">
        <f>'1990'!$BJ54</f>
        <v>0</v>
      </c>
      <c r="H335">
        <f>'1991'!$BJ54</f>
        <v>0</v>
      </c>
      <c r="I335">
        <f>'1992'!$BJ54</f>
        <v>0</v>
      </c>
      <c r="J335">
        <f>'1993'!$BJ54</f>
        <v>0</v>
      </c>
      <c r="K335">
        <f>'1994'!$BJ54</f>
        <v>0</v>
      </c>
      <c r="L335">
        <f>'1995'!$BJ54</f>
        <v>0</v>
      </c>
      <c r="M335">
        <f>'1996'!$BJ54</f>
        <v>0</v>
      </c>
      <c r="N335">
        <f>'1997'!$BJ54</f>
        <v>0</v>
      </c>
      <c r="O335">
        <f>'1998'!$BJ54</f>
        <v>0</v>
      </c>
      <c r="P335">
        <f>'1999'!$BJ54</f>
        <v>0</v>
      </c>
      <c r="Q335">
        <f>'2000'!$BJ54</f>
        <v>0</v>
      </c>
      <c r="R335">
        <f>'2001'!$BJ54</f>
        <v>0</v>
      </c>
      <c r="S335">
        <f>'2002'!$BJ54</f>
        <v>0</v>
      </c>
      <c r="T335">
        <f>'2003'!$BJ54</f>
        <v>0</v>
      </c>
      <c r="U335">
        <f>'2004'!$BJ54</f>
        <v>0</v>
      </c>
      <c r="V335">
        <f>'2005'!$BJ54</f>
        <v>0</v>
      </c>
      <c r="W335">
        <f>'2006'!$BJ54</f>
        <v>0</v>
      </c>
      <c r="X335">
        <f>'2007'!$BJ54</f>
        <v>0</v>
      </c>
      <c r="Y335">
        <f>'2008'!$BJ54</f>
        <v>0</v>
      </c>
      <c r="Z335">
        <f>'2009'!$BJ54</f>
        <v>0</v>
      </c>
      <c r="AA335">
        <f>'2010'!$BJ54</f>
        <v>0</v>
      </c>
      <c r="AB335">
        <f>'2011'!$BJ54</f>
        <v>0</v>
      </c>
      <c r="AC335">
        <f>'2012'!$BJ54</f>
        <v>0</v>
      </c>
      <c r="AD335">
        <f>'2013'!$BJ54</f>
        <v>0</v>
      </c>
      <c r="AE335">
        <f>'2014'!$BJ54</f>
        <v>0</v>
      </c>
      <c r="AF335">
        <f>'2015'!$BJ54</f>
        <v>0</v>
      </c>
      <c r="AG335">
        <f>'2016'!$BJ54</f>
        <v>0</v>
      </c>
      <c r="AH335">
        <f>'2017'!$BJ54</f>
        <v>0</v>
      </c>
      <c r="AI335">
        <f>'2018'!$BJ54</f>
        <v>0</v>
      </c>
      <c r="AJ335">
        <f>'2019'!$BJ54</f>
        <v>0</v>
      </c>
      <c r="AK335">
        <f>'2020'!$BJ54</f>
        <v>0</v>
      </c>
      <c r="AL335">
        <f>'2021'!$BJ54</f>
        <v>0</v>
      </c>
    </row>
    <row r="337" spans="1:38" x14ac:dyDescent="0.2">
      <c r="A337" t="s">
        <v>286</v>
      </c>
      <c r="B337" t="s">
        <v>320</v>
      </c>
      <c r="C337" t="s">
        <v>7</v>
      </c>
      <c r="E337" t="s">
        <v>142</v>
      </c>
      <c r="G337">
        <f>'1990'!$BH55</f>
        <v>0.9</v>
      </c>
      <c r="H337">
        <f>'1991'!$BH55</f>
        <v>0.9</v>
      </c>
      <c r="I337">
        <f>'1992'!$BH55</f>
        <v>1</v>
      </c>
      <c r="J337">
        <f>'1993'!$BH55</f>
        <v>1</v>
      </c>
      <c r="K337">
        <f>'1994'!$BH55</f>
        <v>1</v>
      </c>
      <c r="L337">
        <f>'1995'!$BH55</f>
        <v>1.1000000000000001</v>
      </c>
      <c r="M337">
        <f>'1996'!$BH55</f>
        <v>0.9</v>
      </c>
      <c r="N337">
        <f>'1997'!$BH55</f>
        <v>0.9</v>
      </c>
      <c r="O337">
        <f>'1998'!$BH55</f>
        <v>1.1000000000000001</v>
      </c>
      <c r="P337">
        <f>'1999'!$BH55</f>
        <v>1.1000000000000001</v>
      </c>
      <c r="Q337">
        <f>'2000'!$BH55</f>
        <v>1</v>
      </c>
      <c r="R337">
        <f>'2001'!$BH55</f>
        <v>0.9</v>
      </c>
      <c r="S337">
        <f>'2002'!$BH55</f>
        <v>0.9</v>
      </c>
      <c r="T337">
        <f>'2003'!$BH55</f>
        <v>0.8</v>
      </c>
      <c r="U337">
        <f>'2004'!$BH55</f>
        <v>0.7</v>
      </c>
      <c r="V337">
        <f>'2005'!$BH55</f>
        <v>0.9</v>
      </c>
      <c r="W337">
        <f>'2006'!$BH55</f>
        <v>0.9</v>
      </c>
      <c r="X337">
        <f>'2007'!$BH55</f>
        <v>1</v>
      </c>
      <c r="Y337">
        <f>'2008'!$BH55</f>
        <v>1</v>
      </c>
      <c r="Z337">
        <f>'2009'!$BH55</f>
        <v>1</v>
      </c>
      <c r="AA337">
        <f>'2010'!$BH55</f>
        <v>0.9</v>
      </c>
      <c r="AB337">
        <f>'2011'!$BH55</f>
        <v>0.8</v>
      </c>
      <c r="AC337">
        <f>'2012'!$BH55</f>
        <v>0.9</v>
      </c>
      <c r="AD337">
        <f>'2013'!$BH55</f>
        <v>0.6</v>
      </c>
      <c r="AE337">
        <f>'2014'!$BH55</f>
        <v>0.7</v>
      </c>
      <c r="AF337">
        <f>'2015'!$BH55</f>
        <v>0.8</v>
      </c>
      <c r="AG337">
        <f>'2016'!$BH55</f>
        <v>0.7</v>
      </c>
      <c r="AH337">
        <f>'2017'!$BH55</f>
        <v>0.6</v>
      </c>
      <c r="AI337">
        <f>'2018'!$BH55</f>
        <v>0.5</v>
      </c>
      <c r="AJ337">
        <f>'2019'!$BH55</f>
        <v>0.6</v>
      </c>
      <c r="AK337">
        <f>'2020'!$BH55</f>
        <v>0.8</v>
      </c>
      <c r="AL337">
        <f>'2021'!$BH55</f>
        <v>1.3</v>
      </c>
    </row>
    <row r="338" spans="1:38" x14ac:dyDescent="0.2">
      <c r="A338" t="s">
        <v>286</v>
      </c>
      <c r="B338" t="s">
        <v>320</v>
      </c>
      <c r="C338" t="s">
        <v>12</v>
      </c>
      <c r="E338" t="s">
        <v>143</v>
      </c>
      <c r="G338">
        <f>'1990'!$BI55</f>
        <v>0</v>
      </c>
      <c r="H338">
        <f>'1991'!$BI55</f>
        <v>0</v>
      </c>
      <c r="I338">
        <f>'1992'!$BI55</f>
        <v>0</v>
      </c>
      <c r="J338">
        <f>'1993'!$BI55</f>
        <v>0</v>
      </c>
      <c r="K338">
        <f>'1994'!$BI55</f>
        <v>0</v>
      </c>
      <c r="L338">
        <f>'1995'!$BI55</f>
        <v>0.1</v>
      </c>
      <c r="M338">
        <f>'1996'!$BI55</f>
        <v>0</v>
      </c>
      <c r="N338">
        <f>'1997'!$BI55</f>
        <v>0.1</v>
      </c>
      <c r="O338">
        <f>'1998'!$BI55</f>
        <v>0.1</v>
      </c>
      <c r="P338">
        <f>'1999'!$BI55</f>
        <v>0</v>
      </c>
      <c r="Q338">
        <f>'2000'!$BI55</f>
        <v>0</v>
      </c>
      <c r="R338">
        <f>'2001'!$BI55</f>
        <v>0</v>
      </c>
      <c r="S338">
        <f>'2002'!$BI55</f>
        <v>0</v>
      </c>
      <c r="T338">
        <f>'2003'!$BI55</f>
        <v>0</v>
      </c>
      <c r="U338">
        <f>'2004'!$BI55</f>
        <v>0</v>
      </c>
      <c r="V338">
        <f>'2005'!$BI55</f>
        <v>0</v>
      </c>
      <c r="W338">
        <f>'2006'!$BI55</f>
        <v>0</v>
      </c>
      <c r="X338">
        <f>'2007'!$BI55</f>
        <v>0.1</v>
      </c>
      <c r="Y338">
        <f>'2008'!$BI55</f>
        <v>0.1</v>
      </c>
      <c r="Z338">
        <f>'2009'!$BI55</f>
        <v>0</v>
      </c>
      <c r="AA338">
        <f>'2010'!$BI55</f>
        <v>0.1</v>
      </c>
      <c r="AB338">
        <f>'2011'!$BI55</f>
        <v>0.1</v>
      </c>
      <c r="AC338">
        <f>'2012'!$BI55</f>
        <v>0</v>
      </c>
      <c r="AD338">
        <f>'2013'!$BI55</f>
        <v>0.1</v>
      </c>
      <c r="AE338">
        <f>'2014'!$BI55</f>
        <v>0.1</v>
      </c>
      <c r="AF338">
        <f>'2015'!$BI55</f>
        <v>0.2</v>
      </c>
      <c r="AG338">
        <f>'2016'!$BI55</f>
        <v>0.3</v>
      </c>
      <c r="AH338">
        <f>'2017'!$BI55</f>
        <v>0.2</v>
      </c>
      <c r="AI338">
        <f>'2018'!$BI55</f>
        <v>0.7</v>
      </c>
      <c r="AJ338">
        <f>'2019'!$BI55</f>
        <v>0.7</v>
      </c>
      <c r="AK338">
        <f>'2020'!$BI55</f>
        <v>0.9</v>
      </c>
      <c r="AL338">
        <f>'2021'!$BI55</f>
        <v>1</v>
      </c>
    </row>
    <row r="339" spans="1:38" x14ac:dyDescent="0.2">
      <c r="A339" t="s">
        <v>286</v>
      </c>
      <c r="B339" t="s">
        <v>320</v>
      </c>
      <c r="C339" t="s">
        <v>13</v>
      </c>
      <c r="E339" t="s">
        <v>145</v>
      </c>
      <c r="G339">
        <f>'1990'!$AT55</f>
        <v>0.8</v>
      </c>
      <c r="H339">
        <f>'1991'!$AT55</f>
        <v>0.8</v>
      </c>
      <c r="I339">
        <f>'1992'!$AT55</f>
        <v>0.9</v>
      </c>
      <c r="J339">
        <f>'1993'!$AT55</f>
        <v>0.9</v>
      </c>
      <c r="K339">
        <f>'1994'!$AT55</f>
        <v>0.9</v>
      </c>
      <c r="L339">
        <f>'1995'!$AT55</f>
        <v>2.2000000000000002</v>
      </c>
      <c r="M339">
        <f>'1996'!$AT55</f>
        <v>2.2000000000000002</v>
      </c>
      <c r="N339">
        <f>'1997'!$AT55</f>
        <v>2.2999999999999998</v>
      </c>
      <c r="O339">
        <f>'1998'!$AT55</f>
        <v>2.2000000000000002</v>
      </c>
      <c r="P339">
        <f>'1999'!$AT55</f>
        <v>2.1</v>
      </c>
      <c r="Q339">
        <f>'2000'!$AT55</f>
        <v>2</v>
      </c>
      <c r="R339">
        <f>'2001'!$AT55</f>
        <v>1.9</v>
      </c>
      <c r="S339">
        <f>'2002'!$AT55</f>
        <v>1.8</v>
      </c>
      <c r="T339">
        <f>'2003'!$AT55</f>
        <v>1.7</v>
      </c>
      <c r="U339">
        <f>'2004'!$AT55</f>
        <v>1.6</v>
      </c>
      <c r="V339">
        <f>'2005'!$AT55</f>
        <v>1.7</v>
      </c>
      <c r="W339">
        <f>'2006'!$AT55</f>
        <v>1.4</v>
      </c>
      <c r="X339">
        <f>'2007'!$AT55</f>
        <v>1.6</v>
      </c>
      <c r="Y339">
        <f>'2008'!$AT55</f>
        <v>1.4</v>
      </c>
      <c r="Z339">
        <f>'2009'!$AT55</f>
        <v>1.4</v>
      </c>
      <c r="AA339">
        <f>'2010'!$AT55</f>
        <v>1.3</v>
      </c>
      <c r="AB339">
        <f>'2011'!$AT55</f>
        <v>0.9</v>
      </c>
      <c r="AC339">
        <f>'2012'!$AT55</f>
        <v>0.9</v>
      </c>
      <c r="AD339">
        <f>'2013'!$AT55</f>
        <v>0.9</v>
      </c>
      <c r="AE339">
        <f>'2014'!$AT55</f>
        <v>1</v>
      </c>
      <c r="AF339">
        <f>'2015'!$AT55</f>
        <v>1</v>
      </c>
      <c r="AG339">
        <f>'2016'!$AT55</f>
        <v>1.1000000000000001</v>
      </c>
      <c r="AH339">
        <f>'2017'!$AT55</f>
        <v>0.7</v>
      </c>
      <c r="AI339">
        <f>'2018'!$AT55</f>
        <v>0.5</v>
      </c>
      <c r="AJ339">
        <f>'2019'!$AT55</f>
        <v>0.5</v>
      </c>
      <c r="AK339">
        <f>'2020'!$AT55</f>
        <v>0.5</v>
      </c>
      <c r="AL339">
        <f>'2021'!$AT55</f>
        <v>0.4</v>
      </c>
    </row>
    <row r="340" spans="1:38" x14ac:dyDescent="0.2">
      <c r="A340" t="s">
        <v>286</v>
      </c>
      <c r="B340" t="s">
        <v>320</v>
      </c>
      <c r="C340" t="s">
        <v>408</v>
      </c>
      <c r="E340" t="s">
        <v>146</v>
      </c>
      <c r="G340">
        <f>'1990'!$V55</f>
        <v>0.2</v>
      </c>
      <c r="H340">
        <f>'1991'!$V55</f>
        <v>0.3</v>
      </c>
      <c r="I340">
        <f>'1992'!$V55</f>
        <v>0.3</v>
      </c>
      <c r="J340">
        <f>'1993'!$V55</f>
        <v>0.1</v>
      </c>
      <c r="K340">
        <f>'1994'!$V55</f>
        <v>0</v>
      </c>
      <c r="L340">
        <f>'1995'!$V55</f>
        <v>0</v>
      </c>
      <c r="M340">
        <f>'1996'!$V55</f>
        <v>0</v>
      </c>
      <c r="N340">
        <f>'1997'!$V55</f>
        <v>0</v>
      </c>
      <c r="O340">
        <f>'1998'!$V55</f>
        <v>0</v>
      </c>
      <c r="P340">
        <f>'1999'!$V55</f>
        <v>0.1</v>
      </c>
      <c r="Q340">
        <f>'2000'!$V55</f>
        <v>0.1</v>
      </c>
      <c r="R340">
        <f>'2001'!$V55</f>
        <v>0</v>
      </c>
      <c r="S340">
        <f>'2002'!$V55</f>
        <v>0</v>
      </c>
      <c r="T340">
        <f>'2003'!$V55</f>
        <v>0</v>
      </c>
      <c r="U340">
        <f>'2004'!$V55</f>
        <v>0</v>
      </c>
      <c r="V340">
        <f>'2005'!$V55</f>
        <v>0</v>
      </c>
      <c r="W340">
        <f>'2006'!$V55</f>
        <v>0</v>
      </c>
      <c r="X340">
        <f>'2007'!$V55</f>
        <v>0</v>
      </c>
      <c r="Y340">
        <f>'2008'!$V55</f>
        <v>0</v>
      </c>
      <c r="Z340">
        <f>'2009'!$V55</f>
        <v>0</v>
      </c>
      <c r="AA340">
        <f>'2010'!$V55</f>
        <v>0</v>
      </c>
      <c r="AB340">
        <f>'2011'!$V55</f>
        <v>0.1</v>
      </c>
      <c r="AC340">
        <f>'2012'!$V55</f>
        <v>0</v>
      </c>
      <c r="AD340">
        <f>'2013'!$V55</f>
        <v>0</v>
      </c>
      <c r="AE340">
        <f>'2014'!$V55</f>
        <v>0</v>
      </c>
      <c r="AF340">
        <f>'2015'!$V55</f>
        <v>0</v>
      </c>
      <c r="AG340">
        <f>'2016'!$V55</f>
        <v>0</v>
      </c>
      <c r="AH340">
        <f>'2017'!$V55</f>
        <v>0</v>
      </c>
      <c r="AI340">
        <f>'2018'!$V55</f>
        <v>0</v>
      </c>
      <c r="AJ340">
        <f>'2019'!$V55</f>
        <v>0</v>
      </c>
      <c r="AK340">
        <f>'2020'!$V55</f>
        <v>0</v>
      </c>
      <c r="AL340">
        <f>'2021'!$V55</f>
        <v>0</v>
      </c>
    </row>
    <row r="341" spans="1:38" x14ac:dyDescent="0.2">
      <c r="A341" t="s">
        <v>286</v>
      </c>
      <c r="B341" t="s">
        <v>320</v>
      </c>
      <c r="C341" s="3" t="s">
        <v>409</v>
      </c>
      <c r="E341" t="s">
        <v>147</v>
      </c>
      <c r="G341">
        <f>'1990'!$G55</f>
        <v>0</v>
      </c>
      <c r="H341">
        <f>'1991'!$G55</f>
        <v>0</v>
      </c>
      <c r="I341">
        <f>'1992'!$G55</f>
        <v>0</v>
      </c>
      <c r="J341">
        <f>'1993'!$G55</f>
        <v>0</v>
      </c>
      <c r="K341">
        <f>'1994'!$G55</f>
        <v>0</v>
      </c>
      <c r="L341">
        <f>'1995'!$G55</f>
        <v>0</v>
      </c>
      <c r="M341">
        <f>'1996'!$G55</f>
        <v>0</v>
      </c>
      <c r="N341">
        <f>'1997'!$G55</f>
        <v>0</v>
      </c>
      <c r="O341">
        <f>'1998'!$G55</f>
        <v>0</v>
      </c>
      <c r="P341">
        <f>'1999'!$G55</f>
        <v>0</v>
      </c>
      <c r="Q341">
        <f>'2000'!$G55</f>
        <v>0</v>
      </c>
      <c r="R341">
        <f>'2001'!$G55</f>
        <v>0</v>
      </c>
      <c r="S341">
        <f>'2002'!$G55</f>
        <v>0</v>
      </c>
      <c r="T341">
        <f>'2003'!$G55</f>
        <v>0</v>
      </c>
      <c r="U341">
        <f>'2004'!$G55</f>
        <v>0</v>
      </c>
      <c r="V341">
        <f>'2005'!$G55</f>
        <v>0</v>
      </c>
      <c r="W341">
        <f>'2006'!$G55</f>
        <v>0</v>
      </c>
      <c r="X341">
        <f>'2007'!$G55</f>
        <v>0</v>
      </c>
      <c r="Y341">
        <f>'2008'!$G55</f>
        <v>0</v>
      </c>
      <c r="Z341">
        <f>'2009'!$G55</f>
        <v>0</v>
      </c>
      <c r="AA341">
        <f>'2010'!$G55</f>
        <v>0</v>
      </c>
      <c r="AB341">
        <f>'2011'!$G55</f>
        <v>0</v>
      </c>
      <c r="AC341">
        <f>'2012'!$G55</f>
        <v>0</v>
      </c>
      <c r="AD341">
        <f>'2013'!$G55</f>
        <v>0</v>
      </c>
      <c r="AE341">
        <f>'2014'!$G55</f>
        <v>0</v>
      </c>
      <c r="AF341">
        <f>'2015'!$G55</f>
        <v>0</v>
      </c>
      <c r="AG341">
        <f>'2016'!$G55</f>
        <v>0</v>
      </c>
      <c r="AH341">
        <f>'2017'!$G55</f>
        <v>0</v>
      </c>
      <c r="AI341">
        <f>'2018'!$G55</f>
        <v>0</v>
      </c>
      <c r="AJ341">
        <f>'2019'!$G55</f>
        <v>0</v>
      </c>
      <c r="AK341">
        <f>'2020'!$G55</f>
        <v>0</v>
      </c>
      <c r="AL341">
        <f>'2021'!$G55</f>
        <v>0</v>
      </c>
    </row>
    <row r="342" spans="1:38" x14ac:dyDescent="0.2">
      <c r="A342" t="s">
        <v>286</v>
      </c>
      <c r="B342" t="s">
        <v>320</v>
      </c>
      <c r="C342" t="s">
        <v>46</v>
      </c>
      <c r="E342" t="s">
        <v>148</v>
      </c>
      <c r="G342">
        <f>'1990'!$AS55</f>
        <v>1</v>
      </c>
      <c r="H342">
        <f>'1991'!$AS55</f>
        <v>1.1000000000000001</v>
      </c>
      <c r="I342">
        <f>'1992'!$AS55</f>
        <v>1</v>
      </c>
      <c r="J342">
        <f>'1993'!$AS55</f>
        <v>0.9</v>
      </c>
      <c r="K342">
        <f>'1994'!$AS55</f>
        <v>0.9</v>
      </c>
      <c r="L342">
        <f>'1995'!$AS55</f>
        <v>0.6</v>
      </c>
      <c r="M342">
        <f>'1996'!$AS55</f>
        <v>0.7</v>
      </c>
      <c r="N342">
        <f>'1997'!$AS55</f>
        <v>0.6</v>
      </c>
      <c r="O342">
        <f>'1998'!$AS55</f>
        <v>0.7</v>
      </c>
      <c r="P342">
        <f>'1999'!$AS55</f>
        <v>0.8</v>
      </c>
      <c r="Q342">
        <f>'2000'!$AS55</f>
        <v>1.5</v>
      </c>
      <c r="R342">
        <f>'2001'!$AS55</f>
        <v>0.6</v>
      </c>
      <c r="S342">
        <f>'2002'!$AS55</f>
        <v>0.7</v>
      </c>
      <c r="T342">
        <f>'2003'!$AS55</f>
        <v>0.7</v>
      </c>
      <c r="U342">
        <f>'2004'!$AS55</f>
        <v>0.6</v>
      </c>
      <c r="V342">
        <f>'2005'!$AS55</f>
        <v>0.7</v>
      </c>
      <c r="W342">
        <f>'2006'!$AS55</f>
        <v>0.6</v>
      </c>
      <c r="X342">
        <f>'2007'!$AS55</f>
        <v>0.5</v>
      </c>
      <c r="Y342">
        <f>'2008'!$AS55</f>
        <v>0.6</v>
      </c>
      <c r="Z342">
        <f>'2009'!$AS55</f>
        <v>0.9</v>
      </c>
      <c r="AA342">
        <f>'2010'!$AS55</f>
        <v>0.8</v>
      </c>
      <c r="AB342">
        <f>'2011'!$AS55</f>
        <v>1</v>
      </c>
      <c r="AC342">
        <f>'2012'!$AS55</f>
        <v>0.9</v>
      </c>
      <c r="AD342">
        <f>'2013'!$AS55</f>
        <v>0.8</v>
      </c>
      <c r="AE342">
        <f>'2014'!$AS55</f>
        <v>1</v>
      </c>
      <c r="AF342">
        <f>'2015'!$AS55</f>
        <v>1</v>
      </c>
      <c r="AG342">
        <f>'2016'!$AS55</f>
        <v>0.9</v>
      </c>
      <c r="AH342">
        <f>'2017'!$AS55</f>
        <v>0.4</v>
      </c>
      <c r="AI342">
        <f>'2018'!$AS55</f>
        <v>0.5</v>
      </c>
      <c r="AJ342">
        <f>'2019'!$AS55</f>
        <v>0.4</v>
      </c>
      <c r="AK342">
        <f>'2020'!$AS55</f>
        <v>0.3</v>
      </c>
      <c r="AL342">
        <f>'2021'!$AS55</f>
        <v>0.6</v>
      </c>
    </row>
    <row r="343" spans="1:38" x14ac:dyDescent="0.2">
      <c r="A343" t="s">
        <v>286</v>
      </c>
      <c r="B343" t="s">
        <v>320</v>
      </c>
      <c r="C343" t="s">
        <v>45</v>
      </c>
      <c r="E343" t="s">
        <v>241</v>
      </c>
      <c r="G343">
        <f>'1990'!$BJ55</f>
        <v>0</v>
      </c>
      <c r="H343">
        <f>'1991'!$BJ55</f>
        <v>0</v>
      </c>
      <c r="I343">
        <f>'1992'!$BJ55</f>
        <v>0</v>
      </c>
      <c r="J343">
        <f>'1993'!$BJ55</f>
        <v>0</v>
      </c>
      <c r="K343">
        <f>'1994'!$BJ55</f>
        <v>0</v>
      </c>
      <c r="L343">
        <f>'1995'!$BJ55</f>
        <v>0</v>
      </c>
      <c r="M343">
        <f>'1996'!$BJ55</f>
        <v>0</v>
      </c>
      <c r="N343">
        <f>'1997'!$BJ55</f>
        <v>0</v>
      </c>
      <c r="O343">
        <f>'1998'!$BJ55</f>
        <v>0</v>
      </c>
      <c r="P343">
        <f>'1999'!$BJ55</f>
        <v>0</v>
      </c>
      <c r="Q343">
        <f>'2000'!$BJ55</f>
        <v>0</v>
      </c>
      <c r="R343">
        <f>'2001'!$BJ55</f>
        <v>0</v>
      </c>
      <c r="S343">
        <f>'2002'!$BJ55</f>
        <v>0</v>
      </c>
      <c r="T343">
        <f>'2003'!$BJ55</f>
        <v>0</v>
      </c>
      <c r="U343">
        <f>'2004'!$BJ55</f>
        <v>0</v>
      </c>
      <c r="V343">
        <f>'2005'!$BJ55</f>
        <v>0</v>
      </c>
      <c r="W343">
        <f>'2006'!$BJ55</f>
        <v>0</v>
      </c>
      <c r="X343">
        <f>'2007'!$BJ55</f>
        <v>0</v>
      </c>
      <c r="Y343">
        <f>'2008'!$BJ55</f>
        <v>0</v>
      </c>
      <c r="Z343">
        <f>'2009'!$BJ55</f>
        <v>0</v>
      </c>
      <c r="AA343">
        <f>'2010'!$BJ55</f>
        <v>0</v>
      </c>
      <c r="AB343">
        <f>'2011'!$BJ55</f>
        <v>0</v>
      </c>
      <c r="AC343">
        <f>'2012'!$BJ55</f>
        <v>0</v>
      </c>
      <c r="AD343">
        <f>'2013'!$BJ55</f>
        <v>0</v>
      </c>
      <c r="AE343">
        <f>'2014'!$BJ55</f>
        <v>0</v>
      </c>
      <c r="AF343">
        <f>'2015'!$BJ55</f>
        <v>0</v>
      </c>
      <c r="AG343">
        <f>'2016'!$BJ55</f>
        <v>0</v>
      </c>
      <c r="AH343">
        <f>'2017'!$BJ55</f>
        <v>0</v>
      </c>
      <c r="AI343">
        <f>'2018'!$BJ55</f>
        <v>0</v>
      </c>
      <c r="AJ343">
        <f>'2019'!$BJ55</f>
        <v>0</v>
      </c>
      <c r="AK343">
        <f>'2020'!$BJ55</f>
        <v>0</v>
      </c>
      <c r="AL343">
        <f>'2021'!$BJ55</f>
        <v>0</v>
      </c>
    </row>
    <row r="345" spans="1:38" x14ac:dyDescent="0.2">
      <c r="A345" t="s">
        <v>286</v>
      </c>
      <c r="B345" t="s">
        <v>321</v>
      </c>
      <c r="C345" t="s">
        <v>7</v>
      </c>
      <c r="E345" t="s">
        <v>142</v>
      </c>
      <c r="G345">
        <f>'1990'!$BH56</f>
        <v>3.3</v>
      </c>
      <c r="H345">
        <f>'1991'!$BH56</f>
        <v>3.3</v>
      </c>
      <c r="I345">
        <f>'1992'!$BH56</f>
        <v>3.3</v>
      </c>
      <c r="J345">
        <f>'1993'!$BH56</f>
        <v>3.3</v>
      </c>
      <c r="K345">
        <f>'1994'!$BH56</f>
        <v>3.3</v>
      </c>
      <c r="L345">
        <f>'1995'!$BH56</f>
        <v>3.3</v>
      </c>
      <c r="M345">
        <f>'1996'!$BH56</f>
        <v>3.4</v>
      </c>
      <c r="N345">
        <f>'1997'!$BH56</f>
        <v>3.5</v>
      </c>
      <c r="O345">
        <f>'1998'!$BH56</f>
        <v>3.5</v>
      </c>
      <c r="P345">
        <f>'1999'!$BH56</f>
        <v>3.6</v>
      </c>
      <c r="Q345">
        <f>'2000'!$BH56</f>
        <v>3.7</v>
      </c>
      <c r="R345">
        <f>'2001'!$BH56</f>
        <v>3.7</v>
      </c>
      <c r="S345">
        <f>'2002'!$BH56</f>
        <v>3.7</v>
      </c>
      <c r="T345">
        <f>'2003'!$BH56</f>
        <v>3.6</v>
      </c>
      <c r="U345">
        <f>'2004'!$BH56</f>
        <v>3.5</v>
      </c>
      <c r="V345">
        <f>'2005'!$BH56</f>
        <v>3.5</v>
      </c>
      <c r="W345">
        <f>'2006'!$BH56</f>
        <v>3.5</v>
      </c>
      <c r="X345">
        <f>'2007'!$BH56</f>
        <v>3.6</v>
      </c>
      <c r="Y345">
        <f>'2008'!$BH56</f>
        <v>3.7</v>
      </c>
      <c r="Z345">
        <f>'2009'!$BH56</f>
        <v>3.7</v>
      </c>
      <c r="AA345">
        <f>'2010'!$BH56</f>
        <v>3.6</v>
      </c>
      <c r="AB345">
        <f>'2011'!$BH56</f>
        <v>3.4</v>
      </c>
      <c r="AC345">
        <f>'2012'!$BH56</f>
        <v>3.2</v>
      </c>
      <c r="AD345">
        <f>'2013'!$BH56</f>
        <v>3.4</v>
      </c>
      <c r="AE345">
        <f>'2014'!$BH56</f>
        <v>3.2</v>
      </c>
      <c r="AF345">
        <f>'2015'!$BH56</f>
        <v>3.2</v>
      </c>
      <c r="AG345">
        <f>'2016'!$BH56</f>
        <v>3.3</v>
      </c>
      <c r="AH345">
        <f>'2017'!$BH56</f>
        <v>3.5</v>
      </c>
      <c r="AI345">
        <f>'2018'!$BH56</f>
        <v>3.5</v>
      </c>
      <c r="AJ345">
        <f>'2019'!$BH56</f>
        <v>3.4</v>
      </c>
      <c r="AK345">
        <f>'2020'!$BH56</f>
        <v>3.7</v>
      </c>
      <c r="AL345">
        <f>'2021'!$BH56</f>
        <v>4</v>
      </c>
    </row>
    <row r="346" spans="1:38" x14ac:dyDescent="0.2">
      <c r="A346" t="s">
        <v>286</v>
      </c>
      <c r="B346" t="s">
        <v>321</v>
      </c>
      <c r="C346" t="s">
        <v>12</v>
      </c>
      <c r="E346" t="s">
        <v>143</v>
      </c>
      <c r="G346">
        <f>'1990'!$BI56</f>
        <v>0</v>
      </c>
      <c r="H346">
        <f>'1991'!$BI56</f>
        <v>0</v>
      </c>
      <c r="I346">
        <f>'1992'!$BI56</f>
        <v>0</v>
      </c>
      <c r="J346">
        <f>'1993'!$BI56</f>
        <v>0</v>
      </c>
      <c r="K346">
        <f>'1994'!$BI56</f>
        <v>0</v>
      </c>
      <c r="L346">
        <f>'1995'!$BI56</f>
        <v>0</v>
      </c>
      <c r="M346">
        <f>'1996'!$BI56</f>
        <v>0</v>
      </c>
      <c r="N346">
        <f>'1997'!$BI56</f>
        <v>0</v>
      </c>
      <c r="O346">
        <f>'1998'!$BI56</f>
        <v>0</v>
      </c>
      <c r="P346">
        <f>'1999'!$BI56</f>
        <v>0</v>
      </c>
      <c r="Q346">
        <f>'2000'!$BI56</f>
        <v>0</v>
      </c>
      <c r="R346">
        <f>'2001'!$BI56</f>
        <v>0</v>
      </c>
      <c r="S346">
        <f>'2002'!$BI56</f>
        <v>0</v>
      </c>
      <c r="T346">
        <f>'2003'!$BI56</f>
        <v>0</v>
      </c>
      <c r="U346">
        <f>'2004'!$BI56</f>
        <v>0</v>
      </c>
      <c r="V346">
        <f>'2005'!$BI56</f>
        <v>0</v>
      </c>
      <c r="W346">
        <f>'2006'!$BI56</f>
        <v>0</v>
      </c>
      <c r="X346">
        <f>'2007'!$BI56</f>
        <v>0</v>
      </c>
      <c r="Y346">
        <f>'2008'!$BI56</f>
        <v>0</v>
      </c>
      <c r="Z346">
        <f>'2009'!$BI56</f>
        <v>0</v>
      </c>
      <c r="AA346">
        <f>'2010'!$BI56</f>
        <v>0</v>
      </c>
      <c r="AB346">
        <f>'2011'!$BI56</f>
        <v>0</v>
      </c>
      <c r="AC346">
        <f>'2012'!$BI56</f>
        <v>0</v>
      </c>
      <c r="AD346">
        <f>'2013'!$BI56</f>
        <v>0</v>
      </c>
      <c r="AE346">
        <f>'2014'!$BI56</f>
        <v>0</v>
      </c>
      <c r="AF346">
        <f>'2015'!$BI56</f>
        <v>0</v>
      </c>
      <c r="AG346">
        <f>'2016'!$BI56</f>
        <v>0</v>
      </c>
      <c r="AH346">
        <f>'2017'!$BI56</f>
        <v>0</v>
      </c>
      <c r="AI346">
        <f>'2018'!$BI56</f>
        <v>0</v>
      </c>
      <c r="AJ346">
        <f>'2019'!$BI56</f>
        <v>0</v>
      </c>
      <c r="AK346">
        <f>'2020'!$BI56</f>
        <v>0</v>
      </c>
      <c r="AL346">
        <f>'2021'!$BI56</f>
        <v>0</v>
      </c>
    </row>
    <row r="347" spans="1:38" x14ac:dyDescent="0.2">
      <c r="A347" t="s">
        <v>286</v>
      </c>
      <c r="B347" t="s">
        <v>321</v>
      </c>
      <c r="C347" t="s">
        <v>13</v>
      </c>
      <c r="E347" t="s">
        <v>145</v>
      </c>
      <c r="G347">
        <f>'1990'!$AT56</f>
        <v>0.1</v>
      </c>
      <c r="H347">
        <f>'1991'!$AT56</f>
        <v>0.1</v>
      </c>
      <c r="I347">
        <f>'1992'!$AT56</f>
        <v>0.1</v>
      </c>
      <c r="J347">
        <f>'1993'!$AT56</f>
        <v>0.1</v>
      </c>
      <c r="K347">
        <f>'1994'!$AT56</f>
        <v>0.1</v>
      </c>
      <c r="L347">
        <f>'1995'!$AT56</f>
        <v>0</v>
      </c>
      <c r="M347">
        <f>'1996'!$AT56</f>
        <v>0</v>
      </c>
      <c r="N347">
        <f>'1997'!$AT56</f>
        <v>0</v>
      </c>
      <c r="O347">
        <f>'1998'!$AT56</f>
        <v>0</v>
      </c>
      <c r="P347">
        <f>'1999'!$AT56</f>
        <v>0</v>
      </c>
      <c r="Q347">
        <f>'2000'!$AT56</f>
        <v>0</v>
      </c>
      <c r="R347">
        <f>'2001'!$AT56</f>
        <v>0</v>
      </c>
      <c r="S347">
        <f>'2002'!$AT56</f>
        <v>0</v>
      </c>
      <c r="T347">
        <f>'2003'!$AT56</f>
        <v>0</v>
      </c>
      <c r="U347">
        <f>'2004'!$AT56</f>
        <v>0</v>
      </c>
      <c r="V347">
        <f>'2005'!$AT56</f>
        <v>0</v>
      </c>
      <c r="W347">
        <f>'2006'!$AT56</f>
        <v>0</v>
      </c>
      <c r="X347">
        <f>'2007'!$AT56</f>
        <v>0</v>
      </c>
      <c r="Y347">
        <f>'2008'!$AT56</f>
        <v>0</v>
      </c>
      <c r="Z347">
        <f>'2009'!$AT56</f>
        <v>0</v>
      </c>
      <c r="AA347">
        <f>'2010'!$AT56</f>
        <v>0</v>
      </c>
      <c r="AB347">
        <f>'2011'!$AT56</f>
        <v>0.1</v>
      </c>
      <c r="AC347">
        <f>'2012'!$AT56</f>
        <v>0.1</v>
      </c>
      <c r="AD347">
        <f>'2013'!$AT56</f>
        <v>0.1</v>
      </c>
      <c r="AE347">
        <f>'2014'!$AT56</f>
        <v>0.1</v>
      </c>
      <c r="AF347">
        <f>'2015'!$AT56</f>
        <v>0.1</v>
      </c>
      <c r="AG347">
        <f>'2016'!$AT56</f>
        <v>0.1</v>
      </c>
      <c r="AH347">
        <f>'2017'!$AT56</f>
        <v>0.2</v>
      </c>
      <c r="AI347">
        <f>'2018'!$AT56</f>
        <v>0.1</v>
      </c>
      <c r="AJ347">
        <f>'2019'!$AT56</f>
        <v>0.2</v>
      </c>
      <c r="AK347">
        <f>'2020'!$AT56</f>
        <v>0.2</v>
      </c>
      <c r="AL347">
        <f>'2021'!$AT56</f>
        <v>0.2</v>
      </c>
    </row>
    <row r="348" spans="1:38" x14ac:dyDescent="0.2">
      <c r="A348" t="s">
        <v>286</v>
      </c>
      <c r="B348" t="s">
        <v>321</v>
      </c>
      <c r="C348" t="s">
        <v>408</v>
      </c>
      <c r="E348" t="s">
        <v>146</v>
      </c>
      <c r="G348">
        <f>'1990'!$V56</f>
        <v>29.6</v>
      </c>
      <c r="H348">
        <f>'1991'!$V56</f>
        <v>29.8</v>
      </c>
      <c r="I348">
        <f>'1992'!$V56</f>
        <v>29.5</v>
      </c>
      <c r="J348">
        <f>'1993'!$V56</f>
        <v>28.7</v>
      </c>
      <c r="K348">
        <f>'1994'!$V56</f>
        <v>30.2</v>
      </c>
      <c r="L348">
        <f>'1995'!$V56</f>
        <v>29.9</v>
      </c>
      <c r="M348">
        <f>'1996'!$V56</f>
        <v>31.4</v>
      </c>
      <c r="N348">
        <f>'1997'!$V56</f>
        <v>30.5</v>
      </c>
      <c r="O348">
        <f>'1998'!$V56</f>
        <v>30.1</v>
      </c>
      <c r="P348">
        <f>'1999'!$V56</f>
        <v>32</v>
      </c>
      <c r="Q348">
        <f>'2000'!$V56</f>
        <v>30.4</v>
      </c>
      <c r="R348">
        <f>'2001'!$V56</f>
        <v>30.5</v>
      </c>
      <c r="S348">
        <f>'2002'!$V56</f>
        <v>28.2</v>
      </c>
      <c r="T348">
        <f>'2003'!$V56</f>
        <v>27.1</v>
      </c>
      <c r="U348">
        <f>'2004'!$V56</f>
        <v>27.1</v>
      </c>
      <c r="V348">
        <f>'2005'!$V56</f>
        <v>28.1</v>
      </c>
      <c r="W348">
        <f>'2006'!$V56</f>
        <v>27.5</v>
      </c>
      <c r="X348">
        <f>'2007'!$V56</f>
        <v>27.2</v>
      </c>
      <c r="Y348">
        <f>'2008'!$V56</f>
        <v>27.4</v>
      </c>
      <c r="Z348">
        <f>'2009'!$V56</f>
        <v>26.7</v>
      </c>
      <c r="AA348">
        <f>'2010'!$V56</f>
        <v>23.6</v>
      </c>
      <c r="AB348">
        <f>'2011'!$V56</f>
        <v>25</v>
      </c>
      <c r="AC348">
        <f>'2012'!$V56</f>
        <v>22.2</v>
      </c>
      <c r="AD348">
        <f>'2013'!$V56</f>
        <v>22.5</v>
      </c>
      <c r="AE348">
        <f>'2014'!$V56</f>
        <v>22.7</v>
      </c>
      <c r="AF348">
        <f>'2015'!$V56</f>
        <v>21.5</v>
      </c>
      <c r="AG348">
        <f>'2016'!$V56</f>
        <v>23.4</v>
      </c>
      <c r="AH348">
        <f>'2017'!$V56</f>
        <v>21.9</v>
      </c>
      <c r="AI348">
        <f>'2018'!$V56</f>
        <v>22.1</v>
      </c>
      <c r="AJ348">
        <f>'2019'!$V56</f>
        <v>20.9</v>
      </c>
      <c r="AK348">
        <f>'2020'!$V56</f>
        <v>21.9</v>
      </c>
      <c r="AL348">
        <f>'2021'!$V56</f>
        <v>20.8</v>
      </c>
    </row>
    <row r="349" spans="1:38" x14ac:dyDescent="0.2">
      <c r="A349" t="s">
        <v>286</v>
      </c>
      <c r="B349" t="s">
        <v>321</v>
      </c>
      <c r="C349" s="3" t="s">
        <v>409</v>
      </c>
      <c r="E349" t="s">
        <v>147</v>
      </c>
      <c r="G349">
        <f>'1990'!$G56</f>
        <v>0</v>
      </c>
      <c r="H349">
        <f>'1991'!$G56</f>
        <v>0</v>
      </c>
      <c r="I349">
        <f>'1992'!$G56</f>
        <v>0</v>
      </c>
      <c r="J349">
        <f>'1993'!$G56</f>
        <v>0</v>
      </c>
      <c r="K349">
        <f>'1994'!$G56</f>
        <v>0</v>
      </c>
      <c r="L349">
        <f>'1995'!$G56</f>
        <v>0</v>
      </c>
      <c r="M349">
        <f>'1996'!$G56</f>
        <v>0</v>
      </c>
      <c r="N349">
        <f>'1997'!$G56</f>
        <v>0</v>
      </c>
      <c r="O349">
        <f>'1998'!$G56</f>
        <v>0</v>
      </c>
      <c r="P349">
        <f>'1999'!$G56</f>
        <v>0</v>
      </c>
      <c r="Q349">
        <f>'2000'!$G56</f>
        <v>0</v>
      </c>
      <c r="R349">
        <f>'2001'!$G56</f>
        <v>0</v>
      </c>
      <c r="S349">
        <f>'2002'!$G56</f>
        <v>0</v>
      </c>
      <c r="T349">
        <f>'2003'!$G56</f>
        <v>0</v>
      </c>
      <c r="U349">
        <f>'2004'!$G56</f>
        <v>0</v>
      </c>
      <c r="V349">
        <f>'2005'!$G56</f>
        <v>0</v>
      </c>
      <c r="W349">
        <f>'2006'!$G56</f>
        <v>0</v>
      </c>
      <c r="X349">
        <f>'2007'!$G56</f>
        <v>0</v>
      </c>
      <c r="Y349">
        <f>'2008'!$G56</f>
        <v>0</v>
      </c>
      <c r="Z349">
        <f>'2009'!$G56</f>
        <v>0</v>
      </c>
      <c r="AA349">
        <f>'2010'!$G56</f>
        <v>0</v>
      </c>
      <c r="AB349">
        <f>'2011'!$G56</f>
        <v>0</v>
      </c>
      <c r="AC349">
        <f>'2012'!$G56</f>
        <v>0</v>
      </c>
      <c r="AD349">
        <f>'2013'!$G56</f>
        <v>0</v>
      </c>
      <c r="AE349">
        <f>'2014'!$G56</f>
        <v>0.1</v>
      </c>
      <c r="AF349">
        <f>'2015'!$G56</f>
        <v>0.1</v>
      </c>
      <c r="AG349">
        <f>'2016'!$G56</f>
        <v>0.1</v>
      </c>
      <c r="AH349">
        <f>'2017'!$G56</f>
        <v>0.1</v>
      </c>
      <c r="AI349">
        <f>'2018'!$G56</f>
        <v>0</v>
      </c>
      <c r="AJ349">
        <f>'2019'!$G56</f>
        <v>0</v>
      </c>
      <c r="AK349">
        <f>'2020'!$G56</f>
        <v>0</v>
      </c>
      <c r="AL349">
        <f>'2021'!$G56</f>
        <v>0</v>
      </c>
    </row>
    <row r="350" spans="1:38" x14ac:dyDescent="0.2">
      <c r="A350" t="s">
        <v>286</v>
      </c>
      <c r="B350" t="s">
        <v>321</v>
      </c>
      <c r="C350" t="s">
        <v>46</v>
      </c>
      <c r="E350" t="s">
        <v>148</v>
      </c>
      <c r="G350">
        <f>'1990'!$AS56</f>
        <v>4.4000000000000004</v>
      </c>
      <c r="H350">
        <f>'1991'!$AS56</f>
        <v>5.2</v>
      </c>
      <c r="I350">
        <f>'1992'!$AS56</f>
        <v>4.5999999999999996</v>
      </c>
      <c r="J350">
        <f>'1993'!$AS56</f>
        <v>5</v>
      </c>
      <c r="K350">
        <f>'1994'!$AS56</f>
        <v>4.5999999999999996</v>
      </c>
      <c r="L350">
        <f>'1995'!$AS56</f>
        <v>4.8</v>
      </c>
      <c r="M350">
        <f>'1996'!$AS56</f>
        <v>5.9</v>
      </c>
      <c r="N350">
        <f>'1997'!$AS56</f>
        <v>5.0999999999999996</v>
      </c>
      <c r="O350">
        <f>'1998'!$AS56</f>
        <v>5</v>
      </c>
      <c r="P350">
        <f>'1999'!$AS56</f>
        <v>4.8</v>
      </c>
      <c r="Q350">
        <f>'2000'!$AS56</f>
        <v>4.9000000000000004</v>
      </c>
      <c r="R350">
        <f>'2001'!$AS56</f>
        <v>5.4</v>
      </c>
      <c r="S350">
        <f>'2002'!$AS56</f>
        <v>5.0999999999999996</v>
      </c>
      <c r="T350">
        <f>'2003'!$AS56</f>
        <v>5.2</v>
      </c>
      <c r="U350">
        <f>'2004'!$AS56</f>
        <v>5</v>
      </c>
      <c r="V350">
        <f>'2005'!$AS56</f>
        <v>4.8</v>
      </c>
      <c r="W350">
        <f>'2006'!$AS56</f>
        <v>4.7</v>
      </c>
      <c r="X350">
        <f>'2007'!$AS56</f>
        <v>4.5999999999999996</v>
      </c>
      <c r="Y350">
        <f>'2008'!$AS56</f>
        <v>5.2</v>
      </c>
      <c r="Z350">
        <f>'2009'!$AS56</f>
        <v>5.0999999999999996</v>
      </c>
      <c r="AA350">
        <f>'2010'!$AS56</f>
        <v>5.5</v>
      </c>
      <c r="AB350">
        <f>'2011'!$AS56</f>
        <v>4.5</v>
      </c>
      <c r="AC350">
        <f>'2012'!$AS56</f>
        <v>5</v>
      </c>
      <c r="AD350">
        <f>'2013'!$AS56</f>
        <v>5.0999999999999996</v>
      </c>
      <c r="AE350">
        <f>'2014'!$AS56</f>
        <v>4.0999999999999996</v>
      </c>
      <c r="AF350">
        <f>'2015'!$AS56</f>
        <v>4.3</v>
      </c>
      <c r="AG350">
        <f>'2016'!$AS56</f>
        <v>4.0999999999999996</v>
      </c>
      <c r="AH350">
        <f>'2017'!$AS56</f>
        <v>4.8</v>
      </c>
      <c r="AI350">
        <f>'2018'!$AS56</f>
        <v>4.9000000000000004</v>
      </c>
      <c r="AJ350">
        <f>'2019'!$AS56</f>
        <v>3.9</v>
      </c>
      <c r="AK350">
        <f>'2020'!$AS56</f>
        <v>2.9</v>
      </c>
      <c r="AL350">
        <f>'2021'!$AS56</f>
        <v>3.2</v>
      </c>
    </row>
    <row r="351" spans="1:38" x14ac:dyDescent="0.2">
      <c r="A351" t="s">
        <v>286</v>
      </c>
      <c r="B351" t="s">
        <v>321</v>
      </c>
      <c r="C351" t="s">
        <v>45</v>
      </c>
      <c r="E351" t="s">
        <v>241</v>
      </c>
      <c r="G351">
        <f>'1990'!$BJ56</f>
        <v>0</v>
      </c>
      <c r="H351">
        <f>'1991'!$BJ56</f>
        <v>0</v>
      </c>
      <c r="I351">
        <f>'1992'!$BJ56</f>
        <v>0</v>
      </c>
      <c r="J351">
        <f>'1993'!$BJ56</f>
        <v>0</v>
      </c>
      <c r="K351">
        <f>'1994'!$BJ56</f>
        <v>0</v>
      </c>
      <c r="L351">
        <f>'1995'!$BJ56</f>
        <v>0</v>
      </c>
      <c r="M351">
        <f>'1996'!$BJ56</f>
        <v>0</v>
      </c>
      <c r="N351">
        <f>'1997'!$BJ56</f>
        <v>0</v>
      </c>
      <c r="O351">
        <f>'1998'!$BJ56</f>
        <v>0</v>
      </c>
      <c r="P351">
        <f>'1999'!$BJ56</f>
        <v>0</v>
      </c>
      <c r="Q351">
        <f>'2000'!$BJ56</f>
        <v>0</v>
      </c>
      <c r="R351">
        <f>'2001'!$BJ56</f>
        <v>0</v>
      </c>
      <c r="S351">
        <f>'2002'!$BJ56</f>
        <v>0</v>
      </c>
      <c r="T351">
        <f>'2003'!$BJ56</f>
        <v>0</v>
      </c>
      <c r="U351">
        <f>'2004'!$BJ56</f>
        <v>0</v>
      </c>
      <c r="V351">
        <f>'2005'!$BJ56</f>
        <v>0</v>
      </c>
      <c r="W351">
        <f>'2006'!$BJ56</f>
        <v>0</v>
      </c>
      <c r="X351">
        <f>'2007'!$BJ56</f>
        <v>0</v>
      </c>
      <c r="Y351">
        <f>'2008'!$BJ56</f>
        <v>0</v>
      </c>
      <c r="Z351">
        <f>'2009'!$BJ56</f>
        <v>0</v>
      </c>
      <c r="AA351">
        <f>'2010'!$BJ56</f>
        <v>0</v>
      </c>
      <c r="AB351">
        <f>'2011'!$BJ56</f>
        <v>0</v>
      </c>
      <c r="AC351">
        <f>'2012'!$BJ56</f>
        <v>0</v>
      </c>
      <c r="AD351">
        <f>'2013'!$BJ56</f>
        <v>0</v>
      </c>
      <c r="AE351">
        <f>'2014'!$BJ56</f>
        <v>0</v>
      </c>
      <c r="AF351">
        <f>'2015'!$BJ56</f>
        <v>0</v>
      </c>
      <c r="AG351">
        <f>'2016'!$BJ56</f>
        <v>0</v>
      </c>
      <c r="AH351">
        <f>'2017'!$BJ56</f>
        <v>0</v>
      </c>
      <c r="AI351">
        <f>'2018'!$BJ56</f>
        <v>0</v>
      </c>
      <c r="AJ351">
        <f>'2019'!$BJ56</f>
        <v>0</v>
      </c>
      <c r="AK351">
        <f>'2020'!$BJ56</f>
        <v>0</v>
      </c>
      <c r="AL351">
        <f>'2021'!$BJ56</f>
        <v>0</v>
      </c>
    </row>
    <row r="353" spans="1:38" x14ac:dyDescent="0.2">
      <c r="A353" t="s">
        <v>286</v>
      </c>
      <c r="B353" t="s">
        <v>322</v>
      </c>
      <c r="C353" t="s">
        <v>7</v>
      </c>
      <c r="E353" t="s">
        <v>142</v>
      </c>
      <c r="G353">
        <f>'1990'!$BH57</f>
        <v>1.7</v>
      </c>
      <c r="H353">
        <f>'1991'!$BH57</f>
        <v>1.7</v>
      </c>
      <c r="I353">
        <f>'1992'!$BH57</f>
        <v>1.6</v>
      </c>
      <c r="J353">
        <f>'1993'!$BH57</f>
        <v>1.9</v>
      </c>
      <c r="K353">
        <f>'1994'!$BH57</f>
        <v>2.1</v>
      </c>
      <c r="L353">
        <f>'1995'!$BH57</f>
        <v>2.1</v>
      </c>
      <c r="M353">
        <f>'1996'!$BH57</f>
        <v>2</v>
      </c>
      <c r="N353">
        <f>'1997'!$BH57</f>
        <v>2.2999999999999998</v>
      </c>
      <c r="O353">
        <f>'1998'!$BH57</f>
        <v>2.2999999999999998</v>
      </c>
      <c r="P353">
        <f>'1999'!$BH57</f>
        <v>2</v>
      </c>
      <c r="Q353">
        <f>'2000'!$BH57</f>
        <v>2</v>
      </c>
      <c r="R353">
        <f>'2001'!$BH57</f>
        <v>1.9</v>
      </c>
      <c r="S353">
        <f>'2002'!$BH57</f>
        <v>2.1</v>
      </c>
      <c r="T353">
        <f>'2003'!$BH57</f>
        <v>2</v>
      </c>
      <c r="U353">
        <f>'2004'!$BH57</f>
        <v>1.8</v>
      </c>
      <c r="V353">
        <f>'2005'!$BH57</f>
        <v>1.5</v>
      </c>
      <c r="W353">
        <f>'2006'!$BH57</f>
        <v>1.4</v>
      </c>
      <c r="X353">
        <f>'2007'!$BH57</f>
        <v>1.4</v>
      </c>
      <c r="Y353">
        <f>'2008'!$BH57</f>
        <v>1.3</v>
      </c>
      <c r="Z353">
        <f>'2009'!$BH57</f>
        <v>1.2</v>
      </c>
      <c r="AA353">
        <f>'2010'!$BH57</f>
        <v>1.4</v>
      </c>
      <c r="AB353">
        <f>'2011'!$BH57</f>
        <v>1.3</v>
      </c>
      <c r="AC353">
        <f>'2012'!$BH57</f>
        <v>1.3</v>
      </c>
      <c r="AD353">
        <f>'2013'!$BH57</f>
        <v>1.4</v>
      </c>
      <c r="AE353">
        <f>'2014'!$BH57</f>
        <v>1.2</v>
      </c>
      <c r="AF353">
        <f>'2015'!$BH57</f>
        <v>1.2</v>
      </c>
      <c r="AG353">
        <f>'2016'!$BH57</f>
        <v>1.2</v>
      </c>
      <c r="AH353">
        <f>'2017'!$BH57</f>
        <v>1.3</v>
      </c>
      <c r="AI353">
        <f>'2018'!$BH57</f>
        <v>1.3</v>
      </c>
      <c r="AJ353">
        <f>'2019'!$BH57</f>
        <v>1.3</v>
      </c>
      <c r="AK353">
        <f>'2020'!$BH57</f>
        <v>1.6</v>
      </c>
      <c r="AL353">
        <f>'2021'!$BH57</f>
        <v>1.6</v>
      </c>
    </row>
    <row r="354" spans="1:38" x14ac:dyDescent="0.2">
      <c r="A354" t="s">
        <v>286</v>
      </c>
      <c r="B354" t="s">
        <v>322</v>
      </c>
      <c r="C354" t="s">
        <v>12</v>
      </c>
      <c r="E354" t="s">
        <v>143</v>
      </c>
      <c r="G354">
        <f>'1990'!$BI57</f>
        <v>0.6</v>
      </c>
      <c r="H354">
        <f>'1991'!$BI57</f>
        <v>0.7</v>
      </c>
      <c r="I354">
        <f>'1992'!$BI57</f>
        <v>0.7</v>
      </c>
      <c r="J354">
        <f>'1993'!$BI57</f>
        <v>0.6</v>
      </c>
      <c r="K354">
        <f>'1994'!$BI57</f>
        <v>0.4</v>
      </c>
      <c r="L354">
        <f>'1995'!$BI57</f>
        <v>0.6</v>
      </c>
      <c r="M354">
        <f>'1996'!$BI57</f>
        <v>0.5</v>
      </c>
      <c r="N354">
        <f>'1997'!$BI57</f>
        <v>0.6</v>
      </c>
      <c r="O354">
        <f>'1998'!$BI57</f>
        <v>0.8</v>
      </c>
      <c r="P354">
        <f>'1999'!$BI57</f>
        <v>0.8</v>
      </c>
      <c r="Q354">
        <f>'2000'!$BI57</f>
        <v>0.3</v>
      </c>
      <c r="R354">
        <f>'2001'!$BI57</f>
        <v>1.1000000000000001</v>
      </c>
      <c r="S354">
        <f>'2002'!$BI57</f>
        <v>0.9</v>
      </c>
      <c r="T354">
        <f>'2003'!$BI57</f>
        <v>0.4</v>
      </c>
      <c r="U354">
        <f>'2004'!$BI57</f>
        <v>0.3</v>
      </c>
      <c r="V354">
        <f>'2005'!$BI57</f>
        <v>0.4</v>
      </c>
      <c r="W354">
        <f>'2006'!$BI57</f>
        <v>0.4</v>
      </c>
      <c r="X354">
        <f>'2007'!$BI57</f>
        <v>0.3</v>
      </c>
      <c r="Y354">
        <f>'2008'!$BI57</f>
        <v>0.3</v>
      </c>
      <c r="Z354">
        <f>'2009'!$BI57</f>
        <v>0.3</v>
      </c>
      <c r="AA354">
        <f>'2010'!$BI57</f>
        <v>0.6</v>
      </c>
      <c r="AB354">
        <f>'2011'!$BI57</f>
        <v>0.6</v>
      </c>
      <c r="AC354">
        <f>'2012'!$BI57</f>
        <v>0.5</v>
      </c>
      <c r="AD354">
        <f>'2013'!$BI57</f>
        <v>0.4</v>
      </c>
      <c r="AE354">
        <f>'2014'!$BI57</f>
        <v>0.3</v>
      </c>
      <c r="AF354">
        <f>'2015'!$BI57</f>
        <v>0.2</v>
      </c>
      <c r="AG354">
        <f>'2016'!$BI57</f>
        <v>0.2</v>
      </c>
      <c r="AH354">
        <f>'2017'!$BI57</f>
        <v>0.2</v>
      </c>
      <c r="AI354">
        <f>'2018'!$BI57</f>
        <v>0.3</v>
      </c>
      <c r="AJ354">
        <f>'2019'!$BI57</f>
        <v>0.3</v>
      </c>
      <c r="AK354">
        <f>'2020'!$BI57</f>
        <v>0.3</v>
      </c>
      <c r="AL354">
        <f>'2021'!$BI57</f>
        <v>0.1</v>
      </c>
    </row>
    <row r="355" spans="1:38" x14ac:dyDescent="0.2">
      <c r="A355" t="s">
        <v>286</v>
      </c>
      <c r="B355" t="s">
        <v>322</v>
      </c>
      <c r="C355" t="s">
        <v>13</v>
      </c>
      <c r="E355" t="s">
        <v>145</v>
      </c>
      <c r="G355">
        <f>'1990'!$AT57</f>
        <v>0</v>
      </c>
      <c r="H355">
        <f>'1991'!$AT57</f>
        <v>0</v>
      </c>
      <c r="I355">
        <f>'1992'!$AT57</f>
        <v>0</v>
      </c>
      <c r="J355">
        <f>'1993'!$AT57</f>
        <v>0</v>
      </c>
      <c r="K355">
        <f>'1994'!$AT57</f>
        <v>0</v>
      </c>
      <c r="L355">
        <f>'1995'!$AT57</f>
        <v>0</v>
      </c>
      <c r="M355">
        <f>'1996'!$AT57</f>
        <v>0</v>
      </c>
      <c r="N355">
        <f>'1997'!$AT57</f>
        <v>0</v>
      </c>
      <c r="O355">
        <f>'1998'!$AT57</f>
        <v>0</v>
      </c>
      <c r="P355">
        <f>'1999'!$AT57</f>
        <v>0</v>
      </c>
      <c r="Q355">
        <f>'2000'!$AT57</f>
        <v>0</v>
      </c>
      <c r="R355">
        <f>'2001'!$AT57</f>
        <v>0</v>
      </c>
      <c r="S355">
        <f>'2002'!$AT57</f>
        <v>0</v>
      </c>
      <c r="T355">
        <f>'2003'!$AT57</f>
        <v>0</v>
      </c>
      <c r="U355">
        <f>'2004'!$AT57</f>
        <v>0</v>
      </c>
      <c r="V355">
        <f>'2005'!$AT57</f>
        <v>0</v>
      </c>
      <c r="W355">
        <f>'2006'!$AT57</f>
        <v>0</v>
      </c>
      <c r="X355">
        <f>'2007'!$AT57</f>
        <v>0</v>
      </c>
      <c r="Y355">
        <f>'2008'!$AT57</f>
        <v>0</v>
      </c>
      <c r="Z355">
        <f>'2009'!$AT57</f>
        <v>0</v>
      </c>
      <c r="AA355">
        <f>'2010'!$AT57</f>
        <v>0</v>
      </c>
      <c r="AB355">
        <f>'2011'!$AT57</f>
        <v>0</v>
      </c>
      <c r="AC355">
        <f>'2012'!$AT57</f>
        <v>0</v>
      </c>
      <c r="AD355">
        <f>'2013'!$AT57</f>
        <v>0</v>
      </c>
      <c r="AE355">
        <f>'2014'!$AT57</f>
        <v>0</v>
      </c>
      <c r="AF355">
        <f>'2015'!$AT57</f>
        <v>0</v>
      </c>
      <c r="AG355">
        <f>'2016'!$AT57</f>
        <v>0</v>
      </c>
      <c r="AH355">
        <f>'2017'!$AT57</f>
        <v>0</v>
      </c>
      <c r="AI355">
        <f>'2018'!$AT57</f>
        <v>0</v>
      </c>
      <c r="AJ355">
        <f>'2019'!$AT57</f>
        <v>0</v>
      </c>
      <c r="AK355">
        <f>'2020'!$AT57</f>
        <v>0</v>
      </c>
      <c r="AL355">
        <f>'2021'!$AT57</f>
        <v>0</v>
      </c>
    </row>
    <row r="356" spans="1:38" x14ac:dyDescent="0.2">
      <c r="A356" t="s">
        <v>286</v>
      </c>
      <c r="B356" t="s">
        <v>322</v>
      </c>
      <c r="C356" t="s">
        <v>408</v>
      </c>
      <c r="E356" t="s">
        <v>146</v>
      </c>
      <c r="G356">
        <f>'1990'!$V57</f>
        <v>0.2</v>
      </c>
      <c r="H356">
        <f>'1991'!$V57</f>
        <v>0.1</v>
      </c>
      <c r="I356">
        <f>'1992'!$V57</f>
        <v>0.1</v>
      </c>
      <c r="J356">
        <f>'1993'!$V57</f>
        <v>0</v>
      </c>
      <c r="K356">
        <f>'1994'!$V57</f>
        <v>0</v>
      </c>
      <c r="L356">
        <f>'1995'!$V57</f>
        <v>0</v>
      </c>
      <c r="M356">
        <f>'1996'!$V57</f>
        <v>0</v>
      </c>
      <c r="N356">
        <f>'1997'!$V57</f>
        <v>0</v>
      </c>
      <c r="O356">
        <f>'1998'!$V57</f>
        <v>0</v>
      </c>
      <c r="P356">
        <f>'1999'!$V57</f>
        <v>0.1</v>
      </c>
      <c r="Q356">
        <f>'2000'!$V57</f>
        <v>0.1</v>
      </c>
      <c r="R356">
        <f>'2001'!$V57</f>
        <v>0.1</v>
      </c>
      <c r="S356">
        <f>'2002'!$V57</f>
        <v>0.1</v>
      </c>
      <c r="T356">
        <f>'2003'!$V57</f>
        <v>0</v>
      </c>
      <c r="U356">
        <f>'2004'!$V57</f>
        <v>0</v>
      </c>
      <c r="V356">
        <f>'2005'!$V57</f>
        <v>0</v>
      </c>
      <c r="W356">
        <f>'2006'!$V57</f>
        <v>0</v>
      </c>
      <c r="X356">
        <f>'2007'!$V57</f>
        <v>0</v>
      </c>
      <c r="Y356">
        <f>'2008'!$V57</f>
        <v>0</v>
      </c>
      <c r="Z356">
        <f>'2009'!$V57</f>
        <v>0</v>
      </c>
      <c r="AA356">
        <f>'2010'!$V57</f>
        <v>0</v>
      </c>
      <c r="AB356">
        <f>'2011'!$V57</f>
        <v>0</v>
      </c>
      <c r="AC356">
        <f>'2012'!$V57</f>
        <v>0</v>
      </c>
      <c r="AD356">
        <f>'2013'!$V57</f>
        <v>0</v>
      </c>
      <c r="AE356">
        <f>'2014'!$V57</f>
        <v>0</v>
      </c>
      <c r="AF356">
        <f>'2015'!$V57</f>
        <v>0</v>
      </c>
      <c r="AG356">
        <f>'2016'!$V57</f>
        <v>0</v>
      </c>
      <c r="AH356">
        <f>'2017'!$V57</f>
        <v>0</v>
      </c>
      <c r="AI356">
        <f>'2018'!$V57</f>
        <v>0</v>
      </c>
      <c r="AJ356">
        <f>'2019'!$V57</f>
        <v>0</v>
      </c>
      <c r="AK356">
        <f>'2020'!$V57</f>
        <v>0</v>
      </c>
      <c r="AL356">
        <f>'2021'!$V57</f>
        <v>0</v>
      </c>
    </row>
    <row r="357" spans="1:38" x14ac:dyDescent="0.2">
      <c r="A357" t="s">
        <v>286</v>
      </c>
      <c r="B357" t="s">
        <v>322</v>
      </c>
      <c r="C357" s="3" t="s">
        <v>409</v>
      </c>
      <c r="E357" t="s">
        <v>147</v>
      </c>
      <c r="G357">
        <f>'1990'!$G57</f>
        <v>0</v>
      </c>
      <c r="H357" t="str">
        <f>'1991'!$G57</f>
        <v>.</v>
      </c>
      <c r="I357" t="str">
        <f>'1992'!$G57</f>
        <v>.</v>
      </c>
      <c r="J357" t="str">
        <f>'1993'!$G57</f>
        <v>.</v>
      </c>
      <c r="K357" t="str">
        <f>'1994'!$G57</f>
        <v>.</v>
      </c>
      <c r="L357" t="str">
        <f>'1995'!$G57</f>
        <v>.</v>
      </c>
      <c r="M357" t="str">
        <f>'1996'!$G57</f>
        <v>.</v>
      </c>
      <c r="N357" t="str">
        <f>'1997'!$G57</f>
        <v>.</v>
      </c>
      <c r="O357" t="str">
        <f>'1998'!$G57</f>
        <v>.</v>
      </c>
      <c r="P357" t="str">
        <f>'1999'!$G57</f>
        <v>.</v>
      </c>
      <c r="Q357" t="str">
        <f>'2000'!$G57</f>
        <v>.</v>
      </c>
      <c r="R357" t="str">
        <f>'2001'!$G57</f>
        <v>.</v>
      </c>
      <c r="S357" t="str">
        <f>'2002'!$G57</f>
        <v>.</v>
      </c>
      <c r="T357" t="str">
        <f>'2003'!$G57</f>
        <v>.</v>
      </c>
      <c r="U357" t="str">
        <f>'2004'!$G57</f>
        <v>.</v>
      </c>
      <c r="V357" t="str">
        <f>'2005'!$G57</f>
        <v>.</v>
      </c>
      <c r="W357" t="str">
        <f>'2006'!$G57</f>
        <v>.</v>
      </c>
      <c r="X357">
        <f>'2007'!$G57</f>
        <v>0</v>
      </c>
      <c r="Y357">
        <f>'2008'!$G57</f>
        <v>0</v>
      </c>
      <c r="Z357">
        <f>'2009'!$G57</f>
        <v>0</v>
      </c>
      <c r="AA357">
        <f>'2010'!$G57</f>
        <v>0</v>
      </c>
      <c r="AB357">
        <f>'2011'!$G57</f>
        <v>0</v>
      </c>
      <c r="AC357">
        <f>'2012'!$G57</f>
        <v>0</v>
      </c>
      <c r="AD357">
        <f>'2013'!$G57</f>
        <v>0</v>
      </c>
      <c r="AE357">
        <f>'2014'!$G57</f>
        <v>0</v>
      </c>
      <c r="AF357">
        <f>'2015'!$G57</f>
        <v>0</v>
      </c>
      <c r="AG357">
        <f>'2016'!$G57</f>
        <v>0</v>
      </c>
      <c r="AH357">
        <f>'2017'!$G57</f>
        <v>0</v>
      </c>
      <c r="AI357">
        <f>'2018'!$G57</f>
        <v>0</v>
      </c>
      <c r="AJ357">
        <f>'2019'!$G57</f>
        <v>0</v>
      </c>
      <c r="AK357">
        <f>'2020'!$G57</f>
        <v>0</v>
      </c>
      <c r="AL357">
        <f>'2021'!$G57</f>
        <v>0</v>
      </c>
    </row>
    <row r="358" spans="1:38" x14ac:dyDescent="0.2">
      <c r="A358" t="s">
        <v>286</v>
      </c>
      <c r="B358" t="s">
        <v>322</v>
      </c>
      <c r="C358" t="s">
        <v>46</v>
      </c>
      <c r="E358" t="s">
        <v>148</v>
      </c>
      <c r="G358">
        <f>'1990'!$AS57</f>
        <v>3.8</v>
      </c>
      <c r="H358">
        <f>'1991'!$AS57</f>
        <v>4.8</v>
      </c>
      <c r="I358">
        <f>'1992'!$AS57</f>
        <v>4.4000000000000004</v>
      </c>
      <c r="J358">
        <f>'1993'!$AS57</f>
        <v>5.7</v>
      </c>
      <c r="K358">
        <f>'1994'!$AS57</f>
        <v>5.6</v>
      </c>
      <c r="L358">
        <f>'1995'!$AS57</f>
        <v>6.2</v>
      </c>
      <c r="M358">
        <f>'1996'!$AS57</f>
        <v>5.7</v>
      </c>
      <c r="N358">
        <f>'1997'!$AS57</f>
        <v>6.5</v>
      </c>
      <c r="O358">
        <f>'1998'!$AS57</f>
        <v>6.7</v>
      </c>
      <c r="P358">
        <f>'1999'!$AS57</f>
        <v>5.2</v>
      </c>
      <c r="Q358">
        <f>'2000'!$AS57</f>
        <v>5.8</v>
      </c>
      <c r="R358">
        <f>'2001'!$AS57</f>
        <v>4.5999999999999996</v>
      </c>
      <c r="S358">
        <f>'2002'!$AS57</f>
        <v>4.4000000000000004</v>
      </c>
      <c r="T358">
        <f>'2003'!$AS57</f>
        <v>4.5</v>
      </c>
      <c r="U358">
        <f>'2004'!$AS57</f>
        <v>4.0999999999999996</v>
      </c>
      <c r="V358">
        <f>'2005'!$AS57</f>
        <v>3.3</v>
      </c>
      <c r="W358">
        <f>'2006'!$AS57</f>
        <v>2.9</v>
      </c>
      <c r="X358">
        <f>'2007'!$AS57</f>
        <v>3.1</v>
      </c>
      <c r="Y358">
        <f>'2008'!$AS57</f>
        <v>3</v>
      </c>
      <c r="Z358">
        <f>'2009'!$AS57</f>
        <v>2.8</v>
      </c>
      <c r="AA358">
        <f>'2010'!$AS57</f>
        <v>2.8</v>
      </c>
      <c r="AB358">
        <f>'2011'!$AS57</f>
        <v>2.2999999999999998</v>
      </c>
      <c r="AC358">
        <f>'2012'!$AS57</f>
        <v>2.5</v>
      </c>
      <c r="AD358">
        <f>'2013'!$AS57</f>
        <v>2.5</v>
      </c>
      <c r="AE358">
        <f>'2014'!$AS57</f>
        <v>2.2000000000000002</v>
      </c>
      <c r="AF358">
        <f>'2015'!$AS57</f>
        <v>2.5</v>
      </c>
      <c r="AG358">
        <f>'2016'!$AS57</f>
        <v>2.5</v>
      </c>
      <c r="AH358">
        <f>'2017'!$AS57</f>
        <v>2.4</v>
      </c>
      <c r="AI358">
        <f>'2018'!$AS57</f>
        <v>2.2999999999999998</v>
      </c>
      <c r="AJ358">
        <f>'2019'!$AS57</f>
        <v>2.7</v>
      </c>
      <c r="AK358">
        <f>'2020'!$AS57</f>
        <v>2.2000000000000002</v>
      </c>
      <c r="AL358">
        <f>'2021'!$AS57</f>
        <v>2.2999999999999998</v>
      </c>
    </row>
    <row r="359" spans="1:38" x14ac:dyDescent="0.2">
      <c r="A359" t="s">
        <v>286</v>
      </c>
      <c r="B359" t="s">
        <v>322</v>
      </c>
      <c r="C359" t="s">
        <v>45</v>
      </c>
      <c r="E359" t="s">
        <v>241</v>
      </c>
      <c r="G359">
        <f>'1990'!$BJ57</f>
        <v>0</v>
      </c>
      <c r="H359">
        <f>'1991'!$BJ57</f>
        <v>0</v>
      </c>
      <c r="I359">
        <f>'1992'!$BJ57</f>
        <v>0</v>
      </c>
      <c r="J359">
        <f>'1993'!$BJ57</f>
        <v>0</v>
      </c>
      <c r="K359">
        <f>'1994'!$BJ57</f>
        <v>0</v>
      </c>
      <c r="L359">
        <f>'1995'!$BJ57</f>
        <v>0</v>
      </c>
      <c r="M359">
        <f>'1996'!$BJ57</f>
        <v>0</v>
      </c>
      <c r="N359">
        <f>'1997'!$BJ57</f>
        <v>0</v>
      </c>
      <c r="O359">
        <f>'1998'!$BJ57</f>
        <v>0</v>
      </c>
      <c r="P359">
        <f>'1999'!$BJ57</f>
        <v>0</v>
      </c>
      <c r="Q359">
        <f>'2000'!$BJ57</f>
        <v>0</v>
      </c>
      <c r="R359">
        <f>'2001'!$BJ57</f>
        <v>0</v>
      </c>
      <c r="S359">
        <f>'2002'!$BJ57</f>
        <v>0</v>
      </c>
      <c r="T359">
        <f>'2003'!$BJ57</f>
        <v>0</v>
      </c>
      <c r="U359">
        <f>'2004'!$BJ57</f>
        <v>0</v>
      </c>
      <c r="V359">
        <f>'2005'!$BJ57</f>
        <v>0</v>
      </c>
      <c r="W359">
        <f>'2006'!$BJ57</f>
        <v>0</v>
      </c>
      <c r="X359">
        <f>'2007'!$BJ57</f>
        <v>0</v>
      </c>
      <c r="Y359">
        <f>'2008'!$BJ57</f>
        <v>0</v>
      </c>
      <c r="Z359">
        <f>'2009'!$BJ57</f>
        <v>0</v>
      </c>
      <c r="AA359">
        <f>'2010'!$BJ57</f>
        <v>0</v>
      </c>
      <c r="AB359">
        <f>'2011'!$BJ57</f>
        <v>0</v>
      </c>
      <c r="AC359">
        <f>'2012'!$BJ57</f>
        <v>0</v>
      </c>
      <c r="AD359">
        <f>'2013'!$BJ57</f>
        <v>0</v>
      </c>
      <c r="AE359">
        <f>'2014'!$BJ57</f>
        <v>0</v>
      </c>
      <c r="AF359">
        <f>'2015'!$BJ57</f>
        <v>0</v>
      </c>
      <c r="AG359">
        <f>'2016'!$BJ57</f>
        <v>0</v>
      </c>
      <c r="AH359">
        <f>'2017'!$BJ57</f>
        <v>0</v>
      </c>
      <c r="AI359">
        <f>'2018'!$BJ57</f>
        <v>0</v>
      </c>
      <c r="AJ359">
        <f>'2019'!$BJ57</f>
        <v>0</v>
      </c>
      <c r="AK359">
        <f>'2020'!$BJ57</f>
        <v>0</v>
      </c>
      <c r="AL359">
        <f>'2021'!$BJ57</f>
        <v>0</v>
      </c>
    </row>
    <row r="361" spans="1:38" x14ac:dyDescent="0.2">
      <c r="A361" t="s">
        <v>286</v>
      </c>
      <c r="B361" t="s">
        <v>323</v>
      </c>
      <c r="C361" t="s">
        <v>7</v>
      </c>
      <c r="E361" t="s">
        <v>142</v>
      </c>
      <c r="G361">
        <f>'1990'!$BH58</f>
        <v>3.4</v>
      </c>
      <c r="H361">
        <f>'1991'!$BH58</f>
        <v>4.4000000000000004</v>
      </c>
      <c r="I361">
        <f>'1992'!$BH58</f>
        <v>5.6</v>
      </c>
      <c r="J361">
        <f>'1993'!$BH58</f>
        <v>5.5</v>
      </c>
      <c r="K361">
        <f>'1994'!$BH58</f>
        <v>6</v>
      </c>
      <c r="L361">
        <f>'1995'!$BH58</f>
        <v>6.3</v>
      </c>
      <c r="M361">
        <f>'1996'!$BH58</f>
        <v>6.6</v>
      </c>
      <c r="N361">
        <f>'1997'!$BH58</f>
        <v>7</v>
      </c>
      <c r="O361">
        <f>'1998'!$BH58</f>
        <v>6.7</v>
      </c>
      <c r="P361">
        <f>'1999'!$BH58</f>
        <v>7.4</v>
      </c>
      <c r="Q361">
        <f>'2000'!$BH58</f>
        <v>7.3</v>
      </c>
      <c r="R361">
        <f>'2001'!$BH58</f>
        <v>8.4</v>
      </c>
      <c r="S361">
        <f>'2002'!$BH58</f>
        <v>8.5</v>
      </c>
      <c r="T361">
        <f>'2003'!$BH58</f>
        <v>7.8</v>
      </c>
      <c r="U361">
        <f>'2004'!$BH58</f>
        <v>8.3000000000000007</v>
      </c>
      <c r="V361">
        <f>'2005'!$BH58</f>
        <v>8.1999999999999993</v>
      </c>
      <c r="W361">
        <f>'2006'!$BH58</f>
        <v>8.1999999999999993</v>
      </c>
      <c r="X361">
        <f>'2007'!$BH58</f>
        <v>7.8</v>
      </c>
      <c r="Y361">
        <f>'2008'!$BH58</f>
        <v>7.8</v>
      </c>
      <c r="Z361">
        <f>'2009'!$BH58</f>
        <v>6.5</v>
      </c>
      <c r="AA361">
        <f>'2010'!$BH58</f>
        <v>6.7</v>
      </c>
      <c r="AB361">
        <f>'2011'!$BH58</f>
        <v>6.9</v>
      </c>
      <c r="AC361">
        <f>'2012'!$BH58</f>
        <v>7.1</v>
      </c>
      <c r="AD361">
        <f>'2013'!$BH58</f>
        <v>6.9</v>
      </c>
      <c r="AE361">
        <f>'2014'!$BH58</f>
        <v>7</v>
      </c>
      <c r="AF361">
        <f>'2015'!$BH58</f>
        <v>7</v>
      </c>
      <c r="AG361">
        <f>'2016'!$BH58</f>
        <v>7.3</v>
      </c>
      <c r="AH361">
        <f>'2017'!$BH58</f>
        <v>7.3</v>
      </c>
      <c r="AI361">
        <f>'2018'!$BH58</f>
        <v>7.6</v>
      </c>
      <c r="AJ361">
        <f>'2019'!$BH58</f>
        <v>7.6</v>
      </c>
      <c r="AK361">
        <f>'2020'!$BH58</f>
        <v>7.7</v>
      </c>
      <c r="AL361">
        <f>'2021'!$BH58</f>
        <v>8</v>
      </c>
    </row>
    <row r="362" spans="1:38" x14ac:dyDescent="0.2">
      <c r="A362" t="s">
        <v>286</v>
      </c>
      <c r="B362" t="s">
        <v>323</v>
      </c>
      <c r="C362" t="s">
        <v>12</v>
      </c>
      <c r="E362" t="s">
        <v>143</v>
      </c>
      <c r="G362">
        <f>'1990'!$BI58</f>
        <v>0</v>
      </c>
      <c r="H362">
        <f>'1991'!$BI58</f>
        <v>0.1</v>
      </c>
      <c r="I362">
        <f>'1992'!$BI58</f>
        <v>0.2</v>
      </c>
      <c r="J362">
        <f>'1993'!$BI58</f>
        <v>0</v>
      </c>
      <c r="K362">
        <f>'1994'!$BI58</f>
        <v>0</v>
      </c>
      <c r="L362">
        <f>'1995'!$BI58</f>
        <v>0</v>
      </c>
      <c r="M362">
        <f>'1996'!$BI58</f>
        <v>0.1</v>
      </c>
      <c r="N362">
        <f>'1997'!$BI58</f>
        <v>0.5</v>
      </c>
      <c r="O362">
        <f>'1998'!$BI58</f>
        <v>0.4</v>
      </c>
      <c r="P362">
        <f>'1999'!$BI58</f>
        <v>0.5</v>
      </c>
      <c r="Q362">
        <f>'2000'!$BI58</f>
        <v>0.4</v>
      </c>
      <c r="R362">
        <f>'2001'!$BI58</f>
        <v>0.5</v>
      </c>
      <c r="S362">
        <f>'2002'!$BI58</f>
        <v>0.6</v>
      </c>
      <c r="T362">
        <f>'2003'!$BI58</f>
        <v>0.6</v>
      </c>
      <c r="U362">
        <f>'2004'!$BI58</f>
        <v>0.5</v>
      </c>
      <c r="V362">
        <f>'2005'!$BI58</f>
        <v>0.4</v>
      </c>
      <c r="W362">
        <f>'2006'!$BI58</f>
        <v>0.5</v>
      </c>
      <c r="X362">
        <f>'2007'!$BI58</f>
        <v>0.4</v>
      </c>
      <c r="Y362">
        <f>'2008'!$BI58</f>
        <v>0.4</v>
      </c>
      <c r="Z362">
        <f>'2009'!$BI58</f>
        <v>0.3</v>
      </c>
      <c r="AA362">
        <f>'2010'!$BI58</f>
        <v>0.3</v>
      </c>
      <c r="AB362">
        <f>'2011'!$BI58</f>
        <v>0.3</v>
      </c>
      <c r="AC362">
        <f>'2012'!$BI58</f>
        <v>0.3</v>
      </c>
      <c r="AD362">
        <f>'2013'!$BI58</f>
        <v>0.1</v>
      </c>
      <c r="AE362">
        <f>'2014'!$BI58</f>
        <v>0</v>
      </c>
      <c r="AF362">
        <f>'2015'!$BI58</f>
        <v>0</v>
      </c>
      <c r="AG362">
        <f>'2016'!$BI58</f>
        <v>0.1</v>
      </c>
      <c r="AH362">
        <f>'2017'!$BI58</f>
        <v>0.1</v>
      </c>
      <c r="AI362">
        <f>'2018'!$BI58</f>
        <v>0.2</v>
      </c>
      <c r="AJ362">
        <f>'2019'!$BI58</f>
        <v>0.1</v>
      </c>
      <c r="AK362">
        <f>'2020'!$BI58</f>
        <v>0.1</v>
      </c>
      <c r="AL362">
        <f>'2021'!$BI58</f>
        <v>0.1</v>
      </c>
    </row>
    <row r="363" spans="1:38" x14ac:dyDescent="0.2">
      <c r="A363" t="s">
        <v>286</v>
      </c>
      <c r="B363" t="s">
        <v>323</v>
      </c>
      <c r="C363" t="s">
        <v>13</v>
      </c>
      <c r="E363" t="s">
        <v>145</v>
      </c>
      <c r="G363">
        <f>'1990'!$AT58</f>
        <v>0.4</v>
      </c>
      <c r="H363">
        <f>'1991'!$AT58</f>
        <v>0.4</v>
      </c>
      <c r="I363">
        <f>'1992'!$AT58</f>
        <v>0.4</v>
      </c>
      <c r="J363">
        <f>'1993'!$AT58</f>
        <v>0.4</v>
      </c>
      <c r="K363">
        <f>'1994'!$AT58</f>
        <v>0.4</v>
      </c>
      <c r="L363">
        <f>'1995'!$AT58</f>
        <v>0</v>
      </c>
      <c r="M363">
        <f>'1996'!$AT58</f>
        <v>0</v>
      </c>
      <c r="N363">
        <f>'1997'!$AT58</f>
        <v>0</v>
      </c>
      <c r="O363">
        <f>'1998'!$AT58</f>
        <v>0</v>
      </c>
      <c r="P363">
        <f>'1999'!$AT58</f>
        <v>0</v>
      </c>
      <c r="Q363">
        <f>'2000'!$AT58</f>
        <v>0</v>
      </c>
      <c r="R363">
        <f>'2001'!$AT58</f>
        <v>0</v>
      </c>
      <c r="S363">
        <f>'2002'!$AT58</f>
        <v>0</v>
      </c>
      <c r="T363">
        <f>'2003'!$AT58</f>
        <v>0</v>
      </c>
      <c r="U363">
        <f>'2004'!$AT58</f>
        <v>0</v>
      </c>
      <c r="V363">
        <f>'2005'!$AT58</f>
        <v>0</v>
      </c>
      <c r="W363">
        <f>'2006'!$AT58</f>
        <v>0</v>
      </c>
      <c r="X363">
        <f>'2007'!$AT58</f>
        <v>0</v>
      </c>
      <c r="Y363">
        <f>'2008'!$AT58</f>
        <v>0</v>
      </c>
      <c r="Z363">
        <f>'2009'!$AT58</f>
        <v>0</v>
      </c>
      <c r="AA363">
        <f>'2010'!$AT58</f>
        <v>0</v>
      </c>
      <c r="AB363">
        <f>'2011'!$AT58</f>
        <v>0.3</v>
      </c>
      <c r="AC363">
        <f>'2012'!$AT58</f>
        <v>0.3</v>
      </c>
      <c r="AD363">
        <f>'2013'!$AT58</f>
        <v>0.3</v>
      </c>
      <c r="AE363">
        <f>'2014'!$AT58</f>
        <v>0.3</v>
      </c>
      <c r="AF363">
        <f>'2015'!$AT58</f>
        <v>0.2</v>
      </c>
      <c r="AG363">
        <f>'2016'!$AT58</f>
        <v>0.2</v>
      </c>
      <c r="AH363">
        <f>'2017'!$AT58</f>
        <v>0.2</v>
      </c>
      <c r="AI363">
        <f>'2018'!$AT58</f>
        <v>0.1</v>
      </c>
      <c r="AJ363">
        <f>'2019'!$AT58</f>
        <v>0.1</v>
      </c>
      <c r="AK363">
        <f>'2020'!$AT58</f>
        <v>0.1</v>
      </c>
      <c r="AL363">
        <f>'2021'!$AT58</f>
        <v>0.1</v>
      </c>
    </row>
    <row r="364" spans="1:38" x14ac:dyDescent="0.2">
      <c r="A364" t="s">
        <v>286</v>
      </c>
      <c r="B364" t="s">
        <v>323</v>
      </c>
      <c r="C364" t="s">
        <v>408</v>
      </c>
      <c r="E364" t="s">
        <v>146</v>
      </c>
      <c r="G364">
        <f>'1990'!$V58</f>
        <v>0.4</v>
      </c>
      <c r="H364">
        <f>'1991'!$V58</f>
        <v>0.8</v>
      </c>
      <c r="I364">
        <f>'1992'!$V58</f>
        <v>0.8</v>
      </c>
      <c r="J364">
        <f>'1993'!$V58</f>
        <v>0.3</v>
      </c>
      <c r="K364">
        <f>'1994'!$V58</f>
        <v>0</v>
      </c>
      <c r="L364">
        <f>'1995'!$V58</f>
        <v>0.3</v>
      </c>
      <c r="M364">
        <f>'1996'!$V58</f>
        <v>0.4</v>
      </c>
      <c r="N364">
        <f>'1997'!$V58</f>
        <v>0.2</v>
      </c>
      <c r="O364">
        <f>'1998'!$V58</f>
        <v>0.2</v>
      </c>
      <c r="P364">
        <f>'1999'!$V58</f>
        <v>0.2</v>
      </c>
      <c r="Q364">
        <f>'2000'!$V58</f>
        <v>0.2</v>
      </c>
      <c r="R364">
        <f>'2001'!$V58</f>
        <v>0.1</v>
      </c>
      <c r="S364">
        <f>'2002'!$V58</f>
        <v>0.1</v>
      </c>
      <c r="T364">
        <f>'2003'!$V58</f>
        <v>0.1</v>
      </c>
      <c r="U364">
        <f>'2004'!$V58</f>
        <v>0.1</v>
      </c>
      <c r="V364">
        <f>'2005'!$V58</f>
        <v>0.1</v>
      </c>
      <c r="W364">
        <f>'2006'!$V58</f>
        <v>0</v>
      </c>
      <c r="X364">
        <f>'2007'!$V58</f>
        <v>0</v>
      </c>
      <c r="Y364">
        <f>'2008'!$V58</f>
        <v>0</v>
      </c>
      <c r="Z364">
        <f>'2009'!$V58</f>
        <v>0</v>
      </c>
      <c r="AA364">
        <f>'2010'!$V58</f>
        <v>0</v>
      </c>
      <c r="AB364">
        <f>'2011'!$V58</f>
        <v>0</v>
      </c>
      <c r="AC364">
        <f>'2012'!$V58</f>
        <v>0</v>
      </c>
      <c r="AD364">
        <f>'2013'!$V58</f>
        <v>0</v>
      </c>
      <c r="AE364">
        <f>'2014'!$V58</f>
        <v>0.1</v>
      </c>
      <c r="AF364">
        <f>'2015'!$V58</f>
        <v>0.1</v>
      </c>
      <c r="AG364">
        <f>'2016'!$V58</f>
        <v>0.1</v>
      </c>
      <c r="AH364">
        <f>'2017'!$V58</f>
        <v>0</v>
      </c>
      <c r="AI364">
        <f>'2018'!$V58</f>
        <v>0</v>
      </c>
      <c r="AJ364">
        <f>'2019'!$V58</f>
        <v>0</v>
      </c>
      <c r="AK364">
        <f>'2020'!$V58</f>
        <v>0</v>
      </c>
      <c r="AL364">
        <f>'2021'!$V58</f>
        <v>0.1</v>
      </c>
    </row>
    <row r="365" spans="1:38" x14ac:dyDescent="0.2">
      <c r="A365" t="s">
        <v>286</v>
      </c>
      <c r="B365" t="s">
        <v>323</v>
      </c>
      <c r="C365" s="3" t="s">
        <v>409</v>
      </c>
      <c r="E365" t="s">
        <v>147</v>
      </c>
      <c r="G365">
        <f>'1990'!$G58</f>
        <v>0.4</v>
      </c>
      <c r="H365">
        <f>'1991'!$G58</f>
        <v>0.3</v>
      </c>
      <c r="I365">
        <f>'1992'!$G58</f>
        <v>0.3</v>
      </c>
      <c r="J365">
        <f>'1993'!$G58</f>
        <v>0.2</v>
      </c>
      <c r="K365">
        <f>'1994'!$G58</f>
        <v>0.2</v>
      </c>
      <c r="L365">
        <f>'1995'!$G58</f>
        <v>0.1</v>
      </c>
      <c r="M365">
        <f>'1996'!$G58</f>
        <v>0</v>
      </c>
      <c r="N365">
        <f>'1997'!$G58</f>
        <v>0.2</v>
      </c>
      <c r="O365">
        <f>'1998'!$G58</f>
        <v>0.1</v>
      </c>
      <c r="P365">
        <f>'1999'!$G58</f>
        <v>0.1</v>
      </c>
      <c r="Q365">
        <f>'2000'!$G58</f>
        <v>0.2</v>
      </c>
      <c r="R365">
        <f>'2001'!$G58</f>
        <v>0.2</v>
      </c>
      <c r="S365">
        <f>'2002'!$G58</f>
        <v>0.2</v>
      </c>
      <c r="T365">
        <f>'2003'!$G58</f>
        <v>0.3</v>
      </c>
      <c r="U365">
        <f>'2004'!$G58</f>
        <v>0.2</v>
      </c>
      <c r="V365">
        <f>'2005'!$G58</f>
        <v>0.3</v>
      </c>
      <c r="W365">
        <f>'2006'!$G58</f>
        <v>0.3</v>
      </c>
      <c r="X365">
        <f>'2007'!$G58</f>
        <v>0.9</v>
      </c>
      <c r="Y365">
        <f>'2008'!$G58</f>
        <v>1.1000000000000001</v>
      </c>
      <c r="Z365">
        <f>'2009'!$G58</f>
        <v>1.3</v>
      </c>
      <c r="AA365">
        <f>'2010'!$G58</f>
        <v>1.4</v>
      </c>
      <c r="AB365">
        <f>'2011'!$G58</f>
        <v>1.4</v>
      </c>
      <c r="AC365">
        <f>'2012'!$G58</f>
        <v>1.3</v>
      </c>
      <c r="AD365">
        <f>'2013'!$G58</f>
        <v>0.8</v>
      </c>
      <c r="AE365">
        <f>'2014'!$G58</f>
        <v>0.4</v>
      </c>
      <c r="AF365">
        <f>'2015'!$G58</f>
        <v>0.3</v>
      </c>
      <c r="AG365">
        <f>'2016'!$G58</f>
        <v>0.7</v>
      </c>
      <c r="AH365">
        <f>'2017'!$G58</f>
        <v>0.7</v>
      </c>
      <c r="AI365">
        <f>'2018'!$G58</f>
        <v>0.7</v>
      </c>
      <c r="AJ365">
        <f>'2019'!$G58</f>
        <v>0.7</v>
      </c>
      <c r="AK365">
        <f>'2020'!$G58</f>
        <v>0.2</v>
      </c>
      <c r="AL365">
        <f>'2021'!$G58</f>
        <v>0.2</v>
      </c>
    </row>
    <row r="366" spans="1:38" x14ac:dyDescent="0.2">
      <c r="A366" t="s">
        <v>286</v>
      </c>
      <c r="B366" t="s">
        <v>323</v>
      </c>
      <c r="C366" t="s">
        <v>46</v>
      </c>
      <c r="E366" t="s">
        <v>148</v>
      </c>
      <c r="G366">
        <f>'1990'!$AS58</f>
        <v>3.9</v>
      </c>
      <c r="H366">
        <f>'1991'!$AS58</f>
        <v>5.0999999999999996</v>
      </c>
      <c r="I366">
        <f>'1992'!$AS58</f>
        <v>5.9</v>
      </c>
      <c r="J366">
        <f>'1993'!$AS58</f>
        <v>5.4</v>
      </c>
      <c r="K366">
        <f>'1994'!$AS58</f>
        <v>4.4000000000000004</v>
      </c>
      <c r="L366">
        <f>'1995'!$AS58</f>
        <v>6.1</v>
      </c>
      <c r="M366">
        <f>'1996'!$AS58</f>
        <v>6.5</v>
      </c>
      <c r="N366">
        <f>'1997'!$AS58</f>
        <v>5.7</v>
      </c>
      <c r="O366">
        <f>'1998'!$AS58</f>
        <v>5.6</v>
      </c>
      <c r="P366">
        <f>'1999'!$AS58</f>
        <v>5.8</v>
      </c>
      <c r="Q366">
        <f>'2000'!$AS58</f>
        <v>5.8</v>
      </c>
      <c r="R366">
        <f>'2001'!$AS58</f>
        <v>6</v>
      </c>
      <c r="S366">
        <f>'2002'!$AS58</f>
        <v>5.8</v>
      </c>
      <c r="T366">
        <f>'2003'!$AS58</f>
        <v>5.4</v>
      </c>
      <c r="U366">
        <f>'2004'!$AS58</f>
        <v>5.9</v>
      </c>
      <c r="V366">
        <f>'2005'!$AS58</f>
        <v>5.8</v>
      </c>
      <c r="W366">
        <f>'2006'!$AS58</f>
        <v>5.6</v>
      </c>
      <c r="X366">
        <f>'2007'!$AS58</f>
        <v>5.0999999999999996</v>
      </c>
      <c r="Y366">
        <f>'2008'!$AS58</f>
        <v>5.4</v>
      </c>
      <c r="Z366">
        <f>'2009'!$AS58</f>
        <v>3.6</v>
      </c>
      <c r="AA366">
        <f>'2010'!$AS58</f>
        <v>3.8</v>
      </c>
      <c r="AB366">
        <f>'2011'!$AS58</f>
        <v>4.9000000000000004</v>
      </c>
      <c r="AC366">
        <f>'2012'!$AS58</f>
        <v>4.8</v>
      </c>
      <c r="AD366">
        <f>'2013'!$AS58</f>
        <v>5.3</v>
      </c>
      <c r="AE366">
        <f>'2014'!$AS58</f>
        <v>4.9000000000000004</v>
      </c>
      <c r="AF366">
        <f>'2015'!$AS58</f>
        <v>5.2</v>
      </c>
      <c r="AG366">
        <f>'2016'!$AS58</f>
        <v>5.6</v>
      </c>
      <c r="AH366">
        <f>'2017'!$AS58</f>
        <v>5.4</v>
      </c>
      <c r="AI366">
        <f>'2018'!$AS58</f>
        <v>5.5</v>
      </c>
      <c r="AJ366">
        <f>'2019'!$AS58</f>
        <v>4.7</v>
      </c>
      <c r="AK366">
        <f>'2020'!$AS58</f>
        <v>4.5999999999999996</v>
      </c>
      <c r="AL366">
        <f>'2021'!$AS58</f>
        <v>4.9000000000000004</v>
      </c>
    </row>
    <row r="367" spans="1:38" x14ac:dyDescent="0.2">
      <c r="A367" t="s">
        <v>286</v>
      </c>
      <c r="B367" t="s">
        <v>323</v>
      </c>
      <c r="C367" t="s">
        <v>45</v>
      </c>
      <c r="E367" t="s">
        <v>241</v>
      </c>
      <c r="G367">
        <f>'1990'!$BJ58</f>
        <v>0</v>
      </c>
      <c r="H367">
        <f>'1991'!$BJ58</f>
        <v>0</v>
      </c>
      <c r="I367">
        <f>'1992'!$BJ58</f>
        <v>0</v>
      </c>
      <c r="J367">
        <f>'1993'!$BJ58</f>
        <v>0</v>
      </c>
      <c r="K367">
        <f>'1994'!$BJ58</f>
        <v>0</v>
      </c>
      <c r="L367">
        <f>'1995'!$BJ58</f>
        <v>0</v>
      </c>
      <c r="M367">
        <f>'1996'!$BJ58</f>
        <v>0</v>
      </c>
      <c r="N367">
        <f>'1997'!$BJ58</f>
        <v>0</v>
      </c>
      <c r="O367">
        <f>'1998'!$BJ58</f>
        <v>0</v>
      </c>
      <c r="P367">
        <f>'1999'!$BJ58</f>
        <v>0</v>
      </c>
      <c r="Q367">
        <f>'2000'!$BJ58</f>
        <v>0</v>
      </c>
      <c r="R367">
        <f>'2001'!$BJ58</f>
        <v>0</v>
      </c>
      <c r="S367">
        <f>'2002'!$BJ58</f>
        <v>0</v>
      </c>
      <c r="T367">
        <f>'2003'!$BJ58</f>
        <v>0</v>
      </c>
      <c r="U367">
        <f>'2004'!$BJ58</f>
        <v>0</v>
      </c>
      <c r="V367">
        <f>'2005'!$BJ58</f>
        <v>0</v>
      </c>
      <c r="W367">
        <f>'2006'!$BJ58</f>
        <v>0</v>
      </c>
      <c r="X367">
        <f>'2007'!$BJ58</f>
        <v>0</v>
      </c>
      <c r="Y367">
        <f>'2008'!$BJ58</f>
        <v>0</v>
      </c>
      <c r="Z367">
        <f>'2009'!$BJ58</f>
        <v>0</v>
      </c>
      <c r="AA367">
        <f>'2010'!$BJ58</f>
        <v>0</v>
      </c>
      <c r="AB367">
        <f>'2011'!$BJ58</f>
        <v>0</v>
      </c>
      <c r="AC367">
        <f>'2012'!$BJ58</f>
        <v>0</v>
      </c>
      <c r="AD367">
        <f>'2013'!$BJ58</f>
        <v>0</v>
      </c>
      <c r="AE367">
        <f>'2014'!$BJ58</f>
        <v>0</v>
      </c>
      <c r="AF367">
        <f>'2015'!$BJ58</f>
        <v>0</v>
      </c>
      <c r="AG367">
        <f>'2016'!$BJ58</f>
        <v>0</v>
      </c>
      <c r="AH367">
        <f>'2017'!$BJ58</f>
        <v>0</v>
      </c>
      <c r="AI367">
        <f>'2018'!$BJ58</f>
        <v>0</v>
      </c>
      <c r="AJ367">
        <f>'2019'!$BJ58</f>
        <v>0</v>
      </c>
      <c r="AK367">
        <f>'2020'!$BJ58</f>
        <v>0</v>
      </c>
      <c r="AL367">
        <f>'2021'!$BJ58</f>
        <v>0</v>
      </c>
    </row>
    <row r="370" spans="1:38" x14ac:dyDescent="0.2">
      <c r="A370" t="s">
        <v>287</v>
      </c>
      <c r="B370" t="s">
        <v>330</v>
      </c>
      <c r="C370" t="s">
        <v>7</v>
      </c>
      <c r="E370" t="s">
        <v>142</v>
      </c>
      <c r="G370">
        <f>'1990'!$BH60</f>
        <v>0</v>
      </c>
      <c r="H370">
        <f>'1991'!$BH60</f>
        <v>0</v>
      </c>
      <c r="I370">
        <f>'1992'!$BH60</f>
        <v>0</v>
      </c>
      <c r="J370">
        <f>'1993'!$BH60</f>
        <v>0</v>
      </c>
      <c r="K370">
        <f>'1994'!$BH60</f>
        <v>0</v>
      </c>
      <c r="L370">
        <f>'1995'!$BH60</f>
        <v>0</v>
      </c>
      <c r="M370">
        <f>'1996'!$BH60</f>
        <v>0</v>
      </c>
      <c r="N370">
        <f>'1997'!$BH60</f>
        <v>0</v>
      </c>
      <c r="O370">
        <f>'1998'!$BH60</f>
        <v>0</v>
      </c>
      <c r="P370">
        <f>'1999'!$BH60</f>
        <v>0</v>
      </c>
      <c r="Q370">
        <f>'2000'!$BH60</f>
        <v>0</v>
      </c>
      <c r="R370">
        <f>'2001'!$BH60</f>
        <v>0</v>
      </c>
      <c r="S370">
        <f>'2002'!$BH60</f>
        <v>0</v>
      </c>
      <c r="T370">
        <f>'2003'!$BH60</f>
        <v>0</v>
      </c>
      <c r="U370">
        <f>'2004'!$BH60</f>
        <v>0</v>
      </c>
      <c r="V370">
        <f>'2005'!$BH60</f>
        <v>0</v>
      </c>
      <c r="W370">
        <f>'2006'!$BH60</f>
        <v>0</v>
      </c>
      <c r="X370">
        <f>'2007'!$BH60</f>
        <v>0</v>
      </c>
      <c r="Y370">
        <f>'2008'!$BH60</f>
        <v>0</v>
      </c>
      <c r="Z370">
        <f>'2009'!$BH60</f>
        <v>0</v>
      </c>
      <c r="AA370">
        <f>'2010'!$BH60</f>
        <v>0</v>
      </c>
      <c r="AB370">
        <f>'2011'!$BH60</f>
        <v>0</v>
      </c>
      <c r="AC370">
        <f>'2012'!$BH60</f>
        <v>0</v>
      </c>
      <c r="AD370">
        <f>'2013'!$BH60</f>
        <v>0</v>
      </c>
      <c r="AE370">
        <f>'2014'!$BH60</f>
        <v>0</v>
      </c>
      <c r="AF370">
        <f>'2015'!$BH60</f>
        <v>0</v>
      </c>
      <c r="AG370">
        <f>'2016'!$BH60</f>
        <v>0</v>
      </c>
      <c r="AH370">
        <f>'2017'!$BH60</f>
        <v>0</v>
      </c>
      <c r="AI370">
        <f>'2018'!$BH60</f>
        <v>0</v>
      </c>
      <c r="AJ370">
        <f>'2019'!$BH60</f>
        <v>0</v>
      </c>
      <c r="AK370">
        <f>'2020'!$BH60</f>
        <v>0</v>
      </c>
      <c r="AL370">
        <f>'2021'!$BH60</f>
        <v>0</v>
      </c>
    </row>
    <row r="371" spans="1:38" x14ac:dyDescent="0.2">
      <c r="A371" t="s">
        <v>287</v>
      </c>
      <c r="B371" t="s">
        <v>330</v>
      </c>
      <c r="C371" t="s">
        <v>12</v>
      </c>
      <c r="E371" t="s">
        <v>143</v>
      </c>
      <c r="G371">
        <f>'1990'!$BI60</f>
        <v>0</v>
      </c>
      <c r="H371">
        <f>'1991'!$BI60</f>
        <v>0</v>
      </c>
      <c r="I371">
        <f>'1992'!$BI60</f>
        <v>0</v>
      </c>
      <c r="J371">
        <f>'1993'!$BI60</f>
        <v>0</v>
      </c>
      <c r="K371">
        <f>'1994'!$BI60</f>
        <v>0</v>
      </c>
      <c r="L371">
        <f>'1995'!$BI60</f>
        <v>0</v>
      </c>
      <c r="M371">
        <f>'1996'!$BI60</f>
        <v>0</v>
      </c>
      <c r="N371">
        <f>'1997'!$BI60</f>
        <v>0</v>
      </c>
      <c r="O371">
        <f>'1998'!$BI60</f>
        <v>0</v>
      </c>
      <c r="P371">
        <f>'1999'!$BI60</f>
        <v>0</v>
      </c>
      <c r="Q371">
        <f>'2000'!$BI60</f>
        <v>0</v>
      </c>
      <c r="R371">
        <f>'2001'!$BI60</f>
        <v>0</v>
      </c>
      <c r="S371">
        <f>'2002'!$BI60</f>
        <v>0</v>
      </c>
      <c r="T371">
        <f>'2003'!$BI60</f>
        <v>0</v>
      </c>
      <c r="U371">
        <f>'2004'!$BI60</f>
        <v>0</v>
      </c>
      <c r="V371">
        <f>'2005'!$BI60</f>
        <v>0</v>
      </c>
      <c r="W371">
        <f>'2006'!$BI60</f>
        <v>0</v>
      </c>
      <c r="X371">
        <f>'2007'!$BI60</f>
        <v>0</v>
      </c>
      <c r="Y371">
        <f>'2008'!$BI60</f>
        <v>0</v>
      </c>
      <c r="Z371">
        <f>'2009'!$BI60</f>
        <v>0</v>
      </c>
      <c r="AA371">
        <f>'2010'!$BI60</f>
        <v>0</v>
      </c>
      <c r="AB371">
        <f>'2011'!$BI60</f>
        <v>0</v>
      </c>
      <c r="AC371">
        <f>'2012'!$BI60</f>
        <v>0</v>
      </c>
      <c r="AD371">
        <f>'2013'!$BI60</f>
        <v>0</v>
      </c>
      <c r="AE371">
        <f>'2014'!$BI60</f>
        <v>0</v>
      </c>
      <c r="AF371">
        <f>'2015'!$BI60</f>
        <v>0</v>
      </c>
      <c r="AG371">
        <f>'2016'!$BI60</f>
        <v>0</v>
      </c>
      <c r="AH371">
        <f>'2017'!$BI60</f>
        <v>0</v>
      </c>
      <c r="AI371">
        <f>'2018'!$BI60</f>
        <v>0</v>
      </c>
      <c r="AJ371">
        <f>'2019'!$BI60</f>
        <v>0</v>
      </c>
      <c r="AK371">
        <f>'2020'!$BI60</f>
        <v>0</v>
      </c>
      <c r="AL371">
        <f>'2021'!$BI60</f>
        <v>0</v>
      </c>
    </row>
    <row r="372" spans="1:38" x14ac:dyDescent="0.2">
      <c r="A372" t="s">
        <v>287</v>
      </c>
      <c r="B372" t="s">
        <v>330</v>
      </c>
      <c r="C372" t="s">
        <v>13</v>
      </c>
      <c r="E372" t="s">
        <v>145</v>
      </c>
      <c r="G372">
        <f>'1990'!$AT60</f>
        <v>0</v>
      </c>
      <c r="H372">
        <f>'1991'!$AT60</f>
        <v>0</v>
      </c>
      <c r="I372">
        <f>'1992'!$AT60</f>
        <v>0</v>
      </c>
      <c r="J372">
        <f>'1993'!$AT60</f>
        <v>0</v>
      </c>
      <c r="K372">
        <f>'1994'!$AT60</f>
        <v>0</v>
      </c>
      <c r="L372">
        <f>'1995'!$AT60</f>
        <v>0</v>
      </c>
      <c r="M372">
        <f>'1996'!$AT60</f>
        <v>0</v>
      </c>
      <c r="N372">
        <f>'1997'!$AT60</f>
        <v>0</v>
      </c>
      <c r="O372">
        <f>'1998'!$AT60</f>
        <v>0</v>
      </c>
      <c r="P372">
        <f>'1999'!$AT60</f>
        <v>0</v>
      </c>
      <c r="Q372">
        <f>'2000'!$AT60</f>
        <v>0</v>
      </c>
      <c r="R372">
        <f>'2001'!$AT60</f>
        <v>0</v>
      </c>
      <c r="S372">
        <f>'2002'!$AT60</f>
        <v>0</v>
      </c>
      <c r="T372">
        <f>'2003'!$AT60</f>
        <v>0</v>
      </c>
      <c r="U372">
        <f>'2004'!$AT60</f>
        <v>0</v>
      </c>
      <c r="V372">
        <f>'2005'!$AT60</f>
        <v>0</v>
      </c>
      <c r="W372">
        <f>'2006'!$AT60</f>
        <v>0</v>
      </c>
      <c r="X372">
        <f>'2007'!$AT60</f>
        <v>0</v>
      </c>
      <c r="Y372">
        <f>'2008'!$AT60</f>
        <v>0</v>
      </c>
      <c r="Z372">
        <f>'2009'!$AT60</f>
        <v>0</v>
      </c>
      <c r="AA372">
        <f>'2010'!$AT60</f>
        <v>0</v>
      </c>
      <c r="AB372">
        <f>'2011'!$AT60</f>
        <v>0</v>
      </c>
      <c r="AC372">
        <f>'2012'!$AT60</f>
        <v>0</v>
      </c>
      <c r="AD372">
        <f>'2013'!$AT60</f>
        <v>0</v>
      </c>
      <c r="AE372">
        <f>'2014'!$AT60</f>
        <v>0</v>
      </c>
      <c r="AF372">
        <f>'2015'!$AT60</f>
        <v>0</v>
      </c>
      <c r="AG372">
        <f>'2016'!$AT60</f>
        <v>0</v>
      </c>
      <c r="AH372">
        <f>'2017'!$AT60</f>
        <v>0</v>
      </c>
      <c r="AI372">
        <f>'2018'!$AT60</f>
        <v>0</v>
      </c>
      <c r="AJ372">
        <f>'2019'!$AT60</f>
        <v>0</v>
      </c>
      <c r="AK372">
        <f>'2020'!$AT60</f>
        <v>0</v>
      </c>
      <c r="AL372">
        <f>'2021'!$AT60</f>
        <v>0</v>
      </c>
    </row>
    <row r="373" spans="1:38" x14ac:dyDescent="0.2">
      <c r="A373" t="s">
        <v>287</v>
      </c>
      <c r="B373" t="s">
        <v>330</v>
      </c>
      <c r="C373" t="s">
        <v>408</v>
      </c>
      <c r="E373" t="s">
        <v>146</v>
      </c>
      <c r="G373">
        <f>'1990'!$V60</f>
        <v>1.2</v>
      </c>
      <c r="H373">
        <f>'1991'!$V60</f>
        <v>1.2</v>
      </c>
      <c r="I373">
        <f>'1992'!$V60</f>
        <v>1.2</v>
      </c>
      <c r="J373">
        <f>'1993'!$V60</f>
        <v>1.1000000000000001</v>
      </c>
      <c r="K373">
        <f>'1994'!$V60</f>
        <v>1.2</v>
      </c>
      <c r="L373">
        <f>'1995'!$V60</f>
        <v>1.1000000000000001</v>
      </c>
      <c r="M373">
        <f>'1996'!$V60</f>
        <v>1.2</v>
      </c>
      <c r="N373">
        <f>'1997'!$V60</f>
        <v>1.1000000000000001</v>
      </c>
      <c r="O373">
        <f>'1998'!$V60</f>
        <v>1</v>
      </c>
      <c r="P373">
        <f>'1999'!$V60</f>
        <v>0.8</v>
      </c>
      <c r="Q373">
        <f>'2000'!$V60</f>
        <v>0.8</v>
      </c>
      <c r="R373">
        <f>'2001'!$V60</f>
        <v>0.7</v>
      </c>
      <c r="S373">
        <f>'2002'!$V60</f>
        <v>0.7</v>
      </c>
      <c r="T373">
        <f>'2003'!$V60</f>
        <v>0.7</v>
      </c>
      <c r="U373">
        <f>'2004'!$V60</f>
        <v>0.6</v>
      </c>
      <c r="V373">
        <f>'2005'!$V60</f>
        <v>0.6</v>
      </c>
      <c r="W373">
        <f>'2006'!$V60</f>
        <v>0.5</v>
      </c>
      <c r="X373">
        <f>'2007'!$V60</f>
        <v>0.6</v>
      </c>
      <c r="Y373">
        <f>'2008'!$V60</f>
        <v>0.6</v>
      </c>
      <c r="Z373">
        <f>'2009'!$V60</f>
        <v>0.5</v>
      </c>
      <c r="AA373">
        <f>'2010'!$V60</f>
        <v>0.6</v>
      </c>
      <c r="AB373">
        <f>'2011'!$V60</f>
        <v>0.6</v>
      </c>
      <c r="AC373">
        <f>'2012'!$V60</f>
        <v>0.6</v>
      </c>
      <c r="AD373">
        <f>'2013'!$V60</f>
        <v>0.6</v>
      </c>
      <c r="AE373">
        <f>'2014'!$V60</f>
        <v>0.5</v>
      </c>
      <c r="AF373">
        <f>'2015'!$V60</f>
        <v>0.4</v>
      </c>
      <c r="AG373">
        <f>'2016'!$V60</f>
        <v>0.4</v>
      </c>
      <c r="AH373">
        <f>'2017'!$V60</f>
        <v>0.4</v>
      </c>
      <c r="AI373">
        <f>'2018'!$V60</f>
        <v>0.4</v>
      </c>
      <c r="AJ373">
        <f>'2019'!$V60</f>
        <v>0.4</v>
      </c>
      <c r="AK373">
        <f>'2020'!$V60</f>
        <v>0.3</v>
      </c>
      <c r="AL373">
        <f>'2021'!$V60</f>
        <v>0.4</v>
      </c>
    </row>
    <row r="374" spans="1:38" x14ac:dyDescent="0.2">
      <c r="A374" t="s">
        <v>287</v>
      </c>
      <c r="B374" t="s">
        <v>330</v>
      </c>
      <c r="C374" s="3" t="s">
        <v>409</v>
      </c>
      <c r="E374" t="s">
        <v>147</v>
      </c>
      <c r="G374">
        <f>'1990'!$G60</f>
        <v>0</v>
      </c>
      <c r="H374">
        <f>'1991'!$G60</f>
        <v>0</v>
      </c>
      <c r="I374">
        <f>'1992'!$G60</f>
        <v>0</v>
      </c>
      <c r="J374">
        <f>'1993'!$G60</f>
        <v>0</v>
      </c>
      <c r="K374">
        <f>'1994'!$G60</f>
        <v>0</v>
      </c>
      <c r="L374">
        <f>'1995'!$G60</f>
        <v>0</v>
      </c>
      <c r="M374">
        <f>'1996'!$G60</f>
        <v>0</v>
      </c>
      <c r="N374">
        <f>'1997'!$G60</f>
        <v>0</v>
      </c>
      <c r="O374">
        <f>'1998'!$G60</f>
        <v>0</v>
      </c>
      <c r="P374">
        <f>'1999'!$G60</f>
        <v>0</v>
      </c>
      <c r="Q374">
        <f>'2000'!$G60</f>
        <v>0</v>
      </c>
      <c r="R374">
        <f>'2001'!$G60</f>
        <v>0</v>
      </c>
      <c r="S374">
        <f>'2002'!$G60</f>
        <v>0</v>
      </c>
      <c r="T374">
        <f>'2003'!$G60</f>
        <v>0</v>
      </c>
      <c r="U374">
        <f>'2004'!$G60</f>
        <v>0</v>
      </c>
      <c r="V374">
        <f>'2005'!$G60</f>
        <v>0</v>
      </c>
      <c r="W374">
        <f>'2006'!$G60</f>
        <v>0</v>
      </c>
      <c r="X374">
        <f>'2007'!$G60</f>
        <v>0</v>
      </c>
      <c r="Y374">
        <f>'2008'!$G60</f>
        <v>0</v>
      </c>
      <c r="Z374">
        <f>'2009'!$G60</f>
        <v>0</v>
      </c>
      <c r="AA374">
        <f>'2010'!$G60</f>
        <v>0</v>
      </c>
      <c r="AB374">
        <f>'2011'!$G60</f>
        <v>0</v>
      </c>
      <c r="AC374">
        <f>'2012'!$G60</f>
        <v>0</v>
      </c>
      <c r="AD374">
        <f>'2013'!$G60</f>
        <v>0</v>
      </c>
      <c r="AE374">
        <f>'2014'!$G60</f>
        <v>0</v>
      </c>
      <c r="AF374">
        <f>'2015'!$G60</f>
        <v>0</v>
      </c>
      <c r="AG374">
        <f>'2016'!$G60</f>
        <v>0</v>
      </c>
      <c r="AH374">
        <f>'2017'!$G60</f>
        <v>0</v>
      </c>
      <c r="AI374">
        <f>'2018'!$G60</f>
        <v>0</v>
      </c>
      <c r="AJ374">
        <f>'2019'!$G60</f>
        <v>0</v>
      </c>
      <c r="AK374">
        <f>'2020'!$G60</f>
        <v>0</v>
      </c>
      <c r="AL374">
        <f>'2021'!$G60</f>
        <v>0</v>
      </c>
    </row>
    <row r="375" spans="1:38" x14ac:dyDescent="0.2">
      <c r="A375" t="s">
        <v>287</v>
      </c>
      <c r="B375" t="s">
        <v>330</v>
      </c>
      <c r="C375" t="s">
        <v>46</v>
      </c>
      <c r="E375" t="s">
        <v>148</v>
      </c>
      <c r="G375">
        <f>'1990'!$AS60</f>
        <v>0</v>
      </c>
      <c r="H375">
        <f>'1991'!$AS60</f>
        <v>0</v>
      </c>
      <c r="I375">
        <f>'1992'!$AS60</f>
        <v>0</v>
      </c>
      <c r="J375">
        <f>'1993'!$AS60</f>
        <v>0</v>
      </c>
      <c r="K375">
        <f>'1994'!$AS60</f>
        <v>0</v>
      </c>
      <c r="L375">
        <f>'1995'!$AS60</f>
        <v>0</v>
      </c>
      <c r="M375">
        <f>'1996'!$AS60</f>
        <v>0</v>
      </c>
      <c r="N375">
        <f>'1997'!$AS60</f>
        <v>0</v>
      </c>
      <c r="O375">
        <f>'1998'!$AS60</f>
        <v>0</v>
      </c>
      <c r="P375">
        <f>'1999'!$AS60</f>
        <v>0</v>
      </c>
      <c r="Q375">
        <f>'2000'!$AS60</f>
        <v>0</v>
      </c>
      <c r="R375">
        <f>'2001'!$AS60</f>
        <v>0</v>
      </c>
      <c r="S375">
        <f>'2002'!$AS60</f>
        <v>0</v>
      </c>
      <c r="T375">
        <f>'2003'!$AS60</f>
        <v>0</v>
      </c>
      <c r="U375">
        <f>'2004'!$AS60</f>
        <v>0</v>
      </c>
      <c r="V375">
        <f>'2005'!$AS60</f>
        <v>0</v>
      </c>
      <c r="W375">
        <f>'2006'!$AS60</f>
        <v>0</v>
      </c>
      <c r="X375">
        <f>'2007'!$AS60</f>
        <v>0</v>
      </c>
      <c r="Y375">
        <f>'2008'!$AS60</f>
        <v>0</v>
      </c>
      <c r="Z375">
        <f>'2009'!$AS60</f>
        <v>0</v>
      </c>
      <c r="AA375">
        <f>'2010'!$AS60</f>
        <v>0</v>
      </c>
      <c r="AB375">
        <f>'2011'!$AS60</f>
        <v>0</v>
      </c>
      <c r="AC375">
        <f>'2012'!$AS60</f>
        <v>0</v>
      </c>
      <c r="AD375">
        <f>'2013'!$AS60</f>
        <v>0</v>
      </c>
      <c r="AE375">
        <f>'2014'!$AS60</f>
        <v>0</v>
      </c>
      <c r="AF375">
        <f>'2015'!$AS60</f>
        <v>0</v>
      </c>
      <c r="AG375">
        <f>'2016'!$AS60</f>
        <v>0</v>
      </c>
      <c r="AH375">
        <f>'2017'!$AS60</f>
        <v>0</v>
      </c>
      <c r="AI375">
        <f>'2018'!$AS60</f>
        <v>0</v>
      </c>
      <c r="AJ375">
        <f>'2019'!$AS60</f>
        <v>0</v>
      </c>
      <c r="AK375">
        <f>'2020'!$AS60</f>
        <v>0</v>
      </c>
      <c r="AL375">
        <f>'2021'!$AS60</f>
        <v>0</v>
      </c>
    </row>
    <row r="376" spans="1:38" x14ac:dyDescent="0.2">
      <c r="A376" t="s">
        <v>287</v>
      </c>
      <c r="B376" t="s">
        <v>330</v>
      </c>
      <c r="C376" t="s">
        <v>45</v>
      </c>
      <c r="E376" t="s">
        <v>241</v>
      </c>
      <c r="G376">
        <f>'1990'!$BJ60</f>
        <v>0</v>
      </c>
      <c r="H376">
        <f>'1991'!$BJ60</f>
        <v>0</v>
      </c>
      <c r="I376">
        <f>'1992'!$BJ60</f>
        <v>0</v>
      </c>
      <c r="J376">
        <f>'1993'!$BJ60</f>
        <v>0</v>
      </c>
      <c r="K376">
        <f>'1994'!$BJ60</f>
        <v>0</v>
      </c>
      <c r="L376">
        <f>'1995'!$BJ60</f>
        <v>0</v>
      </c>
      <c r="M376">
        <f>'1996'!$BJ60</f>
        <v>0</v>
      </c>
      <c r="N376">
        <f>'1997'!$BJ60</f>
        <v>0</v>
      </c>
      <c r="O376">
        <f>'1998'!$BJ60</f>
        <v>0</v>
      </c>
      <c r="P376">
        <f>'1999'!$BJ60</f>
        <v>0</v>
      </c>
      <c r="Q376">
        <f>'2000'!$BJ60</f>
        <v>0</v>
      </c>
      <c r="R376">
        <f>'2001'!$BJ60</f>
        <v>0</v>
      </c>
      <c r="S376">
        <f>'2002'!$BJ60</f>
        <v>0</v>
      </c>
      <c r="T376">
        <f>'2003'!$BJ60</f>
        <v>0</v>
      </c>
      <c r="U376">
        <f>'2004'!$BJ60</f>
        <v>0</v>
      </c>
      <c r="V376">
        <f>'2005'!$BJ60</f>
        <v>0</v>
      </c>
      <c r="W376">
        <f>'2006'!$BJ60</f>
        <v>0</v>
      </c>
      <c r="X376">
        <f>'2007'!$BJ60</f>
        <v>0</v>
      </c>
      <c r="Y376">
        <f>'2008'!$BJ60</f>
        <v>0</v>
      </c>
      <c r="Z376">
        <f>'2009'!$BJ60</f>
        <v>0</v>
      </c>
      <c r="AA376">
        <f>'2010'!$BJ60</f>
        <v>0</v>
      </c>
      <c r="AB376">
        <f>'2011'!$BJ60</f>
        <v>0</v>
      </c>
      <c r="AC376">
        <f>'2012'!$BJ60</f>
        <v>0</v>
      </c>
      <c r="AD376">
        <f>'2013'!$BJ60</f>
        <v>0</v>
      </c>
      <c r="AE376">
        <f>'2014'!$BJ60</f>
        <v>0</v>
      </c>
      <c r="AF376">
        <f>'2015'!$BJ60</f>
        <v>0</v>
      </c>
      <c r="AG376">
        <f>'2016'!$BJ60</f>
        <v>0</v>
      </c>
      <c r="AH376">
        <f>'2017'!$BJ60</f>
        <v>0</v>
      </c>
      <c r="AI376">
        <f>'2018'!$BJ60</f>
        <v>0</v>
      </c>
      <c r="AJ376">
        <f>'2019'!$BJ60</f>
        <v>0</v>
      </c>
      <c r="AK376">
        <f>'2020'!$BJ60</f>
        <v>0</v>
      </c>
      <c r="AL376">
        <f>'2021'!$BJ60</f>
        <v>0</v>
      </c>
    </row>
    <row r="378" spans="1:38" x14ac:dyDescent="0.2">
      <c r="A378" t="s">
        <v>287</v>
      </c>
      <c r="B378" t="s">
        <v>331</v>
      </c>
      <c r="C378" t="s">
        <v>7</v>
      </c>
      <c r="E378" t="s">
        <v>142</v>
      </c>
      <c r="G378">
        <f>'1990'!$BH61</f>
        <v>0</v>
      </c>
      <c r="H378">
        <f>'1991'!$BH61</f>
        <v>0</v>
      </c>
      <c r="I378">
        <f>'1992'!$BH61</f>
        <v>0</v>
      </c>
      <c r="J378">
        <f>'1993'!$BH61</f>
        <v>0</v>
      </c>
      <c r="K378">
        <f>'1994'!$BH61</f>
        <v>0</v>
      </c>
      <c r="L378">
        <f>'1995'!$BH61</f>
        <v>0</v>
      </c>
      <c r="M378">
        <f>'1996'!$BH61</f>
        <v>0</v>
      </c>
      <c r="N378">
        <f>'1997'!$BH61</f>
        <v>0</v>
      </c>
      <c r="O378">
        <f>'1998'!$BH61</f>
        <v>0</v>
      </c>
      <c r="P378">
        <f>'1999'!$BH61</f>
        <v>0</v>
      </c>
      <c r="Q378">
        <f>'2000'!$BH61</f>
        <v>0</v>
      </c>
      <c r="R378">
        <f>'2001'!$BH61</f>
        <v>0</v>
      </c>
      <c r="S378">
        <f>'2002'!$BH61</f>
        <v>0</v>
      </c>
      <c r="T378">
        <f>'2003'!$BH61</f>
        <v>0</v>
      </c>
      <c r="U378">
        <f>'2004'!$BH61</f>
        <v>0</v>
      </c>
      <c r="V378">
        <f>'2005'!$BH61</f>
        <v>0</v>
      </c>
      <c r="W378">
        <f>'2006'!$BH61</f>
        <v>0</v>
      </c>
      <c r="X378">
        <f>'2007'!$BH61</f>
        <v>0</v>
      </c>
      <c r="Y378">
        <f>'2008'!$BH61</f>
        <v>0</v>
      </c>
      <c r="Z378">
        <f>'2009'!$BH61</f>
        <v>0</v>
      </c>
      <c r="AA378">
        <f>'2010'!$BH61</f>
        <v>0</v>
      </c>
      <c r="AB378">
        <f>'2011'!$BH61</f>
        <v>0</v>
      </c>
      <c r="AC378">
        <f>'2012'!$BH61</f>
        <v>0.1</v>
      </c>
      <c r="AD378">
        <f>'2013'!$BH61</f>
        <v>0.1</v>
      </c>
      <c r="AE378">
        <f>'2014'!$BH61</f>
        <v>0.3</v>
      </c>
      <c r="AF378">
        <f>'2015'!$BH61</f>
        <v>0.6</v>
      </c>
      <c r="AG378">
        <f>'2016'!$BH61</f>
        <v>0.8</v>
      </c>
      <c r="AH378">
        <f>'2017'!$BH61</f>
        <v>1</v>
      </c>
      <c r="AI378">
        <f>'2018'!$BH61</f>
        <v>1.4</v>
      </c>
      <c r="AJ378">
        <f>'2019'!$BH61</f>
        <v>1.9</v>
      </c>
      <c r="AK378">
        <f>'2020'!$BH61</f>
        <v>2.4</v>
      </c>
      <c r="AL378">
        <f>'2021'!$BH61</f>
        <v>3.9</v>
      </c>
    </row>
    <row r="379" spans="1:38" x14ac:dyDescent="0.2">
      <c r="A379" t="s">
        <v>287</v>
      </c>
      <c r="B379" t="s">
        <v>331</v>
      </c>
      <c r="C379" t="s">
        <v>12</v>
      </c>
      <c r="E379" t="s">
        <v>143</v>
      </c>
      <c r="G379">
        <f>'1990'!$BI61</f>
        <v>0</v>
      </c>
      <c r="H379">
        <f>'1991'!$BI61</f>
        <v>0</v>
      </c>
      <c r="I379">
        <f>'1992'!$BI61</f>
        <v>0</v>
      </c>
      <c r="J379">
        <f>'1993'!$BI61</f>
        <v>0</v>
      </c>
      <c r="K379">
        <f>'1994'!$BI61</f>
        <v>0</v>
      </c>
      <c r="L379">
        <f>'1995'!$BI61</f>
        <v>0</v>
      </c>
      <c r="M379">
        <f>'1996'!$BI61</f>
        <v>0</v>
      </c>
      <c r="N379">
        <f>'1997'!$BI61</f>
        <v>0</v>
      </c>
      <c r="O379">
        <f>'1998'!$BI61</f>
        <v>0</v>
      </c>
      <c r="P379">
        <f>'1999'!$BI61</f>
        <v>0</v>
      </c>
      <c r="Q379">
        <f>'2000'!$BI61</f>
        <v>0</v>
      </c>
      <c r="R379">
        <f>'2001'!$BI61</f>
        <v>0</v>
      </c>
      <c r="S379">
        <f>'2002'!$BI61</f>
        <v>0</v>
      </c>
      <c r="T379">
        <f>'2003'!$BI61</f>
        <v>0</v>
      </c>
      <c r="U379">
        <f>'2004'!$BI61</f>
        <v>0</v>
      </c>
      <c r="V379">
        <f>'2005'!$BI61</f>
        <v>0</v>
      </c>
      <c r="W379">
        <f>'2006'!$BI61</f>
        <v>0</v>
      </c>
      <c r="X379">
        <f>'2007'!$BI61</f>
        <v>0</v>
      </c>
      <c r="Y379">
        <f>'2008'!$BI61</f>
        <v>0</v>
      </c>
      <c r="Z379">
        <f>'2009'!$BI61</f>
        <v>0</v>
      </c>
      <c r="AA379">
        <f>'2010'!$BI61</f>
        <v>0</v>
      </c>
      <c r="AB379">
        <f>'2011'!$BI61</f>
        <v>0</v>
      </c>
      <c r="AC379">
        <f>'2012'!$BI61</f>
        <v>0</v>
      </c>
      <c r="AD379">
        <f>'2013'!$BI61</f>
        <v>0</v>
      </c>
      <c r="AE379">
        <f>'2014'!$BI61</f>
        <v>0</v>
      </c>
      <c r="AF379">
        <f>'2015'!$BI61</f>
        <v>0</v>
      </c>
      <c r="AG379">
        <f>'2016'!$BI61</f>
        <v>0</v>
      </c>
      <c r="AH379">
        <f>'2017'!$BI61</f>
        <v>0</v>
      </c>
      <c r="AI379">
        <f>'2018'!$BI61</f>
        <v>0</v>
      </c>
      <c r="AJ379">
        <f>'2019'!$BI61</f>
        <v>0</v>
      </c>
      <c r="AK379">
        <f>'2020'!$BI61</f>
        <v>0</v>
      </c>
      <c r="AL379">
        <f>'2021'!$BI61</f>
        <v>0</v>
      </c>
    </row>
    <row r="380" spans="1:38" x14ac:dyDescent="0.2">
      <c r="A380" t="s">
        <v>287</v>
      </c>
      <c r="B380" t="s">
        <v>331</v>
      </c>
      <c r="C380" t="s">
        <v>13</v>
      </c>
      <c r="E380" t="s">
        <v>145</v>
      </c>
      <c r="G380">
        <f>'1990'!$AT61</f>
        <v>0</v>
      </c>
      <c r="H380">
        <f>'1991'!$AT61</f>
        <v>0</v>
      </c>
      <c r="I380">
        <f>'1992'!$AT61</f>
        <v>0</v>
      </c>
      <c r="J380">
        <f>'1993'!$AT61</f>
        <v>0</v>
      </c>
      <c r="K380">
        <f>'1994'!$AT61</f>
        <v>0</v>
      </c>
      <c r="L380">
        <f>'1995'!$AT61</f>
        <v>0</v>
      </c>
      <c r="M380">
        <f>'1996'!$AT61</f>
        <v>0</v>
      </c>
      <c r="N380">
        <f>'1997'!$AT61</f>
        <v>0</v>
      </c>
      <c r="O380">
        <f>'1998'!$AT61</f>
        <v>0</v>
      </c>
      <c r="P380">
        <f>'1999'!$AT61</f>
        <v>0</v>
      </c>
      <c r="Q380">
        <f>'2000'!$AT61</f>
        <v>0</v>
      </c>
      <c r="R380">
        <f>'2001'!$AT61</f>
        <v>0</v>
      </c>
      <c r="S380">
        <f>'2002'!$AT61</f>
        <v>0</v>
      </c>
      <c r="T380">
        <f>'2003'!$AT61</f>
        <v>0</v>
      </c>
      <c r="U380">
        <f>'2004'!$AT61</f>
        <v>0</v>
      </c>
      <c r="V380">
        <f>'2005'!$AT61</f>
        <v>0</v>
      </c>
      <c r="W380">
        <f>'2006'!$AT61</f>
        <v>0</v>
      </c>
      <c r="X380">
        <f>'2007'!$AT61</f>
        <v>0</v>
      </c>
      <c r="Y380">
        <f>'2008'!$AT61</f>
        <v>0</v>
      </c>
      <c r="Z380">
        <f>'2009'!$AT61</f>
        <v>0</v>
      </c>
      <c r="AA380">
        <f>'2010'!$AT61</f>
        <v>0</v>
      </c>
      <c r="AB380">
        <f>'2011'!$AT61</f>
        <v>0</v>
      </c>
      <c r="AC380">
        <f>'2012'!$AT61</f>
        <v>0</v>
      </c>
      <c r="AD380">
        <f>'2013'!$AT61</f>
        <v>0</v>
      </c>
      <c r="AE380">
        <f>'2014'!$AT61</f>
        <v>0</v>
      </c>
      <c r="AF380">
        <f>'2015'!$AT61</f>
        <v>0</v>
      </c>
      <c r="AG380">
        <f>'2016'!$AT61</f>
        <v>0</v>
      </c>
      <c r="AH380">
        <f>'2017'!$AT61</f>
        <v>0</v>
      </c>
      <c r="AI380">
        <f>'2018'!$AT61</f>
        <v>0</v>
      </c>
      <c r="AJ380">
        <f>'2019'!$AT61</f>
        <v>0</v>
      </c>
      <c r="AK380">
        <f>'2020'!$AT61</f>
        <v>0</v>
      </c>
      <c r="AL380">
        <f>'2021'!$AT61</f>
        <v>0</v>
      </c>
    </row>
    <row r="381" spans="1:38" x14ac:dyDescent="0.2">
      <c r="A381" t="s">
        <v>287</v>
      </c>
      <c r="B381" t="s">
        <v>331</v>
      </c>
      <c r="C381" t="s">
        <v>408</v>
      </c>
      <c r="E381" t="s">
        <v>146</v>
      </c>
      <c r="G381">
        <f>'1990'!$V61</f>
        <v>360.4</v>
      </c>
      <c r="H381">
        <f>'1991'!$V61</f>
        <v>366</v>
      </c>
      <c r="I381">
        <f>'1992'!$V61</f>
        <v>386.2</v>
      </c>
      <c r="J381">
        <f>'1993'!$V61</f>
        <v>397.7</v>
      </c>
      <c r="K381">
        <f>'1994'!$V61</f>
        <v>389.3</v>
      </c>
      <c r="L381">
        <f>'1995'!$V61</f>
        <v>394.1</v>
      </c>
      <c r="M381">
        <f>'1996'!$V61</f>
        <v>410.6</v>
      </c>
      <c r="N381">
        <f>'1997'!$V61</f>
        <v>410.9</v>
      </c>
      <c r="O381">
        <f>'1998'!$V61</f>
        <v>420.9</v>
      </c>
      <c r="P381">
        <f>'1999'!$V61</f>
        <v>427.6</v>
      </c>
      <c r="Q381">
        <f>'2000'!$V61</f>
        <v>427.1</v>
      </c>
      <c r="R381">
        <f>'2001'!$V61</f>
        <v>430.4</v>
      </c>
      <c r="S381">
        <f>'2002'!$V61</f>
        <v>440.3</v>
      </c>
      <c r="T381">
        <f>'2003'!$V61</f>
        <v>447.7</v>
      </c>
      <c r="U381">
        <f>'2004'!$V61</f>
        <v>454.9</v>
      </c>
      <c r="V381">
        <f>'2005'!$V61</f>
        <v>457.1</v>
      </c>
      <c r="W381">
        <f>'2006'!$V61</f>
        <v>471.3</v>
      </c>
      <c r="X381">
        <f>'2007'!$V61</f>
        <v>475.9</v>
      </c>
      <c r="Y381">
        <f>'2008'!$V61</f>
        <v>479.3</v>
      </c>
      <c r="Z381">
        <f>'2009'!$V61</f>
        <v>463.6</v>
      </c>
      <c r="AA381">
        <f>'2010'!$V61</f>
        <v>464.2</v>
      </c>
      <c r="AB381">
        <f>'2011'!$V61</f>
        <v>468.9</v>
      </c>
      <c r="AC381">
        <f>'2012'!$V61</f>
        <v>448.9</v>
      </c>
      <c r="AD381">
        <f>'2013'!$V61</f>
        <v>426.5</v>
      </c>
      <c r="AE381">
        <f>'2014'!$V61</f>
        <v>396.5</v>
      </c>
      <c r="AF381">
        <f>'2015'!$V61</f>
        <v>395.8</v>
      </c>
      <c r="AG381">
        <f>'2016'!$V61</f>
        <v>395.7</v>
      </c>
      <c r="AH381">
        <f>'2017'!$V61</f>
        <v>410.6</v>
      </c>
      <c r="AI381">
        <f>'2018'!$V61</f>
        <v>420.4</v>
      </c>
      <c r="AJ381">
        <f>'2019'!$V61</f>
        <v>420.1</v>
      </c>
      <c r="AK381">
        <f>'2020'!$V61</f>
        <v>358</v>
      </c>
      <c r="AL381">
        <f>'2021'!$V61</f>
        <v>360.8</v>
      </c>
    </row>
    <row r="382" spans="1:38" x14ac:dyDescent="0.2">
      <c r="A382" t="s">
        <v>287</v>
      </c>
      <c r="B382" t="s">
        <v>331</v>
      </c>
      <c r="C382" s="3" t="s">
        <v>409</v>
      </c>
      <c r="E382" t="s">
        <v>147</v>
      </c>
      <c r="G382">
        <f>'1990'!$G61</f>
        <v>0</v>
      </c>
      <c r="H382">
        <f>'1991'!$G61</f>
        <v>0</v>
      </c>
      <c r="I382">
        <f>'1992'!$G61</f>
        <v>0</v>
      </c>
      <c r="J382">
        <f>'1993'!$G61</f>
        <v>0</v>
      </c>
      <c r="K382">
        <f>'1994'!$G61</f>
        <v>0</v>
      </c>
      <c r="L382">
        <f>'1995'!$G61</f>
        <v>0</v>
      </c>
      <c r="M382">
        <f>'1996'!$G61</f>
        <v>0</v>
      </c>
      <c r="N382">
        <f>'1997'!$G61</f>
        <v>0</v>
      </c>
      <c r="O382">
        <f>'1998'!$G61</f>
        <v>0</v>
      </c>
      <c r="P382">
        <f>'1999'!$G61</f>
        <v>0</v>
      </c>
      <c r="Q382">
        <f>'2000'!$G61</f>
        <v>0</v>
      </c>
      <c r="R382">
        <f>'2001'!$G61</f>
        <v>0</v>
      </c>
      <c r="S382">
        <f>'2002'!$G61</f>
        <v>0</v>
      </c>
      <c r="T382">
        <f>'2003'!$G61</f>
        <v>0</v>
      </c>
      <c r="U382">
        <f>'2004'!$G61</f>
        <v>0</v>
      </c>
      <c r="V382">
        <f>'2005'!$G61</f>
        <v>0</v>
      </c>
      <c r="W382">
        <f>'2006'!$G61</f>
        <v>0</v>
      </c>
      <c r="X382">
        <f>'2007'!$G61</f>
        <v>0</v>
      </c>
      <c r="Y382">
        <f>'2008'!$G61</f>
        <v>0</v>
      </c>
      <c r="Z382">
        <f>'2009'!$G61</f>
        <v>0</v>
      </c>
      <c r="AA382">
        <f>'2010'!$G61</f>
        <v>0</v>
      </c>
      <c r="AB382">
        <f>'2011'!$G61</f>
        <v>0</v>
      </c>
      <c r="AC382">
        <f>'2012'!$G61</f>
        <v>0</v>
      </c>
      <c r="AD382">
        <f>'2013'!$G61</f>
        <v>0</v>
      </c>
      <c r="AE382">
        <f>'2014'!$G61</f>
        <v>0</v>
      </c>
      <c r="AF382">
        <f>'2015'!$G61</f>
        <v>0</v>
      </c>
      <c r="AG382">
        <f>'2016'!$G61</f>
        <v>0</v>
      </c>
      <c r="AH382">
        <f>'2017'!$G61</f>
        <v>0</v>
      </c>
      <c r="AI382">
        <f>'2018'!$G61</f>
        <v>0</v>
      </c>
      <c r="AJ382">
        <f>'2019'!$G61</f>
        <v>0</v>
      </c>
      <c r="AK382">
        <f>'2020'!$G61</f>
        <v>0</v>
      </c>
      <c r="AL382">
        <f>'2021'!$G61</f>
        <v>0</v>
      </c>
    </row>
    <row r="383" spans="1:38" x14ac:dyDescent="0.2">
      <c r="A383" t="s">
        <v>287</v>
      </c>
      <c r="B383" t="s">
        <v>331</v>
      </c>
      <c r="C383" t="s">
        <v>46</v>
      </c>
      <c r="E383" t="s">
        <v>148</v>
      </c>
      <c r="G383">
        <f>'1990'!$AS61</f>
        <v>0</v>
      </c>
      <c r="H383">
        <f>'1991'!$AS61</f>
        <v>0</v>
      </c>
      <c r="I383">
        <f>'1992'!$AS61</f>
        <v>0</v>
      </c>
      <c r="J383">
        <f>'1993'!$AS61</f>
        <v>0</v>
      </c>
      <c r="K383">
        <f>'1994'!$AS61</f>
        <v>0</v>
      </c>
      <c r="L383">
        <f>'1995'!$AS61</f>
        <v>0</v>
      </c>
      <c r="M383">
        <f>'1996'!$AS61</f>
        <v>0</v>
      </c>
      <c r="N383">
        <f>'1997'!$AS61</f>
        <v>0</v>
      </c>
      <c r="O383">
        <f>'1998'!$AS61</f>
        <v>0</v>
      </c>
      <c r="P383">
        <f>'1999'!$AS61</f>
        <v>0</v>
      </c>
      <c r="Q383">
        <f>'2000'!$AS61</f>
        <v>0</v>
      </c>
      <c r="R383">
        <f>'2001'!$AS61</f>
        <v>0</v>
      </c>
      <c r="S383">
        <f>'2002'!$AS61</f>
        <v>0</v>
      </c>
      <c r="T383">
        <f>'2003'!$AS61</f>
        <v>0</v>
      </c>
      <c r="U383">
        <f>'2004'!$AS61</f>
        <v>0</v>
      </c>
      <c r="V383">
        <f>'2005'!$AS61</f>
        <v>0</v>
      </c>
      <c r="W383">
        <f>'2006'!$AS61</f>
        <v>0.1</v>
      </c>
      <c r="X383">
        <f>'2007'!$AS61</f>
        <v>0.1</v>
      </c>
      <c r="Y383">
        <f>'2008'!$AS61</f>
        <v>0.1</v>
      </c>
      <c r="Z383">
        <f>'2009'!$AS61</f>
        <v>0.3</v>
      </c>
      <c r="AA383">
        <f>'2010'!$AS61</f>
        <v>0.4</v>
      </c>
      <c r="AB383">
        <f>'2011'!$AS61</f>
        <v>0.7</v>
      </c>
      <c r="AC383">
        <f>'2012'!$AS61</f>
        <v>1</v>
      </c>
      <c r="AD383">
        <f>'2013'!$AS61</f>
        <v>1.1000000000000001</v>
      </c>
      <c r="AE383">
        <f>'2014'!$AS61</f>
        <v>1.4</v>
      </c>
      <c r="AF383">
        <f>'2015'!$AS61</f>
        <v>1.5</v>
      </c>
      <c r="AG383">
        <f>'2016'!$AS61</f>
        <v>1.9</v>
      </c>
      <c r="AH383">
        <f>'2017'!$AS61</f>
        <v>2.2999999999999998</v>
      </c>
      <c r="AI383">
        <f>'2018'!$AS61</f>
        <v>2.5</v>
      </c>
      <c r="AJ383">
        <f>'2019'!$AS61</f>
        <v>2.7</v>
      </c>
      <c r="AK383">
        <f>'2020'!$AS61</f>
        <v>2.5</v>
      </c>
      <c r="AL383">
        <f>'2021'!$AS61</f>
        <v>3.3</v>
      </c>
    </row>
    <row r="384" spans="1:38" x14ac:dyDescent="0.2">
      <c r="A384" t="s">
        <v>287</v>
      </c>
      <c r="B384" t="s">
        <v>331</v>
      </c>
      <c r="C384" t="s">
        <v>45</v>
      </c>
      <c r="E384" t="s">
        <v>241</v>
      </c>
      <c r="G384">
        <f>'1990'!$BJ61</f>
        <v>0</v>
      </c>
      <c r="H384">
        <f>'1991'!$BJ61</f>
        <v>0</v>
      </c>
      <c r="I384">
        <f>'1992'!$BJ61</f>
        <v>0</v>
      </c>
      <c r="J384">
        <f>'1993'!$BJ61</f>
        <v>0</v>
      </c>
      <c r="K384">
        <f>'1994'!$BJ61</f>
        <v>0</v>
      </c>
      <c r="L384">
        <f>'1995'!$BJ61</f>
        <v>0</v>
      </c>
      <c r="M384">
        <f>'1996'!$BJ61</f>
        <v>0</v>
      </c>
      <c r="N384">
        <f>'1997'!$BJ61</f>
        <v>0</v>
      </c>
      <c r="O384">
        <f>'1998'!$BJ61</f>
        <v>0</v>
      </c>
      <c r="P384">
        <f>'1999'!$BJ61</f>
        <v>0</v>
      </c>
      <c r="Q384">
        <f>'2000'!$BJ61</f>
        <v>0</v>
      </c>
      <c r="R384">
        <f>'2001'!$BJ61</f>
        <v>0</v>
      </c>
      <c r="S384">
        <f>'2002'!$BJ61</f>
        <v>0</v>
      </c>
      <c r="T384">
        <f>'2003'!$BJ61</f>
        <v>0</v>
      </c>
      <c r="U384">
        <f>'2004'!$BJ61</f>
        <v>0</v>
      </c>
      <c r="V384">
        <f>'2005'!$BJ61</f>
        <v>0</v>
      </c>
      <c r="W384">
        <f>'2006'!$BJ61</f>
        <v>0</v>
      </c>
      <c r="X384">
        <f>'2007'!$BJ61</f>
        <v>0</v>
      </c>
      <c r="Y384">
        <f>'2008'!$BJ61</f>
        <v>0</v>
      </c>
      <c r="Z384">
        <f>'2009'!$BJ61</f>
        <v>0</v>
      </c>
      <c r="AA384">
        <f>'2010'!$BJ61</f>
        <v>0</v>
      </c>
      <c r="AB384">
        <f>'2011'!$BJ61</f>
        <v>0</v>
      </c>
      <c r="AC384">
        <f>'2012'!$BJ61</f>
        <v>0</v>
      </c>
      <c r="AD384">
        <f>'2013'!$BJ61</f>
        <v>0</v>
      </c>
      <c r="AE384">
        <f>'2014'!$BJ61</f>
        <v>0</v>
      </c>
      <c r="AF384">
        <f>'2015'!$BJ61</f>
        <v>0</v>
      </c>
      <c r="AG384">
        <f>'2016'!$BJ61</f>
        <v>0</v>
      </c>
      <c r="AH384">
        <f>'2017'!$BJ61</f>
        <v>0</v>
      </c>
      <c r="AI384">
        <f>'2018'!$BJ61</f>
        <v>0</v>
      </c>
      <c r="AJ384">
        <f>'2019'!$BJ61</f>
        <v>0</v>
      </c>
      <c r="AK384">
        <f>'2020'!$BJ61</f>
        <v>0</v>
      </c>
      <c r="AL384">
        <f>'2021'!$BJ61</f>
        <v>0</v>
      </c>
    </row>
    <row r="386" spans="1:38" x14ac:dyDescent="0.2">
      <c r="A386" t="s">
        <v>287</v>
      </c>
      <c r="B386" t="s">
        <v>332</v>
      </c>
      <c r="C386" t="s">
        <v>7</v>
      </c>
      <c r="E386" t="s">
        <v>142</v>
      </c>
      <c r="G386">
        <f>'1990'!$BH62</f>
        <v>4.5999999999999996</v>
      </c>
      <c r="H386">
        <f>'1991'!$BH62</f>
        <v>4.9000000000000004</v>
      </c>
      <c r="I386">
        <f>'1992'!$BH62</f>
        <v>5</v>
      </c>
      <c r="J386">
        <f>'1993'!$BH62</f>
        <v>5.2</v>
      </c>
      <c r="K386">
        <f>'1994'!$BH62</f>
        <v>5.2</v>
      </c>
      <c r="L386">
        <f>'1995'!$BH62</f>
        <v>5.3</v>
      </c>
      <c r="M386">
        <f>'1996'!$BH62</f>
        <v>5.6</v>
      </c>
      <c r="N386">
        <f>'1997'!$BH62</f>
        <v>5.7</v>
      </c>
      <c r="O386">
        <f>'1998'!$BH62</f>
        <v>5.9</v>
      </c>
      <c r="P386">
        <f>'1999'!$BH62</f>
        <v>5.9</v>
      </c>
      <c r="Q386">
        <f>'2000'!$BH62</f>
        <v>5.9</v>
      </c>
      <c r="R386">
        <f>'2001'!$BH62</f>
        <v>5.7</v>
      </c>
      <c r="S386">
        <f>'2002'!$BH62</f>
        <v>5.6</v>
      </c>
      <c r="T386">
        <f>'2003'!$BH62</f>
        <v>5.7</v>
      </c>
      <c r="U386">
        <f>'2004'!$BH62</f>
        <v>5.9</v>
      </c>
      <c r="V386">
        <f>'2005'!$BH62</f>
        <v>5.8</v>
      </c>
      <c r="W386">
        <f>'2006'!$BH62</f>
        <v>5.8</v>
      </c>
      <c r="X386">
        <f>'2007'!$BH62</f>
        <v>5.7</v>
      </c>
      <c r="Y386">
        <f>'2008'!$BH62</f>
        <v>5.8</v>
      </c>
      <c r="Z386">
        <f>'2009'!$BH62</f>
        <v>6</v>
      </c>
      <c r="AA386">
        <f>'2010'!$BH62</f>
        <v>6.3</v>
      </c>
      <c r="AB386">
        <f>'2011'!$BH62</f>
        <v>6.2</v>
      </c>
      <c r="AC386">
        <f>'2012'!$BH62</f>
        <v>6.3</v>
      </c>
      <c r="AD386">
        <f>'2013'!$BH62</f>
        <v>6.2</v>
      </c>
      <c r="AE386">
        <f>'2014'!$BH62</f>
        <v>5.9</v>
      </c>
      <c r="AF386">
        <f>'2015'!$BH62</f>
        <v>5.9</v>
      </c>
      <c r="AG386">
        <f>'2016'!$BH62</f>
        <v>6.1</v>
      </c>
      <c r="AH386">
        <f>'2017'!$BH62</f>
        <v>6.2</v>
      </c>
      <c r="AI386">
        <f>'2018'!$BH62</f>
        <v>6.4</v>
      </c>
      <c r="AJ386">
        <f>'2019'!$BH62</f>
        <v>6.5</v>
      </c>
      <c r="AK386">
        <f>'2020'!$BH62</f>
        <v>5.9</v>
      </c>
      <c r="AL386">
        <f>'2021'!$BH62</f>
        <v>5.9</v>
      </c>
    </row>
    <row r="387" spans="1:38" x14ac:dyDescent="0.2">
      <c r="A387" t="s">
        <v>287</v>
      </c>
      <c r="B387" t="s">
        <v>332</v>
      </c>
      <c r="C387" t="s">
        <v>12</v>
      </c>
      <c r="E387" t="s">
        <v>143</v>
      </c>
      <c r="G387">
        <f>'1990'!$BI62</f>
        <v>0</v>
      </c>
      <c r="H387">
        <f>'1991'!$BI62</f>
        <v>0</v>
      </c>
      <c r="I387">
        <f>'1992'!$BI62</f>
        <v>0</v>
      </c>
      <c r="J387">
        <f>'1993'!$BI62</f>
        <v>0</v>
      </c>
      <c r="K387">
        <f>'1994'!$BI62</f>
        <v>0</v>
      </c>
      <c r="L387">
        <f>'1995'!$BI62</f>
        <v>0</v>
      </c>
      <c r="M387">
        <f>'1996'!$BI62</f>
        <v>0</v>
      </c>
      <c r="N387">
        <f>'1997'!$BI62</f>
        <v>0</v>
      </c>
      <c r="O387">
        <f>'1998'!$BI62</f>
        <v>0</v>
      </c>
      <c r="P387">
        <f>'1999'!$BI62</f>
        <v>0</v>
      </c>
      <c r="Q387">
        <f>'2000'!$BI62</f>
        <v>0</v>
      </c>
      <c r="R387">
        <f>'2001'!$BI62</f>
        <v>0</v>
      </c>
      <c r="S387">
        <f>'2002'!$BI62</f>
        <v>0</v>
      </c>
      <c r="T387">
        <f>'2003'!$BI62</f>
        <v>0</v>
      </c>
      <c r="U387">
        <f>'2004'!$BI62</f>
        <v>0</v>
      </c>
      <c r="V387">
        <f>'2005'!$BI62</f>
        <v>0</v>
      </c>
      <c r="W387">
        <f>'2006'!$BI62</f>
        <v>0</v>
      </c>
      <c r="X387">
        <f>'2007'!$BI62</f>
        <v>0</v>
      </c>
      <c r="Y387">
        <f>'2008'!$BI62</f>
        <v>0</v>
      </c>
      <c r="Z387">
        <f>'2009'!$BI62</f>
        <v>0</v>
      </c>
      <c r="AA387">
        <f>'2010'!$BI62</f>
        <v>0</v>
      </c>
      <c r="AB387">
        <f>'2011'!$BI62</f>
        <v>0</v>
      </c>
      <c r="AC387">
        <f>'2012'!$BI62</f>
        <v>0</v>
      </c>
      <c r="AD387">
        <f>'2013'!$BI62</f>
        <v>0</v>
      </c>
      <c r="AE387">
        <f>'2014'!$BI62</f>
        <v>0</v>
      </c>
      <c r="AF387">
        <f>'2015'!$BI62</f>
        <v>0</v>
      </c>
      <c r="AG387">
        <f>'2016'!$BI62</f>
        <v>0</v>
      </c>
      <c r="AH387">
        <f>'2017'!$BI62</f>
        <v>0</v>
      </c>
      <c r="AI387">
        <f>'2018'!$BI62</f>
        <v>0</v>
      </c>
      <c r="AJ387">
        <f>'2019'!$BI62</f>
        <v>0</v>
      </c>
      <c r="AK387">
        <f>'2020'!$BI62</f>
        <v>0</v>
      </c>
      <c r="AL387">
        <f>'2021'!$BI62</f>
        <v>0</v>
      </c>
    </row>
    <row r="388" spans="1:38" x14ac:dyDescent="0.2">
      <c r="A388" t="s">
        <v>287</v>
      </c>
      <c r="B388" t="s">
        <v>332</v>
      </c>
      <c r="C388" t="s">
        <v>13</v>
      </c>
      <c r="E388" t="s">
        <v>145</v>
      </c>
      <c r="G388">
        <f>'1990'!$AT62</f>
        <v>0</v>
      </c>
      <c r="H388">
        <f>'1991'!$AT62</f>
        <v>0</v>
      </c>
      <c r="I388">
        <f>'1992'!$AT62</f>
        <v>0</v>
      </c>
      <c r="J388">
        <f>'1993'!$AT62</f>
        <v>0</v>
      </c>
      <c r="K388">
        <f>'1994'!$AT62</f>
        <v>0</v>
      </c>
      <c r="L388">
        <f>'1995'!$AT62</f>
        <v>0</v>
      </c>
      <c r="M388">
        <f>'1996'!$AT62</f>
        <v>0</v>
      </c>
      <c r="N388">
        <f>'1997'!$AT62</f>
        <v>0</v>
      </c>
      <c r="O388">
        <f>'1998'!$AT62</f>
        <v>0</v>
      </c>
      <c r="P388">
        <f>'1999'!$AT62</f>
        <v>0</v>
      </c>
      <c r="Q388">
        <f>'2000'!$AT62</f>
        <v>0</v>
      </c>
      <c r="R388">
        <f>'2001'!$AT62</f>
        <v>0</v>
      </c>
      <c r="S388">
        <f>'2002'!$AT62</f>
        <v>0</v>
      </c>
      <c r="T388">
        <f>'2003'!$AT62</f>
        <v>0</v>
      </c>
      <c r="U388">
        <f>'2004'!$AT62</f>
        <v>0</v>
      </c>
      <c r="V388">
        <f>'2005'!$AT62</f>
        <v>0</v>
      </c>
      <c r="W388">
        <f>'2006'!$AT62</f>
        <v>0</v>
      </c>
      <c r="X388">
        <f>'2007'!$AT62</f>
        <v>0</v>
      </c>
      <c r="Y388">
        <f>'2008'!$AT62</f>
        <v>0</v>
      </c>
      <c r="Z388">
        <f>'2009'!$AT62</f>
        <v>0</v>
      </c>
      <c r="AA388">
        <f>'2010'!$AT62</f>
        <v>0</v>
      </c>
      <c r="AB388">
        <f>'2011'!$AT62</f>
        <v>0</v>
      </c>
      <c r="AC388">
        <f>'2012'!$AT62</f>
        <v>0</v>
      </c>
      <c r="AD388">
        <f>'2013'!$AT62</f>
        <v>0</v>
      </c>
      <c r="AE388">
        <f>'2014'!$AT62</f>
        <v>0</v>
      </c>
      <c r="AF388">
        <f>'2015'!$AT62</f>
        <v>0</v>
      </c>
      <c r="AG388">
        <f>'2016'!$AT62</f>
        <v>0</v>
      </c>
      <c r="AH388">
        <f>'2017'!$AT62</f>
        <v>0</v>
      </c>
      <c r="AI388">
        <f>'2018'!$AT62</f>
        <v>0</v>
      </c>
      <c r="AJ388">
        <f>'2019'!$AT62</f>
        <v>0</v>
      </c>
      <c r="AK388">
        <f>'2020'!$AT62</f>
        <v>0</v>
      </c>
      <c r="AL388">
        <f>'2021'!$AT62</f>
        <v>0</v>
      </c>
    </row>
    <row r="389" spans="1:38" x14ac:dyDescent="0.2">
      <c r="A389" t="s">
        <v>287</v>
      </c>
      <c r="B389" t="s">
        <v>332</v>
      </c>
      <c r="C389" t="s">
        <v>408</v>
      </c>
      <c r="E389" t="s">
        <v>146</v>
      </c>
      <c r="G389">
        <f>'1990'!$V62</f>
        <v>1.2</v>
      </c>
      <c r="H389">
        <f>'1991'!$V62</f>
        <v>1.2</v>
      </c>
      <c r="I389">
        <f>'1992'!$V62</f>
        <v>1.2</v>
      </c>
      <c r="J389">
        <f>'1993'!$V62</f>
        <v>1.2</v>
      </c>
      <c r="K389">
        <f>'1994'!$V62</f>
        <v>1.3</v>
      </c>
      <c r="L389">
        <f>'1995'!$V62</f>
        <v>1.3</v>
      </c>
      <c r="M389">
        <f>'1996'!$V62</f>
        <v>1.3</v>
      </c>
      <c r="N389">
        <f>'1997'!$V62</f>
        <v>1.4</v>
      </c>
      <c r="O389">
        <f>'1998'!$V62</f>
        <v>1.4</v>
      </c>
      <c r="P389">
        <f>'1999'!$V62</f>
        <v>1.3</v>
      </c>
      <c r="Q389">
        <f>'2000'!$V62</f>
        <v>1.6</v>
      </c>
      <c r="R389">
        <f>'2001'!$V62</f>
        <v>1.5</v>
      </c>
      <c r="S389">
        <f>'2002'!$V62</f>
        <v>1.4</v>
      </c>
      <c r="T389">
        <f>'2003'!$V62</f>
        <v>1.4</v>
      </c>
      <c r="U389">
        <f>'2004'!$V62</f>
        <v>1.5</v>
      </c>
      <c r="V389">
        <f>'2005'!$V62</f>
        <v>1.4</v>
      </c>
      <c r="W389">
        <f>'2006'!$V62</f>
        <v>1.4</v>
      </c>
      <c r="X389">
        <f>'2007'!$V62</f>
        <v>1.4</v>
      </c>
      <c r="Y389">
        <f>'2008'!$V62</f>
        <v>1.4</v>
      </c>
      <c r="Z389">
        <f>'2009'!$V62</f>
        <v>1.3</v>
      </c>
      <c r="AA389">
        <f>'2010'!$V62</f>
        <v>1.4</v>
      </c>
      <c r="AB389">
        <f>'2011'!$V62</f>
        <v>1.4</v>
      </c>
      <c r="AC389">
        <f>'2012'!$V62</f>
        <v>1.1000000000000001</v>
      </c>
      <c r="AD389">
        <f>'2013'!$V62</f>
        <v>1.2</v>
      </c>
      <c r="AE389">
        <f>'2014'!$V62</f>
        <v>1.2</v>
      </c>
      <c r="AF389">
        <f>'2015'!$V62</f>
        <v>1.2</v>
      </c>
      <c r="AG389">
        <f>'2016'!$V62</f>
        <v>1.2</v>
      </c>
      <c r="AH389">
        <f>'2017'!$V62</f>
        <v>1.2</v>
      </c>
      <c r="AI389">
        <f>'2018'!$V62</f>
        <v>1</v>
      </c>
      <c r="AJ389">
        <f>'2019'!$V62</f>
        <v>0.9</v>
      </c>
      <c r="AK389">
        <f>'2020'!$V62</f>
        <v>0.9</v>
      </c>
      <c r="AL389">
        <f>'2021'!$V62</f>
        <v>0.8</v>
      </c>
    </row>
    <row r="390" spans="1:38" x14ac:dyDescent="0.2">
      <c r="A390" t="s">
        <v>287</v>
      </c>
      <c r="B390" t="s">
        <v>332</v>
      </c>
      <c r="C390" s="3" t="s">
        <v>409</v>
      </c>
      <c r="E390" t="s">
        <v>147</v>
      </c>
      <c r="G390">
        <f>'1990'!$G62</f>
        <v>0</v>
      </c>
      <c r="H390">
        <f>'1991'!$G62</f>
        <v>0</v>
      </c>
      <c r="I390">
        <f>'1992'!$G62</f>
        <v>0</v>
      </c>
      <c r="J390">
        <f>'1993'!$G62</f>
        <v>0</v>
      </c>
      <c r="K390">
        <f>'1994'!$G62</f>
        <v>0</v>
      </c>
      <c r="L390">
        <f>'1995'!$G62</f>
        <v>0</v>
      </c>
      <c r="M390">
        <f>'1996'!$G62</f>
        <v>0</v>
      </c>
      <c r="N390">
        <f>'1997'!$G62</f>
        <v>0</v>
      </c>
      <c r="O390">
        <f>'1998'!$G62</f>
        <v>0</v>
      </c>
      <c r="P390">
        <f>'1999'!$G62</f>
        <v>0</v>
      </c>
      <c r="Q390">
        <f>'2000'!$G62</f>
        <v>0</v>
      </c>
      <c r="R390">
        <f>'2001'!$G62</f>
        <v>0</v>
      </c>
      <c r="S390">
        <f>'2002'!$G62</f>
        <v>0</v>
      </c>
      <c r="T390">
        <f>'2003'!$G62</f>
        <v>0</v>
      </c>
      <c r="U390">
        <f>'2004'!$G62</f>
        <v>0</v>
      </c>
      <c r="V390">
        <f>'2005'!$G62</f>
        <v>0</v>
      </c>
      <c r="W390">
        <f>'2006'!$G62</f>
        <v>0</v>
      </c>
      <c r="X390">
        <f>'2007'!$G62</f>
        <v>0</v>
      </c>
      <c r="Y390">
        <f>'2008'!$G62</f>
        <v>0</v>
      </c>
      <c r="Z390">
        <f>'2009'!$G62</f>
        <v>0</v>
      </c>
      <c r="AA390">
        <f>'2010'!$G62</f>
        <v>0</v>
      </c>
      <c r="AB390">
        <f>'2011'!$G62</f>
        <v>0</v>
      </c>
      <c r="AC390">
        <f>'2012'!$G62</f>
        <v>0</v>
      </c>
      <c r="AD390">
        <f>'2013'!$G62</f>
        <v>0</v>
      </c>
      <c r="AE390">
        <f>'2014'!$G62</f>
        <v>0</v>
      </c>
      <c r="AF390">
        <f>'2015'!$G62</f>
        <v>0</v>
      </c>
      <c r="AG390">
        <f>'2016'!$G62</f>
        <v>0</v>
      </c>
      <c r="AH390">
        <f>'2017'!$G62</f>
        <v>0</v>
      </c>
      <c r="AI390">
        <f>'2018'!$G62</f>
        <v>0</v>
      </c>
      <c r="AJ390">
        <f>'2019'!$G62</f>
        <v>0</v>
      </c>
      <c r="AK390">
        <f>'2020'!$G62</f>
        <v>0</v>
      </c>
      <c r="AL390">
        <f>'2021'!$G62</f>
        <v>0</v>
      </c>
    </row>
    <row r="391" spans="1:38" x14ac:dyDescent="0.2">
      <c r="A391" t="s">
        <v>287</v>
      </c>
      <c r="B391" t="s">
        <v>332</v>
      </c>
      <c r="C391" t="s">
        <v>46</v>
      </c>
      <c r="E391" t="s">
        <v>148</v>
      </c>
      <c r="G391">
        <f>'1990'!$AS62</f>
        <v>0</v>
      </c>
      <c r="H391">
        <f>'1991'!$AS62</f>
        <v>0</v>
      </c>
      <c r="I391">
        <f>'1992'!$AS62</f>
        <v>0</v>
      </c>
      <c r="J391">
        <f>'1993'!$AS62</f>
        <v>0</v>
      </c>
      <c r="K391">
        <f>'1994'!$AS62</f>
        <v>0</v>
      </c>
      <c r="L391">
        <f>'1995'!$AS62</f>
        <v>0</v>
      </c>
      <c r="M391">
        <f>'1996'!$AS62</f>
        <v>0</v>
      </c>
      <c r="N391">
        <f>'1997'!$AS62</f>
        <v>0</v>
      </c>
      <c r="O391">
        <f>'1998'!$AS62</f>
        <v>0</v>
      </c>
      <c r="P391">
        <f>'1999'!$AS62</f>
        <v>0</v>
      </c>
      <c r="Q391">
        <f>'2000'!$AS62</f>
        <v>0</v>
      </c>
      <c r="R391">
        <f>'2001'!$AS62</f>
        <v>0</v>
      </c>
      <c r="S391">
        <f>'2002'!$AS62</f>
        <v>0</v>
      </c>
      <c r="T391">
        <f>'2003'!$AS62</f>
        <v>0</v>
      </c>
      <c r="U391">
        <f>'2004'!$AS62</f>
        <v>0</v>
      </c>
      <c r="V391">
        <f>'2005'!$AS62</f>
        <v>0</v>
      </c>
      <c r="W391">
        <f>'2006'!$AS62</f>
        <v>0</v>
      </c>
      <c r="X391">
        <f>'2007'!$AS62</f>
        <v>0</v>
      </c>
      <c r="Y391">
        <f>'2008'!$AS62</f>
        <v>0</v>
      </c>
      <c r="Z391">
        <f>'2009'!$AS62</f>
        <v>0</v>
      </c>
      <c r="AA391">
        <f>'2010'!$AS62</f>
        <v>0</v>
      </c>
      <c r="AB391">
        <f>'2011'!$AS62</f>
        <v>0</v>
      </c>
      <c r="AC391">
        <f>'2012'!$AS62</f>
        <v>0</v>
      </c>
      <c r="AD391">
        <f>'2013'!$AS62</f>
        <v>0</v>
      </c>
      <c r="AE391">
        <f>'2014'!$AS62</f>
        <v>0</v>
      </c>
      <c r="AF391">
        <f>'2015'!$AS62</f>
        <v>0</v>
      </c>
      <c r="AG391">
        <f>'2016'!$AS62</f>
        <v>0</v>
      </c>
      <c r="AH391">
        <f>'2017'!$AS62</f>
        <v>0</v>
      </c>
      <c r="AI391">
        <f>'2018'!$AS62</f>
        <v>0</v>
      </c>
      <c r="AJ391">
        <f>'2019'!$AS62</f>
        <v>0</v>
      </c>
      <c r="AK391">
        <f>'2020'!$AS62</f>
        <v>0</v>
      </c>
      <c r="AL391">
        <f>'2021'!$AS62</f>
        <v>0</v>
      </c>
    </row>
    <row r="392" spans="1:38" x14ac:dyDescent="0.2">
      <c r="A392" t="s">
        <v>287</v>
      </c>
      <c r="B392" t="s">
        <v>332</v>
      </c>
      <c r="C392" t="s">
        <v>45</v>
      </c>
      <c r="E392" t="s">
        <v>241</v>
      </c>
      <c r="G392">
        <f>'1990'!$BJ62</f>
        <v>0</v>
      </c>
      <c r="H392">
        <f>'1991'!$BJ62</f>
        <v>0</v>
      </c>
      <c r="I392">
        <f>'1992'!$BJ62</f>
        <v>0</v>
      </c>
      <c r="J392">
        <f>'1993'!$BJ62</f>
        <v>0</v>
      </c>
      <c r="K392">
        <f>'1994'!$BJ62</f>
        <v>0</v>
      </c>
      <c r="L392">
        <f>'1995'!$BJ62</f>
        <v>0</v>
      </c>
      <c r="M392">
        <f>'1996'!$BJ62</f>
        <v>0</v>
      </c>
      <c r="N392">
        <f>'1997'!$BJ62</f>
        <v>0</v>
      </c>
      <c r="O392">
        <f>'1998'!$BJ62</f>
        <v>0</v>
      </c>
      <c r="P392">
        <f>'1999'!$BJ62</f>
        <v>0</v>
      </c>
      <c r="Q392">
        <f>'2000'!$BJ62</f>
        <v>0</v>
      </c>
      <c r="R392">
        <f>'2001'!$BJ62</f>
        <v>0</v>
      </c>
      <c r="S392">
        <f>'2002'!$BJ62</f>
        <v>0</v>
      </c>
      <c r="T392">
        <f>'2003'!$BJ62</f>
        <v>0</v>
      </c>
      <c r="U392">
        <f>'2004'!$BJ62</f>
        <v>0</v>
      </c>
      <c r="V392">
        <f>'2005'!$BJ62</f>
        <v>0</v>
      </c>
      <c r="W392">
        <f>'2006'!$BJ62</f>
        <v>0</v>
      </c>
      <c r="X392">
        <f>'2007'!$BJ62</f>
        <v>0</v>
      </c>
      <c r="Y392">
        <f>'2008'!$BJ62</f>
        <v>0</v>
      </c>
      <c r="Z392">
        <f>'2009'!$BJ62</f>
        <v>0</v>
      </c>
      <c r="AA392">
        <f>'2010'!$BJ62</f>
        <v>0</v>
      </c>
      <c r="AB392">
        <f>'2011'!$BJ62</f>
        <v>0</v>
      </c>
      <c r="AC392">
        <f>'2012'!$BJ62</f>
        <v>0</v>
      </c>
      <c r="AD392">
        <f>'2013'!$BJ62</f>
        <v>0</v>
      </c>
      <c r="AE392">
        <f>'2014'!$BJ62</f>
        <v>0</v>
      </c>
      <c r="AF392">
        <f>'2015'!$BJ62</f>
        <v>0</v>
      </c>
      <c r="AG392">
        <f>'2016'!$BJ62</f>
        <v>0</v>
      </c>
      <c r="AH392">
        <f>'2017'!$BJ62</f>
        <v>0</v>
      </c>
      <c r="AI392">
        <f>'2018'!$BJ62</f>
        <v>0</v>
      </c>
      <c r="AJ392">
        <f>'2019'!$BJ62</f>
        <v>0</v>
      </c>
      <c r="AK392">
        <f>'2020'!$BJ62</f>
        <v>0</v>
      </c>
      <c r="AL392">
        <f>'2021'!$BJ62</f>
        <v>0</v>
      </c>
    </row>
    <row r="394" spans="1:38" x14ac:dyDescent="0.2">
      <c r="A394" t="s">
        <v>287</v>
      </c>
      <c r="B394" t="s">
        <v>333</v>
      </c>
      <c r="C394" t="s">
        <v>7</v>
      </c>
      <c r="E394" t="s">
        <v>142</v>
      </c>
      <c r="G394">
        <f>'1990'!$BH63</f>
        <v>0</v>
      </c>
      <c r="H394">
        <f>'1991'!$BH63</f>
        <v>0</v>
      </c>
      <c r="I394">
        <f>'1992'!$BH63</f>
        <v>0</v>
      </c>
      <c r="J394">
        <f>'1993'!$BH63</f>
        <v>0</v>
      </c>
      <c r="K394">
        <f>'1994'!$BH63</f>
        <v>0</v>
      </c>
      <c r="L394">
        <f>'1995'!$BH63</f>
        <v>0</v>
      </c>
      <c r="M394">
        <f>'1996'!$BH63</f>
        <v>0</v>
      </c>
      <c r="N394">
        <f>'1997'!$BH63</f>
        <v>0</v>
      </c>
      <c r="O394">
        <f>'1998'!$BH63</f>
        <v>0</v>
      </c>
      <c r="P394">
        <f>'1999'!$BH63</f>
        <v>0</v>
      </c>
      <c r="Q394">
        <f>'2000'!$BH63</f>
        <v>0</v>
      </c>
      <c r="R394">
        <f>'2001'!$BH63</f>
        <v>0</v>
      </c>
      <c r="S394">
        <f>'2002'!$BH63</f>
        <v>0</v>
      </c>
      <c r="T394">
        <f>'2003'!$BH63</f>
        <v>0</v>
      </c>
      <c r="U394">
        <f>'2004'!$BH63</f>
        <v>0</v>
      </c>
      <c r="V394">
        <f>'2005'!$BH63</f>
        <v>0</v>
      </c>
      <c r="W394">
        <f>'2006'!$BH63</f>
        <v>0</v>
      </c>
      <c r="X394">
        <f>'2007'!$BH63</f>
        <v>0</v>
      </c>
      <c r="Y394">
        <f>'2008'!$BH63</f>
        <v>0</v>
      </c>
      <c r="Z394">
        <f>'2009'!$BH63</f>
        <v>0</v>
      </c>
      <c r="AA394">
        <f>'2010'!$BH63</f>
        <v>0</v>
      </c>
      <c r="AB394">
        <f>'2011'!$BH63</f>
        <v>0</v>
      </c>
      <c r="AC394">
        <f>'2012'!$BH63</f>
        <v>0</v>
      </c>
      <c r="AD394">
        <f>'2013'!$BH63</f>
        <v>0</v>
      </c>
      <c r="AE394">
        <f>'2014'!$BH63</f>
        <v>0</v>
      </c>
      <c r="AF394">
        <f>'2015'!$BH63</f>
        <v>0</v>
      </c>
      <c r="AG394">
        <f>'2016'!$BH63</f>
        <v>0</v>
      </c>
      <c r="AH394">
        <f>'2017'!$BH63</f>
        <v>0</v>
      </c>
      <c r="AI394">
        <f>'2018'!$BH63</f>
        <v>0</v>
      </c>
      <c r="AJ394">
        <f>'2019'!$BH63</f>
        <v>0</v>
      </c>
      <c r="AK394">
        <f>'2020'!$BH63</f>
        <v>0</v>
      </c>
      <c r="AL394">
        <f>'2021'!$BH63</f>
        <v>0</v>
      </c>
    </row>
    <row r="395" spans="1:38" x14ac:dyDescent="0.2">
      <c r="A395" t="s">
        <v>287</v>
      </c>
      <c r="B395" t="s">
        <v>333</v>
      </c>
      <c r="C395" t="s">
        <v>12</v>
      </c>
      <c r="E395" t="s">
        <v>143</v>
      </c>
      <c r="G395">
        <f>'1990'!$BI63</f>
        <v>0</v>
      </c>
      <c r="H395">
        <f>'1991'!$BI63</f>
        <v>0</v>
      </c>
      <c r="I395">
        <f>'1992'!$BI63</f>
        <v>0</v>
      </c>
      <c r="J395">
        <f>'1993'!$BI63</f>
        <v>0</v>
      </c>
      <c r="K395">
        <f>'1994'!$BI63</f>
        <v>0</v>
      </c>
      <c r="L395">
        <f>'1995'!$BI63</f>
        <v>0</v>
      </c>
      <c r="M395">
        <f>'1996'!$BI63</f>
        <v>0</v>
      </c>
      <c r="N395">
        <f>'1997'!$BI63</f>
        <v>0</v>
      </c>
      <c r="O395">
        <f>'1998'!$BI63</f>
        <v>0</v>
      </c>
      <c r="P395">
        <f>'1999'!$BI63</f>
        <v>0</v>
      </c>
      <c r="Q395">
        <f>'2000'!$BI63</f>
        <v>0</v>
      </c>
      <c r="R395">
        <f>'2001'!$BI63</f>
        <v>0</v>
      </c>
      <c r="S395">
        <f>'2002'!$BI63</f>
        <v>0</v>
      </c>
      <c r="T395">
        <f>'2003'!$BI63</f>
        <v>0</v>
      </c>
      <c r="U395">
        <f>'2004'!$BI63</f>
        <v>0</v>
      </c>
      <c r="V395">
        <f>'2005'!$BI63</f>
        <v>0</v>
      </c>
      <c r="W395">
        <f>'2006'!$BI63</f>
        <v>0</v>
      </c>
      <c r="X395">
        <f>'2007'!$BI63</f>
        <v>0</v>
      </c>
      <c r="Y395">
        <f>'2008'!$BI63</f>
        <v>0</v>
      </c>
      <c r="Z395">
        <f>'2009'!$BI63</f>
        <v>0</v>
      </c>
      <c r="AA395">
        <f>'2010'!$BI63</f>
        <v>0</v>
      </c>
      <c r="AB395">
        <f>'2011'!$BI63</f>
        <v>0</v>
      </c>
      <c r="AC395">
        <f>'2012'!$BI63</f>
        <v>0</v>
      </c>
      <c r="AD395">
        <f>'2013'!$BI63</f>
        <v>0</v>
      </c>
      <c r="AE395">
        <f>'2014'!$BI63</f>
        <v>0</v>
      </c>
      <c r="AF395">
        <f>'2015'!$BI63</f>
        <v>0</v>
      </c>
      <c r="AG395">
        <f>'2016'!$BI63</f>
        <v>0</v>
      </c>
      <c r="AH395">
        <f>'2017'!$BI63</f>
        <v>0</v>
      </c>
      <c r="AI395">
        <f>'2018'!$BI63</f>
        <v>0</v>
      </c>
      <c r="AJ395">
        <f>'2019'!$BI63</f>
        <v>0</v>
      </c>
      <c r="AK395">
        <f>'2020'!$BI63</f>
        <v>0</v>
      </c>
      <c r="AL395">
        <f>'2021'!$BI63</f>
        <v>0</v>
      </c>
    </row>
    <row r="396" spans="1:38" x14ac:dyDescent="0.2">
      <c r="A396" t="s">
        <v>287</v>
      </c>
      <c r="B396" t="s">
        <v>333</v>
      </c>
      <c r="C396" t="s">
        <v>13</v>
      </c>
      <c r="E396" t="s">
        <v>145</v>
      </c>
      <c r="G396">
        <f>'1990'!$AT63</f>
        <v>0</v>
      </c>
      <c r="H396">
        <f>'1991'!$AT63</f>
        <v>0</v>
      </c>
      <c r="I396">
        <f>'1992'!$AT63</f>
        <v>0</v>
      </c>
      <c r="J396">
        <f>'1993'!$AT63</f>
        <v>0</v>
      </c>
      <c r="K396">
        <f>'1994'!$AT63</f>
        <v>0</v>
      </c>
      <c r="L396">
        <f>'1995'!$AT63</f>
        <v>0</v>
      </c>
      <c r="M396">
        <f>'1996'!$AT63</f>
        <v>0</v>
      </c>
      <c r="N396">
        <f>'1997'!$AT63</f>
        <v>0</v>
      </c>
      <c r="O396">
        <f>'1998'!$AT63</f>
        <v>0</v>
      </c>
      <c r="P396">
        <f>'1999'!$AT63</f>
        <v>0</v>
      </c>
      <c r="Q396">
        <f>'2000'!$AT63</f>
        <v>0</v>
      </c>
      <c r="R396">
        <f>'2001'!$AT63</f>
        <v>0</v>
      </c>
      <c r="S396">
        <f>'2002'!$AT63</f>
        <v>0</v>
      </c>
      <c r="T396">
        <f>'2003'!$AT63</f>
        <v>0</v>
      </c>
      <c r="U396">
        <f>'2004'!$AT63</f>
        <v>0</v>
      </c>
      <c r="V396">
        <f>'2005'!$AT63</f>
        <v>0</v>
      </c>
      <c r="W396">
        <f>'2006'!$AT63</f>
        <v>0</v>
      </c>
      <c r="X396">
        <f>'2007'!$AT63</f>
        <v>0</v>
      </c>
      <c r="Y396">
        <f>'2008'!$AT63</f>
        <v>0</v>
      </c>
      <c r="Z396">
        <f>'2009'!$AT63</f>
        <v>0</v>
      </c>
      <c r="AA396">
        <f>'2010'!$AT63</f>
        <v>0</v>
      </c>
      <c r="AB396">
        <f>'2011'!$AT63</f>
        <v>0</v>
      </c>
      <c r="AC396">
        <f>'2012'!$AT63</f>
        <v>0</v>
      </c>
      <c r="AD396">
        <f>'2013'!$AT63</f>
        <v>0</v>
      </c>
      <c r="AE396">
        <f>'2014'!$AT63</f>
        <v>0</v>
      </c>
      <c r="AF396">
        <f>'2015'!$AT63</f>
        <v>0</v>
      </c>
      <c r="AG396">
        <f>'2016'!$AT63</f>
        <v>0</v>
      </c>
      <c r="AH396">
        <f>'2017'!$AT63</f>
        <v>0</v>
      </c>
      <c r="AI396">
        <f>'2018'!$AT63</f>
        <v>0</v>
      </c>
      <c r="AJ396">
        <f>'2019'!$AT63</f>
        <v>0</v>
      </c>
      <c r="AK396">
        <f>'2020'!$AT63</f>
        <v>0</v>
      </c>
      <c r="AL396">
        <f>'2021'!$AT63</f>
        <v>0</v>
      </c>
    </row>
    <row r="397" spans="1:38" x14ac:dyDescent="0.2">
      <c r="A397" t="s">
        <v>287</v>
      </c>
      <c r="B397" t="s">
        <v>333</v>
      </c>
      <c r="C397" t="s">
        <v>408</v>
      </c>
      <c r="E397" t="s">
        <v>146</v>
      </c>
      <c r="G397">
        <f>'1990'!$V63</f>
        <v>0</v>
      </c>
      <c r="H397">
        <f>'1991'!$V63</f>
        <v>0</v>
      </c>
      <c r="I397">
        <f>'1992'!$V63</f>
        <v>0</v>
      </c>
      <c r="J397">
        <f>'1993'!$V63</f>
        <v>0</v>
      </c>
      <c r="K397">
        <f>'1994'!$V63</f>
        <v>0</v>
      </c>
      <c r="L397">
        <f>'1995'!$V63</f>
        <v>0</v>
      </c>
      <c r="M397">
        <f>'1996'!$V63</f>
        <v>0</v>
      </c>
      <c r="N397">
        <f>'1997'!$V63</f>
        <v>0</v>
      </c>
      <c r="O397">
        <f>'1998'!$V63</f>
        <v>0</v>
      </c>
      <c r="P397">
        <f>'1999'!$V63</f>
        <v>0</v>
      </c>
      <c r="Q397">
        <f>'2000'!$V63</f>
        <v>0</v>
      </c>
      <c r="R397">
        <f>'2001'!$V63</f>
        <v>0</v>
      </c>
      <c r="S397">
        <f>'2002'!$V63</f>
        <v>0</v>
      </c>
      <c r="T397">
        <f>'2003'!$V63</f>
        <v>0</v>
      </c>
      <c r="U397">
        <f>'2004'!$V63</f>
        <v>0</v>
      </c>
      <c r="V397">
        <f>'2005'!$V63</f>
        <v>0</v>
      </c>
      <c r="W397">
        <f>'2006'!$V63</f>
        <v>0</v>
      </c>
      <c r="X397">
        <f>'2007'!$V63</f>
        <v>0</v>
      </c>
      <c r="Y397">
        <f>'2008'!$V63</f>
        <v>0</v>
      </c>
      <c r="Z397">
        <f>'2009'!$V63</f>
        <v>0</v>
      </c>
      <c r="AA397">
        <f>'2010'!$V63</f>
        <v>0</v>
      </c>
      <c r="AB397">
        <f>'2011'!$V63</f>
        <v>0</v>
      </c>
      <c r="AC397">
        <f>'2012'!$V63</f>
        <v>0</v>
      </c>
      <c r="AD397">
        <f>'2013'!$V63</f>
        <v>0</v>
      </c>
      <c r="AE397">
        <f>'2014'!$V63</f>
        <v>0</v>
      </c>
      <c r="AF397">
        <f>'2015'!$V63</f>
        <v>0</v>
      </c>
      <c r="AG397">
        <f>'2016'!$V63</f>
        <v>0</v>
      </c>
      <c r="AH397">
        <f>'2017'!$V63</f>
        <v>0</v>
      </c>
      <c r="AI397">
        <f>'2018'!$V63</f>
        <v>0</v>
      </c>
      <c r="AJ397">
        <f>'2019'!$V63</f>
        <v>0</v>
      </c>
      <c r="AK397">
        <f>'2020'!$V63</f>
        <v>0</v>
      </c>
      <c r="AL397">
        <f>'2021'!$V63</f>
        <v>0</v>
      </c>
    </row>
    <row r="398" spans="1:38" x14ac:dyDescent="0.2">
      <c r="A398" t="s">
        <v>287</v>
      </c>
      <c r="B398" t="s">
        <v>333</v>
      </c>
      <c r="C398" s="3" t="s">
        <v>409</v>
      </c>
      <c r="E398" t="s">
        <v>147</v>
      </c>
      <c r="G398">
        <f>'1990'!$G63</f>
        <v>0</v>
      </c>
      <c r="H398">
        <f>'1991'!$G63</f>
        <v>0</v>
      </c>
      <c r="I398">
        <f>'1992'!$G63</f>
        <v>0</v>
      </c>
      <c r="J398">
        <f>'1993'!$G63</f>
        <v>0</v>
      </c>
      <c r="K398">
        <f>'1994'!$G63</f>
        <v>0</v>
      </c>
      <c r="L398">
        <f>'1995'!$G63</f>
        <v>0</v>
      </c>
      <c r="M398">
        <f>'1996'!$G63</f>
        <v>0</v>
      </c>
      <c r="N398">
        <f>'1997'!$G63</f>
        <v>0</v>
      </c>
      <c r="O398">
        <f>'1998'!$G63</f>
        <v>0</v>
      </c>
      <c r="P398">
        <f>'1999'!$G63</f>
        <v>0</v>
      </c>
      <c r="Q398">
        <f>'2000'!$G63</f>
        <v>0</v>
      </c>
      <c r="R398">
        <f>'2001'!$G63</f>
        <v>0</v>
      </c>
      <c r="S398">
        <f>'2002'!$G63</f>
        <v>0</v>
      </c>
      <c r="T398">
        <f>'2003'!$G63</f>
        <v>0</v>
      </c>
      <c r="U398">
        <f>'2004'!$G63</f>
        <v>0</v>
      </c>
      <c r="V398">
        <f>'2005'!$G63</f>
        <v>0</v>
      </c>
      <c r="W398">
        <f>'2006'!$G63</f>
        <v>0</v>
      </c>
      <c r="X398">
        <f>'2007'!$G63</f>
        <v>0</v>
      </c>
      <c r="Y398">
        <f>'2008'!$G63</f>
        <v>0</v>
      </c>
      <c r="Z398">
        <f>'2009'!$G63</f>
        <v>0</v>
      </c>
      <c r="AA398">
        <f>'2010'!$G63</f>
        <v>0</v>
      </c>
      <c r="AB398">
        <f>'2011'!$G63</f>
        <v>0</v>
      </c>
      <c r="AC398">
        <f>'2012'!$G63</f>
        <v>0</v>
      </c>
      <c r="AD398">
        <f>'2013'!$G63</f>
        <v>0</v>
      </c>
      <c r="AE398">
        <f>'2014'!$G63</f>
        <v>0</v>
      </c>
      <c r="AF398">
        <f>'2015'!$G63</f>
        <v>0</v>
      </c>
      <c r="AG398">
        <f>'2016'!$G63</f>
        <v>0</v>
      </c>
      <c r="AH398">
        <f>'2017'!$G63</f>
        <v>0</v>
      </c>
      <c r="AI398">
        <f>'2018'!$G63</f>
        <v>0</v>
      </c>
      <c r="AJ398">
        <f>'2019'!$G63</f>
        <v>0</v>
      </c>
      <c r="AK398">
        <f>'2020'!$G63</f>
        <v>0</v>
      </c>
      <c r="AL398">
        <f>'2021'!$G63</f>
        <v>0</v>
      </c>
    </row>
    <row r="399" spans="1:38" x14ac:dyDescent="0.2">
      <c r="A399" t="s">
        <v>287</v>
      </c>
      <c r="B399" t="s">
        <v>333</v>
      </c>
      <c r="C399" t="s">
        <v>46</v>
      </c>
      <c r="E399" t="s">
        <v>148</v>
      </c>
      <c r="G399">
        <f>'1990'!$AS63</f>
        <v>0</v>
      </c>
      <c r="H399">
        <f>'1991'!$AS63</f>
        <v>0</v>
      </c>
      <c r="I399">
        <f>'1992'!$AS63</f>
        <v>0</v>
      </c>
      <c r="J399">
        <f>'1993'!$AS63</f>
        <v>0</v>
      </c>
      <c r="K399">
        <f>'1994'!$AS63</f>
        <v>0</v>
      </c>
      <c r="L399">
        <f>'1995'!$AS63</f>
        <v>0</v>
      </c>
      <c r="M399">
        <f>'1996'!$AS63</f>
        <v>0</v>
      </c>
      <c r="N399">
        <f>'1997'!$AS63</f>
        <v>0</v>
      </c>
      <c r="O399">
        <f>'1998'!$AS63</f>
        <v>0</v>
      </c>
      <c r="P399">
        <f>'1999'!$AS63</f>
        <v>0</v>
      </c>
      <c r="Q399">
        <f>'2000'!$AS63</f>
        <v>0</v>
      </c>
      <c r="R399">
        <f>'2001'!$AS63</f>
        <v>0</v>
      </c>
      <c r="S399">
        <f>'2002'!$AS63</f>
        <v>0</v>
      </c>
      <c r="T399">
        <f>'2003'!$AS63</f>
        <v>0</v>
      </c>
      <c r="U399">
        <f>'2004'!$AS63</f>
        <v>0</v>
      </c>
      <c r="V399">
        <f>'2005'!$AS63</f>
        <v>0</v>
      </c>
      <c r="W399">
        <f>'2006'!$AS63</f>
        <v>0</v>
      </c>
      <c r="X399">
        <f>'2007'!$AS63</f>
        <v>0</v>
      </c>
      <c r="Y399">
        <f>'2008'!$AS63</f>
        <v>0</v>
      </c>
      <c r="Z399">
        <f>'2009'!$AS63</f>
        <v>0</v>
      </c>
      <c r="AA399">
        <f>'2010'!$AS63</f>
        <v>0</v>
      </c>
      <c r="AB399">
        <f>'2011'!$AS63</f>
        <v>0</v>
      </c>
      <c r="AC399">
        <f>'2012'!$AS63</f>
        <v>0</v>
      </c>
      <c r="AD399">
        <f>'2013'!$AS63</f>
        <v>0</v>
      </c>
      <c r="AE399">
        <f>'2014'!$AS63</f>
        <v>0</v>
      </c>
      <c r="AF399">
        <f>'2015'!$AS63</f>
        <v>0</v>
      </c>
      <c r="AG399">
        <f>'2016'!$AS63</f>
        <v>0</v>
      </c>
      <c r="AH399">
        <f>'2017'!$AS63</f>
        <v>0</v>
      </c>
      <c r="AI399">
        <f>'2018'!$AS63</f>
        <v>0</v>
      </c>
      <c r="AJ399">
        <f>'2019'!$AS63</f>
        <v>0</v>
      </c>
      <c r="AK399">
        <f>'2020'!$AS63</f>
        <v>0</v>
      </c>
      <c r="AL399">
        <f>'2021'!$AS63</f>
        <v>0</v>
      </c>
    </row>
    <row r="400" spans="1:38" x14ac:dyDescent="0.2">
      <c r="A400" t="s">
        <v>287</v>
      </c>
      <c r="B400" t="s">
        <v>333</v>
      </c>
      <c r="C400" t="s">
        <v>45</v>
      </c>
      <c r="E400" t="s">
        <v>241</v>
      </c>
      <c r="G400">
        <f>'1990'!$BJ63</f>
        <v>0</v>
      </c>
      <c r="H400">
        <f>'1991'!$BJ63</f>
        <v>0</v>
      </c>
      <c r="I400">
        <f>'1992'!$BJ63</f>
        <v>0</v>
      </c>
      <c r="J400">
        <f>'1993'!$BJ63</f>
        <v>0</v>
      </c>
      <c r="K400">
        <f>'1994'!$BJ63</f>
        <v>0</v>
      </c>
      <c r="L400">
        <f>'1995'!$BJ63</f>
        <v>0</v>
      </c>
      <c r="M400">
        <f>'1996'!$BJ63</f>
        <v>0</v>
      </c>
      <c r="N400">
        <f>'1997'!$BJ63</f>
        <v>0</v>
      </c>
      <c r="O400">
        <f>'1998'!$BJ63</f>
        <v>0</v>
      </c>
      <c r="P400">
        <f>'1999'!$BJ63</f>
        <v>0</v>
      </c>
      <c r="Q400">
        <f>'2000'!$BJ63</f>
        <v>0</v>
      </c>
      <c r="R400">
        <f>'2001'!$BJ63</f>
        <v>0</v>
      </c>
      <c r="S400">
        <f>'2002'!$BJ63</f>
        <v>0</v>
      </c>
      <c r="T400">
        <f>'2003'!$BJ63</f>
        <v>0</v>
      </c>
      <c r="U400">
        <f>'2004'!$BJ63</f>
        <v>0</v>
      </c>
      <c r="V400">
        <f>'2005'!$BJ63</f>
        <v>0</v>
      </c>
      <c r="W400">
        <f>'2006'!$BJ63</f>
        <v>0</v>
      </c>
      <c r="X400">
        <f>'2007'!$BJ63</f>
        <v>0</v>
      </c>
      <c r="Y400">
        <f>'2008'!$BJ63</f>
        <v>0</v>
      </c>
      <c r="Z400">
        <f>'2009'!$BJ63</f>
        <v>0</v>
      </c>
      <c r="AA400">
        <f>'2010'!$BJ63</f>
        <v>0</v>
      </c>
      <c r="AB400">
        <f>'2011'!$BJ63</f>
        <v>0</v>
      </c>
      <c r="AC400">
        <f>'2012'!$BJ63</f>
        <v>0</v>
      </c>
      <c r="AD400">
        <f>'2013'!$BJ63</f>
        <v>0</v>
      </c>
      <c r="AE400">
        <f>'2014'!$BJ63</f>
        <v>0</v>
      </c>
      <c r="AF400">
        <f>'2015'!$BJ63</f>
        <v>0</v>
      </c>
      <c r="AG400">
        <f>'2016'!$BJ63</f>
        <v>0</v>
      </c>
      <c r="AH400">
        <f>'2017'!$BJ63</f>
        <v>0</v>
      </c>
      <c r="AI400">
        <f>'2018'!$BJ63</f>
        <v>0</v>
      </c>
      <c r="AJ400">
        <f>'2019'!$BJ63</f>
        <v>0</v>
      </c>
      <c r="AK400">
        <f>'2020'!$BJ63</f>
        <v>0</v>
      </c>
      <c r="AL400">
        <f>'2021'!$BJ63</f>
        <v>0</v>
      </c>
    </row>
    <row r="402" spans="1:38" x14ac:dyDescent="0.2">
      <c r="A402" t="s">
        <v>287</v>
      </c>
      <c r="B402" t="s">
        <v>334</v>
      </c>
      <c r="C402" t="s">
        <v>7</v>
      </c>
      <c r="E402" t="s">
        <v>142</v>
      </c>
      <c r="G402">
        <f>'1990'!$BH64</f>
        <v>0</v>
      </c>
      <c r="H402">
        <f>'1991'!$BH64</f>
        <v>0</v>
      </c>
      <c r="I402">
        <f>'1992'!$BH64</f>
        <v>0</v>
      </c>
      <c r="J402">
        <f>'1993'!$BH64</f>
        <v>0</v>
      </c>
      <c r="K402">
        <f>'1994'!$BH64</f>
        <v>0</v>
      </c>
      <c r="L402">
        <f>'1995'!$BH64</f>
        <v>0</v>
      </c>
      <c r="M402">
        <f>'1996'!$BH64</f>
        <v>0</v>
      </c>
      <c r="N402">
        <f>'1997'!$BH64</f>
        <v>0</v>
      </c>
      <c r="O402">
        <f>'1998'!$BH64</f>
        <v>0</v>
      </c>
      <c r="P402">
        <f>'1999'!$BH64</f>
        <v>0</v>
      </c>
      <c r="Q402">
        <f>'2000'!$BH64</f>
        <v>0</v>
      </c>
      <c r="R402">
        <f>'2001'!$BH64</f>
        <v>0</v>
      </c>
      <c r="S402">
        <f>'2002'!$BH64</f>
        <v>0</v>
      </c>
      <c r="T402">
        <f>'2003'!$BH64</f>
        <v>0</v>
      </c>
      <c r="U402">
        <f>'2004'!$BH64</f>
        <v>0</v>
      </c>
      <c r="V402">
        <f>'2005'!$BH64</f>
        <v>0</v>
      </c>
      <c r="W402">
        <f>'2006'!$BH64</f>
        <v>0</v>
      </c>
      <c r="X402">
        <f>'2007'!$BH64</f>
        <v>0</v>
      </c>
      <c r="Y402">
        <f>'2008'!$BH64</f>
        <v>0</v>
      </c>
      <c r="Z402">
        <f>'2009'!$BH64</f>
        <v>0</v>
      </c>
      <c r="AA402">
        <f>'2010'!$BH64</f>
        <v>0</v>
      </c>
      <c r="AB402">
        <f>'2011'!$BH64</f>
        <v>0</v>
      </c>
      <c r="AC402">
        <f>'2012'!$BH64</f>
        <v>0</v>
      </c>
      <c r="AD402">
        <f>'2013'!$BH64</f>
        <v>0</v>
      </c>
      <c r="AE402">
        <f>'2014'!$BH64</f>
        <v>0</v>
      </c>
      <c r="AF402">
        <f>'2015'!$BH64</f>
        <v>0</v>
      </c>
      <c r="AG402">
        <f>'2016'!$BH64</f>
        <v>0</v>
      </c>
      <c r="AH402">
        <f>'2017'!$BH64</f>
        <v>0</v>
      </c>
      <c r="AI402">
        <f>'2018'!$BH64</f>
        <v>0</v>
      </c>
      <c r="AJ402">
        <f>'2019'!$BH64</f>
        <v>0</v>
      </c>
      <c r="AK402">
        <f>'2020'!$BH64</f>
        <v>0</v>
      </c>
      <c r="AL402">
        <f>'2021'!$BH64</f>
        <v>0</v>
      </c>
    </row>
    <row r="403" spans="1:38" x14ac:dyDescent="0.2">
      <c r="A403" t="s">
        <v>287</v>
      </c>
      <c r="B403" t="s">
        <v>334</v>
      </c>
      <c r="C403" t="s">
        <v>12</v>
      </c>
      <c r="E403" t="s">
        <v>143</v>
      </c>
      <c r="G403">
        <f>'1990'!$BI64</f>
        <v>0</v>
      </c>
      <c r="H403">
        <f>'1991'!$BI64</f>
        <v>0</v>
      </c>
      <c r="I403">
        <f>'1992'!$BI64</f>
        <v>0</v>
      </c>
      <c r="J403">
        <f>'1993'!$BI64</f>
        <v>0</v>
      </c>
      <c r="K403">
        <f>'1994'!$BI64</f>
        <v>0</v>
      </c>
      <c r="L403">
        <f>'1995'!$BI64</f>
        <v>0</v>
      </c>
      <c r="M403">
        <f>'1996'!$BI64</f>
        <v>0</v>
      </c>
      <c r="N403">
        <f>'1997'!$BI64</f>
        <v>0</v>
      </c>
      <c r="O403">
        <f>'1998'!$BI64</f>
        <v>0</v>
      </c>
      <c r="P403">
        <f>'1999'!$BI64</f>
        <v>0</v>
      </c>
      <c r="Q403">
        <f>'2000'!$BI64</f>
        <v>0</v>
      </c>
      <c r="R403">
        <f>'2001'!$BI64</f>
        <v>0</v>
      </c>
      <c r="S403">
        <f>'2002'!$BI64</f>
        <v>0</v>
      </c>
      <c r="T403">
        <f>'2003'!$BI64</f>
        <v>0</v>
      </c>
      <c r="U403">
        <f>'2004'!$BI64</f>
        <v>0</v>
      </c>
      <c r="V403">
        <f>'2005'!$BI64</f>
        <v>0</v>
      </c>
      <c r="W403">
        <f>'2006'!$BI64</f>
        <v>0</v>
      </c>
      <c r="X403">
        <f>'2007'!$BI64</f>
        <v>0</v>
      </c>
      <c r="Y403">
        <f>'2008'!$BI64</f>
        <v>0</v>
      </c>
      <c r="Z403">
        <f>'2009'!$BI64</f>
        <v>0</v>
      </c>
      <c r="AA403">
        <f>'2010'!$BI64</f>
        <v>0</v>
      </c>
      <c r="AB403">
        <f>'2011'!$BI64</f>
        <v>0</v>
      </c>
      <c r="AC403">
        <f>'2012'!$BI64</f>
        <v>0</v>
      </c>
      <c r="AD403">
        <f>'2013'!$BI64</f>
        <v>0</v>
      </c>
      <c r="AE403">
        <f>'2014'!$BI64</f>
        <v>0</v>
      </c>
      <c r="AF403">
        <f>'2015'!$BI64</f>
        <v>0</v>
      </c>
      <c r="AG403">
        <f>'2016'!$BI64</f>
        <v>0</v>
      </c>
      <c r="AH403">
        <f>'2017'!$BI64</f>
        <v>0</v>
      </c>
      <c r="AI403">
        <f>'2018'!$BI64</f>
        <v>0</v>
      </c>
      <c r="AJ403">
        <f>'2019'!$BI64</f>
        <v>0</v>
      </c>
      <c r="AK403">
        <f>'2020'!$BI64</f>
        <v>0</v>
      </c>
      <c r="AL403">
        <f>'2021'!$BI64</f>
        <v>0</v>
      </c>
    </row>
    <row r="404" spans="1:38" x14ac:dyDescent="0.2">
      <c r="A404" t="s">
        <v>287</v>
      </c>
      <c r="B404" t="s">
        <v>334</v>
      </c>
      <c r="C404" t="s">
        <v>13</v>
      </c>
      <c r="E404" t="s">
        <v>145</v>
      </c>
      <c r="G404">
        <f>'1990'!$AT64</f>
        <v>0</v>
      </c>
      <c r="H404">
        <f>'1991'!$AT64</f>
        <v>0</v>
      </c>
      <c r="I404">
        <f>'1992'!$AT64</f>
        <v>0</v>
      </c>
      <c r="J404">
        <f>'1993'!$AT64</f>
        <v>0</v>
      </c>
      <c r="K404">
        <f>'1994'!$AT64</f>
        <v>0</v>
      </c>
      <c r="L404">
        <f>'1995'!$AT64</f>
        <v>0</v>
      </c>
      <c r="M404">
        <f>'1996'!$AT64</f>
        <v>0</v>
      </c>
      <c r="N404">
        <f>'1997'!$AT64</f>
        <v>0</v>
      </c>
      <c r="O404">
        <f>'1998'!$AT64</f>
        <v>0</v>
      </c>
      <c r="P404">
        <f>'1999'!$AT64</f>
        <v>0</v>
      </c>
      <c r="Q404">
        <f>'2000'!$AT64</f>
        <v>0</v>
      </c>
      <c r="R404">
        <f>'2001'!$AT64</f>
        <v>0</v>
      </c>
      <c r="S404">
        <f>'2002'!$AT64</f>
        <v>0</v>
      </c>
      <c r="T404">
        <f>'2003'!$AT64</f>
        <v>0</v>
      </c>
      <c r="U404">
        <f>'2004'!$AT64</f>
        <v>0</v>
      </c>
      <c r="V404">
        <f>'2005'!$AT64</f>
        <v>0</v>
      </c>
      <c r="W404">
        <f>'2006'!$AT64</f>
        <v>0</v>
      </c>
      <c r="X404">
        <f>'2007'!$AT64</f>
        <v>0</v>
      </c>
      <c r="Y404">
        <f>'2008'!$AT64</f>
        <v>0</v>
      </c>
      <c r="Z404">
        <f>'2009'!$AT64</f>
        <v>0</v>
      </c>
      <c r="AA404">
        <f>'2010'!$AT64</f>
        <v>0</v>
      </c>
      <c r="AB404">
        <f>'2011'!$AT64</f>
        <v>0</v>
      </c>
      <c r="AC404">
        <f>'2012'!$AT64</f>
        <v>0</v>
      </c>
      <c r="AD404">
        <f>'2013'!$AT64</f>
        <v>0</v>
      </c>
      <c r="AE404">
        <f>'2014'!$AT64</f>
        <v>0</v>
      </c>
      <c r="AF404">
        <f>'2015'!$AT64</f>
        <v>0</v>
      </c>
      <c r="AG404">
        <f>'2016'!$AT64</f>
        <v>0</v>
      </c>
      <c r="AH404">
        <f>'2017'!$AT64</f>
        <v>0</v>
      </c>
      <c r="AI404">
        <f>'2018'!$AT64</f>
        <v>0</v>
      </c>
      <c r="AJ404">
        <f>'2019'!$AT64</f>
        <v>0</v>
      </c>
      <c r="AK404">
        <f>'2020'!$AT64</f>
        <v>0</v>
      </c>
      <c r="AL404">
        <f>'2021'!$AT64</f>
        <v>0</v>
      </c>
    </row>
    <row r="405" spans="1:38" x14ac:dyDescent="0.2">
      <c r="A405" t="s">
        <v>287</v>
      </c>
      <c r="B405" t="s">
        <v>334</v>
      </c>
      <c r="C405" t="s">
        <v>408</v>
      </c>
      <c r="E405" t="s">
        <v>146</v>
      </c>
      <c r="G405">
        <f>'1990'!$V64</f>
        <v>9.5</v>
      </c>
      <c r="H405">
        <f>'1991'!$V64</f>
        <v>10.1</v>
      </c>
      <c r="I405">
        <f>'1992'!$V64</f>
        <v>9.6</v>
      </c>
      <c r="J405">
        <f>'1993'!$V64</f>
        <v>9.6</v>
      </c>
      <c r="K405">
        <f>'1994'!$V64</f>
        <v>9.6999999999999993</v>
      </c>
      <c r="L405">
        <f>'1995'!$V64</f>
        <v>9.8000000000000007</v>
      </c>
      <c r="M405">
        <f>'1996'!$V64</f>
        <v>10.3</v>
      </c>
      <c r="N405">
        <f>'1997'!$V64</f>
        <v>9.6999999999999993</v>
      </c>
      <c r="O405">
        <f>'1998'!$V64</f>
        <v>9.6</v>
      </c>
      <c r="P405">
        <f>'1999'!$V64</f>
        <v>10.199999999999999</v>
      </c>
      <c r="Q405">
        <f>'2000'!$V64</f>
        <v>10.199999999999999</v>
      </c>
      <c r="R405">
        <f>'2001'!$V64</f>
        <v>10.6</v>
      </c>
      <c r="S405">
        <f>'2002'!$V64</f>
        <v>11</v>
      </c>
      <c r="T405">
        <f>'2003'!$V64</f>
        <v>10.4</v>
      </c>
      <c r="U405">
        <f>'2004'!$V64</f>
        <v>10.5</v>
      </c>
      <c r="V405">
        <f>'2005'!$V64</f>
        <v>11.4</v>
      </c>
      <c r="W405">
        <f>'2006'!$V64</f>
        <v>11.9</v>
      </c>
      <c r="X405">
        <f>'2007'!$V64</f>
        <v>12.9</v>
      </c>
      <c r="Y405">
        <f>'2008'!$V64</f>
        <v>13.3</v>
      </c>
      <c r="Z405">
        <f>'2009'!$V64</f>
        <v>13.5</v>
      </c>
      <c r="AA405">
        <f>'2010'!$V64</f>
        <v>15.1</v>
      </c>
      <c r="AB405">
        <f>'2011'!$V64</f>
        <v>15.3</v>
      </c>
      <c r="AC405">
        <f>'2012'!$V64</f>
        <v>14.1</v>
      </c>
      <c r="AD405">
        <f>'2013'!$V64</f>
        <v>14.9</v>
      </c>
      <c r="AE405">
        <f>'2014'!$V64</f>
        <v>12.8</v>
      </c>
      <c r="AF405">
        <f>'2015'!$V64</f>
        <v>14.2</v>
      </c>
      <c r="AG405">
        <f>'2016'!$V64</f>
        <v>13.2</v>
      </c>
      <c r="AH405">
        <f>'2017'!$V64</f>
        <v>12.7</v>
      </c>
      <c r="AI405">
        <f>'2018'!$V64</f>
        <v>12.7</v>
      </c>
      <c r="AJ405">
        <f>'2019'!$V64</f>
        <v>11.7</v>
      </c>
      <c r="AK405">
        <f>'2020'!$V64</f>
        <v>8.8000000000000007</v>
      </c>
      <c r="AL405">
        <f>'2021'!$V64</f>
        <v>9.9</v>
      </c>
    </row>
    <row r="406" spans="1:38" x14ac:dyDescent="0.2">
      <c r="A406" t="s">
        <v>287</v>
      </c>
      <c r="B406" t="s">
        <v>334</v>
      </c>
      <c r="C406" s="3" t="s">
        <v>409</v>
      </c>
      <c r="E406" t="s">
        <v>147</v>
      </c>
      <c r="G406">
        <f>'1990'!$G64</f>
        <v>0</v>
      </c>
      <c r="H406">
        <f>'1991'!$G64</f>
        <v>0</v>
      </c>
      <c r="I406">
        <f>'1992'!$G64</f>
        <v>0</v>
      </c>
      <c r="J406">
        <f>'1993'!$G64</f>
        <v>0</v>
      </c>
      <c r="K406">
        <f>'1994'!$G64</f>
        <v>0</v>
      </c>
      <c r="L406">
        <f>'1995'!$G64</f>
        <v>0</v>
      </c>
      <c r="M406">
        <f>'1996'!$G64</f>
        <v>0</v>
      </c>
      <c r="N406">
        <f>'1997'!$G64</f>
        <v>0</v>
      </c>
      <c r="O406">
        <f>'1998'!$G64</f>
        <v>0</v>
      </c>
      <c r="P406">
        <f>'1999'!$G64</f>
        <v>0</v>
      </c>
      <c r="Q406">
        <f>'2000'!$G64</f>
        <v>0</v>
      </c>
      <c r="R406">
        <f>'2001'!$G64</f>
        <v>0</v>
      </c>
      <c r="S406">
        <f>'2002'!$G64</f>
        <v>0</v>
      </c>
      <c r="T406">
        <f>'2003'!$G64</f>
        <v>0</v>
      </c>
      <c r="U406">
        <f>'2004'!$G64</f>
        <v>0</v>
      </c>
      <c r="V406">
        <f>'2005'!$G64</f>
        <v>0</v>
      </c>
      <c r="W406">
        <f>'2006'!$G64</f>
        <v>0</v>
      </c>
      <c r="X406">
        <f>'2007'!$G64</f>
        <v>0</v>
      </c>
      <c r="Y406">
        <f>'2008'!$G64</f>
        <v>0</v>
      </c>
      <c r="Z406">
        <f>'2009'!$G64</f>
        <v>0</v>
      </c>
      <c r="AA406">
        <f>'2010'!$G64</f>
        <v>0</v>
      </c>
      <c r="AB406">
        <f>'2011'!$G64</f>
        <v>0</v>
      </c>
      <c r="AC406">
        <f>'2012'!$G64</f>
        <v>0</v>
      </c>
      <c r="AD406">
        <f>'2013'!$G64</f>
        <v>0</v>
      </c>
      <c r="AE406">
        <f>'2014'!$G64</f>
        <v>0</v>
      </c>
      <c r="AF406">
        <f>'2015'!$G64</f>
        <v>0</v>
      </c>
      <c r="AG406">
        <f>'2016'!$G64</f>
        <v>0</v>
      </c>
      <c r="AH406">
        <f>'2017'!$G64</f>
        <v>0</v>
      </c>
      <c r="AI406">
        <f>'2018'!$G64</f>
        <v>0</v>
      </c>
      <c r="AJ406">
        <f>'2019'!$G64</f>
        <v>0</v>
      </c>
      <c r="AK406">
        <f>'2020'!$G64</f>
        <v>0</v>
      </c>
      <c r="AL406">
        <f>'2021'!$G64</f>
        <v>0</v>
      </c>
    </row>
    <row r="407" spans="1:38" x14ac:dyDescent="0.2">
      <c r="A407" t="s">
        <v>287</v>
      </c>
      <c r="B407" t="s">
        <v>334</v>
      </c>
      <c r="C407" t="s">
        <v>46</v>
      </c>
      <c r="E407" t="s">
        <v>148</v>
      </c>
      <c r="G407">
        <f>'1990'!$V64</f>
        <v>9.5</v>
      </c>
      <c r="H407">
        <f>'1991'!$V64</f>
        <v>10.1</v>
      </c>
      <c r="I407">
        <f>'1992'!$V64</f>
        <v>9.6</v>
      </c>
      <c r="J407">
        <f>'1993'!$V64</f>
        <v>9.6</v>
      </c>
      <c r="K407">
        <f>'1994'!$V64</f>
        <v>9.6999999999999993</v>
      </c>
      <c r="L407">
        <f>'1995'!$V64</f>
        <v>9.8000000000000007</v>
      </c>
      <c r="M407">
        <f>'1996'!$V64</f>
        <v>10.3</v>
      </c>
      <c r="N407">
        <f>'1997'!$V64</f>
        <v>9.6999999999999993</v>
      </c>
      <c r="O407">
        <f>'1998'!$V64</f>
        <v>9.6</v>
      </c>
      <c r="P407">
        <f>'1999'!$V64</f>
        <v>10.199999999999999</v>
      </c>
      <c r="Q407">
        <f>'2000'!$V64</f>
        <v>10.199999999999999</v>
      </c>
      <c r="R407">
        <f>'2001'!$V64</f>
        <v>10.6</v>
      </c>
      <c r="S407">
        <f>'2002'!$V64</f>
        <v>11</v>
      </c>
      <c r="T407">
        <f>'2003'!$V64</f>
        <v>10.4</v>
      </c>
      <c r="U407">
        <f>'2004'!$V64</f>
        <v>10.5</v>
      </c>
      <c r="V407">
        <f>'2005'!$V64</f>
        <v>11.4</v>
      </c>
      <c r="W407">
        <f>'2006'!$V64</f>
        <v>11.9</v>
      </c>
      <c r="X407">
        <f>'2007'!$V64</f>
        <v>12.9</v>
      </c>
      <c r="Y407">
        <f>'2008'!$V64</f>
        <v>13.3</v>
      </c>
      <c r="Z407">
        <f>'2009'!$V64</f>
        <v>13.5</v>
      </c>
      <c r="AA407">
        <f>'2010'!$V64</f>
        <v>15.1</v>
      </c>
      <c r="AB407">
        <f>'2011'!$V64</f>
        <v>15.3</v>
      </c>
      <c r="AC407">
        <f>'2012'!$V64</f>
        <v>14.1</v>
      </c>
      <c r="AD407">
        <f>'2013'!$V64</f>
        <v>14.9</v>
      </c>
      <c r="AE407">
        <f>'2014'!$V64</f>
        <v>12.8</v>
      </c>
      <c r="AF407">
        <f>'2015'!$V64</f>
        <v>14.2</v>
      </c>
      <c r="AG407">
        <f>'2016'!$V64</f>
        <v>13.2</v>
      </c>
      <c r="AH407">
        <f>'2017'!$V64</f>
        <v>12.7</v>
      </c>
      <c r="AI407">
        <f>'2018'!$V64</f>
        <v>12.7</v>
      </c>
      <c r="AJ407">
        <f>'2019'!$V64</f>
        <v>11.7</v>
      </c>
      <c r="AK407">
        <f>'2020'!$V64</f>
        <v>8.8000000000000007</v>
      </c>
      <c r="AL407">
        <f>'2021'!$V64</f>
        <v>9.9</v>
      </c>
    </row>
    <row r="408" spans="1:38" x14ac:dyDescent="0.2">
      <c r="A408" t="s">
        <v>287</v>
      </c>
      <c r="B408" t="s">
        <v>334</v>
      </c>
      <c r="C408" t="s">
        <v>45</v>
      </c>
      <c r="E408" t="s">
        <v>241</v>
      </c>
      <c r="G408">
        <f>'1990'!$BJ64</f>
        <v>0</v>
      </c>
      <c r="H408">
        <f>'1991'!$BJ64</f>
        <v>0</v>
      </c>
      <c r="I408">
        <f>'1992'!$BJ64</f>
        <v>0</v>
      </c>
      <c r="J408">
        <f>'1993'!$BJ64</f>
        <v>0</v>
      </c>
      <c r="K408">
        <f>'1994'!$BJ64</f>
        <v>0</v>
      </c>
      <c r="L408">
        <f>'1995'!$BJ64</f>
        <v>0</v>
      </c>
      <c r="M408">
        <f>'1996'!$BJ64</f>
        <v>0</v>
      </c>
      <c r="N408">
        <f>'1997'!$BJ64</f>
        <v>0</v>
      </c>
      <c r="O408">
        <f>'1998'!$BJ64</f>
        <v>0</v>
      </c>
      <c r="P408">
        <f>'1999'!$BJ64</f>
        <v>0</v>
      </c>
      <c r="Q408">
        <f>'2000'!$BJ64</f>
        <v>0</v>
      </c>
      <c r="R408">
        <f>'2001'!$BJ64</f>
        <v>0</v>
      </c>
      <c r="S408">
        <f>'2002'!$BJ64</f>
        <v>0</v>
      </c>
      <c r="T408">
        <f>'2003'!$BJ64</f>
        <v>0</v>
      </c>
      <c r="U408">
        <f>'2004'!$BJ64</f>
        <v>0</v>
      </c>
      <c r="V408">
        <f>'2005'!$BJ64</f>
        <v>0</v>
      </c>
      <c r="W408">
        <f>'2006'!$BJ64</f>
        <v>0</v>
      </c>
      <c r="X408">
        <f>'2007'!$BJ64</f>
        <v>0</v>
      </c>
      <c r="Y408">
        <f>'2008'!$BJ64</f>
        <v>0</v>
      </c>
      <c r="Z408">
        <f>'2009'!$BJ64</f>
        <v>0</v>
      </c>
      <c r="AA408">
        <f>'2010'!$BJ64</f>
        <v>0</v>
      </c>
      <c r="AB408">
        <f>'2011'!$BJ64</f>
        <v>0</v>
      </c>
      <c r="AC408">
        <f>'2012'!$BJ64</f>
        <v>0</v>
      </c>
      <c r="AD408">
        <f>'2013'!$BJ64</f>
        <v>0</v>
      </c>
      <c r="AE408">
        <f>'2014'!$BJ64</f>
        <v>0</v>
      </c>
      <c r="AF408">
        <f>'2015'!$BJ64</f>
        <v>0</v>
      </c>
      <c r="AG408">
        <f>'2016'!$BJ64</f>
        <v>0</v>
      </c>
      <c r="AH408">
        <f>'2017'!$BJ64</f>
        <v>0</v>
      </c>
      <c r="AI408">
        <f>'2018'!$BJ64</f>
        <v>0</v>
      </c>
      <c r="AJ408">
        <f>'2019'!$BJ64</f>
        <v>0</v>
      </c>
      <c r="AK408">
        <f>'2020'!$BJ64</f>
        <v>0</v>
      </c>
      <c r="AL408">
        <f>'2021'!$BJ64</f>
        <v>0</v>
      </c>
    </row>
    <row r="410" spans="1:38" x14ac:dyDescent="0.2">
      <c r="A410" t="s">
        <v>287</v>
      </c>
      <c r="B410" t="s">
        <v>335</v>
      </c>
      <c r="C410" t="s">
        <v>7</v>
      </c>
      <c r="E410" t="s">
        <v>142</v>
      </c>
      <c r="G410">
        <f>'1990'!$BH65</f>
        <v>0</v>
      </c>
      <c r="H410">
        <f>'1991'!$BH65</f>
        <v>0</v>
      </c>
      <c r="I410">
        <f>'1992'!$BH65</f>
        <v>0</v>
      </c>
      <c r="J410">
        <f>'1993'!$BH65</f>
        <v>0</v>
      </c>
      <c r="K410">
        <f>'1994'!$BH65</f>
        <v>0</v>
      </c>
      <c r="L410">
        <f>'1995'!$BH65</f>
        <v>0</v>
      </c>
      <c r="M410">
        <f>'1996'!$BH65</f>
        <v>0</v>
      </c>
      <c r="N410">
        <f>'1997'!$BH65</f>
        <v>0</v>
      </c>
      <c r="O410">
        <f>'1998'!$BH65</f>
        <v>0</v>
      </c>
      <c r="P410">
        <f>'1999'!$BH65</f>
        <v>0</v>
      </c>
      <c r="Q410">
        <f>'2000'!$BH65</f>
        <v>0</v>
      </c>
      <c r="R410">
        <f>'2001'!$BH65</f>
        <v>0</v>
      </c>
      <c r="S410">
        <f>'2002'!$BH65</f>
        <v>0</v>
      </c>
      <c r="T410">
        <f>'2003'!$BH65</f>
        <v>0</v>
      </c>
      <c r="U410">
        <f>'2004'!$BH65</f>
        <v>0</v>
      </c>
      <c r="V410">
        <f>'2005'!$BH65</f>
        <v>0</v>
      </c>
      <c r="W410">
        <f>'2006'!$BH65</f>
        <v>0</v>
      </c>
      <c r="X410">
        <f>'2007'!$BH65</f>
        <v>0</v>
      </c>
      <c r="Y410">
        <f>'2008'!$BH65</f>
        <v>0</v>
      </c>
      <c r="Z410">
        <f>'2009'!$BH65</f>
        <v>0</v>
      </c>
      <c r="AA410">
        <f>'2010'!$BH65</f>
        <v>0</v>
      </c>
      <c r="AB410">
        <f>'2011'!$BH65</f>
        <v>0</v>
      </c>
      <c r="AC410">
        <f>'2012'!$BH65</f>
        <v>0</v>
      </c>
      <c r="AD410">
        <f>'2013'!$BH65</f>
        <v>0</v>
      </c>
      <c r="AE410">
        <f>'2014'!$BH65</f>
        <v>0</v>
      </c>
      <c r="AF410">
        <f>'2015'!$BH65</f>
        <v>0</v>
      </c>
      <c r="AG410">
        <f>'2016'!$BH65</f>
        <v>0</v>
      </c>
      <c r="AH410">
        <f>'2017'!$BH65</f>
        <v>0</v>
      </c>
      <c r="AI410">
        <f>'2018'!$BH65</f>
        <v>0</v>
      </c>
      <c r="AJ410">
        <f>'2019'!$BH65</f>
        <v>0</v>
      </c>
      <c r="AK410">
        <f>'2020'!$BH65</f>
        <v>0</v>
      </c>
      <c r="AL410">
        <f>'2021'!$BH65</f>
        <v>0</v>
      </c>
    </row>
    <row r="411" spans="1:38" x14ac:dyDescent="0.2">
      <c r="A411" t="s">
        <v>287</v>
      </c>
      <c r="B411" t="s">
        <v>335</v>
      </c>
      <c r="C411" t="s">
        <v>12</v>
      </c>
      <c r="E411" t="s">
        <v>143</v>
      </c>
      <c r="G411">
        <f>'1990'!$BI65</f>
        <v>0</v>
      </c>
      <c r="H411">
        <f>'1991'!$BI65</f>
        <v>0</v>
      </c>
      <c r="I411">
        <f>'1992'!$BI65</f>
        <v>0</v>
      </c>
      <c r="J411">
        <f>'1993'!$BI65</f>
        <v>0</v>
      </c>
      <c r="K411">
        <f>'1994'!$BI65</f>
        <v>0</v>
      </c>
      <c r="L411">
        <f>'1995'!$BI65</f>
        <v>0</v>
      </c>
      <c r="M411">
        <f>'1996'!$BI65</f>
        <v>0</v>
      </c>
      <c r="N411">
        <f>'1997'!$BI65</f>
        <v>0</v>
      </c>
      <c r="O411">
        <f>'1998'!$BI65</f>
        <v>0</v>
      </c>
      <c r="P411">
        <f>'1999'!$BI65</f>
        <v>0</v>
      </c>
      <c r="Q411">
        <f>'2000'!$BI65</f>
        <v>0</v>
      </c>
      <c r="R411">
        <f>'2001'!$BI65</f>
        <v>0</v>
      </c>
      <c r="S411">
        <f>'2002'!$BI65</f>
        <v>0</v>
      </c>
      <c r="T411">
        <f>'2003'!$BI65</f>
        <v>0</v>
      </c>
      <c r="U411">
        <f>'2004'!$BI65</f>
        <v>0</v>
      </c>
      <c r="V411">
        <f>'2005'!$BI65</f>
        <v>0</v>
      </c>
      <c r="W411">
        <f>'2006'!$BI65</f>
        <v>0</v>
      </c>
      <c r="X411">
        <f>'2007'!$BI65</f>
        <v>0</v>
      </c>
      <c r="Y411">
        <f>'2008'!$BI65</f>
        <v>0</v>
      </c>
      <c r="Z411">
        <f>'2009'!$BI65</f>
        <v>0</v>
      </c>
      <c r="AA411">
        <f>'2010'!$BI65</f>
        <v>0</v>
      </c>
      <c r="AB411">
        <f>'2011'!$BI65</f>
        <v>0</v>
      </c>
      <c r="AC411">
        <f>'2012'!$BI65</f>
        <v>0</v>
      </c>
      <c r="AD411">
        <f>'2013'!$BI65</f>
        <v>0</v>
      </c>
      <c r="AE411">
        <f>'2014'!$BI65</f>
        <v>0</v>
      </c>
      <c r="AF411">
        <f>'2015'!$BI65</f>
        <v>0</v>
      </c>
      <c r="AG411">
        <f>'2016'!$BI65</f>
        <v>0</v>
      </c>
      <c r="AH411">
        <f>'2017'!$BI65</f>
        <v>0</v>
      </c>
      <c r="AI411">
        <f>'2018'!$BI65</f>
        <v>0</v>
      </c>
      <c r="AJ411">
        <f>'2019'!$BI65</f>
        <v>0</v>
      </c>
      <c r="AK411">
        <f>'2020'!$BI65</f>
        <v>0</v>
      </c>
      <c r="AL411">
        <f>'2021'!$BI65</f>
        <v>0</v>
      </c>
    </row>
    <row r="412" spans="1:38" x14ac:dyDescent="0.2">
      <c r="A412" t="s">
        <v>287</v>
      </c>
      <c r="B412" t="s">
        <v>335</v>
      </c>
      <c r="C412" t="s">
        <v>13</v>
      </c>
      <c r="E412" t="s">
        <v>145</v>
      </c>
      <c r="G412">
        <f>'1990'!$AT65</f>
        <v>0</v>
      </c>
      <c r="H412">
        <f>'1991'!$AT65</f>
        <v>0</v>
      </c>
      <c r="I412">
        <f>'1992'!$AT65</f>
        <v>0</v>
      </c>
      <c r="J412">
        <f>'1993'!$AT65</f>
        <v>0</v>
      </c>
      <c r="K412">
        <f>'1994'!$AT65</f>
        <v>0</v>
      </c>
      <c r="L412">
        <f>'1995'!$AT65</f>
        <v>0</v>
      </c>
      <c r="M412">
        <f>'1996'!$AT65</f>
        <v>0</v>
      </c>
      <c r="N412">
        <f>'1997'!$AT65</f>
        <v>0</v>
      </c>
      <c r="O412">
        <f>'1998'!$AT65</f>
        <v>0</v>
      </c>
      <c r="P412">
        <f>'1999'!$AT65</f>
        <v>0</v>
      </c>
      <c r="Q412">
        <f>'2000'!$AT65</f>
        <v>0</v>
      </c>
      <c r="R412">
        <f>'2001'!$AT65</f>
        <v>0</v>
      </c>
      <c r="S412">
        <f>'2002'!$AT65</f>
        <v>0</v>
      </c>
      <c r="T412">
        <f>'2003'!$AT65</f>
        <v>0</v>
      </c>
      <c r="U412">
        <f>'2004'!$AT65</f>
        <v>0</v>
      </c>
      <c r="V412">
        <f>'2005'!$AT65</f>
        <v>0</v>
      </c>
      <c r="W412">
        <f>'2006'!$AT65</f>
        <v>0</v>
      </c>
      <c r="X412">
        <f>'2007'!$AT65</f>
        <v>0</v>
      </c>
      <c r="Y412">
        <f>'2008'!$AT65</f>
        <v>0</v>
      </c>
      <c r="Z412">
        <f>'2009'!$AT65</f>
        <v>0</v>
      </c>
      <c r="AA412">
        <f>'2010'!$AT65</f>
        <v>0</v>
      </c>
      <c r="AB412">
        <f>'2011'!$AT65</f>
        <v>0</v>
      </c>
      <c r="AC412">
        <f>'2012'!$AT65</f>
        <v>0</v>
      </c>
      <c r="AD412">
        <f>'2013'!$AT65</f>
        <v>0</v>
      </c>
      <c r="AE412">
        <f>'2014'!$AT65</f>
        <v>0</v>
      </c>
      <c r="AF412">
        <f>'2015'!$AT65</f>
        <v>0</v>
      </c>
      <c r="AG412">
        <f>'2016'!$AT65</f>
        <v>0</v>
      </c>
      <c r="AH412">
        <f>'2017'!$AT65</f>
        <v>0</v>
      </c>
      <c r="AI412">
        <f>'2018'!$AT65</f>
        <v>0</v>
      </c>
      <c r="AJ412">
        <f>'2019'!$AT65</f>
        <v>0</v>
      </c>
      <c r="AK412">
        <f>'2020'!$AT65</f>
        <v>0</v>
      </c>
      <c r="AL412">
        <f>'2021'!$AT65</f>
        <v>0</v>
      </c>
    </row>
    <row r="413" spans="1:38" x14ac:dyDescent="0.2">
      <c r="A413" t="s">
        <v>287</v>
      </c>
      <c r="B413" t="s">
        <v>335</v>
      </c>
      <c r="C413" t="s">
        <v>408</v>
      </c>
      <c r="E413" t="s">
        <v>146</v>
      </c>
      <c r="G413">
        <f>'1990'!$V65</f>
        <v>0</v>
      </c>
      <c r="H413">
        <f>'1991'!$V65</f>
        <v>0</v>
      </c>
      <c r="I413">
        <f>'1992'!$V65</f>
        <v>0</v>
      </c>
      <c r="J413">
        <f>'1993'!$V65</f>
        <v>0</v>
      </c>
      <c r="K413">
        <f>'1994'!$V65</f>
        <v>0</v>
      </c>
      <c r="L413">
        <f>'1995'!$V65</f>
        <v>0</v>
      </c>
      <c r="M413">
        <f>'1996'!$V65</f>
        <v>0</v>
      </c>
      <c r="N413">
        <f>'1997'!$V65</f>
        <v>0</v>
      </c>
      <c r="O413">
        <f>'1998'!$V65</f>
        <v>0</v>
      </c>
      <c r="P413">
        <f>'1999'!$V65</f>
        <v>0</v>
      </c>
      <c r="Q413">
        <f>'2000'!$V65</f>
        <v>0</v>
      </c>
      <c r="R413">
        <f>'2001'!$V65</f>
        <v>0</v>
      </c>
      <c r="S413">
        <f>'2002'!$V65</f>
        <v>0</v>
      </c>
      <c r="T413">
        <f>'2003'!$V65</f>
        <v>0</v>
      </c>
      <c r="U413">
        <f>'2004'!$V65</f>
        <v>0</v>
      </c>
      <c r="V413">
        <f>'2005'!$V65</f>
        <v>0</v>
      </c>
      <c r="W413">
        <f>'2006'!$V65</f>
        <v>0</v>
      </c>
      <c r="X413">
        <f>'2007'!$V65</f>
        <v>0</v>
      </c>
      <c r="Y413">
        <f>'2008'!$V65</f>
        <v>0</v>
      </c>
      <c r="Z413">
        <f>'2009'!$V65</f>
        <v>0</v>
      </c>
      <c r="AA413">
        <f>'2010'!$V65</f>
        <v>0</v>
      </c>
      <c r="AB413">
        <f>'2011'!$V65</f>
        <v>0</v>
      </c>
      <c r="AC413">
        <f>'2012'!$V65</f>
        <v>0</v>
      </c>
      <c r="AD413">
        <f>'2013'!$V65</f>
        <v>0</v>
      </c>
      <c r="AE413">
        <f>'2014'!$V65</f>
        <v>0</v>
      </c>
      <c r="AF413">
        <f>'2015'!$V65</f>
        <v>0</v>
      </c>
      <c r="AG413">
        <f>'2016'!$V65</f>
        <v>0</v>
      </c>
      <c r="AH413">
        <f>'2017'!$V65</f>
        <v>0</v>
      </c>
      <c r="AI413">
        <f>'2018'!$V65</f>
        <v>0</v>
      </c>
      <c r="AJ413">
        <f>'2019'!$V65</f>
        <v>0</v>
      </c>
      <c r="AK413">
        <f>'2020'!$V65</f>
        <v>0</v>
      </c>
      <c r="AL413">
        <f>'2021'!$V65</f>
        <v>0</v>
      </c>
    </row>
    <row r="414" spans="1:38" x14ac:dyDescent="0.2">
      <c r="A414" t="s">
        <v>287</v>
      </c>
      <c r="B414" t="s">
        <v>335</v>
      </c>
      <c r="C414" s="3" t="s">
        <v>409</v>
      </c>
      <c r="E414" t="s">
        <v>147</v>
      </c>
      <c r="G414">
        <f>'1990'!$G65</f>
        <v>0</v>
      </c>
      <c r="H414">
        <f>'1991'!$G65</f>
        <v>0</v>
      </c>
      <c r="I414">
        <f>'1992'!$G65</f>
        <v>0</v>
      </c>
      <c r="J414">
        <f>'1993'!$G65</f>
        <v>0</v>
      </c>
      <c r="K414">
        <f>'1994'!$G65</f>
        <v>0</v>
      </c>
      <c r="L414">
        <f>'1995'!$G65</f>
        <v>0</v>
      </c>
      <c r="M414">
        <f>'1996'!$G65</f>
        <v>0</v>
      </c>
      <c r="N414">
        <f>'1997'!$G65</f>
        <v>0</v>
      </c>
      <c r="O414">
        <f>'1998'!$G65</f>
        <v>0</v>
      </c>
      <c r="P414">
        <f>'1999'!$G65</f>
        <v>0</v>
      </c>
      <c r="Q414">
        <f>'2000'!$G65</f>
        <v>0</v>
      </c>
      <c r="R414">
        <f>'2001'!$G65</f>
        <v>0</v>
      </c>
      <c r="S414">
        <f>'2002'!$G65</f>
        <v>0</v>
      </c>
      <c r="T414">
        <f>'2003'!$G65</f>
        <v>0</v>
      </c>
      <c r="U414">
        <f>'2004'!$G65</f>
        <v>0</v>
      </c>
      <c r="V414">
        <f>'2005'!$G65</f>
        <v>0</v>
      </c>
      <c r="W414">
        <f>'2006'!$G65</f>
        <v>0</v>
      </c>
      <c r="X414">
        <f>'2007'!$G65</f>
        <v>0</v>
      </c>
      <c r="Y414">
        <f>'2008'!$G65</f>
        <v>0</v>
      </c>
      <c r="Z414">
        <f>'2009'!$G65</f>
        <v>0</v>
      </c>
      <c r="AA414">
        <f>'2010'!$G65</f>
        <v>0</v>
      </c>
      <c r="AB414">
        <f>'2011'!$G65</f>
        <v>0</v>
      </c>
      <c r="AC414">
        <f>'2012'!$G65</f>
        <v>0</v>
      </c>
      <c r="AD414">
        <f>'2013'!$G65</f>
        <v>0</v>
      </c>
      <c r="AE414">
        <f>'2014'!$G65</f>
        <v>0</v>
      </c>
      <c r="AF414">
        <f>'2015'!$G65</f>
        <v>0</v>
      </c>
      <c r="AG414">
        <f>'2016'!$G65</f>
        <v>0</v>
      </c>
      <c r="AH414">
        <f>'2017'!$G65</f>
        <v>0</v>
      </c>
      <c r="AI414">
        <f>'2018'!$G65</f>
        <v>0</v>
      </c>
      <c r="AJ414">
        <f>'2019'!$G65</f>
        <v>0</v>
      </c>
      <c r="AK414">
        <f>'2020'!$G65</f>
        <v>0</v>
      </c>
      <c r="AL414">
        <f>'2021'!$G65</f>
        <v>0</v>
      </c>
    </row>
    <row r="415" spans="1:38" x14ac:dyDescent="0.2">
      <c r="A415" t="s">
        <v>287</v>
      </c>
      <c r="B415" t="s">
        <v>335</v>
      </c>
      <c r="C415" t="s">
        <v>46</v>
      </c>
      <c r="E415" t="s">
        <v>148</v>
      </c>
      <c r="G415">
        <f>'1990'!$V65</f>
        <v>0</v>
      </c>
      <c r="H415">
        <f>'1991'!$V65</f>
        <v>0</v>
      </c>
      <c r="I415">
        <f>'1992'!$V65</f>
        <v>0</v>
      </c>
      <c r="J415">
        <f>'1993'!$V65</f>
        <v>0</v>
      </c>
      <c r="K415">
        <f>'1994'!$V65</f>
        <v>0</v>
      </c>
      <c r="L415">
        <f>'1995'!$V65</f>
        <v>0</v>
      </c>
      <c r="M415">
        <f>'1996'!$V65</f>
        <v>0</v>
      </c>
      <c r="N415">
        <f>'1997'!$V65</f>
        <v>0</v>
      </c>
      <c r="O415">
        <f>'1998'!$V65</f>
        <v>0</v>
      </c>
      <c r="P415">
        <f>'1999'!$V65</f>
        <v>0</v>
      </c>
      <c r="Q415">
        <f>'2000'!$V65</f>
        <v>0</v>
      </c>
      <c r="R415">
        <f>'2001'!$V65</f>
        <v>0</v>
      </c>
      <c r="S415">
        <f>'2002'!$V65</f>
        <v>0</v>
      </c>
      <c r="T415">
        <f>'2003'!$V65</f>
        <v>0</v>
      </c>
      <c r="U415">
        <f>'2004'!$V65</f>
        <v>0</v>
      </c>
      <c r="V415">
        <f>'2005'!$V65</f>
        <v>0</v>
      </c>
      <c r="W415">
        <f>'2006'!$V65</f>
        <v>0</v>
      </c>
      <c r="X415">
        <f>'2007'!$V65</f>
        <v>0</v>
      </c>
      <c r="Y415">
        <f>'2008'!$V65</f>
        <v>0</v>
      </c>
      <c r="Z415">
        <f>'2009'!$V65</f>
        <v>0</v>
      </c>
      <c r="AA415">
        <f>'2010'!$V65</f>
        <v>0</v>
      </c>
      <c r="AB415">
        <f>'2011'!$V65</f>
        <v>0</v>
      </c>
      <c r="AC415">
        <f>'2012'!$V65</f>
        <v>0</v>
      </c>
      <c r="AD415">
        <f>'2013'!$V65</f>
        <v>0</v>
      </c>
      <c r="AE415">
        <f>'2014'!$V65</f>
        <v>0</v>
      </c>
      <c r="AF415">
        <f>'2015'!$V65</f>
        <v>0</v>
      </c>
      <c r="AG415">
        <f>'2016'!$V65</f>
        <v>0</v>
      </c>
      <c r="AH415">
        <f>'2017'!$V65</f>
        <v>0</v>
      </c>
      <c r="AI415">
        <f>'2018'!$V65</f>
        <v>0</v>
      </c>
      <c r="AJ415">
        <f>'2019'!$V65</f>
        <v>0</v>
      </c>
      <c r="AK415">
        <f>'2020'!$V65</f>
        <v>0</v>
      </c>
      <c r="AL415">
        <f>'2021'!$V65</f>
        <v>0</v>
      </c>
    </row>
    <row r="416" spans="1:38" x14ac:dyDescent="0.2">
      <c r="A416" t="s">
        <v>287</v>
      </c>
      <c r="B416" t="s">
        <v>335</v>
      </c>
      <c r="C416" t="s">
        <v>45</v>
      </c>
      <c r="E416" t="s">
        <v>241</v>
      </c>
      <c r="G416">
        <f>'1990'!$BJ65</f>
        <v>0</v>
      </c>
      <c r="H416">
        <f>'1991'!$BJ65</f>
        <v>0</v>
      </c>
      <c r="I416">
        <f>'1992'!$BJ65</f>
        <v>0</v>
      </c>
      <c r="J416">
        <f>'1993'!$BJ65</f>
        <v>0</v>
      </c>
      <c r="K416">
        <f>'1994'!$BJ65</f>
        <v>0</v>
      </c>
      <c r="L416">
        <f>'1995'!$BJ65</f>
        <v>0</v>
      </c>
      <c r="M416">
        <f>'1996'!$BJ65</f>
        <v>0</v>
      </c>
      <c r="N416">
        <f>'1997'!$BJ65</f>
        <v>0</v>
      </c>
      <c r="O416">
        <f>'1998'!$BJ65</f>
        <v>0</v>
      </c>
      <c r="P416">
        <f>'1999'!$BJ65</f>
        <v>0</v>
      </c>
      <c r="Q416">
        <f>'2000'!$BJ65</f>
        <v>0</v>
      </c>
      <c r="R416">
        <f>'2001'!$BJ65</f>
        <v>0</v>
      </c>
      <c r="S416">
        <f>'2002'!$BJ65</f>
        <v>0</v>
      </c>
      <c r="T416">
        <f>'2003'!$BJ65</f>
        <v>0</v>
      </c>
      <c r="U416">
        <f>'2004'!$BJ65</f>
        <v>0</v>
      </c>
      <c r="V416">
        <f>'2005'!$BJ65</f>
        <v>0</v>
      </c>
      <c r="W416">
        <f>'2006'!$BJ65</f>
        <v>0</v>
      </c>
      <c r="X416">
        <f>'2007'!$BJ65</f>
        <v>0</v>
      </c>
      <c r="Y416">
        <f>'2008'!$BJ65</f>
        <v>0</v>
      </c>
      <c r="Z416">
        <f>'2009'!$BJ65</f>
        <v>0</v>
      </c>
      <c r="AA416">
        <f>'2010'!$BJ65</f>
        <v>0</v>
      </c>
      <c r="AB416">
        <f>'2011'!$BJ65</f>
        <v>0</v>
      </c>
      <c r="AC416">
        <f>'2012'!$BJ65</f>
        <v>0</v>
      </c>
      <c r="AD416">
        <f>'2013'!$BJ65</f>
        <v>0</v>
      </c>
      <c r="AE416">
        <f>'2014'!$BJ65</f>
        <v>0</v>
      </c>
      <c r="AF416">
        <f>'2015'!$BJ65</f>
        <v>0</v>
      </c>
      <c r="AG416">
        <f>'2016'!$BJ65</f>
        <v>0</v>
      </c>
      <c r="AH416">
        <f>'2017'!$BJ65</f>
        <v>0</v>
      </c>
      <c r="AI416">
        <f>'2018'!$BJ65</f>
        <v>0</v>
      </c>
      <c r="AJ416">
        <f>'2019'!$BJ65</f>
        <v>0</v>
      </c>
      <c r="AK416">
        <f>'2020'!$BJ65</f>
        <v>0</v>
      </c>
      <c r="AL416">
        <f>'2021'!$BJ65</f>
        <v>0</v>
      </c>
    </row>
    <row r="419" spans="1:38" x14ac:dyDescent="0.2">
      <c r="A419" t="s">
        <v>285</v>
      </c>
      <c r="B419" t="s">
        <v>336</v>
      </c>
      <c r="C419" t="s">
        <v>7</v>
      </c>
      <c r="E419" t="s">
        <v>142</v>
      </c>
      <c r="G419">
        <f>'1990'!$BH36</f>
        <v>9</v>
      </c>
      <c r="H419">
        <f>'1991'!$BH36</f>
        <v>9.4</v>
      </c>
      <c r="I419">
        <f>'1992'!$BH36</f>
        <v>9.6999999999999993</v>
      </c>
      <c r="J419">
        <f>'1993'!$BH36</f>
        <v>10.7</v>
      </c>
      <c r="K419">
        <f>'1994'!$BH36</f>
        <v>11.4</v>
      </c>
      <c r="L419">
        <f>'1995'!$BH36</f>
        <v>12.2</v>
      </c>
      <c r="M419">
        <f>'1996'!$BH36</f>
        <v>12.8</v>
      </c>
      <c r="N419">
        <f>'1997'!$BH36</f>
        <v>12.6</v>
      </c>
      <c r="O419">
        <f>'1998'!$BH36</f>
        <v>12.4</v>
      </c>
      <c r="P419">
        <f>'1999'!$BH36</f>
        <v>12.7</v>
      </c>
      <c r="Q419">
        <f>'2000'!$BH36</f>
        <v>13</v>
      </c>
      <c r="R419">
        <f>'2001'!$BH36</f>
        <v>13.7</v>
      </c>
      <c r="S419">
        <f>'2002'!$BH36</f>
        <v>13.9</v>
      </c>
      <c r="T419">
        <f>'2003'!$BH36</f>
        <v>13.9</v>
      </c>
      <c r="U419">
        <f>'2004'!$BH36</f>
        <v>14.4</v>
      </c>
      <c r="V419">
        <f>'2005'!$BH36</f>
        <v>15.2</v>
      </c>
      <c r="W419">
        <f>'2006'!$BH36</f>
        <v>15.1</v>
      </c>
      <c r="X419">
        <f>'2007'!$BH36</f>
        <v>15.3</v>
      </c>
      <c r="Y419">
        <f>'2008'!$BH36</f>
        <v>15.6</v>
      </c>
      <c r="Z419">
        <f>'2009'!$BH36</f>
        <v>16.5</v>
      </c>
      <c r="AA419">
        <f>'2010'!$BH36</f>
        <v>14.8</v>
      </c>
      <c r="AB419">
        <f>'2011'!$BH36</f>
        <v>15.2</v>
      </c>
      <c r="AC419">
        <f>'2012'!$BH36</f>
        <v>14.6</v>
      </c>
      <c r="AD419">
        <f>'2013'!$BH36</f>
        <v>15</v>
      </c>
      <c r="AE419">
        <f>'2014'!$BH36</f>
        <v>16.7</v>
      </c>
      <c r="AF419">
        <f>'2015'!$BH36</f>
        <v>16.100000000000001</v>
      </c>
      <c r="AG419">
        <f>'2016'!$BH36</f>
        <v>15</v>
      </c>
      <c r="AH419">
        <f>'2017'!$BH36</f>
        <v>13.7</v>
      </c>
      <c r="AI419">
        <f>'2018'!$BH36</f>
        <v>12.3</v>
      </c>
      <c r="AJ419">
        <f>'2019'!$BH36</f>
        <v>12.6</v>
      </c>
      <c r="AK419">
        <f>'2020'!$BH36</f>
        <v>12.3</v>
      </c>
      <c r="AL419">
        <f>'2021'!$BH36</f>
        <v>13.5</v>
      </c>
    </row>
    <row r="420" spans="1:38" x14ac:dyDescent="0.2">
      <c r="A420" t="s">
        <v>285</v>
      </c>
      <c r="B420" t="s">
        <v>336</v>
      </c>
      <c r="C420" t="s">
        <v>12</v>
      </c>
      <c r="E420" t="s">
        <v>143</v>
      </c>
      <c r="G420">
        <f>'1990'!$BI36</f>
        <v>0</v>
      </c>
      <c r="H420">
        <f>'1991'!$BI36</f>
        <v>0</v>
      </c>
      <c r="I420">
        <f>'1992'!$BI36</f>
        <v>0</v>
      </c>
      <c r="J420">
        <f>'1993'!$BI36</f>
        <v>0</v>
      </c>
      <c r="K420">
        <f>'1994'!$BI36</f>
        <v>0</v>
      </c>
      <c r="L420">
        <f>'1995'!$BI36</f>
        <v>0</v>
      </c>
      <c r="M420">
        <f>'1996'!$BI36</f>
        <v>0</v>
      </c>
      <c r="N420">
        <f>'1997'!$BI36</f>
        <v>0</v>
      </c>
      <c r="O420">
        <f>'1998'!$BI36</f>
        <v>0</v>
      </c>
      <c r="P420">
        <f>'1999'!$BI36</f>
        <v>0</v>
      </c>
      <c r="Q420">
        <f>'2000'!$BI36</f>
        <v>0</v>
      </c>
      <c r="R420">
        <f>'2001'!$BI36</f>
        <v>0</v>
      </c>
      <c r="S420">
        <f>'2002'!$BI36</f>
        <v>0</v>
      </c>
      <c r="T420">
        <f>'2003'!$BI36</f>
        <v>0</v>
      </c>
      <c r="U420">
        <f>'2004'!$BI36</f>
        <v>0</v>
      </c>
      <c r="V420">
        <f>'2005'!$BI36</f>
        <v>0</v>
      </c>
      <c r="W420">
        <f>'2006'!$BI36</f>
        <v>0</v>
      </c>
      <c r="X420">
        <f>'2007'!$BI36</f>
        <v>0</v>
      </c>
      <c r="Y420">
        <f>'2008'!$BI36</f>
        <v>0</v>
      </c>
      <c r="Z420">
        <f>'2009'!$BI36</f>
        <v>0</v>
      </c>
      <c r="AA420">
        <f>'2010'!$BI36</f>
        <v>0</v>
      </c>
      <c r="AB420">
        <f>'2011'!$BI36</f>
        <v>0</v>
      </c>
      <c r="AC420">
        <f>'2012'!$BI36</f>
        <v>0</v>
      </c>
      <c r="AD420">
        <f>'2013'!$BI36</f>
        <v>0</v>
      </c>
      <c r="AE420">
        <f>'2014'!$BI36</f>
        <v>0</v>
      </c>
      <c r="AF420">
        <f>'2015'!$BI36</f>
        <v>0</v>
      </c>
      <c r="AG420">
        <f>'2016'!$BI36</f>
        <v>0</v>
      </c>
      <c r="AH420">
        <f>'2017'!$BI36</f>
        <v>0</v>
      </c>
      <c r="AI420">
        <f>'2018'!$BI36</f>
        <v>0</v>
      </c>
      <c r="AJ420">
        <f>'2019'!$BI36</f>
        <v>0</v>
      </c>
      <c r="AK420">
        <f>'2020'!$BI36</f>
        <v>0</v>
      </c>
      <c r="AL420">
        <f>'2021'!$BI36</f>
        <v>0</v>
      </c>
    </row>
    <row r="421" spans="1:38" x14ac:dyDescent="0.2">
      <c r="A421" t="s">
        <v>285</v>
      </c>
      <c r="B421" t="s">
        <v>336</v>
      </c>
      <c r="C421" t="s">
        <v>13</v>
      </c>
      <c r="E421" t="s">
        <v>145</v>
      </c>
      <c r="G421">
        <f>'1990'!$AT36</f>
        <v>0</v>
      </c>
      <c r="H421">
        <f>'1991'!$AT36</f>
        <v>0</v>
      </c>
      <c r="I421">
        <f>'1992'!$AT36</f>
        <v>0</v>
      </c>
      <c r="J421">
        <f>'1993'!$AT36</f>
        <v>0</v>
      </c>
      <c r="K421">
        <f>'1994'!$AT36</f>
        <v>0</v>
      </c>
      <c r="L421">
        <f>'1995'!$AT36</f>
        <v>0</v>
      </c>
      <c r="M421">
        <f>'1996'!$AT36</f>
        <v>0</v>
      </c>
      <c r="N421">
        <f>'1997'!$AT36</f>
        <v>0</v>
      </c>
      <c r="O421">
        <f>'1998'!$AT36</f>
        <v>0</v>
      </c>
      <c r="P421">
        <f>'1999'!$AT36</f>
        <v>0</v>
      </c>
      <c r="Q421">
        <f>'2000'!$AT36</f>
        <v>0</v>
      </c>
      <c r="R421">
        <f>'2001'!$AT36</f>
        <v>0</v>
      </c>
      <c r="S421">
        <f>'2002'!$AT36</f>
        <v>0</v>
      </c>
      <c r="T421">
        <f>'2003'!$AT36</f>
        <v>0</v>
      </c>
      <c r="U421">
        <f>'2004'!$AT36</f>
        <v>0</v>
      </c>
      <c r="V421">
        <f>'2005'!$AT36</f>
        <v>0</v>
      </c>
      <c r="W421">
        <f>'2006'!$AT36</f>
        <v>0</v>
      </c>
      <c r="X421">
        <f>'2007'!$AT36</f>
        <v>0</v>
      </c>
      <c r="Y421">
        <f>'2008'!$AT36</f>
        <v>0</v>
      </c>
      <c r="Z421">
        <f>'2009'!$AT36</f>
        <v>0</v>
      </c>
      <c r="AA421">
        <f>'2010'!$AT36</f>
        <v>0</v>
      </c>
      <c r="AB421">
        <f>'2011'!$AT36</f>
        <v>0</v>
      </c>
      <c r="AC421">
        <f>'2012'!$AT36</f>
        <v>0</v>
      </c>
      <c r="AD421">
        <f>'2013'!$AT36</f>
        <v>0</v>
      </c>
      <c r="AE421">
        <f>'2014'!$AT36</f>
        <v>0</v>
      </c>
      <c r="AF421">
        <f>'2015'!$AT36</f>
        <v>0</v>
      </c>
      <c r="AG421">
        <f>'2016'!$AT36</f>
        <v>0</v>
      </c>
      <c r="AH421">
        <f>'2017'!$AT36</f>
        <v>0</v>
      </c>
      <c r="AI421">
        <f>'2018'!$AT36</f>
        <v>0</v>
      </c>
      <c r="AJ421">
        <f>'2019'!$AT36</f>
        <v>0</v>
      </c>
      <c r="AK421">
        <f>'2020'!$AT36</f>
        <v>0</v>
      </c>
      <c r="AL421">
        <f>'2021'!$AT36</f>
        <v>0</v>
      </c>
    </row>
    <row r="422" spans="1:38" x14ac:dyDescent="0.2">
      <c r="A422" t="s">
        <v>285</v>
      </c>
      <c r="B422" t="s">
        <v>336</v>
      </c>
      <c r="C422" t="s">
        <v>408</v>
      </c>
      <c r="E422" t="s">
        <v>146</v>
      </c>
      <c r="G422">
        <f>'1990'!$V36</f>
        <v>0</v>
      </c>
      <c r="H422">
        <f>'1991'!$V36</f>
        <v>0</v>
      </c>
      <c r="I422">
        <f>'1992'!$V36</f>
        <v>0</v>
      </c>
      <c r="J422">
        <f>'1993'!$V36</f>
        <v>0</v>
      </c>
      <c r="K422">
        <f>'1994'!$V36</f>
        <v>0</v>
      </c>
      <c r="L422">
        <f>'1995'!$V36</f>
        <v>0</v>
      </c>
      <c r="M422">
        <f>'1996'!$V36</f>
        <v>0</v>
      </c>
      <c r="N422">
        <f>'1997'!$V36</f>
        <v>0</v>
      </c>
      <c r="O422">
        <f>'1998'!$V36</f>
        <v>0</v>
      </c>
      <c r="P422">
        <f>'1999'!$V36</f>
        <v>0</v>
      </c>
      <c r="Q422">
        <f>'2000'!$V36</f>
        <v>0</v>
      </c>
      <c r="R422">
        <f>'2001'!$V36</f>
        <v>0</v>
      </c>
      <c r="S422">
        <f>'2002'!$V36</f>
        <v>0</v>
      </c>
      <c r="T422">
        <f>'2003'!$V36</f>
        <v>0</v>
      </c>
      <c r="U422">
        <f>'2004'!$V36</f>
        <v>0</v>
      </c>
      <c r="V422">
        <f>'2005'!$V36</f>
        <v>0</v>
      </c>
      <c r="W422">
        <f>'2006'!$V36</f>
        <v>0</v>
      </c>
      <c r="X422">
        <f>'2007'!$V36</f>
        <v>0</v>
      </c>
      <c r="Y422">
        <f>'2008'!$V36</f>
        <v>0</v>
      </c>
      <c r="Z422">
        <f>'2009'!$V36</f>
        <v>0</v>
      </c>
      <c r="AA422">
        <f>'2010'!$V36</f>
        <v>0</v>
      </c>
      <c r="AB422">
        <f>'2011'!$V36</f>
        <v>0</v>
      </c>
      <c r="AC422">
        <f>'2012'!$V36</f>
        <v>0</v>
      </c>
      <c r="AD422">
        <f>'2013'!$V36</f>
        <v>0</v>
      </c>
      <c r="AE422">
        <f>'2014'!$V36</f>
        <v>0</v>
      </c>
      <c r="AF422">
        <f>'2015'!$V36</f>
        <v>0</v>
      </c>
      <c r="AG422">
        <f>'2016'!$V36</f>
        <v>0</v>
      </c>
      <c r="AH422">
        <f>'2017'!$V36</f>
        <v>0</v>
      </c>
      <c r="AI422">
        <f>'2018'!$V36</f>
        <v>0</v>
      </c>
      <c r="AJ422">
        <f>'2019'!$V36</f>
        <v>0</v>
      </c>
      <c r="AK422">
        <f>'2020'!$V36</f>
        <v>0</v>
      </c>
      <c r="AL422">
        <f>'2021'!$V36</f>
        <v>0</v>
      </c>
    </row>
    <row r="423" spans="1:38" x14ac:dyDescent="0.2">
      <c r="A423" t="s">
        <v>285</v>
      </c>
      <c r="B423" t="s">
        <v>336</v>
      </c>
      <c r="C423" s="3" t="s">
        <v>409</v>
      </c>
      <c r="E423" t="s">
        <v>147</v>
      </c>
      <c r="G423">
        <f>'1990'!$G36</f>
        <v>0</v>
      </c>
      <c r="H423">
        <f>'1991'!$G36</f>
        <v>0</v>
      </c>
      <c r="I423">
        <f>'1992'!$G36</f>
        <v>0</v>
      </c>
      <c r="J423">
        <f>'1993'!$G36</f>
        <v>0</v>
      </c>
      <c r="K423">
        <f>'1994'!$G36</f>
        <v>0</v>
      </c>
      <c r="L423">
        <f>'1995'!$G36</f>
        <v>0</v>
      </c>
      <c r="M423">
        <f>'1996'!$G36</f>
        <v>0</v>
      </c>
      <c r="N423">
        <f>'1997'!$G36</f>
        <v>0</v>
      </c>
      <c r="O423">
        <f>'1998'!$G36</f>
        <v>0</v>
      </c>
      <c r="P423">
        <f>'1999'!$G36</f>
        <v>0</v>
      </c>
      <c r="Q423">
        <f>'2000'!$G36</f>
        <v>0</v>
      </c>
      <c r="R423">
        <f>'2001'!$G36</f>
        <v>0</v>
      </c>
      <c r="S423">
        <f>'2002'!$G36</f>
        <v>0</v>
      </c>
      <c r="T423">
        <f>'2003'!$G36</f>
        <v>0</v>
      </c>
      <c r="U423">
        <f>'2004'!$G36</f>
        <v>0</v>
      </c>
      <c r="V423">
        <f>'2005'!$G36</f>
        <v>0</v>
      </c>
      <c r="W423">
        <f>'2006'!$G36</f>
        <v>0</v>
      </c>
      <c r="X423">
        <f>'2007'!$G36</f>
        <v>0</v>
      </c>
      <c r="Y423">
        <f>'2008'!$G36</f>
        <v>0</v>
      </c>
      <c r="Z423">
        <f>'2009'!$G36</f>
        <v>0</v>
      </c>
      <c r="AA423">
        <f>'2010'!$G36</f>
        <v>0</v>
      </c>
      <c r="AB423">
        <f>'2011'!$G36</f>
        <v>0</v>
      </c>
      <c r="AC423">
        <f>'2012'!$G36</f>
        <v>0</v>
      </c>
      <c r="AD423">
        <f>'2013'!$G36</f>
        <v>0</v>
      </c>
      <c r="AE423">
        <f>'2014'!$G36</f>
        <v>0</v>
      </c>
      <c r="AF423">
        <f>'2015'!$G36</f>
        <v>0</v>
      </c>
      <c r="AG423">
        <f>'2016'!$G36</f>
        <v>0</v>
      </c>
      <c r="AH423">
        <f>'2017'!$G36</f>
        <v>0</v>
      </c>
      <c r="AI423">
        <f>'2018'!$G36</f>
        <v>0</v>
      </c>
      <c r="AJ423">
        <f>'2019'!$G36</f>
        <v>0</v>
      </c>
      <c r="AK423">
        <f>'2020'!$G36</f>
        <v>0</v>
      </c>
      <c r="AL423">
        <f>'2021'!$G36</f>
        <v>0</v>
      </c>
    </row>
    <row r="424" spans="1:38" x14ac:dyDescent="0.2">
      <c r="A424" t="s">
        <v>285</v>
      </c>
      <c r="B424" t="s">
        <v>336</v>
      </c>
      <c r="C424" t="s">
        <v>46</v>
      </c>
      <c r="E424" t="s">
        <v>148</v>
      </c>
      <c r="G424">
        <f>'1990'!$AS36</f>
        <v>0</v>
      </c>
      <c r="H424">
        <f>'1991'!$AS36</f>
        <v>0</v>
      </c>
      <c r="I424">
        <f>'1992'!$AS36</f>
        <v>0</v>
      </c>
      <c r="J424">
        <f>'1993'!$AS36</f>
        <v>0</v>
      </c>
      <c r="K424">
        <f>'1994'!$AS36</f>
        <v>0</v>
      </c>
      <c r="L424">
        <f>'1995'!$AS36</f>
        <v>0</v>
      </c>
      <c r="M424">
        <f>'1996'!$AS36</f>
        <v>0</v>
      </c>
      <c r="N424">
        <f>'1997'!$AS36</f>
        <v>0</v>
      </c>
      <c r="O424">
        <f>'1998'!$AS36</f>
        <v>0</v>
      </c>
      <c r="P424">
        <f>'1999'!$AS36</f>
        <v>0</v>
      </c>
      <c r="Q424">
        <f>'2000'!$AS36</f>
        <v>0</v>
      </c>
      <c r="R424">
        <f>'2001'!$AS36</f>
        <v>0</v>
      </c>
      <c r="S424">
        <f>'2002'!$AS36</f>
        <v>0</v>
      </c>
      <c r="T424">
        <f>'2003'!$AS36</f>
        <v>0</v>
      </c>
      <c r="U424">
        <f>'2004'!$AS36</f>
        <v>0</v>
      </c>
      <c r="V424">
        <f>'2005'!$AS36</f>
        <v>0</v>
      </c>
      <c r="W424">
        <f>'2006'!$AS36</f>
        <v>0</v>
      </c>
      <c r="X424">
        <f>'2007'!$AS36</f>
        <v>0</v>
      </c>
      <c r="Y424">
        <f>'2008'!$AS36</f>
        <v>0</v>
      </c>
      <c r="Z424">
        <f>'2009'!$AS36</f>
        <v>0</v>
      </c>
      <c r="AA424">
        <f>'2010'!$AS36</f>
        <v>0</v>
      </c>
      <c r="AB424">
        <f>'2011'!$AS36</f>
        <v>0</v>
      </c>
      <c r="AC424">
        <f>'2012'!$AS36</f>
        <v>0</v>
      </c>
      <c r="AD424">
        <f>'2013'!$AS36</f>
        <v>0</v>
      </c>
      <c r="AE424">
        <f>'2014'!$AS36</f>
        <v>0</v>
      </c>
      <c r="AF424">
        <f>'2015'!$AS36</f>
        <v>0</v>
      </c>
      <c r="AG424">
        <f>'2016'!$AS36</f>
        <v>0</v>
      </c>
      <c r="AH424">
        <f>'2017'!$AS36</f>
        <v>0</v>
      </c>
      <c r="AI424">
        <f>'2018'!$AS36</f>
        <v>0</v>
      </c>
      <c r="AJ424">
        <f>'2019'!$AS36</f>
        <v>0</v>
      </c>
      <c r="AK424">
        <f>'2020'!$AS36</f>
        <v>0</v>
      </c>
      <c r="AL424">
        <f>'2021'!$AS36</f>
        <v>0</v>
      </c>
    </row>
    <row r="425" spans="1:38" x14ac:dyDescent="0.2">
      <c r="A425" t="s">
        <v>285</v>
      </c>
      <c r="B425" t="s">
        <v>336</v>
      </c>
      <c r="C425" t="s">
        <v>45</v>
      </c>
      <c r="E425" t="s">
        <v>241</v>
      </c>
      <c r="G425">
        <f>'1990'!$BJ36</f>
        <v>0</v>
      </c>
      <c r="H425">
        <f>'1991'!$BJ36</f>
        <v>0</v>
      </c>
      <c r="I425">
        <f>'1992'!$BJ36</f>
        <v>0</v>
      </c>
      <c r="J425">
        <f>'1993'!$BJ36</f>
        <v>0</v>
      </c>
      <c r="K425">
        <f>'1994'!$BJ36</f>
        <v>0</v>
      </c>
      <c r="L425">
        <f>'1995'!$BJ36</f>
        <v>0</v>
      </c>
      <c r="M425">
        <f>'1996'!$BJ36</f>
        <v>0</v>
      </c>
      <c r="N425">
        <f>'1997'!$BJ36</f>
        <v>0</v>
      </c>
      <c r="O425">
        <f>'1998'!$BJ36</f>
        <v>0</v>
      </c>
      <c r="P425">
        <f>'1999'!$BJ36</f>
        <v>0</v>
      </c>
      <c r="Q425">
        <f>'2000'!$BJ36</f>
        <v>0</v>
      </c>
      <c r="R425">
        <f>'2001'!$BJ36</f>
        <v>0</v>
      </c>
      <c r="S425">
        <f>'2002'!$BJ36</f>
        <v>0</v>
      </c>
      <c r="T425">
        <f>'2003'!$BJ36</f>
        <v>0</v>
      </c>
      <c r="U425">
        <f>'2004'!$BJ36</f>
        <v>0</v>
      </c>
      <c r="V425">
        <f>'2005'!$BJ36</f>
        <v>0</v>
      </c>
      <c r="W425">
        <f>'2006'!$BJ36</f>
        <v>0</v>
      </c>
      <c r="X425">
        <f>'2007'!$BJ36</f>
        <v>0</v>
      </c>
      <c r="Y425">
        <f>'2008'!$BJ36</f>
        <v>0</v>
      </c>
      <c r="Z425">
        <f>'2009'!$BJ36</f>
        <v>0</v>
      </c>
      <c r="AA425">
        <f>'2010'!$BJ36</f>
        <v>0</v>
      </c>
      <c r="AB425">
        <f>'2011'!$BJ36</f>
        <v>0</v>
      </c>
      <c r="AC425">
        <f>'2012'!$BJ36</f>
        <v>0</v>
      </c>
      <c r="AD425">
        <f>'2013'!$BJ36</f>
        <v>0</v>
      </c>
      <c r="AE425">
        <f>'2014'!$BJ36</f>
        <v>0</v>
      </c>
      <c r="AF425">
        <f>'2015'!$BJ36</f>
        <v>0</v>
      </c>
      <c r="AG425">
        <f>'2016'!$BJ36</f>
        <v>0</v>
      </c>
      <c r="AH425">
        <f>'2017'!$BJ36</f>
        <v>0</v>
      </c>
      <c r="AI425">
        <f>'2018'!$BJ36</f>
        <v>0</v>
      </c>
      <c r="AJ425">
        <f>'2019'!$BJ36</f>
        <v>0</v>
      </c>
      <c r="AK425">
        <f>'2020'!$BJ36</f>
        <v>0</v>
      </c>
      <c r="AL425">
        <f>'2021'!$BJ36</f>
        <v>0</v>
      </c>
    </row>
    <row r="427" spans="1:38" x14ac:dyDescent="0.2">
      <c r="A427" t="s">
        <v>285</v>
      </c>
      <c r="B427" t="s">
        <v>337</v>
      </c>
      <c r="C427" t="s">
        <v>7</v>
      </c>
      <c r="E427" t="s">
        <v>142</v>
      </c>
      <c r="G427">
        <f>'1990'!$BH37</f>
        <v>3</v>
      </c>
      <c r="H427">
        <f>'1991'!$BH37</f>
        <v>3.5</v>
      </c>
      <c r="I427">
        <f>'1992'!$BH37</f>
        <v>3.8</v>
      </c>
      <c r="J427">
        <f>'1993'!$BH37</f>
        <v>3.9</v>
      </c>
      <c r="K427">
        <f>'1994'!$BH37</f>
        <v>3.8</v>
      </c>
      <c r="L427">
        <f>'1995'!$BH37</f>
        <v>3.4</v>
      </c>
      <c r="M427">
        <f>'1996'!$BH37</f>
        <v>4</v>
      </c>
      <c r="N427">
        <f>'1997'!$BH37</f>
        <v>3.6</v>
      </c>
      <c r="O427">
        <f>'1998'!$BH37</f>
        <v>3.7</v>
      </c>
      <c r="P427">
        <f>'1999'!$BH37</f>
        <v>3.1</v>
      </c>
      <c r="Q427">
        <f>'2000'!$BH37</f>
        <v>3</v>
      </c>
      <c r="R427">
        <f>'2001'!$BH37</f>
        <v>3.3</v>
      </c>
      <c r="S427">
        <f>'2002'!$BH37</f>
        <v>3.5</v>
      </c>
      <c r="T427">
        <f>'2003'!$BH37</f>
        <v>3.4</v>
      </c>
      <c r="U427">
        <f>'2004'!$BH37</f>
        <v>3.9</v>
      </c>
      <c r="V427">
        <f>'2005'!$BH37</f>
        <v>4.5</v>
      </c>
      <c r="W427">
        <f>'2006'!$BH37</f>
        <v>4.2</v>
      </c>
      <c r="X427">
        <f>'2007'!$BH37</f>
        <v>4.5</v>
      </c>
      <c r="Y427">
        <f>'2008'!$BH37</f>
        <v>5.5</v>
      </c>
      <c r="Z427">
        <f>'2009'!$BH37</f>
        <v>4.5</v>
      </c>
      <c r="AA427">
        <f>'2010'!$BH37</f>
        <v>5.9</v>
      </c>
      <c r="AB427">
        <f>'2011'!$BH37</f>
        <v>6.2</v>
      </c>
      <c r="AC427">
        <f>'2012'!$BH37</f>
        <v>6.5</v>
      </c>
      <c r="AD427">
        <f>'2013'!$BH37</f>
        <v>9.6</v>
      </c>
      <c r="AE427">
        <f>'2014'!$BH37</f>
        <v>9.3000000000000007</v>
      </c>
      <c r="AF427">
        <f>'2015'!$BH37</f>
        <v>9</v>
      </c>
      <c r="AG427">
        <f>'2016'!$BH37</f>
        <v>9.5</v>
      </c>
      <c r="AH427">
        <f>'2017'!$BH37</f>
        <v>9.6</v>
      </c>
      <c r="AI427">
        <f>'2018'!$BH37</f>
        <v>9.4</v>
      </c>
      <c r="AJ427">
        <f>'2019'!$BH37</f>
        <v>7.8</v>
      </c>
      <c r="AK427">
        <f>'2020'!$BH37</f>
        <v>6.8</v>
      </c>
      <c r="AL427">
        <f>'2021'!$BH37</f>
        <v>6.7</v>
      </c>
    </row>
    <row r="428" spans="1:38" x14ac:dyDescent="0.2">
      <c r="A428" t="s">
        <v>285</v>
      </c>
      <c r="B428" t="s">
        <v>337</v>
      </c>
      <c r="C428" t="s">
        <v>12</v>
      </c>
      <c r="E428" t="s">
        <v>143</v>
      </c>
      <c r="G428">
        <f>'1990'!$BI37</f>
        <v>0.6</v>
      </c>
      <c r="H428">
        <f>'1991'!$BI37</f>
        <v>0.7</v>
      </c>
      <c r="I428">
        <f>'1992'!$BI37</f>
        <v>0.7</v>
      </c>
      <c r="J428">
        <f>'1993'!$BI37</f>
        <v>0.8</v>
      </c>
      <c r="K428">
        <f>'1994'!$BI37</f>
        <v>0.9</v>
      </c>
      <c r="L428">
        <f>'1995'!$BI37</f>
        <v>0.8</v>
      </c>
      <c r="M428">
        <f>'1996'!$BI37</f>
        <v>0.8</v>
      </c>
      <c r="N428">
        <f>'1997'!$BI37</f>
        <v>0.5</v>
      </c>
      <c r="O428">
        <f>'1998'!$BI37</f>
        <v>0.7</v>
      </c>
      <c r="P428">
        <f>'1999'!$BI37</f>
        <v>0.5</v>
      </c>
      <c r="Q428">
        <f>'2000'!$BI37</f>
        <v>0.5</v>
      </c>
      <c r="R428">
        <f>'2001'!$BI37</f>
        <v>0.5</v>
      </c>
      <c r="S428">
        <f>'2002'!$BI37</f>
        <v>0.5</v>
      </c>
      <c r="T428">
        <f>'2003'!$BI37</f>
        <v>0.1</v>
      </c>
      <c r="U428">
        <f>'2004'!$BI37</f>
        <v>0.2</v>
      </c>
      <c r="V428">
        <f>'2005'!$BI37</f>
        <v>0.5</v>
      </c>
      <c r="W428">
        <f>'2006'!$BI37</f>
        <v>0.1</v>
      </c>
      <c r="X428">
        <f>'2007'!$BI37</f>
        <v>0.3</v>
      </c>
      <c r="Y428">
        <f>'2008'!$BI37</f>
        <v>0.2</v>
      </c>
      <c r="Z428">
        <f>'2009'!$BI37</f>
        <v>0.2</v>
      </c>
      <c r="AA428">
        <f>'2010'!$BI37</f>
        <v>0.2</v>
      </c>
      <c r="AB428">
        <f>'2011'!$BI37</f>
        <v>0.2</v>
      </c>
      <c r="AC428">
        <f>'2012'!$BI37</f>
        <v>0</v>
      </c>
      <c r="AD428">
        <f>'2013'!$BI37</f>
        <v>0</v>
      </c>
      <c r="AE428">
        <f>'2014'!$BI37</f>
        <v>0</v>
      </c>
      <c r="AF428">
        <f>'2015'!$BI37</f>
        <v>0</v>
      </c>
      <c r="AG428">
        <f>'2016'!$BI37</f>
        <v>0</v>
      </c>
      <c r="AH428">
        <f>'2017'!$BI37</f>
        <v>0</v>
      </c>
      <c r="AI428">
        <f>'2018'!$BI37</f>
        <v>0</v>
      </c>
      <c r="AJ428">
        <f>'2019'!$BI37</f>
        <v>0</v>
      </c>
      <c r="AK428">
        <f>'2020'!$BI37</f>
        <v>0</v>
      </c>
      <c r="AL428">
        <f>'2021'!$BI37</f>
        <v>0</v>
      </c>
    </row>
    <row r="429" spans="1:38" x14ac:dyDescent="0.2">
      <c r="A429" t="s">
        <v>285</v>
      </c>
      <c r="B429" t="s">
        <v>337</v>
      </c>
      <c r="C429" t="s">
        <v>13</v>
      </c>
      <c r="E429" t="s">
        <v>145</v>
      </c>
      <c r="G429">
        <f>'1990'!$AT37</f>
        <v>0</v>
      </c>
      <c r="H429">
        <f>'1991'!$AT37</f>
        <v>0</v>
      </c>
      <c r="I429">
        <f>'1992'!$AT37</f>
        <v>0</v>
      </c>
      <c r="J429">
        <f>'1993'!$AT37</f>
        <v>0</v>
      </c>
      <c r="K429">
        <f>'1994'!$AT37</f>
        <v>0</v>
      </c>
      <c r="L429">
        <f>'1995'!$AT37</f>
        <v>0</v>
      </c>
      <c r="M429">
        <f>'1996'!$AT37</f>
        <v>0</v>
      </c>
      <c r="N429">
        <f>'1997'!$AT37</f>
        <v>0</v>
      </c>
      <c r="O429">
        <f>'1998'!$AT37</f>
        <v>0</v>
      </c>
      <c r="P429">
        <f>'1999'!$AT37</f>
        <v>0</v>
      </c>
      <c r="Q429">
        <f>'2000'!$AT37</f>
        <v>0</v>
      </c>
      <c r="R429">
        <f>'2001'!$AT37</f>
        <v>0</v>
      </c>
      <c r="S429">
        <f>'2002'!$AT37</f>
        <v>0</v>
      </c>
      <c r="T429">
        <f>'2003'!$AT37</f>
        <v>0</v>
      </c>
      <c r="U429">
        <f>'2004'!$AT37</f>
        <v>0</v>
      </c>
      <c r="V429">
        <f>'2005'!$AT37</f>
        <v>0</v>
      </c>
      <c r="W429">
        <f>'2006'!$AT37</f>
        <v>0</v>
      </c>
      <c r="X429">
        <f>'2007'!$AT37</f>
        <v>0</v>
      </c>
      <c r="Y429">
        <f>'2008'!$AT37</f>
        <v>0</v>
      </c>
      <c r="Z429">
        <f>'2009'!$AT37</f>
        <v>0</v>
      </c>
      <c r="AA429">
        <f>'2010'!$AT37</f>
        <v>0</v>
      </c>
      <c r="AB429">
        <f>'2011'!$AT37</f>
        <v>0</v>
      </c>
      <c r="AC429">
        <f>'2012'!$AT37</f>
        <v>0</v>
      </c>
      <c r="AD429">
        <f>'2013'!$AT37</f>
        <v>0</v>
      </c>
      <c r="AE429">
        <f>'2014'!$AT37</f>
        <v>0</v>
      </c>
      <c r="AF429">
        <f>'2015'!$AT37</f>
        <v>0</v>
      </c>
      <c r="AG429">
        <f>'2016'!$AT37</f>
        <v>0</v>
      </c>
      <c r="AH429">
        <f>'2017'!$AT37</f>
        <v>0</v>
      </c>
      <c r="AI429">
        <f>'2018'!$AT37</f>
        <v>0</v>
      </c>
      <c r="AJ429">
        <f>'2019'!$AT37</f>
        <v>0</v>
      </c>
      <c r="AK429">
        <f>'2020'!$AT37</f>
        <v>0</v>
      </c>
      <c r="AL429">
        <f>'2021'!$AT37</f>
        <v>0</v>
      </c>
    </row>
    <row r="430" spans="1:38" x14ac:dyDescent="0.2">
      <c r="A430" t="s">
        <v>285</v>
      </c>
      <c r="B430" t="s">
        <v>337</v>
      </c>
      <c r="C430" t="s">
        <v>408</v>
      </c>
      <c r="E430" t="s">
        <v>146</v>
      </c>
      <c r="G430">
        <f>'1990'!$V37</f>
        <v>0</v>
      </c>
      <c r="H430">
        <f>'1991'!$V37</f>
        <v>0</v>
      </c>
      <c r="I430">
        <f>'1992'!$V37</f>
        <v>0</v>
      </c>
      <c r="J430">
        <f>'1993'!$V37</f>
        <v>0</v>
      </c>
      <c r="K430">
        <f>'1994'!$V37</f>
        <v>0</v>
      </c>
      <c r="L430">
        <f>'1995'!$V37</f>
        <v>0</v>
      </c>
      <c r="M430">
        <f>'1996'!$V37</f>
        <v>0</v>
      </c>
      <c r="N430">
        <f>'1997'!$V37</f>
        <v>0</v>
      </c>
      <c r="O430">
        <f>'1998'!$V37</f>
        <v>0</v>
      </c>
      <c r="P430">
        <f>'1999'!$V37</f>
        <v>0</v>
      </c>
      <c r="Q430">
        <f>'2000'!$V37</f>
        <v>0</v>
      </c>
      <c r="R430">
        <f>'2001'!$V37</f>
        <v>0</v>
      </c>
      <c r="S430">
        <f>'2002'!$V37</f>
        <v>0</v>
      </c>
      <c r="T430">
        <f>'2003'!$V37</f>
        <v>0</v>
      </c>
      <c r="U430">
        <f>'2004'!$V37</f>
        <v>0</v>
      </c>
      <c r="V430">
        <f>'2005'!$V37</f>
        <v>0</v>
      </c>
      <c r="W430">
        <f>'2006'!$V37</f>
        <v>0</v>
      </c>
      <c r="X430">
        <f>'2007'!$V37</f>
        <v>0</v>
      </c>
      <c r="Y430">
        <f>'2008'!$V37</f>
        <v>0</v>
      </c>
      <c r="Z430">
        <f>'2009'!$V37</f>
        <v>0</v>
      </c>
      <c r="AA430">
        <f>'2010'!$V37</f>
        <v>0.1</v>
      </c>
      <c r="AB430">
        <f>'2011'!$V37</f>
        <v>0.2</v>
      </c>
      <c r="AC430">
        <f>'2012'!$V37</f>
        <v>0.2</v>
      </c>
      <c r="AD430">
        <f>'2013'!$V37</f>
        <v>0.2</v>
      </c>
      <c r="AE430">
        <f>'2014'!$V37</f>
        <v>0.2</v>
      </c>
      <c r="AF430">
        <f>'2015'!$V37</f>
        <v>0</v>
      </c>
      <c r="AG430">
        <f>'2016'!$V37</f>
        <v>0</v>
      </c>
      <c r="AH430">
        <f>'2017'!$V37</f>
        <v>0</v>
      </c>
      <c r="AI430">
        <f>'2018'!$V37</f>
        <v>0</v>
      </c>
      <c r="AJ430">
        <f>'2019'!$V37</f>
        <v>0</v>
      </c>
      <c r="AK430">
        <f>'2020'!$V37</f>
        <v>0</v>
      </c>
      <c r="AL430">
        <f>'2021'!$V37</f>
        <v>0</v>
      </c>
    </row>
    <row r="431" spans="1:38" x14ac:dyDescent="0.2">
      <c r="A431" t="s">
        <v>285</v>
      </c>
      <c r="B431" t="s">
        <v>337</v>
      </c>
      <c r="C431" s="3" t="s">
        <v>409</v>
      </c>
      <c r="E431" t="s">
        <v>147</v>
      </c>
      <c r="G431">
        <f>'1990'!$G37</f>
        <v>0</v>
      </c>
      <c r="H431">
        <f>'1991'!$G37</f>
        <v>0</v>
      </c>
      <c r="I431">
        <f>'1992'!$G37</f>
        <v>0</v>
      </c>
      <c r="J431">
        <f>'1993'!$G37</f>
        <v>0</v>
      </c>
      <c r="K431">
        <f>'1994'!$G37</f>
        <v>0</v>
      </c>
      <c r="L431">
        <f>'1995'!$G37</f>
        <v>0</v>
      </c>
      <c r="M431">
        <f>'1996'!$G37</f>
        <v>0</v>
      </c>
      <c r="N431">
        <f>'1997'!$G37</f>
        <v>0</v>
      </c>
      <c r="O431">
        <f>'1998'!$G37</f>
        <v>0</v>
      </c>
      <c r="P431">
        <f>'1999'!$G37</f>
        <v>0</v>
      </c>
      <c r="Q431">
        <f>'2000'!$G37</f>
        <v>0</v>
      </c>
      <c r="R431">
        <f>'2001'!$G37</f>
        <v>0</v>
      </c>
      <c r="S431">
        <f>'2002'!$G37</f>
        <v>0</v>
      </c>
      <c r="T431">
        <f>'2003'!$G37</f>
        <v>0</v>
      </c>
      <c r="U431">
        <f>'2004'!$G37</f>
        <v>0</v>
      </c>
      <c r="V431">
        <f>'2005'!$G37</f>
        <v>0</v>
      </c>
      <c r="W431">
        <f>'2006'!$G37</f>
        <v>0</v>
      </c>
      <c r="X431">
        <f>'2007'!$G37</f>
        <v>0</v>
      </c>
      <c r="Y431">
        <f>'2008'!$G37</f>
        <v>0</v>
      </c>
      <c r="Z431">
        <f>'2009'!$G37</f>
        <v>0</v>
      </c>
      <c r="AA431">
        <f>'2010'!$G37</f>
        <v>0</v>
      </c>
      <c r="AB431">
        <f>'2011'!$G37</f>
        <v>0</v>
      </c>
      <c r="AC431">
        <f>'2012'!$G37</f>
        <v>0</v>
      </c>
      <c r="AD431">
        <f>'2013'!$G37</f>
        <v>0</v>
      </c>
      <c r="AE431">
        <f>'2014'!$G37</f>
        <v>0</v>
      </c>
      <c r="AF431">
        <f>'2015'!$G37</f>
        <v>0</v>
      </c>
      <c r="AG431">
        <f>'2016'!$G37</f>
        <v>0</v>
      </c>
      <c r="AH431">
        <f>'2017'!$G37</f>
        <v>0</v>
      </c>
      <c r="AI431">
        <f>'2018'!$G37</f>
        <v>0</v>
      </c>
      <c r="AJ431">
        <f>'2019'!$G37</f>
        <v>0</v>
      </c>
      <c r="AK431">
        <f>'2020'!$G37</f>
        <v>0</v>
      </c>
      <c r="AL431">
        <f>'2021'!$G37</f>
        <v>0</v>
      </c>
    </row>
    <row r="432" spans="1:38" x14ac:dyDescent="0.2">
      <c r="A432" t="s">
        <v>285</v>
      </c>
      <c r="B432" t="s">
        <v>337</v>
      </c>
      <c r="C432" t="s">
        <v>46</v>
      </c>
      <c r="E432" t="s">
        <v>148</v>
      </c>
      <c r="G432">
        <f>'1990'!$AS37</f>
        <v>20.8</v>
      </c>
      <c r="H432">
        <f>'1991'!$AS37</f>
        <v>23.2</v>
      </c>
      <c r="I432">
        <f>'1992'!$AS37</f>
        <v>25.9</v>
      </c>
      <c r="J432">
        <f>'1993'!$AS37</f>
        <v>23.1</v>
      </c>
      <c r="K432">
        <f>'1994'!$AS37</f>
        <v>20.3</v>
      </c>
      <c r="L432">
        <f>'1995'!$AS37</f>
        <v>20.5</v>
      </c>
      <c r="M432">
        <f>'1996'!$AS37</f>
        <v>25.1</v>
      </c>
      <c r="N432">
        <f>'1997'!$AS37</f>
        <v>27.1</v>
      </c>
      <c r="O432">
        <f>'1998'!$AS37</f>
        <v>32.6</v>
      </c>
      <c r="P432">
        <f>'1999'!$AS37</f>
        <v>29.3</v>
      </c>
      <c r="Q432">
        <f>'2000'!$AS37</f>
        <v>29.3</v>
      </c>
      <c r="R432">
        <f>'2001'!$AS37</f>
        <v>28.6</v>
      </c>
      <c r="S432">
        <f>'2002'!$AS37</f>
        <v>30.7</v>
      </c>
      <c r="T432">
        <f>'2003'!$AS37</f>
        <v>29</v>
      </c>
      <c r="U432">
        <f>'2004'!$AS37</f>
        <v>29.4</v>
      </c>
      <c r="V432">
        <f>'2005'!$AS37</f>
        <v>28.1</v>
      </c>
      <c r="W432">
        <f>'2006'!$AS37</f>
        <v>24.9</v>
      </c>
      <c r="X432">
        <f>'2007'!$AS37</f>
        <v>20.399999999999999</v>
      </c>
      <c r="Y432">
        <f>'2008'!$AS37</f>
        <v>21.6</v>
      </c>
      <c r="Z432">
        <f>'2009'!$AS37</f>
        <v>25.2</v>
      </c>
      <c r="AA432">
        <f>'2010'!$AS37</f>
        <v>26.9</v>
      </c>
      <c r="AB432">
        <f>'2011'!$AS37</f>
        <v>25.5</v>
      </c>
      <c r="AC432">
        <f>'2012'!$AS37</f>
        <v>27.5</v>
      </c>
      <c r="AD432">
        <f>'2013'!$AS37</f>
        <v>30.2</v>
      </c>
      <c r="AE432">
        <f>'2014'!$AS37</f>
        <v>26.7</v>
      </c>
      <c r="AF432">
        <f>'2015'!$AS37</f>
        <v>25.8</v>
      </c>
      <c r="AG432">
        <f>'2016'!$AS37</f>
        <v>24.7</v>
      </c>
      <c r="AH432">
        <f>'2017'!$AS37</f>
        <v>25.9</v>
      </c>
      <c r="AI432">
        <f>'2018'!$AS37</f>
        <v>24.9</v>
      </c>
      <c r="AJ432">
        <f>'2019'!$AS37</f>
        <v>21.8</v>
      </c>
      <c r="AK432">
        <f>'2020'!$AS37</f>
        <v>22.3</v>
      </c>
      <c r="AL432">
        <f>'2021'!$AS37</f>
        <v>21.8</v>
      </c>
    </row>
    <row r="433" spans="1:38" x14ac:dyDescent="0.2">
      <c r="A433" t="s">
        <v>285</v>
      </c>
      <c r="B433" t="s">
        <v>337</v>
      </c>
      <c r="C433" t="s">
        <v>45</v>
      </c>
      <c r="E433" t="s">
        <v>241</v>
      </c>
      <c r="G433">
        <f>'1990'!$BJ37</f>
        <v>0</v>
      </c>
      <c r="H433">
        <f>'1991'!$BJ37</f>
        <v>0</v>
      </c>
      <c r="I433">
        <f>'1992'!$BJ37</f>
        <v>0</v>
      </c>
      <c r="J433">
        <f>'1993'!$BJ37</f>
        <v>0</v>
      </c>
      <c r="K433">
        <f>'1994'!$BJ37</f>
        <v>0</v>
      </c>
      <c r="L433">
        <f>'1995'!$BJ37</f>
        <v>0</v>
      </c>
      <c r="M433">
        <f>'1996'!$BJ37</f>
        <v>0</v>
      </c>
      <c r="N433">
        <f>'1997'!$BJ37</f>
        <v>0</v>
      </c>
      <c r="O433">
        <f>'1998'!$BJ37</f>
        <v>0</v>
      </c>
      <c r="P433">
        <f>'1999'!$BJ37</f>
        <v>0</v>
      </c>
      <c r="Q433">
        <f>'2000'!$BJ37</f>
        <v>0</v>
      </c>
      <c r="R433">
        <f>'2001'!$BJ37</f>
        <v>0</v>
      </c>
      <c r="S433">
        <f>'2002'!$BJ37</f>
        <v>0</v>
      </c>
      <c r="T433">
        <f>'2003'!$BJ37</f>
        <v>0</v>
      </c>
      <c r="U433">
        <f>'2004'!$BJ37</f>
        <v>0</v>
      </c>
      <c r="V433">
        <f>'2005'!$BJ37</f>
        <v>0</v>
      </c>
      <c r="W433">
        <f>'2006'!$BJ37</f>
        <v>0</v>
      </c>
      <c r="X433">
        <f>'2007'!$BJ37</f>
        <v>0</v>
      </c>
      <c r="Y433">
        <f>'2008'!$BJ37</f>
        <v>0</v>
      </c>
      <c r="Z433">
        <f>'2009'!$BJ37</f>
        <v>0</v>
      </c>
      <c r="AA433">
        <f>'2010'!$BJ37</f>
        <v>0</v>
      </c>
      <c r="AB433">
        <f>'2011'!$BJ37</f>
        <v>0</v>
      </c>
      <c r="AC433">
        <f>'2012'!$BJ37</f>
        <v>0</v>
      </c>
      <c r="AD433">
        <f>'2013'!$BJ37</f>
        <v>0</v>
      </c>
      <c r="AE433">
        <f>'2014'!$BJ37</f>
        <v>0</v>
      </c>
      <c r="AF433">
        <f>'2015'!$BJ37</f>
        <v>0</v>
      </c>
      <c r="AG433">
        <f>'2016'!$BJ37</f>
        <v>0</v>
      </c>
      <c r="AH433">
        <f>'2017'!$BJ37</f>
        <v>0</v>
      </c>
      <c r="AI433">
        <f>'2018'!$BJ37</f>
        <v>0</v>
      </c>
      <c r="AJ433">
        <f>'2019'!$BJ37</f>
        <v>0</v>
      </c>
      <c r="AK433">
        <f>'2020'!$BJ37</f>
        <v>0</v>
      </c>
      <c r="AL433">
        <f>'2021'!$BJ37</f>
        <v>0</v>
      </c>
    </row>
    <row r="435" spans="1:38" x14ac:dyDescent="0.2">
      <c r="A435" t="s">
        <v>285</v>
      </c>
      <c r="B435" t="s">
        <v>338</v>
      </c>
      <c r="C435" t="s">
        <v>7</v>
      </c>
      <c r="E435" t="s">
        <v>142</v>
      </c>
      <c r="G435">
        <f>'1990'!$BH38</f>
        <v>0.4</v>
      </c>
      <c r="H435">
        <f>'1991'!$BH38</f>
        <v>0.5</v>
      </c>
      <c r="I435">
        <f>'1992'!$BH38</f>
        <v>0.4</v>
      </c>
      <c r="J435">
        <f>'1993'!$BH38</f>
        <v>0.5</v>
      </c>
      <c r="K435">
        <f>'1994'!$BH38</f>
        <v>0.5</v>
      </c>
      <c r="L435">
        <f>'1995'!$BH38</f>
        <v>0.5</v>
      </c>
      <c r="M435">
        <f>'1996'!$BH38</f>
        <v>0.5</v>
      </c>
      <c r="N435">
        <f>'1997'!$BH38</f>
        <v>0.4</v>
      </c>
      <c r="O435">
        <f>'1998'!$BH38</f>
        <v>0.5</v>
      </c>
      <c r="P435">
        <f>'1999'!$BH38</f>
        <v>0.4</v>
      </c>
      <c r="Q435">
        <f>'2000'!$BH38</f>
        <v>0.3</v>
      </c>
      <c r="R435">
        <f>'2001'!$BH38</f>
        <v>0.3</v>
      </c>
      <c r="S435">
        <f>'2002'!$BH38</f>
        <v>0.3</v>
      </c>
      <c r="T435">
        <f>'2003'!$BH38</f>
        <v>0.3</v>
      </c>
      <c r="U435">
        <f>'2004'!$BH38</f>
        <v>0.3</v>
      </c>
      <c r="V435">
        <f>'2005'!$BH38</f>
        <v>0.3</v>
      </c>
      <c r="W435">
        <f>'2006'!$BH38</f>
        <v>0.3</v>
      </c>
      <c r="X435">
        <f>'2007'!$BH38</f>
        <v>0.3</v>
      </c>
      <c r="Y435">
        <f>'2008'!$BH38</f>
        <v>0.3</v>
      </c>
      <c r="Z435">
        <f>'2009'!$BH38</f>
        <v>0.2</v>
      </c>
      <c r="AA435">
        <f>'2010'!$BH38</f>
        <v>0.3</v>
      </c>
      <c r="AB435">
        <f>'2011'!$BH38</f>
        <v>0.3</v>
      </c>
      <c r="AC435">
        <f>'2012'!$BH38</f>
        <v>0.3</v>
      </c>
      <c r="AD435">
        <f>'2013'!$BH38</f>
        <v>0.3</v>
      </c>
      <c r="AE435">
        <f>'2014'!$BH38</f>
        <v>0.3</v>
      </c>
      <c r="AF435">
        <f>'2015'!$BH38</f>
        <v>0.3</v>
      </c>
      <c r="AG435">
        <f>'2016'!$BH38</f>
        <v>0.3</v>
      </c>
      <c r="AH435">
        <f>'2017'!$BH38</f>
        <v>0.3</v>
      </c>
      <c r="AI435">
        <f>'2018'!$BH38</f>
        <v>0.3</v>
      </c>
      <c r="AJ435">
        <f>'2019'!$BH38</f>
        <v>0.3</v>
      </c>
      <c r="AK435">
        <f>'2020'!$BH38</f>
        <v>0.3</v>
      </c>
      <c r="AL435">
        <f>'2021'!$BH38</f>
        <v>0.3</v>
      </c>
    </row>
    <row r="436" spans="1:38" x14ac:dyDescent="0.2">
      <c r="A436" t="s">
        <v>285</v>
      </c>
      <c r="B436" t="s">
        <v>338</v>
      </c>
      <c r="C436" t="s">
        <v>12</v>
      </c>
      <c r="E436" t="s">
        <v>143</v>
      </c>
      <c r="G436">
        <f>'1990'!$BI38</f>
        <v>0</v>
      </c>
      <c r="H436">
        <f>'1991'!$BI38</f>
        <v>0</v>
      </c>
      <c r="I436">
        <f>'1992'!$BI38</f>
        <v>0</v>
      </c>
      <c r="J436">
        <f>'1993'!$BI38</f>
        <v>0</v>
      </c>
      <c r="K436">
        <f>'1994'!$BI38</f>
        <v>0</v>
      </c>
      <c r="L436">
        <f>'1995'!$BI38</f>
        <v>0</v>
      </c>
      <c r="M436">
        <f>'1996'!$BI38</f>
        <v>0</v>
      </c>
      <c r="N436">
        <f>'1997'!$BI38</f>
        <v>0</v>
      </c>
      <c r="O436">
        <f>'1998'!$BI38</f>
        <v>0</v>
      </c>
      <c r="P436">
        <f>'1999'!$BI38</f>
        <v>0</v>
      </c>
      <c r="Q436">
        <f>'2000'!$BI38</f>
        <v>0</v>
      </c>
      <c r="R436">
        <f>'2001'!$BI38</f>
        <v>0</v>
      </c>
      <c r="S436">
        <f>'2002'!$BI38</f>
        <v>0</v>
      </c>
      <c r="T436">
        <f>'2003'!$BI38</f>
        <v>0</v>
      </c>
      <c r="U436">
        <f>'2004'!$BI38</f>
        <v>0</v>
      </c>
      <c r="V436">
        <f>'2005'!$BI38</f>
        <v>0</v>
      </c>
      <c r="W436">
        <f>'2006'!$BI38</f>
        <v>0</v>
      </c>
      <c r="X436">
        <f>'2007'!$BI38</f>
        <v>0</v>
      </c>
      <c r="Y436">
        <f>'2008'!$BI38</f>
        <v>0</v>
      </c>
      <c r="Z436">
        <f>'2009'!$BI38</f>
        <v>0</v>
      </c>
      <c r="AA436">
        <f>'2010'!$BI38</f>
        <v>0</v>
      </c>
      <c r="AB436">
        <f>'2011'!$BI38</f>
        <v>0</v>
      </c>
      <c r="AC436">
        <f>'2012'!$BI38</f>
        <v>0</v>
      </c>
      <c r="AD436">
        <f>'2013'!$BI38</f>
        <v>0</v>
      </c>
      <c r="AE436">
        <f>'2014'!$BI38</f>
        <v>0</v>
      </c>
      <c r="AF436">
        <f>'2015'!$BI38</f>
        <v>1.1000000000000001</v>
      </c>
      <c r="AG436">
        <f>'2016'!$BI38</f>
        <v>1.1000000000000001</v>
      </c>
      <c r="AH436">
        <f>'2017'!$BI38</f>
        <v>1</v>
      </c>
      <c r="AI436">
        <f>'2018'!$BI38</f>
        <v>1</v>
      </c>
      <c r="AJ436">
        <f>'2019'!$BI38</f>
        <v>1</v>
      </c>
      <c r="AK436">
        <f>'2020'!$BI38</f>
        <v>0.9</v>
      </c>
      <c r="AL436">
        <f>'2021'!$BI38</f>
        <v>0.9</v>
      </c>
    </row>
    <row r="437" spans="1:38" x14ac:dyDescent="0.2">
      <c r="A437" t="s">
        <v>285</v>
      </c>
      <c r="B437" t="s">
        <v>338</v>
      </c>
      <c r="C437" t="s">
        <v>13</v>
      </c>
      <c r="E437" t="s">
        <v>145</v>
      </c>
      <c r="G437">
        <f>'1990'!$AT38</f>
        <v>0</v>
      </c>
      <c r="H437">
        <f>'1991'!$AT38</f>
        <v>0</v>
      </c>
      <c r="I437">
        <f>'1992'!$AT38</f>
        <v>0</v>
      </c>
      <c r="J437">
        <f>'1993'!$AT38</f>
        <v>0</v>
      </c>
      <c r="K437">
        <f>'1994'!$AT38</f>
        <v>0</v>
      </c>
      <c r="L437">
        <f>'1995'!$AT38</f>
        <v>0</v>
      </c>
      <c r="M437">
        <f>'1996'!$AT38</f>
        <v>0</v>
      </c>
      <c r="N437">
        <f>'1997'!$AT38</f>
        <v>0</v>
      </c>
      <c r="O437">
        <f>'1998'!$AT38</f>
        <v>0</v>
      </c>
      <c r="P437">
        <f>'1999'!$AT38</f>
        <v>0</v>
      </c>
      <c r="Q437">
        <f>'2000'!$AT38</f>
        <v>0</v>
      </c>
      <c r="R437">
        <f>'2001'!$AT38</f>
        <v>0</v>
      </c>
      <c r="S437">
        <f>'2002'!$AT38</f>
        <v>0</v>
      </c>
      <c r="T437">
        <f>'2003'!$AT38</f>
        <v>0</v>
      </c>
      <c r="U437">
        <f>'2004'!$AT38</f>
        <v>0</v>
      </c>
      <c r="V437">
        <f>'2005'!$AT38</f>
        <v>0</v>
      </c>
      <c r="W437">
        <f>'2006'!$AT38</f>
        <v>0</v>
      </c>
      <c r="X437">
        <f>'2007'!$AT38</f>
        <v>0</v>
      </c>
      <c r="Y437">
        <f>'2008'!$AT38</f>
        <v>0</v>
      </c>
      <c r="Z437">
        <f>'2009'!$AT38</f>
        <v>0</v>
      </c>
      <c r="AA437">
        <f>'2010'!$AT38</f>
        <v>0</v>
      </c>
      <c r="AB437">
        <f>'2011'!$AT38</f>
        <v>0</v>
      </c>
      <c r="AC437">
        <f>'2012'!$AT38</f>
        <v>0</v>
      </c>
      <c r="AD437">
        <f>'2013'!$AT38</f>
        <v>0</v>
      </c>
      <c r="AE437">
        <f>'2014'!$AT38</f>
        <v>0</v>
      </c>
      <c r="AF437">
        <f>'2015'!$AT38</f>
        <v>0</v>
      </c>
      <c r="AG437">
        <f>'2016'!$AT38</f>
        <v>0</v>
      </c>
      <c r="AH437">
        <f>'2017'!$AT38</f>
        <v>0</v>
      </c>
      <c r="AI437">
        <f>'2018'!$AT38</f>
        <v>0</v>
      </c>
      <c r="AJ437">
        <f>'2019'!$AT38</f>
        <v>0</v>
      </c>
      <c r="AK437">
        <f>'2020'!$AT38</f>
        <v>0</v>
      </c>
      <c r="AL437">
        <f>'2021'!$AT38</f>
        <v>0</v>
      </c>
    </row>
    <row r="438" spans="1:38" x14ac:dyDescent="0.2">
      <c r="A438" t="s">
        <v>285</v>
      </c>
      <c r="B438" t="s">
        <v>338</v>
      </c>
      <c r="C438" t="s">
        <v>408</v>
      </c>
      <c r="E438" t="s">
        <v>146</v>
      </c>
      <c r="G438">
        <f>'1990'!$V38</f>
        <v>0</v>
      </c>
      <c r="H438">
        <f>'1991'!$V38</f>
        <v>0</v>
      </c>
      <c r="I438">
        <f>'1992'!$V38</f>
        <v>0</v>
      </c>
      <c r="J438">
        <f>'1993'!$V38</f>
        <v>0</v>
      </c>
      <c r="K438">
        <f>'1994'!$V38</f>
        <v>0</v>
      </c>
      <c r="L438">
        <f>'1995'!$V38</f>
        <v>0</v>
      </c>
      <c r="M438">
        <f>'1996'!$V38</f>
        <v>0</v>
      </c>
      <c r="N438">
        <f>'1997'!$V38</f>
        <v>0</v>
      </c>
      <c r="O438">
        <f>'1998'!$V38</f>
        <v>0</v>
      </c>
      <c r="P438">
        <f>'1999'!$V38</f>
        <v>0</v>
      </c>
      <c r="Q438">
        <f>'2000'!$V38</f>
        <v>0</v>
      </c>
      <c r="R438">
        <f>'2001'!$V38</f>
        <v>0</v>
      </c>
      <c r="S438">
        <f>'2002'!$V38</f>
        <v>0</v>
      </c>
      <c r="T438">
        <f>'2003'!$V38</f>
        <v>0</v>
      </c>
      <c r="U438">
        <f>'2004'!$V38</f>
        <v>0</v>
      </c>
      <c r="V438">
        <f>'2005'!$V38</f>
        <v>0</v>
      </c>
      <c r="W438">
        <f>'2006'!$V38</f>
        <v>0</v>
      </c>
      <c r="X438">
        <f>'2007'!$V38</f>
        <v>0</v>
      </c>
      <c r="Y438">
        <f>'2008'!$V38</f>
        <v>0</v>
      </c>
      <c r="Z438">
        <f>'2009'!$V38</f>
        <v>0</v>
      </c>
      <c r="AA438">
        <f>'2010'!$V38</f>
        <v>0</v>
      </c>
      <c r="AB438">
        <f>'2011'!$V38</f>
        <v>0</v>
      </c>
      <c r="AC438">
        <f>'2012'!$V38</f>
        <v>0</v>
      </c>
      <c r="AD438">
        <f>'2013'!$V38</f>
        <v>0</v>
      </c>
      <c r="AE438">
        <f>'2014'!$V38</f>
        <v>0</v>
      </c>
      <c r="AF438">
        <f>'2015'!$V38</f>
        <v>0</v>
      </c>
      <c r="AG438">
        <f>'2016'!$V38</f>
        <v>0</v>
      </c>
      <c r="AH438">
        <f>'2017'!$V38</f>
        <v>0</v>
      </c>
      <c r="AI438">
        <f>'2018'!$V38</f>
        <v>0</v>
      </c>
      <c r="AJ438">
        <f>'2019'!$V38</f>
        <v>0</v>
      </c>
      <c r="AK438">
        <f>'2020'!$V38</f>
        <v>0</v>
      </c>
      <c r="AL438">
        <f>'2021'!$V38</f>
        <v>0</v>
      </c>
    </row>
    <row r="439" spans="1:38" x14ac:dyDescent="0.2">
      <c r="A439" t="s">
        <v>285</v>
      </c>
      <c r="B439" t="s">
        <v>338</v>
      </c>
      <c r="C439" s="3" t="s">
        <v>409</v>
      </c>
      <c r="E439" t="s">
        <v>147</v>
      </c>
      <c r="G439">
        <f>'1990'!$G38</f>
        <v>9.6</v>
      </c>
      <c r="H439">
        <f>'1991'!$G38</f>
        <v>10.4</v>
      </c>
      <c r="I439">
        <f>'1992'!$G38</f>
        <v>10.4</v>
      </c>
      <c r="J439">
        <f>'1993'!$G38</f>
        <v>10.3</v>
      </c>
      <c r="K439">
        <f>'1994'!$G38</f>
        <v>10.3</v>
      </c>
      <c r="L439">
        <f>'1995'!$G38</f>
        <v>10.3</v>
      </c>
      <c r="M439">
        <f>'1996'!$G38</f>
        <v>10</v>
      </c>
      <c r="N439">
        <f>'1997'!$G38</f>
        <v>10</v>
      </c>
      <c r="O439">
        <f>'1998'!$G38</f>
        <v>9.9</v>
      </c>
      <c r="P439">
        <f>'1999'!$G38</f>
        <v>8.1999999999999993</v>
      </c>
      <c r="Q439">
        <f>'2000'!$G38</f>
        <v>7.5</v>
      </c>
      <c r="R439">
        <f>'2001'!$G38</f>
        <v>8.1</v>
      </c>
      <c r="S439">
        <f>'2002'!$G38</f>
        <v>7.5</v>
      </c>
      <c r="T439">
        <f>'2003'!$G38</f>
        <v>7.7</v>
      </c>
      <c r="U439">
        <f>'2004'!$G38</f>
        <v>7.9</v>
      </c>
      <c r="V439">
        <f>'2005'!$G38</f>
        <v>7.7</v>
      </c>
      <c r="W439">
        <f>'2006'!$G38</f>
        <v>7.5</v>
      </c>
      <c r="X439">
        <f>'2007'!$G38</f>
        <v>7.9</v>
      </c>
      <c r="Y439">
        <f>'2008'!$G38</f>
        <v>8</v>
      </c>
      <c r="Z439">
        <f>'2009'!$G38</f>
        <v>6.2</v>
      </c>
      <c r="AA439">
        <f>'2010'!$G38</f>
        <v>7.5</v>
      </c>
      <c r="AB439">
        <f>'2011'!$G38</f>
        <v>7.4</v>
      </c>
      <c r="AC439">
        <f>'2012'!$G38</f>
        <v>7.2</v>
      </c>
      <c r="AD439">
        <f>'2013'!$G38</f>
        <v>7.4</v>
      </c>
      <c r="AE439">
        <f>'2014'!$G38</f>
        <v>7.7</v>
      </c>
      <c r="AF439">
        <f>'2015'!$G38</f>
        <v>7.9</v>
      </c>
      <c r="AG439">
        <f>'2016'!$G38</f>
        <v>7.8</v>
      </c>
      <c r="AH439">
        <f>'2017'!$G38</f>
        <v>7.8</v>
      </c>
      <c r="AI439">
        <f>'2018'!$G38</f>
        <v>8</v>
      </c>
      <c r="AJ439">
        <f>'2019'!$G38</f>
        <v>7.7</v>
      </c>
      <c r="AK439">
        <f>'2020'!$G38</f>
        <v>7.3</v>
      </c>
      <c r="AL439">
        <f>'2021'!$G38</f>
        <v>7.3</v>
      </c>
    </row>
    <row r="440" spans="1:38" x14ac:dyDescent="0.2">
      <c r="A440" t="s">
        <v>285</v>
      </c>
      <c r="B440" t="s">
        <v>338</v>
      </c>
      <c r="C440" t="s">
        <v>46</v>
      </c>
      <c r="E440" t="s">
        <v>148</v>
      </c>
      <c r="G440">
        <f>'1990'!$AS38</f>
        <v>0</v>
      </c>
      <c r="H440">
        <f>'1991'!$AS38</f>
        <v>0</v>
      </c>
      <c r="I440">
        <f>'1992'!$AS38</f>
        <v>0</v>
      </c>
      <c r="J440">
        <f>'1993'!$AS38</f>
        <v>0</v>
      </c>
      <c r="K440">
        <f>'1994'!$AS38</f>
        <v>0</v>
      </c>
      <c r="L440">
        <f>'1995'!$AS38</f>
        <v>0</v>
      </c>
      <c r="M440">
        <f>'1996'!$AS38</f>
        <v>0</v>
      </c>
      <c r="N440">
        <f>'1997'!$AS38</f>
        <v>0</v>
      </c>
      <c r="O440">
        <f>'1998'!$AS38</f>
        <v>0</v>
      </c>
      <c r="P440">
        <f>'1999'!$AS38</f>
        <v>0</v>
      </c>
      <c r="Q440">
        <f>'2000'!$AS38</f>
        <v>0</v>
      </c>
      <c r="R440">
        <f>'2001'!$AS38</f>
        <v>0</v>
      </c>
      <c r="S440">
        <f>'2002'!$AS38</f>
        <v>0</v>
      </c>
      <c r="T440">
        <f>'2003'!$AS38</f>
        <v>0</v>
      </c>
      <c r="U440">
        <f>'2004'!$AS38</f>
        <v>0</v>
      </c>
      <c r="V440">
        <f>'2005'!$AS38</f>
        <v>0</v>
      </c>
      <c r="W440">
        <f>'2006'!$AS38</f>
        <v>0</v>
      </c>
      <c r="X440">
        <f>'2007'!$AS38</f>
        <v>0</v>
      </c>
      <c r="Y440">
        <f>'2008'!$AS38</f>
        <v>0</v>
      </c>
      <c r="Z440">
        <f>'2009'!$AS38</f>
        <v>0</v>
      </c>
      <c r="AA440">
        <f>'2010'!$AS38</f>
        <v>0</v>
      </c>
      <c r="AB440">
        <f>'2011'!$AS38</f>
        <v>0</v>
      </c>
      <c r="AC440">
        <f>'2012'!$AS38</f>
        <v>0</v>
      </c>
      <c r="AD440">
        <f>'2013'!$AS38</f>
        <v>0</v>
      </c>
      <c r="AE440">
        <f>'2014'!$AS38</f>
        <v>0</v>
      </c>
      <c r="AF440">
        <f>'2015'!$AS38</f>
        <v>0</v>
      </c>
      <c r="AG440">
        <f>'2016'!$AS38</f>
        <v>0</v>
      </c>
      <c r="AH440">
        <f>'2017'!$AS38</f>
        <v>0</v>
      </c>
      <c r="AI440">
        <f>'2018'!$AS38</f>
        <v>0</v>
      </c>
      <c r="AJ440">
        <f>'2019'!$AS38</f>
        <v>0</v>
      </c>
      <c r="AK440">
        <f>'2020'!$AS38</f>
        <v>0</v>
      </c>
      <c r="AL440">
        <f>'2021'!$AS38</f>
        <v>0</v>
      </c>
    </row>
    <row r="441" spans="1:38" x14ac:dyDescent="0.2">
      <c r="A441" t="s">
        <v>285</v>
      </c>
      <c r="B441" t="s">
        <v>338</v>
      </c>
      <c r="C441" t="s">
        <v>45</v>
      </c>
      <c r="E441" t="s">
        <v>241</v>
      </c>
      <c r="G441">
        <f>'1990'!$BJ38</f>
        <v>0</v>
      </c>
      <c r="H441">
        <f>'1991'!$BJ38</f>
        <v>0</v>
      </c>
      <c r="I441">
        <f>'1992'!$BJ38</f>
        <v>0</v>
      </c>
      <c r="J441">
        <f>'1993'!$BJ38</f>
        <v>0</v>
      </c>
      <c r="K441">
        <f>'1994'!$BJ38</f>
        <v>0</v>
      </c>
      <c r="L441">
        <f>'1995'!$BJ38</f>
        <v>0</v>
      </c>
      <c r="M441">
        <f>'1996'!$BJ38</f>
        <v>0</v>
      </c>
      <c r="N441">
        <f>'1997'!$BJ38</f>
        <v>0</v>
      </c>
      <c r="O441">
        <f>'1998'!$BJ38</f>
        <v>0</v>
      </c>
      <c r="P441">
        <f>'1999'!$BJ38</f>
        <v>0</v>
      </c>
      <c r="Q441">
        <f>'2000'!$BJ38</f>
        <v>0</v>
      </c>
      <c r="R441">
        <f>'2001'!$BJ38</f>
        <v>0</v>
      </c>
      <c r="S441">
        <f>'2002'!$BJ38</f>
        <v>0</v>
      </c>
      <c r="T441">
        <f>'2003'!$BJ38</f>
        <v>0</v>
      </c>
      <c r="U441">
        <f>'2004'!$BJ38</f>
        <v>0</v>
      </c>
      <c r="V441">
        <f>'2005'!$BJ38</f>
        <v>0</v>
      </c>
      <c r="W441">
        <f>'2006'!$BJ38</f>
        <v>0</v>
      </c>
      <c r="X441">
        <f>'2007'!$BJ38</f>
        <v>0</v>
      </c>
      <c r="Y441">
        <f>'2008'!$BJ38</f>
        <v>0</v>
      </c>
      <c r="Z441">
        <f>'2009'!$BJ38</f>
        <v>0</v>
      </c>
      <c r="AA441">
        <f>'2010'!$BJ38</f>
        <v>0</v>
      </c>
      <c r="AB441">
        <f>'2011'!$BJ38</f>
        <v>0</v>
      </c>
      <c r="AC441">
        <f>'2012'!$BJ38</f>
        <v>0</v>
      </c>
      <c r="AD441">
        <f>'2013'!$BJ38</f>
        <v>0</v>
      </c>
      <c r="AE441">
        <f>'2014'!$BJ38</f>
        <v>0</v>
      </c>
      <c r="AF441">
        <f>'2015'!$BJ38</f>
        <v>0</v>
      </c>
      <c r="AG441">
        <f>'2016'!$BJ38</f>
        <v>0</v>
      </c>
      <c r="AH441">
        <f>'2017'!$BJ38</f>
        <v>0</v>
      </c>
      <c r="AI441">
        <f>'2018'!$BJ38</f>
        <v>0</v>
      </c>
      <c r="AJ441">
        <f>'2019'!$BJ38</f>
        <v>0</v>
      </c>
      <c r="AK441">
        <f>'2020'!$BJ38</f>
        <v>0</v>
      </c>
      <c r="AL441">
        <f>'2021'!$BJ38</f>
        <v>0</v>
      </c>
    </row>
    <row r="443" spans="1:38" x14ac:dyDescent="0.2">
      <c r="A443" t="s">
        <v>285</v>
      </c>
      <c r="B443" t="s">
        <v>339</v>
      </c>
      <c r="C443" t="s">
        <v>7</v>
      </c>
      <c r="E443" t="s">
        <v>142</v>
      </c>
      <c r="G443">
        <f>'1990'!$BH39</f>
        <v>0.4</v>
      </c>
      <c r="H443">
        <f>'1991'!$BH39</f>
        <v>0.4</v>
      </c>
      <c r="I443">
        <f>'1992'!$BH39</f>
        <v>0.4</v>
      </c>
      <c r="J443">
        <f>'1993'!$BH39</f>
        <v>0.4</v>
      </c>
      <c r="K443">
        <f>'1994'!$BH39</f>
        <v>0.4</v>
      </c>
      <c r="L443">
        <f>'1995'!$BH39</f>
        <v>0.4</v>
      </c>
      <c r="M443">
        <f>'1996'!$BH39</f>
        <v>0.4</v>
      </c>
      <c r="N443">
        <f>'1997'!$BH39</f>
        <v>0.4</v>
      </c>
      <c r="O443">
        <f>'1998'!$BH39</f>
        <v>0.4</v>
      </c>
      <c r="P443">
        <f>'1999'!$BH39</f>
        <v>0.4</v>
      </c>
      <c r="Q443">
        <f>'2000'!$BH39</f>
        <v>0.4</v>
      </c>
      <c r="R443">
        <f>'2001'!$BH39</f>
        <v>0.4</v>
      </c>
      <c r="S443">
        <f>'2002'!$BH39</f>
        <v>0.4</v>
      </c>
      <c r="T443">
        <f>'2003'!$BH39</f>
        <v>0.4</v>
      </c>
      <c r="U443">
        <f>'2004'!$BH39</f>
        <v>0.4</v>
      </c>
      <c r="V443">
        <f>'2005'!$BH39</f>
        <v>0.4</v>
      </c>
      <c r="W443">
        <f>'2006'!$BH39</f>
        <v>0.4</v>
      </c>
      <c r="X443">
        <f>'2007'!$BH39</f>
        <v>0.4</v>
      </c>
      <c r="Y443">
        <f>'2008'!$BH39</f>
        <v>0.4</v>
      </c>
      <c r="Z443">
        <f>'2009'!$BH39</f>
        <v>0.3</v>
      </c>
      <c r="AA443">
        <f>'2010'!$BH39</f>
        <v>0.4</v>
      </c>
      <c r="AB443">
        <f>'2011'!$BH39</f>
        <v>0.4</v>
      </c>
      <c r="AC443">
        <f>'2012'!$BH39</f>
        <v>0.4</v>
      </c>
      <c r="AD443">
        <f>'2013'!$BH39</f>
        <v>0.4</v>
      </c>
      <c r="AE443">
        <f>'2014'!$BH39</f>
        <v>0.4</v>
      </c>
      <c r="AF443">
        <f>'2015'!$BH39</f>
        <v>0.5</v>
      </c>
      <c r="AG443">
        <f>'2016'!$BH39</f>
        <v>0.4</v>
      </c>
      <c r="AH443">
        <f>'2017'!$BH39</f>
        <v>0.5</v>
      </c>
      <c r="AI443">
        <f>'2018'!$BH39</f>
        <v>0.4</v>
      </c>
      <c r="AJ443">
        <f>'2019'!$BH39</f>
        <v>0.4</v>
      </c>
      <c r="AK443">
        <f>'2020'!$BH39</f>
        <v>0.6</v>
      </c>
      <c r="AL443">
        <f>'2021'!$BH39</f>
        <v>0.6</v>
      </c>
    </row>
    <row r="444" spans="1:38" x14ac:dyDescent="0.2">
      <c r="A444" t="s">
        <v>285</v>
      </c>
      <c r="B444" t="s">
        <v>339</v>
      </c>
      <c r="C444" t="s">
        <v>12</v>
      </c>
      <c r="E444" t="s">
        <v>143</v>
      </c>
      <c r="G444">
        <f>'1990'!$BI39</f>
        <v>0</v>
      </c>
      <c r="H444">
        <f>'1991'!$BI39</f>
        <v>0</v>
      </c>
      <c r="I444">
        <f>'1992'!$BI39</f>
        <v>0</v>
      </c>
      <c r="J444">
        <f>'1993'!$BI39</f>
        <v>0</v>
      </c>
      <c r="K444">
        <f>'1994'!$BI39</f>
        <v>0</v>
      </c>
      <c r="L444">
        <f>'1995'!$BI39</f>
        <v>0</v>
      </c>
      <c r="M444">
        <f>'1996'!$BI39</f>
        <v>0</v>
      </c>
      <c r="N444">
        <f>'1997'!$BI39</f>
        <v>0</v>
      </c>
      <c r="O444">
        <f>'1998'!$BI39</f>
        <v>0</v>
      </c>
      <c r="P444">
        <f>'1999'!$BI39</f>
        <v>0</v>
      </c>
      <c r="Q444">
        <f>'2000'!$BI39</f>
        <v>0</v>
      </c>
      <c r="R444">
        <f>'2001'!$BI39</f>
        <v>0</v>
      </c>
      <c r="S444">
        <f>'2002'!$BI39</f>
        <v>0</v>
      </c>
      <c r="T444">
        <f>'2003'!$BI39</f>
        <v>0</v>
      </c>
      <c r="U444">
        <f>'2004'!$BI39</f>
        <v>0</v>
      </c>
      <c r="V444">
        <f>'2005'!$BI39</f>
        <v>0</v>
      </c>
      <c r="W444">
        <f>'2006'!$BI39</f>
        <v>0</v>
      </c>
      <c r="X444">
        <f>'2007'!$BI39</f>
        <v>0</v>
      </c>
      <c r="Y444">
        <f>'2008'!$BI39</f>
        <v>0</v>
      </c>
      <c r="Z444">
        <f>'2009'!$BI39</f>
        <v>0</v>
      </c>
      <c r="AA444">
        <f>'2010'!$BI39</f>
        <v>0</v>
      </c>
      <c r="AB444">
        <f>'2011'!$BI39</f>
        <v>0</v>
      </c>
      <c r="AC444">
        <f>'2012'!$BI39</f>
        <v>0</v>
      </c>
      <c r="AD444">
        <f>'2013'!$BI39</f>
        <v>0</v>
      </c>
      <c r="AE444">
        <f>'2014'!$BI39</f>
        <v>0</v>
      </c>
      <c r="AF444">
        <f>'2015'!$BI39</f>
        <v>0</v>
      </c>
      <c r="AG444">
        <f>'2016'!$BI39</f>
        <v>0</v>
      </c>
      <c r="AH444">
        <f>'2017'!$BI39</f>
        <v>0</v>
      </c>
      <c r="AI444">
        <f>'2018'!$BI39</f>
        <v>0</v>
      </c>
      <c r="AJ444">
        <f>'2019'!$BI39</f>
        <v>0</v>
      </c>
      <c r="AK444">
        <f>'2020'!$BI39</f>
        <v>0</v>
      </c>
      <c r="AL444">
        <f>'2021'!$BI39</f>
        <v>0</v>
      </c>
    </row>
    <row r="445" spans="1:38" x14ac:dyDescent="0.2">
      <c r="A445" t="s">
        <v>285</v>
      </c>
      <c r="B445" t="s">
        <v>339</v>
      </c>
      <c r="C445" t="s">
        <v>13</v>
      </c>
      <c r="E445" t="s">
        <v>145</v>
      </c>
      <c r="G445">
        <f>'1990'!$AT39</f>
        <v>0</v>
      </c>
      <c r="H445">
        <f>'1991'!$AT39</f>
        <v>0</v>
      </c>
      <c r="I445">
        <f>'1992'!$AT39</f>
        <v>0</v>
      </c>
      <c r="J445">
        <f>'1993'!$AT39</f>
        <v>0</v>
      </c>
      <c r="K445">
        <f>'1994'!$AT39</f>
        <v>0</v>
      </c>
      <c r="L445">
        <f>'1995'!$AT39</f>
        <v>0</v>
      </c>
      <c r="M445">
        <f>'1996'!$AT39</f>
        <v>0</v>
      </c>
      <c r="N445">
        <f>'1997'!$AT39</f>
        <v>0</v>
      </c>
      <c r="O445">
        <f>'1998'!$AT39</f>
        <v>0</v>
      </c>
      <c r="P445">
        <f>'1999'!$AT39</f>
        <v>0</v>
      </c>
      <c r="Q445">
        <f>'2000'!$AT39</f>
        <v>0</v>
      </c>
      <c r="R445">
        <f>'2001'!$AT39</f>
        <v>0</v>
      </c>
      <c r="S445">
        <f>'2002'!$AT39</f>
        <v>0</v>
      </c>
      <c r="T445">
        <f>'2003'!$AT39</f>
        <v>0</v>
      </c>
      <c r="U445">
        <f>'2004'!$AT39</f>
        <v>0</v>
      </c>
      <c r="V445">
        <f>'2005'!$AT39</f>
        <v>0</v>
      </c>
      <c r="W445">
        <f>'2006'!$AT39</f>
        <v>0</v>
      </c>
      <c r="X445">
        <f>'2007'!$AT39</f>
        <v>0</v>
      </c>
      <c r="Y445">
        <f>'2008'!$AT39</f>
        <v>0</v>
      </c>
      <c r="Z445">
        <f>'2009'!$AT39</f>
        <v>0</v>
      </c>
      <c r="AA445">
        <f>'2010'!$AT39</f>
        <v>0</v>
      </c>
      <c r="AB445">
        <f>'2011'!$AT39</f>
        <v>0</v>
      </c>
      <c r="AC445">
        <f>'2012'!$AT39</f>
        <v>0</v>
      </c>
      <c r="AD445">
        <f>'2013'!$AT39</f>
        <v>0</v>
      </c>
      <c r="AE445">
        <f>'2014'!$AT39</f>
        <v>0</v>
      </c>
      <c r="AF445">
        <f>'2015'!$AT39</f>
        <v>0</v>
      </c>
      <c r="AG445">
        <f>'2016'!$AT39</f>
        <v>0</v>
      </c>
      <c r="AH445">
        <f>'2017'!$AT39</f>
        <v>0</v>
      </c>
      <c r="AI445">
        <f>'2018'!$AT39</f>
        <v>0</v>
      </c>
      <c r="AJ445">
        <f>'2019'!$AT39</f>
        <v>0</v>
      </c>
      <c r="AK445">
        <f>'2020'!$AT39</f>
        <v>0</v>
      </c>
      <c r="AL445">
        <f>'2021'!$AT39</f>
        <v>0</v>
      </c>
    </row>
    <row r="446" spans="1:38" x14ac:dyDescent="0.2">
      <c r="A446" t="s">
        <v>285</v>
      </c>
      <c r="B446" t="s">
        <v>339</v>
      </c>
      <c r="C446" t="s">
        <v>408</v>
      </c>
      <c r="E446" t="s">
        <v>146</v>
      </c>
      <c r="G446">
        <f>'1990'!$V39</f>
        <v>0</v>
      </c>
      <c r="H446">
        <f>'1991'!$V39</f>
        <v>0</v>
      </c>
      <c r="I446">
        <f>'1992'!$V39</f>
        <v>0</v>
      </c>
      <c r="J446">
        <f>'1993'!$V39</f>
        <v>0</v>
      </c>
      <c r="K446">
        <f>'1994'!$V39</f>
        <v>0</v>
      </c>
      <c r="L446">
        <f>'1995'!$V39</f>
        <v>0</v>
      </c>
      <c r="M446">
        <f>'1996'!$V39</f>
        <v>0</v>
      </c>
      <c r="N446">
        <f>'1997'!$V39</f>
        <v>0</v>
      </c>
      <c r="O446">
        <f>'1998'!$V39</f>
        <v>0</v>
      </c>
      <c r="P446">
        <f>'1999'!$V39</f>
        <v>0</v>
      </c>
      <c r="Q446">
        <f>'2000'!$V39</f>
        <v>0</v>
      </c>
      <c r="R446">
        <f>'2001'!$V39</f>
        <v>0</v>
      </c>
      <c r="S446">
        <f>'2002'!$V39</f>
        <v>0</v>
      </c>
      <c r="T446">
        <f>'2003'!$V39</f>
        <v>0</v>
      </c>
      <c r="U446">
        <f>'2004'!$V39</f>
        <v>0</v>
      </c>
      <c r="V446">
        <f>'2005'!$V39</f>
        <v>0</v>
      </c>
      <c r="W446">
        <f>'2006'!$V39</f>
        <v>0</v>
      </c>
      <c r="X446">
        <f>'2007'!$V39</f>
        <v>0</v>
      </c>
      <c r="Y446">
        <f>'2008'!$V39</f>
        <v>0</v>
      </c>
      <c r="Z446">
        <f>'2009'!$V39</f>
        <v>0</v>
      </c>
      <c r="AA446">
        <f>'2010'!$V39</f>
        <v>0</v>
      </c>
      <c r="AB446">
        <f>'2011'!$V39</f>
        <v>0</v>
      </c>
      <c r="AC446">
        <f>'2012'!$V39</f>
        <v>0</v>
      </c>
      <c r="AD446">
        <f>'2013'!$V39</f>
        <v>0</v>
      </c>
      <c r="AE446">
        <f>'2014'!$V39</f>
        <v>0</v>
      </c>
      <c r="AF446">
        <f>'2015'!$V39</f>
        <v>0</v>
      </c>
      <c r="AG446">
        <f>'2016'!$V39</f>
        <v>0</v>
      </c>
      <c r="AH446">
        <f>'2017'!$V39</f>
        <v>0</v>
      </c>
      <c r="AI446">
        <f>'2018'!$V39</f>
        <v>0</v>
      </c>
      <c r="AJ446">
        <f>'2019'!$V39</f>
        <v>0</v>
      </c>
      <c r="AK446">
        <f>'2020'!$V39</f>
        <v>0</v>
      </c>
      <c r="AL446">
        <f>'2021'!$V39</f>
        <v>0</v>
      </c>
    </row>
    <row r="447" spans="1:38" x14ac:dyDescent="0.2">
      <c r="A447" t="s">
        <v>285</v>
      </c>
      <c r="B447" t="s">
        <v>339</v>
      </c>
      <c r="C447" s="3" t="s">
        <v>409</v>
      </c>
      <c r="E447" t="s">
        <v>147</v>
      </c>
      <c r="G447">
        <f>'1990'!$G39</f>
        <v>11.5</v>
      </c>
      <c r="H447">
        <f>'1991'!$G39</f>
        <v>12.8</v>
      </c>
      <c r="I447">
        <f>'1992'!$G39</f>
        <v>13.5</v>
      </c>
      <c r="J447">
        <f>'1993'!$G39</f>
        <v>14.2</v>
      </c>
      <c r="K447">
        <f>'1994'!$G39</f>
        <v>13.3</v>
      </c>
      <c r="L447">
        <f>'1995'!$G39</f>
        <v>13.9</v>
      </c>
      <c r="M447">
        <f>'1996'!$G39</f>
        <v>13.7</v>
      </c>
      <c r="N447">
        <f>'1997'!$G39</f>
        <v>12.2</v>
      </c>
      <c r="O447">
        <f>'1998'!$G39</f>
        <v>11.7</v>
      </c>
      <c r="P447">
        <f>'1999'!$G39</f>
        <v>9.9</v>
      </c>
      <c r="Q447">
        <f>'2000'!$G39</f>
        <v>10.1</v>
      </c>
      <c r="R447">
        <f>'2001'!$G39</f>
        <v>10.7</v>
      </c>
      <c r="S447">
        <f>'2002'!$G39</f>
        <v>10.8</v>
      </c>
      <c r="T447">
        <f>'2003'!$G39</f>
        <v>10.9</v>
      </c>
      <c r="U447">
        <f>'2004'!$G39</f>
        <v>11.7</v>
      </c>
      <c r="V447">
        <f>'2005'!$G39</f>
        <v>11.4</v>
      </c>
      <c r="W447">
        <f>'2006'!$G39</f>
        <v>11.2</v>
      </c>
      <c r="X447">
        <f>'2007'!$G39</f>
        <v>11.5</v>
      </c>
      <c r="Y447">
        <f>'2008'!$G39</f>
        <v>12.1</v>
      </c>
      <c r="Z447">
        <f>'2009'!$G39</f>
        <v>9.9</v>
      </c>
      <c r="AA447">
        <f>'2010'!$G39</f>
        <v>10.9</v>
      </c>
      <c r="AB447">
        <f>'2011'!$G39</f>
        <v>11</v>
      </c>
      <c r="AC447">
        <f>'2012'!$G39</f>
        <v>10.5</v>
      </c>
      <c r="AD447">
        <f>'2013'!$G39</f>
        <v>10</v>
      </c>
      <c r="AE447">
        <f>'2014'!$G39</f>
        <v>9.6999999999999993</v>
      </c>
      <c r="AF447">
        <f>'2015'!$G39</f>
        <v>9.6999999999999993</v>
      </c>
      <c r="AG447">
        <f>'2016'!$G39</f>
        <v>9.8000000000000007</v>
      </c>
      <c r="AH447">
        <f>'2017'!$G39</f>
        <v>9.5</v>
      </c>
      <c r="AI447">
        <f>'2018'!$G39</f>
        <v>11.3</v>
      </c>
      <c r="AJ447">
        <f>'2019'!$G39</f>
        <v>11.1</v>
      </c>
      <c r="AK447">
        <f>'2020'!$G39</f>
        <v>8.9</v>
      </c>
      <c r="AL447">
        <f>'2021'!$G39</f>
        <v>11</v>
      </c>
    </row>
    <row r="448" spans="1:38" x14ac:dyDescent="0.2">
      <c r="A448" t="s">
        <v>285</v>
      </c>
      <c r="B448" t="s">
        <v>339</v>
      </c>
      <c r="C448" t="s">
        <v>46</v>
      </c>
      <c r="E448" t="s">
        <v>148</v>
      </c>
      <c r="G448">
        <f>'1990'!$AS39</f>
        <v>0.6</v>
      </c>
      <c r="H448">
        <f>'1991'!$AS39</f>
        <v>0.7</v>
      </c>
      <c r="I448">
        <f>'1992'!$AS39</f>
        <v>0.7</v>
      </c>
      <c r="J448">
        <f>'1993'!$AS39</f>
        <v>0.7</v>
      </c>
      <c r="K448">
        <f>'1994'!$AS39</f>
        <v>0.9</v>
      </c>
      <c r="L448">
        <f>'1995'!$AS39</f>
        <v>0.7</v>
      </c>
      <c r="M448">
        <f>'1996'!$AS39</f>
        <v>0.8</v>
      </c>
      <c r="N448">
        <f>'1997'!$AS39</f>
        <v>0.9</v>
      </c>
      <c r="O448">
        <f>'1998'!$AS39</f>
        <v>0.7</v>
      </c>
      <c r="P448">
        <f>'1999'!$AS39</f>
        <v>0.8</v>
      </c>
      <c r="Q448">
        <f>'2000'!$AS39</f>
        <v>0.6</v>
      </c>
      <c r="R448">
        <f>'2001'!$AS39</f>
        <v>0.5</v>
      </c>
      <c r="S448">
        <f>'2002'!$AS39</f>
        <v>0.5</v>
      </c>
      <c r="T448">
        <f>'2003'!$AS39</f>
        <v>0.9</v>
      </c>
      <c r="U448">
        <f>'2004'!$AS39</f>
        <v>0.7</v>
      </c>
      <c r="V448">
        <f>'2005'!$AS39</f>
        <v>1.1000000000000001</v>
      </c>
      <c r="W448">
        <f>'2006'!$AS39</f>
        <v>0.8</v>
      </c>
      <c r="X448">
        <f>'2007'!$AS39</f>
        <v>0.8</v>
      </c>
      <c r="Y448">
        <f>'2008'!$AS39</f>
        <v>1</v>
      </c>
      <c r="Z448">
        <f>'2009'!$AS39</f>
        <v>0.7</v>
      </c>
      <c r="AA448">
        <f>'2010'!$AS39</f>
        <v>0.9</v>
      </c>
      <c r="AB448">
        <f>'2011'!$AS39</f>
        <v>0.7</v>
      </c>
      <c r="AC448">
        <f>'2012'!$AS39</f>
        <v>0.6</v>
      </c>
      <c r="AD448">
        <f>'2013'!$AS39</f>
        <v>0.6</v>
      </c>
      <c r="AE448">
        <f>'2014'!$AS39</f>
        <v>0.8</v>
      </c>
      <c r="AF448">
        <f>'2015'!$AS39</f>
        <v>0.7</v>
      </c>
      <c r="AG448">
        <f>'2016'!$AS39</f>
        <v>0.6</v>
      </c>
      <c r="AH448">
        <f>'2017'!$AS39</f>
        <v>0.7</v>
      </c>
      <c r="AI448">
        <f>'2018'!$AS39</f>
        <v>0.7</v>
      </c>
      <c r="AJ448">
        <f>'2019'!$AS39</f>
        <v>0.7</v>
      </c>
      <c r="AK448">
        <f>'2020'!$AS39</f>
        <v>0.7</v>
      </c>
      <c r="AL448">
        <f>'2021'!$AS39</f>
        <v>0.6</v>
      </c>
    </row>
    <row r="449" spans="1:38" x14ac:dyDescent="0.2">
      <c r="A449" t="s">
        <v>285</v>
      </c>
      <c r="B449" t="s">
        <v>339</v>
      </c>
      <c r="C449" t="s">
        <v>45</v>
      </c>
      <c r="E449" t="s">
        <v>241</v>
      </c>
      <c r="G449">
        <f>'1990'!$BJ39</f>
        <v>0</v>
      </c>
      <c r="H449">
        <f>'1991'!$BJ39</f>
        <v>0</v>
      </c>
      <c r="I449">
        <f>'1992'!$BJ39</f>
        <v>0</v>
      </c>
      <c r="J449">
        <f>'1993'!$BJ39</f>
        <v>0</v>
      </c>
      <c r="K449">
        <f>'1994'!$BJ39</f>
        <v>0</v>
      </c>
      <c r="L449">
        <f>'1995'!$BJ39</f>
        <v>0</v>
      </c>
      <c r="M449">
        <f>'1996'!$BJ39</f>
        <v>0</v>
      </c>
      <c r="N449">
        <f>'1997'!$BJ39</f>
        <v>0</v>
      </c>
      <c r="O449">
        <f>'1998'!$BJ39</f>
        <v>0</v>
      </c>
      <c r="P449">
        <f>'1999'!$BJ39</f>
        <v>0</v>
      </c>
      <c r="Q449">
        <f>'2000'!$BJ39</f>
        <v>0</v>
      </c>
      <c r="R449">
        <f>'2001'!$BJ39</f>
        <v>0</v>
      </c>
      <c r="S449">
        <f>'2002'!$BJ39</f>
        <v>0</v>
      </c>
      <c r="T449">
        <f>'2003'!$BJ39</f>
        <v>0</v>
      </c>
      <c r="U449">
        <f>'2004'!$BJ39</f>
        <v>0</v>
      </c>
      <c r="V449">
        <f>'2005'!$BJ39</f>
        <v>0</v>
      </c>
      <c r="W449">
        <f>'2006'!$BJ39</f>
        <v>0</v>
      </c>
      <c r="X449">
        <f>'2007'!$BJ39</f>
        <v>0</v>
      </c>
      <c r="Y449">
        <f>'2008'!$BJ39</f>
        <v>0</v>
      </c>
      <c r="Z449">
        <f>'2009'!$BJ39</f>
        <v>0</v>
      </c>
      <c r="AA449">
        <f>'2010'!$BJ39</f>
        <v>0</v>
      </c>
      <c r="AB449">
        <f>'2011'!$BJ39</f>
        <v>0</v>
      </c>
      <c r="AC449">
        <f>'2012'!$BJ39</f>
        <v>0</v>
      </c>
      <c r="AD449">
        <f>'2013'!$BJ39</f>
        <v>0</v>
      </c>
      <c r="AE449">
        <f>'2014'!$BJ39</f>
        <v>0</v>
      </c>
      <c r="AF449">
        <f>'2015'!$BJ39</f>
        <v>0</v>
      </c>
      <c r="AG449">
        <f>'2016'!$BJ39</f>
        <v>0</v>
      </c>
      <c r="AH449">
        <f>'2017'!$BJ39</f>
        <v>0</v>
      </c>
      <c r="AI449">
        <f>'2018'!$BJ39</f>
        <v>0</v>
      </c>
      <c r="AJ449">
        <f>'2019'!$BJ39</f>
        <v>0</v>
      </c>
      <c r="AK449">
        <f>'2020'!$BJ39</f>
        <v>0</v>
      </c>
      <c r="AL449">
        <f>'2021'!$BJ39</f>
        <v>0</v>
      </c>
    </row>
    <row r="452" spans="1:38" x14ac:dyDescent="0.2">
      <c r="A452" t="s">
        <v>285</v>
      </c>
      <c r="B452" t="s">
        <v>340</v>
      </c>
      <c r="C452" t="s">
        <v>7</v>
      </c>
      <c r="E452" t="s">
        <v>142</v>
      </c>
      <c r="G452">
        <f>'1990'!$BH40</f>
        <v>6.3</v>
      </c>
      <c r="H452">
        <f>'1991'!$BH40</f>
        <v>6.4</v>
      </c>
      <c r="I452">
        <f>'1992'!$BH40</f>
        <v>6.5</v>
      </c>
      <c r="J452">
        <f>'1993'!$BH40</f>
        <v>6.9</v>
      </c>
      <c r="K452">
        <f>'1994'!$BH40</f>
        <v>7.5</v>
      </c>
      <c r="L452">
        <f>'1995'!$BH40</f>
        <v>7.6</v>
      </c>
      <c r="M452">
        <f>'1996'!$BH40</f>
        <v>7.9</v>
      </c>
      <c r="N452">
        <f>'1997'!$BH40</f>
        <v>7.9</v>
      </c>
      <c r="O452">
        <f>'1998'!$BH40</f>
        <v>8.6999999999999993</v>
      </c>
      <c r="P452">
        <f>'1999'!$BH40</f>
        <v>8.8000000000000007</v>
      </c>
      <c r="Q452">
        <f>'2000'!$BH40</f>
        <v>8.8000000000000007</v>
      </c>
      <c r="R452">
        <f>'2001'!$BH40</f>
        <v>9.1999999999999993</v>
      </c>
      <c r="S452">
        <f>'2002'!$BH40</f>
        <v>8.4</v>
      </c>
      <c r="T452">
        <f>'2003'!$BH40</f>
        <v>9.1</v>
      </c>
      <c r="U452">
        <f>'2004'!$BH40</f>
        <v>8.8000000000000007</v>
      </c>
      <c r="V452">
        <f>'2005'!$BH40</f>
        <v>9.3000000000000007</v>
      </c>
      <c r="W452">
        <f>'2006'!$BH40</f>
        <v>9.1</v>
      </c>
      <c r="X452">
        <f>'2007'!$BH40</f>
        <v>9.3000000000000007</v>
      </c>
      <c r="Y452">
        <f>'2008'!$BH40</f>
        <v>8.9</v>
      </c>
      <c r="Z452">
        <f>'2009'!$BH40</f>
        <v>9</v>
      </c>
      <c r="AA452">
        <f>'2010'!$BH40</f>
        <v>9.6</v>
      </c>
      <c r="AB452">
        <f>'2011'!$BH40</f>
        <v>11.1</v>
      </c>
      <c r="AC452">
        <f>'2012'!$BH40</f>
        <v>9.4</v>
      </c>
      <c r="AD452">
        <f>'2013'!$BH40</f>
        <v>9.5</v>
      </c>
      <c r="AE452">
        <f>'2014'!$BH40</f>
        <v>9.6</v>
      </c>
      <c r="AF452">
        <f>'2015'!$BH40</f>
        <v>9.3000000000000007</v>
      </c>
      <c r="AG452">
        <f>'2016'!$BH40</f>
        <v>8.6</v>
      </c>
      <c r="AH452">
        <f>'2017'!$BH40</f>
        <v>9</v>
      </c>
      <c r="AI452">
        <f>'2018'!$BH40</f>
        <v>9.3000000000000007</v>
      </c>
      <c r="AJ452">
        <f>'2019'!$BH40</f>
        <v>10.1</v>
      </c>
      <c r="AK452">
        <f>'2020'!$BH40</f>
        <v>9.1</v>
      </c>
      <c r="AL452">
        <f>'2021'!$BH40</f>
        <v>9.6999999999999993</v>
      </c>
    </row>
    <row r="453" spans="1:38" x14ac:dyDescent="0.2">
      <c r="A453" t="s">
        <v>285</v>
      </c>
      <c r="B453" t="s">
        <v>340</v>
      </c>
      <c r="C453" t="s">
        <v>12</v>
      </c>
      <c r="E453" t="s">
        <v>143</v>
      </c>
      <c r="G453">
        <f>'1990'!$BI40</f>
        <v>17.2</v>
      </c>
      <c r="H453">
        <f>'1991'!$BI40</f>
        <v>21.5</v>
      </c>
      <c r="I453">
        <f>'1992'!$BI40</f>
        <v>16.600000000000001</v>
      </c>
      <c r="J453">
        <f>'1993'!$BI40</f>
        <v>16.399999999999999</v>
      </c>
      <c r="K453">
        <f>'1994'!$BI40</f>
        <v>16.2</v>
      </c>
      <c r="L453">
        <f>'1995'!$BI40</f>
        <v>16.8</v>
      </c>
      <c r="M453">
        <f>'1996'!$BI40</f>
        <v>17.600000000000001</v>
      </c>
      <c r="N453">
        <f>'1997'!$BI40</f>
        <v>15.5</v>
      </c>
      <c r="O453">
        <f>'1998'!$BI40</f>
        <v>18.8</v>
      </c>
      <c r="P453">
        <f>'1999'!$BI40</f>
        <v>18.3</v>
      </c>
      <c r="Q453">
        <f>'2000'!$BI40</f>
        <v>21.1</v>
      </c>
      <c r="R453">
        <f>'2001'!$BI40</f>
        <v>21.9</v>
      </c>
      <c r="S453">
        <f>'2002'!$BI40</f>
        <v>20.7</v>
      </c>
      <c r="T453">
        <f>'2003'!$BI40</f>
        <v>20.9</v>
      </c>
      <c r="U453">
        <f>'2004'!$BI40</f>
        <v>19.899999999999999</v>
      </c>
      <c r="V453">
        <f>'2005'!$BI40</f>
        <v>19.600000000000001</v>
      </c>
      <c r="W453">
        <f>'2006'!$BI40</f>
        <v>16.100000000000001</v>
      </c>
      <c r="X453">
        <f>'2007'!$BI40</f>
        <v>20.5</v>
      </c>
      <c r="Y453">
        <f>'2008'!$BI40</f>
        <v>18.8</v>
      </c>
      <c r="Z453">
        <f>'2009'!$BI40</f>
        <v>22.4</v>
      </c>
      <c r="AA453">
        <f>'2010'!$BI40</f>
        <v>23.9</v>
      </c>
      <c r="AB453">
        <f>'2011'!$BI40</f>
        <v>22.8</v>
      </c>
      <c r="AC453">
        <f>'2012'!$BI40</f>
        <v>20.2</v>
      </c>
      <c r="AD453">
        <f>'2013'!$BI40</f>
        <v>17.899999999999999</v>
      </c>
      <c r="AE453">
        <f>'2014'!$BI40</f>
        <v>16</v>
      </c>
      <c r="AF453">
        <f>'2015'!$BI40</f>
        <v>14.7</v>
      </c>
      <c r="AG453">
        <f>'2016'!$BI40</f>
        <v>13.7</v>
      </c>
      <c r="AH453">
        <f>'2017'!$BI40</f>
        <v>14.4</v>
      </c>
      <c r="AI453">
        <f>'2018'!$BI40</f>
        <v>12.7</v>
      </c>
      <c r="AJ453">
        <f>'2019'!$BI40</f>
        <v>13.3</v>
      </c>
      <c r="AK453">
        <f>'2020'!$BI40</f>
        <v>12.7</v>
      </c>
      <c r="AL453">
        <f>'2021'!$BI40</f>
        <v>12.3</v>
      </c>
    </row>
    <row r="454" spans="1:38" x14ac:dyDescent="0.2">
      <c r="A454" t="s">
        <v>285</v>
      </c>
      <c r="B454" t="s">
        <v>340</v>
      </c>
      <c r="C454" t="s">
        <v>13</v>
      </c>
      <c r="E454" t="s">
        <v>145</v>
      </c>
      <c r="G454">
        <f>'1990'!$AT40</f>
        <v>0</v>
      </c>
      <c r="H454">
        <f>'1991'!$AT40</f>
        <v>0</v>
      </c>
      <c r="I454">
        <f>'1992'!$AT40</f>
        <v>0</v>
      </c>
      <c r="J454">
        <f>'1993'!$AT40</f>
        <v>0</v>
      </c>
      <c r="K454">
        <f>'1994'!$AT40</f>
        <v>0</v>
      </c>
      <c r="L454">
        <f>'1995'!$AT40</f>
        <v>0</v>
      </c>
      <c r="M454">
        <f>'1996'!$AT40</f>
        <v>0</v>
      </c>
      <c r="N454">
        <f>'1997'!$AT40</f>
        <v>0</v>
      </c>
      <c r="O454">
        <f>'1998'!$AT40</f>
        <v>0</v>
      </c>
      <c r="P454">
        <f>'1999'!$AT40</f>
        <v>0</v>
      </c>
      <c r="Q454">
        <f>'2000'!$AT40</f>
        <v>0</v>
      </c>
      <c r="R454">
        <f>'2001'!$AT40</f>
        <v>0</v>
      </c>
      <c r="S454">
        <f>'2002'!$AT40</f>
        <v>0</v>
      </c>
      <c r="T454">
        <f>'2003'!$AT40</f>
        <v>0</v>
      </c>
      <c r="U454">
        <f>'2004'!$AT40</f>
        <v>0</v>
      </c>
      <c r="V454">
        <f>'2005'!$AT40</f>
        <v>0</v>
      </c>
      <c r="W454">
        <f>'2006'!$AT40</f>
        <v>0</v>
      </c>
      <c r="X454">
        <f>'2007'!$AT40</f>
        <v>0</v>
      </c>
      <c r="Y454">
        <f>'2008'!$AT40</f>
        <v>0</v>
      </c>
      <c r="Z454">
        <f>'2009'!$AT40</f>
        <v>0</v>
      </c>
      <c r="AA454">
        <f>'2010'!$AT40</f>
        <v>0</v>
      </c>
      <c r="AB454">
        <f>'2011'!$AT40</f>
        <v>0</v>
      </c>
      <c r="AC454">
        <f>'2012'!$AT40</f>
        <v>0</v>
      </c>
      <c r="AD454">
        <f>'2013'!$AT40</f>
        <v>0</v>
      </c>
      <c r="AE454">
        <f>'2014'!$AT40</f>
        <v>0</v>
      </c>
      <c r="AF454">
        <f>'2015'!$AT40</f>
        <v>0</v>
      </c>
      <c r="AG454">
        <f>'2016'!$AT40</f>
        <v>0</v>
      </c>
      <c r="AH454">
        <f>'2017'!$AT40</f>
        <v>0</v>
      </c>
      <c r="AI454">
        <f>'2018'!$AT40</f>
        <v>0</v>
      </c>
      <c r="AJ454">
        <f>'2019'!$AT40</f>
        <v>0</v>
      </c>
      <c r="AK454">
        <f>'2020'!$AT40</f>
        <v>0</v>
      </c>
      <c r="AL454">
        <f>'2021'!$AT40</f>
        <v>0</v>
      </c>
    </row>
    <row r="455" spans="1:38" x14ac:dyDescent="0.2">
      <c r="A455" t="s">
        <v>285</v>
      </c>
      <c r="B455" t="s">
        <v>340</v>
      </c>
      <c r="C455" t="s">
        <v>408</v>
      </c>
      <c r="E455" t="s">
        <v>146</v>
      </c>
      <c r="G455">
        <f>'1990'!$V40</f>
        <v>109.6</v>
      </c>
      <c r="H455">
        <f>'1991'!$V40</f>
        <v>112.4</v>
      </c>
      <c r="I455">
        <f>'1992'!$V40</f>
        <v>106.9</v>
      </c>
      <c r="J455">
        <f>'1993'!$V40</f>
        <v>114.3</v>
      </c>
      <c r="K455">
        <f>'1994'!$V40</f>
        <v>116.2</v>
      </c>
      <c r="L455">
        <f>'1995'!$V40</f>
        <v>112.8</v>
      </c>
      <c r="M455">
        <f>'1996'!$V40</f>
        <v>108.6</v>
      </c>
      <c r="N455">
        <f>'1997'!$V40</f>
        <v>98.4</v>
      </c>
      <c r="O455">
        <f>'1998'!$V40</f>
        <v>91</v>
      </c>
      <c r="P455">
        <f>'1999'!$V40</f>
        <v>80.400000000000006</v>
      </c>
      <c r="Q455">
        <f>'2000'!$V40</f>
        <v>84.3</v>
      </c>
      <c r="R455">
        <f>'2001'!$V40</f>
        <v>84.5</v>
      </c>
      <c r="S455">
        <f>'2002'!$V40</f>
        <v>76.2</v>
      </c>
      <c r="T455">
        <f>'2003'!$V40</f>
        <v>79.8</v>
      </c>
      <c r="U455">
        <f>'2004'!$V40</f>
        <v>86.5</v>
      </c>
      <c r="V455">
        <f>'2005'!$V40</f>
        <v>90</v>
      </c>
      <c r="W455">
        <f>'2006'!$V40</f>
        <v>85.4</v>
      </c>
      <c r="X455">
        <f>'2007'!$V40</f>
        <v>93.6</v>
      </c>
      <c r="Y455">
        <f>'2008'!$V40</f>
        <v>87</v>
      </c>
      <c r="Z455">
        <f>'2009'!$V40</f>
        <v>77.5</v>
      </c>
      <c r="AA455">
        <f>'2010'!$V40</f>
        <v>72</v>
      </c>
      <c r="AB455">
        <f>'2011'!$V40</f>
        <v>77.900000000000006</v>
      </c>
      <c r="AC455">
        <f>'2012'!$V40</f>
        <v>81.3</v>
      </c>
      <c r="AD455">
        <f>'2013'!$V40</f>
        <v>76</v>
      </c>
      <c r="AE455">
        <f>'2014'!$V40</f>
        <v>80.7</v>
      </c>
      <c r="AF455">
        <f>'2015'!$V40</f>
        <v>92.8</v>
      </c>
      <c r="AG455">
        <f>'2016'!$V40</f>
        <v>93.5</v>
      </c>
      <c r="AH455">
        <f>'2017'!$V40</f>
        <v>86.7</v>
      </c>
      <c r="AI455">
        <f>'2018'!$V40</f>
        <v>87</v>
      </c>
      <c r="AJ455">
        <f>'2019'!$V40</f>
        <v>99.5</v>
      </c>
      <c r="AK455">
        <f>'2020'!$V40</f>
        <v>84.4</v>
      </c>
      <c r="AL455">
        <f>'2021'!$V40</f>
        <v>98.3</v>
      </c>
    </row>
    <row r="456" spans="1:38" x14ac:dyDescent="0.2">
      <c r="A456" t="s">
        <v>285</v>
      </c>
      <c r="B456" t="s">
        <v>340</v>
      </c>
      <c r="C456" s="3" t="s">
        <v>409</v>
      </c>
      <c r="E456" t="s">
        <v>147</v>
      </c>
      <c r="G456">
        <f>'1990'!$G40</f>
        <v>0</v>
      </c>
      <c r="H456">
        <f>'1991'!$G40</f>
        <v>0</v>
      </c>
      <c r="I456">
        <f>'1992'!$G40</f>
        <v>0</v>
      </c>
      <c r="J456">
        <f>'1993'!$G40</f>
        <v>0</v>
      </c>
      <c r="K456">
        <f>'1994'!$G40</f>
        <v>0</v>
      </c>
      <c r="L456">
        <f>'1995'!$G40</f>
        <v>0</v>
      </c>
      <c r="M456">
        <f>'1996'!$G40</f>
        <v>0</v>
      </c>
      <c r="N456">
        <f>'1997'!$G40</f>
        <v>0</v>
      </c>
      <c r="O456">
        <f>'1998'!$G40</f>
        <v>0</v>
      </c>
      <c r="P456">
        <f>'1999'!$G40</f>
        <v>0</v>
      </c>
      <c r="Q456">
        <f>'2000'!$G40</f>
        <v>0</v>
      </c>
      <c r="R456">
        <f>'2001'!$G40</f>
        <v>0</v>
      </c>
      <c r="S456">
        <f>'2002'!$G40</f>
        <v>0</v>
      </c>
      <c r="T456">
        <f>'2003'!$G40</f>
        <v>0</v>
      </c>
      <c r="U456">
        <f>'2004'!$G40</f>
        <v>0</v>
      </c>
      <c r="V456">
        <f>'2005'!$G40</f>
        <v>0</v>
      </c>
      <c r="W456">
        <f>'2006'!$G40</f>
        <v>0</v>
      </c>
      <c r="X456">
        <f>'2007'!$G40</f>
        <v>0</v>
      </c>
      <c r="Y456">
        <f>'2008'!$G40</f>
        <v>0</v>
      </c>
      <c r="Z456">
        <f>'2009'!$G40</f>
        <v>0</v>
      </c>
      <c r="AA456">
        <f>'2010'!$G40</f>
        <v>0</v>
      </c>
      <c r="AB456">
        <f>'2011'!$G40</f>
        <v>0</v>
      </c>
      <c r="AC456">
        <f>'2012'!$G40</f>
        <v>0</v>
      </c>
      <c r="AD456">
        <f>'2013'!$G40</f>
        <v>0</v>
      </c>
      <c r="AE456">
        <f>'2014'!$G40</f>
        <v>0</v>
      </c>
      <c r="AF456">
        <f>'2015'!$G40</f>
        <v>0</v>
      </c>
      <c r="AG456">
        <f>'2016'!$G40</f>
        <v>0</v>
      </c>
      <c r="AH456">
        <f>'2017'!$G40</f>
        <v>0</v>
      </c>
      <c r="AI456">
        <f>'2018'!$G40</f>
        <v>0</v>
      </c>
      <c r="AJ456">
        <f>'2019'!$G40</f>
        <v>0</v>
      </c>
      <c r="AK456">
        <f>'2020'!$G40</f>
        <v>0</v>
      </c>
      <c r="AL456">
        <f>'2021'!$G40</f>
        <v>0</v>
      </c>
    </row>
    <row r="457" spans="1:38" x14ac:dyDescent="0.2">
      <c r="A457" t="s">
        <v>285</v>
      </c>
      <c r="B457" t="s">
        <v>340</v>
      </c>
      <c r="C457" t="s">
        <v>46</v>
      </c>
      <c r="E457" t="s">
        <v>148</v>
      </c>
      <c r="G457">
        <f>'1990'!$AS40</f>
        <v>8.8000000000000007</v>
      </c>
      <c r="H457">
        <f>'1991'!$AS40</f>
        <v>9.1</v>
      </c>
      <c r="I457">
        <f>'1992'!$AS40</f>
        <v>8.6999999999999993</v>
      </c>
      <c r="J457">
        <f>'1993'!$AS40</f>
        <v>8.3000000000000007</v>
      </c>
      <c r="K457">
        <f>'1994'!$AS40</f>
        <v>10</v>
      </c>
      <c r="L457">
        <f>'1995'!$AS40</f>
        <v>9</v>
      </c>
      <c r="M457">
        <f>'1996'!$AS40</f>
        <v>10.4</v>
      </c>
      <c r="N457">
        <f>'1997'!$AS40</f>
        <v>13.8</v>
      </c>
      <c r="O457">
        <f>'1998'!$AS40</f>
        <v>12.3</v>
      </c>
      <c r="P457">
        <f>'1999'!$AS40</f>
        <v>15.5</v>
      </c>
      <c r="Q457">
        <f>'2000'!$AS40</f>
        <v>6.7</v>
      </c>
      <c r="R457">
        <f>'2001'!$AS40</f>
        <v>5.4</v>
      </c>
      <c r="S457">
        <f>'2002'!$AS40</f>
        <v>8.8000000000000007</v>
      </c>
      <c r="T457">
        <f>'2003'!$AS40</f>
        <v>8.5</v>
      </c>
      <c r="U457">
        <f>'2004'!$AS40</f>
        <v>8.6</v>
      </c>
      <c r="V457">
        <f>'2005'!$AS40</f>
        <v>10.3</v>
      </c>
      <c r="W457">
        <f>'2006'!$AS40</f>
        <v>13.3</v>
      </c>
      <c r="X457">
        <f>'2007'!$AS40</f>
        <v>17.5</v>
      </c>
      <c r="Y457">
        <f>'2008'!$AS40</f>
        <v>14.4</v>
      </c>
      <c r="Z457">
        <f>'2009'!$AS40</f>
        <v>15.9</v>
      </c>
      <c r="AA457">
        <f>'2010'!$AS40</f>
        <v>21.7</v>
      </c>
      <c r="AB457">
        <f>'2011'!$AS40</f>
        <v>28.2</v>
      </c>
      <c r="AC457">
        <f>'2012'!$AS40</f>
        <v>19.100000000000001</v>
      </c>
      <c r="AD457">
        <f>'2013'!$AS40</f>
        <v>20.7</v>
      </c>
      <c r="AE457">
        <f>'2014'!$AS40</f>
        <v>16.2</v>
      </c>
      <c r="AF457">
        <f>'2015'!$AS40</f>
        <v>17.600000000000001</v>
      </c>
      <c r="AG457">
        <f>'2016'!$AS40</f>
        <v>14.6</v>
      </c>
      <c r="AH457">
        <f>'2017'!$AS40</f>
        <v>15.4</v>
      </c>
      <c r="AI457">
        <f>'2018'!$AS40</f>
        <v>21.4</v>
      </c>
      <c r="AJ457">
        <f>'2019'!$AS40</f>
        <v>23.1</v>
      </c>
      <c r="AK457">
        <f>'2020'!$AS40</f>
        <v>22.2</v>
      </c>
      <c r="AL457">
        <f>'2021'!$AS40</f>
        <v>17.2</v>
      </c>
    </row>
    <row r="458" spans="1:38" x14ac:dyDescent="0.2">
      <c r="A458" t="s">
        <v>285</v>
      </c>
      <c r="B458" t="s">
        <v>340</v>
      </c>
      <c r="C458" t="s">
        <v>45</v>
      </c>
      <c r="E458" t="s">
        <v>241</v>
      </c>
      <c r="G458">
        <f>'1990'!$BJ40</f>
        <v>0</v>
      </c>
      <c r="H458">
        <f>'1991'!$BJ40</f>
        <v>0</v>
      </c>
      <c r="I458">
        <f>'1992'!$BJ40</f>
        <v>0</v>
      </c>
      <c r="J458">
        <f>'1993'!$BJ40</f>
        <v>0</v>
      </c>
      <c r="K458">
        <f>'1994'!$BJ40</f>
        <v>0</v>
      </c>
      <c r="L458">
        <f>'1995'!$BJ40</f>
        <v>0</v>
      </c>
      <c r="M458">
        <f>'1996'!$BJ40</f>
        <v>0</v>
      </c>
      <c r="N458">
        <f>'1997'!$BJ40</f>
        <v>0</v>
      </c>
      <c r="O458">
        <f>'1998'!$BJ40</f>
        <v>0</v>
      </c>
      <c r="P458">
        <f>'1999'!$BJ40</f>
        <v>0</v>
      </c>
      <c r="Q458">
        <f>'2000'!$BJ40</f>
        <v>0</v>
      </c>
      <c r="R458">
        <f>'2001'!$BJ40</f>
        <v>0</v>
      </c>
      <c r="S458">
        <f>'2002'!$BJ40</f>
        <v>0</v>
      </c>
      <c r="T458">
        <f>'2003'!$BJ40</f>
        <v>0</v>
      </c>
      <c r="U458">
        <f>'2004'!$BJ40</f>
        <v>0</v>
      </c>
      <c r="V458">
        <f>'2005'!$BJ40</f>
        <v>0</v>
      </c>
      <c r="W458">
        <f>'2006'!$BJ40</f>
        <v>0</v>
      </c>
      <c r="X458">
        <f>'2007'!$BJ40</f>
        <v>0</v>
      </c>
      <c r="Y458">
        <f>'2008'!$BJ40</f>
        <v>0</v>
      </c>
      <c r="Z458">
        <f>'2009'!$BJ40</f>
        <v>0</v>
      </c>
      <c r="AA458">
        <f>'2010'!$BJ40</f>
        <v>0</v>
      </c>
      <c r="AB458">
        <f>'2011'!$BJ40</f>
        <v>0</v>
      </c>
      <c r="AC458">
        <f>'2012'!$BJ40</f>
        <v>0</v>
      </c>
      <c r="AD458">
        <f>'2013'!$BJ40</f>
        <v>0</v>
      </c>
      <c r="AE458">
        <f>'2014'!$BJ40</f>
        <v>0</v>
      </c>
      <c r="AF458">
        <f>'2015'!$BJ40</f>
        <v>0</v>
      </c>
      <c r="AG458">
        <f>'2016'!$BJ40</f>
        <v>0</v>
      </c>
      <c r="AH458">
        <f>'2017'!$BJ40</f>
        <v>0</v>
      </c>
      <c r="AI458">
        <f>'2018'!$BJ40</f>
        <v>0</v>
      </c>
      <c r="AJ458">
        <f>'2019'!$BJ40</f>
        <v>0</v>
      </c>
      <c r="AK458">
        <f>'2020'!$BJ40</f>
        <v>0</v>
      </c>
      <c r="AL458">
        <f>'2021'!$BJ40</f>
        <v>0</v>
      </c>
    </row>
    <row r="460" spans="1:38" x14ac:dyDescent="0.2">
      <c r="A460" t="s">
        <v>285</v>
      </c>
      <c r="B460" t="s">
        <v>341</v>
      </c>
      <c r="C460" t="s">
        <v>7</v>
      </c>
      <c r="E460" t="s">
        <v>142</v>
      </c>
      <c r="G460">
        <f>'1990'!$BH41</f>
        <v>0</v>
      </c>
      <c r="H460">
        <f>'1991'!$BH41</f>
        <v>0</v>
      </c>
      <c r="I460">
        <f>'1992'!$BH41</f>
        <v>0</v>
      </c>
      <c r="J460">
        <f>'1993'!$BH41</f>
        <v>0</v>
      </c>
      <c r="K460">
        <f>'1994'!$BH41</f>
        <v>0</v>
      </c>
      <c r="L460">
        <f>'1995'!$BH41</f>
        <v>0</v>
      </c>
      <c r="M460">
        <f>'1996'!$BH41</f>
        <v>0</v>
      </c>
      <c r="N460">
        <f>'1997'!$BH41</f>
        <v>0</v>
      </c>
      <c r="O460">
        <f>'1998'!$BH41</f>
        <v>0</v>
      </c>
      <c r="P460">
        <f>'1999'!$BH41</f>
        <v>0</v>
      </c>
      <c r="Q460">
        <f>'2000'!$BH41</f>
        <v>0.5</v>
      </c>
      <c r="R460">
        <f>'2001'!$BH41</f>
        <v>0.6</v>
      </c>
      <c r="S460">
        <f>'2002'!$BH41</f>
        <v>0.7</v>
      </c>
      <c r="T460">
        <f>'2003'!$BH41</f>
        <v>0.6</v>
      </c>
      <c r="U460">
        <f>'2004'!$BH41</f>
        <v>0.6</v>
      </c>
      <c r="V460">
        <f>'2005'!$BH41</f>
        <v>0.5</v>
      </c>
      <c r="W460">
        <f>'2006'!$BH41</f>
        <v>0.5</v>
      </c>
      <c r="X460">
        <f>'2007'!$BH41</f>
        <v>0.6</v>
      </c>
      <c r="Y460">
        <f>'2008'!$BH41</f>
        <v>0.5</v>
      </c>
      <c r="Z460">
        <f>'2009'!$BH41</f>
        <v>0.9</v>
      </c>
      <c r="AA460">
        <f>'2010'!$BH41</f>
        <v>0.6</v>
      </c>
      <c r="AB460">
        <f>'2011'!$BH41</f>
        <v>0.7</v>
      </c>
      <c r="AC460">
        <f>'2012'!$BH41</f>
        <v>0.8</v>
      </c>
      <c r="AD460">
        <f>'2013'!$BH41</f>
        <v>0.8</v>
      </c>
      <c r="AE460">
        <f>'2014'!$BH41</f>
        <v>0.9</v>
      </c>
      <c r="AF460">
        <f>'2015'!$BH41</f>
        <v>1.8</v>
      </c>
      <c r="AG460">
        <f>'2016'!$BH41</f>
        <v>2.6</v>
      </c>
      <c r="AH460">
        <f>'2017'!$BH41</f>
        <v>1.2</v>
      </c>
      <c r="AI460">
        <f>'2018'!$BH41</f>
        <v>1.6</v>
      </c>
      <c r="AJ460">
        <f>'2019'!$BH41</f>
        <v>2</v>
      </c>
      <c r="AK460">
        <f>'2020'!$BH41</f>
        <v>1</v>
      </c>
      <c r="AL460">
        <f>'2021'!$BH41</f>
        <v>1.4</v>
      </c>
    </row>
    <row r="461" spans="1:38" x14ac:dyDescent="0.2">
      <c r="A461" t="s">
        <v>285</v>
      </c>
      <c r="B461" t="s">
        <v>341</v>
      </c>
      <c r="C461" t="s">
        <v>12</v>
      </c>
      <c r="E461" t="s">
        <v>143</v>
      </c>
      <c r="G461">
        <f>'1990'!$BI41</f>
        <v>0</v>
      </c>
      <c r="H461">
        <f>'1991'!$BI41</f>
        <v>0</v>
      </c>
      <c r="I461">
        <f>'1992'!$BI41</f>
        <v>0</v>
      </c>
      <c r="J461">
        <f>'1993'!$BI41</f>
        <v>0.2</v>
      </c>
      <c r="K461">
        <f>'1994'!$BI41</f>
        <v>0</v>
      </c>
      <c r="L461">
        <f>'1995'!$BI41</f>
        <v>0.1</v>
      </c>
      <c r="M461">
        <f>'1996'!$BI41</f>
        <v>0</v>
      </c>
      <c r="N461">
        <f>'1997'!$BI41</f>
        <v>0</v>
      </c>
      <c r="O461">
        <f>'1998'!$BI41</f>
        <v>0</v>
      </c>
      <c r="P461">
        <f>'1999'!$BI41</f>
        <v>0</v>
      </c>
      <c r="Q461">
        <f>'2000'!$BI41</f>
        <v>0</v>
      </c>
      <c r="R461">
        <f>'2001'!$BI41</f>
        <v>0.1</v>
      </c>
      <c r="S461">
        <f>'2002'!$BI41</f>
        <v>0.4</v>
      </c>
      <c r="T461">
        <f>'2003'!$BI41</f>
        <v>0.3</v>
      </c>
      <c r="U461">
        <f>'2004'!$BI41</f>
        <v>0.1</v>
      </c>
      <c r="V461">
        <f>'2005'!$BI41</f>
        <v>0.4</v>
      </c>
      <c r="W461">
        <f>'2006'!$BI41</f>
        <v>0.1</v>
      </c>
      <c r="X461">
        <f>'2007'!$BI41</f>
        <v>0.4</v>
      </c>
      <c r="Y461">
        <f>'2008'!$BI41</f>
        <v>0.4</v>
      </c>
      <c r="Z461">
        <f>'2009'!$BI41</f>
        <v>0.1</v>
      </c>
      <c r="AA461">
        <f>'2010'!$BI41</f>
        <v>0.1</v>
      </c>
      <c r="AB461">
        <f>'2011'!$BI41</f>
        <v>0.2</v>
      </c>
      <c r="AC461">
        <f>'2012'!$BI41</f>
        <v>0.8</v>
      </c>
      <c r="AD461">
        <f>'2013'!$BI41</f>
        <v>1</v>
      </c>
      <c r="AE461">
        <f>'2014'!$BI41</f>
        <v>1.1000000000000001</v>
      </c>
      <c r="AF461">
        <f>'2015'!$BI41</f>
        <v>0.7</v>
      </c>
      <c r="AG461">
        <f>'2016'!$BI41</f>
        <v>0.7</v>
      </c>
      <c r="AH461">
        <f>'2017'!$BI41</f>
        <v>0.1</v>
      </c>
      <c r="AI461">
        <f>'2018'!$BI41</f>
        <v>0.2</v>
      </c>
      <c r="AJ461">
        <f>'2019'!$BI41</f>
        <v>1</v>
      </c>
      <c r="AK461">
        <f>'2020'!$BI41</f>
        <v>1.6</v>
      </c>
      <c r="AL461">
        <f>'2021'!$BI41</f>
        <v>1.9</v>
      </c>
    </row>
    <row r="462" spans="1:38" x14ac:dyDescent="0.2">
      <c r="A462" t="s">
        <v>285</v>
      </c>
      <c r="B462" t="s">
        <v>341</v>
      </c>
      <c r="C462" t="s">
        <v>13</v>
      </c>
      <c r="E462" t="s">
        <v>145</v>
      </c>
      <c r="G462">
        <f>'1990'!$AT41</f>
        <v>0</v>
      </c>
      <c r="H462">
        <f>'1991'!$AT41</f>
        <v>0</v>
      </c>
      <c r="I462">
        <f>'1992'!$AT41</f>
        <v>0</v>
      </c>
      <c r="J462">
        <f>'1993'!$AT41</f>
        <v>0</v>
      </c>
      <c r="K462">
        <f>'1994'!$AT41</f>
        <v>0</v>
      </c>
      <c r="L462">
        <f>'1995'!$AT41</f>
        <v>0</v>
      </c>
      <c r="M462">
        <f>'1996'!$AT41</f>
        <v>0</v>
      </c>
      <c r="N462">
        <f>'1997'!$AT41</f>
        <v>0</v>
      </c>
      <c r="O462">
        <f>'1998'!$AT41</f>
        <v>0</v>
      </c>
      <c r="P462">
        <f>'1999'!$AT41</f>
        <v>0</v>
      </c>
      <c r="Q462">
        <f>'2000'!$AT41</f>
        <v>0</v>
      </c>
      <c r="R462">
        <f>'2001'!$AT41</f>
        <v>0</v>
      </c>
      <c r="S462">
        <f>'2002'!$AT41</f>
        <v>0</v>
      </c>
      <c r="T462">
        <f>'2003'!$AT41</f>
        <v>0</v>
      </c>
      <c r="U462">
        <f>'2004'!$AT41</f>
        <v>0</v>
      </c>
      <c r="V462">
        <f>'2005'!$AT41</f>
        <v>0</v>
      </c>
      <c r="W462">
        <f>'2006'!$AT41</f>
        <v>0</v>
      </c>
      <c r="X462">
        <f>'2007'!$AT41</f>
        <v>0</v>
      </c>
      <c r="Y462">
        <f>'2008'!$AT41</f>
        <v>0</v>
      </c>
      <c r="Z462">
        <f>'2009'!$AT41</f>
        <v>0</v>
      </c>
      <c r="AA462">
        <f>'2010'!$AT41</f>
        <v>0</v>
      </c>
      <c r="AB462">
        <f>'2011'!$AT41</f>
        <v>0</v>
      </c>
      <c r="AC462">
        <f>'2012'!$AT41</f>
        <v>0</v>
      </c>
      <c r="AD462">
        <f>'2013'!$AT41</f>
        <v>0</v>
      </c>
      <c r="AE462">
        <f>'2014'!$AT41</f>
        <v>0</v>
      </c>
      <c r="AF462">
        <f>'2015'!$AT41</f>
        <v>0</v>
      </c>
      <c r="AG462">
        <f>'2016'!$AT41</f>
        <v>0</v>
      </c>
      <c r="AH462">
        <f>'2017'!$AT41</f>
        <v>0</v>
      </c>
      <c r="AI462">
        <f>'2018'!$AT41</f>
        <v>0</v>
      </c>
      <c r="AJ462">
        <f>'2019'!$AT41</f>
        <v>0</v>
      </c>
      <c r="AK462">
        <f>'2020'!$AT41</f>
        <v>0</v>
      </c>
      <c r="AL462">
        <f>'2021'!$AT41</f>
        <v>0</v>
      </c>
    </row>
    <row r="463" spans="1:38" x14ac:dyDescent="0.2">
      <c r="A463" t="s">
        <v>285</v>
      </c>
      <c r="B463" t="s">
        <v>341</v>
      </c>
      <c r="C463" t="s">
        <v>408</v>
      </c>
      <c r="E463" t="s">
        <v>146</v>
      </c>
      <c r="G463">
        <f>'1990'!$V41</f>
        <v>0</v>
      </c>
      <c r="H463">
        <f>'1991'!$V41</f>
        <v>0</v>
      </c>
      <c r="I463">
        <f>'1992'!$V41</f>
        <v>0</v>
      </c>
      <c r="J463">
        <f>'1993'!$V41</f>
        <v>0</v>
      </c>
      <c r="K463">
        <f>'1994'!$V41</f>
        <v>0</v>
      </c>
      <c r="L463">
        <f>'1995'!$V41</f>
        <v>0</v>
      </c>
      <c r="M463">
        <f>'1996'!$V41</f>
        <v>0</v>
      </c>
      <c r="N463">
        <f>'1997'!$V41</f>
        <v>0</v>
      </c>
      <c r="O463">
        <f>'1998'!$V41</f>
        <v>0</v>
      </c>
      <c r="P463">
        <f>'1999'!$V41</f>
        <v>0</v>
      </c>
      <c r="Q463">
        <f>'2000'!$V41</f>
        <v>0</v>
      </c>
      <c r="R463">
        <f>'2001'!$V41</f>
        <v>0</v>
      </c>
      <c r="S463">
        <f>'2002'!$V41</f>
        <v>0</v>
      </c>
      <c r="T463">
        <f>'2003'!$V41</f>
        <v>0</v>
      </c>
      <c r="U463">
        <f>'2004'!$V41</f>
        <v>0</v>
      </c>
      <c r="V463">
        <f>'2005'!$V41</f>
        <v>0</v>
      </c>
      <c r="W463">
        <f>'2006'!$V41</f>
        <v>0</v>
      </c>
      <c r="X463">
        <f>'2007'!$V41</f>
        <v>0</v>
      </c>
      <c r="Y463">
        <f>'2008'!$V41</f>
        <v>0</v>
      </c>
      <c r="Z463">
        <f>'2009'!$V41</f>
        <v>0</v>
      </c>
      <c r="AA463">
        <f>'2010'!$V41</f>
        <v>0</v>
      </c>
      <c r="AB463">
        <f>'2011'!$V41</f>
        <v>0</v>
      </c>
      <c r="AC463">
        <f>'2012'!$V41</f>
        <v>0</v>
      </c>
      <c r="AD463">
        <f>'2013'!$V41</f>
        <v>0</v>
      </c>
      <c r="AE463">
        <f>'2014'!$V41</f>
        <v>0</v>
      </c>
      <c r="AF463">
        <f>'2015'!$V41</f>
        <v>0</v>
      </c>
      <c r="AG463">
        <f>'2016'!$V41</f>
        <v>0</v>
      </c>
      <c r="AH463">
        <f>'2017'!$V41</f>
        <v>0</v>
      </c>
      <c r="AI463">
        <f>'2018'!$V41</f>
        <v>0</v>
      </c>
      <c r="AJ463">
        <f>'2019'!$V41</f>
        <v>0</v>
      </c>
      <c r="AK463">
        <f>'2020'!$V41</f>
        <v>0</v>
      </c>
      <c r="AL463">
        <f>'2021'!$V41</f>
        <v>0</v>
      </c>
    </row>
    <row r="464" spans="1:38" x14ac:dyDescent="0.2">
      <c r="A464" t="s">
        <v>285</v>
      </c>
      <c r="B464" t="s">
        <v>341</v>
      </c>
      <c r="C464" s="3" t="s">
        <v>409</v>
      </c>
      <c r="E464" t="s">
        <v>147</v>
      </c>
      <c r="G464">
        <f>'1990'!$G41</f>
        <v>0</v>
      </c>
      <c r="H464">
        <f>'1991'!$G41</f>
        <v>0</v>
      </c>
      <c r="I464">
        <f>'1992'!$G41</f>
        <v>0</v>
      </c>
      <c r="J464">
        <f>'1993'!$G41</f>
        <v>0</v>
      </c>
      <c r="K464">
        <f>'1994'!$G41</f>
        <v>0</v>
      </c>
      <c r="L464">
        <f>'1995'!$G41</f>
        <v>0</v>
      </c>
      <c r="M464">
        <f>'1996'!$G41</f>
        <v>0</v>
      </c>
      <c r="N464">
        <f>'1997'!$G41</f>
        <v>0</v>
      </c>
      <c r="O464">
        <f>'1998'!$G41</f>
        <v>0</v>
      </c>
      <c r="P464">
        <f>'1999'!$G41</f>
        <v>0</v>
      </c>
      <c r="Q464">
        <f>'2000'!$G41</f>
        <v>0</v>
      </c>
      <c r="R464">
        <f>'2001'!$G41</f>
        <v>0</v>
      </c>
      <c r="S464">
        <f>'2002'!$G41</f>
        <v>0</v>
      </c>
      <c r="T464">
        <f>'2003'!$G41</f>
        <v>0</v>
      </c>
      <c r="U464">
        <f>'2004'!$G41</f>
        <v>0</v>
      </c>
      <c r="V464">
        <f>'2005'!$G41</f>
        <v>0</v>
      </c>
      <c r="W464">
        <f>'2006'!$G41</f>
        <v>0</v>
      </c>
      <c r="X464">
        <f>'2007'!$G41</f>
        <v>0</v>
      </c>
      <c r="Y464">
        <f>'2008'!$G41</f>
        <v>0</v>
      </c>
      <c r="Z464">
        <f>'2009'!$G41</f>
        <v>0</v>
      </c>
      <c r="AA464">
        <f>'2010'!$G41</f>
        <v>0</v>
      </c>
      <c r="AB464">
        <f>'2011'!$G41</f>
        <v>0</v>
      </c>
      <c r="AC464">
        <f>'2012'!$G41</f>
        <v>0</v>
      </c>
      <c r="AD464">
        <f>'2013'!$G41</f>
        <v>0</v>
      </c>
      <c r="AE464">
        <f>'2014'!$G41</f>
        <v>0</v>
      </c>
      <c r="AF464">
        <f>'2015'!$G41</f>
        <v>0</v>
      </c>
      <c r="AG464">
        <f>'2016'!$G41</f>
        <v>0</v>
      </c>
      <c r="AH464">
        <f>'2017'!$G41</f>
        <v>0</v>
      </c>
      <c r="AI464">
        <f>'2018'!$G41</f>
        <v>0</v>
      </c>
      <c r="AJ464">
        <f>'2019'!$G41</f>
        <v>0</v>
      </c>
      <c r="AK464">
        <f>'2020'!$G41</f>
        <v>0</v>
      </c>
      <c r="AL464">
        <f>'2021'!$G41</f>
        <v>0</v>
      </c>
    </row>
    <row r="465" spans="1:38" x14ac:dyDescent="0.2">
      <c r="A465" t="s">
        <v>285</v>
      </c>
      <c r="B465" t="s">
        <v>341</v>
      </c>
      <c r="C465" t="s">
        <v>46</v>
      </c>
      <c r="E465" t="s">
        <v>148</v>
      </c>
      <c r="G465">
        <f>'1990'!$AS41</f>
        <v>1.1000000000000001</v>
      </c>
      <c r="H465">
        <f>'1991'!$AS41</f>
        <v>0</v>
      </c>
      <c r="I465">
        <f>'1992'!$AS41</f>
        <v>0</v>
      </c>
      <c r="J465">
        <f>'1993'!$AS41</f>
        <v>1</v>
      </c>
      <c r="K465">
        <f>'1994'!$AS41</f>
        <v>0</v>
      </c>
      <c r="L465">
        <f>'1995'!$AS41</f>
        <v>1</v>
      </c>
      <c r="M465">
        <f>'1996'!$AS41</f>
        <v>1</v>
      </c>
      <c r="N465">
        <f>'1997'!$AS41</f>
        <v>1</v>
      </c>
      <c r="O465">
        <f>'1998'!$AS41</f>
        <v>1.4</v>
      </c>
      <c r="P465">
        <f>'1999'!$AS41</f>
        <v>1.4</v>
      </c>
      <c r="Q465">
        <f>'2000'!$AS41</f>
        <v>1.4</v>
      </c>
      <c r="R465">
        <f>'2001'!$AS41</f>
        <v>1.5</v>
      </c>
      <c r="S465">
        <f>'2002'!$AS41</f>
        <v>1.9</v>
      </c>
      <c r="T465">
        <f>'2003'!$AS41</f>
        <v>1.6</v>
      </c>
      <c r="U465">
        <f>'2004'!$AS41</f>
        <v>1.7</v>
      </c>
      <c r="V465">
        <f>'2005'!$AS41</f>
        <v>1.7</v>
      </c>
      <c r="W465">
        <f>'2006'!$AS41</f>
        <v>1.7</v>
      </c>
      <c r="X465">
        <f>'2007'!$AS41</f>
        <v>1.5</v>
      </c>
      <c r="Y465">
        <f>'2008'!$AS41</f>
        <v>2</v>
      </c>
      <c r="Z465">
        <f>'2009'!$AS41</f>
        <v>1.8</v>
      </c>
      <c r="AA465">
        <f>'2010'!$AS41</f>
        <v>1.8</v>
      </c>
      <c r="AB465">
        <f>'2011'!$AS41</f>
        <v>1.8</v>
      </c>
      <c r="AC465">
        <f>'2012'!$AS41</f>
        <v>1.8</v>
      </c>
      <c r="AD465">
        <f>'2013'!$AS41</f>
        <v>1.9</v>
      </c>
      <c r="AE465">
        <f>'2014'!$AS41</f>
        <v>2.1</v>
      </c>
      <c r="AF465">
        <f>'2015'!$AS41</f>
        <v>2</v>
      </c>
      <c r="AG465">
        <f>'2016'!$AS41</f>
        <v>1.4</v>
      </c>
      <c r="AH465">
        <f>'2017'!$AS41</f>
        <v>2</v>
      </c>
      <c r="AI465">
        <f>'2018'!$AS41</f>
        <v>1.9</v>
      </c>
      <c r="AJ465">
        <f>'2019'!$AS41</f>
        <v>1.6</v>
      </c>
      <c r="AK465">
        <f>'2020'!$AS41</f>
        <v>1.6</v>
      </c>
      <c r="AL465">
        <f>'2021'!$AS41</f>
        <v>1.9</v>
      </c>
    </row>
    <row r="466" spans="1:38" x14ac:dyDescent="0.2">
      <c r="A466" t="s">
        <v>285</v>
      </c>
      <c r="B466" t="s">
        <v>341</v>
      </c>
      <c r="C466" t="s">
        <v>45</v>
      </c>
      <c r="E466" t="s">
        <v>241</v>
      </c>
      <c r="G466">
        <f>'1990'!$BJ41</f>
        <v>0</v>
      </c>
      <c r="H466">
        <f>'1991'!$BJ41</f>
        <v>0</v>
      </c>
      <c r="I466">
        <f>'1992'!$BJ41</f>
        <v>0</v>
      </c>
      <c r="J466">
        <f>'1993'!$BJ41</f>
        <v>0</v>
      </c>
      <c r="K466">
        <f>'1994'!$BJ41</f>
        <v>0</v>
      </c>
      <c r="L466">
        <f>'1995'!$BJ41</f>
        <v>0</v>
      </c>
      <c r="M466">
        <f>'1996'!$BJ41</f>
        <v>0</v>
      </c>
      <c r="N466">
        <f>'1997'!$BJ41</f>
        <v>0</v>
      </c>
      <c r="O466">
        <f>'1998'!$BJ41</f>
        <v>0</v>
      </c>
      <c r="P466">
        <f>'1999'!$BJ41</f>
        <v>0</v>
      </c>
      <c r="Q466">
        <f>'2000'!$BJ41</f>
        <v>0</v>
      </c>
      <c r="R466">
        <f>'2001'!$BJ41</f>
        <v>0</v>
      </c>
      <c r="S466">
        <f>'2002'!$BJ41</f>
        <v>0</v>
      </c>
      <c r="T466">
        <f>'2003'!$BJ41</f>
        <v>0</v>
      </c>
      <c r="U466">
        <f>'2004'!$BJ41</f>
        <v>0</v>
      </c>
      <c r="V466">
        <f>'2005'!$BJ41</f>
        <v>0</v>
      </c>
      <c r="W466">
        <f>'2006'!$BJ41</f>
        <v>0</v>
      </c>
      <c r="X466">
        <f>'2007'!$BJ41</f>
        <v>0</v>
      </c>
      <c r="Y466">
        <f>'2008'!$BJ41</f>
        <v>0</v>
      </c>
      <c r="Z466">
        <f>'2009'!$BJ41</f>
        <v>0</v>
      </c>
      <c r="AA466">
        <f>'2010'!$BJ41</f>
        <v>0</v>
      </c>
      <c r="AB466">
        <f>'2011'!$BJ41</f>
        <v>0</v>
      </c>
      <c r="AC466">
        <f>'2012'!$BJ41</f>
        <v>0</v>
      </c>
      <c r="AD466">
        <f>'2013'!$BJ41</f>
        <v>0</v>
      </c>
      <c r="AE466">
        <f>'2014'!$BJ41</f>
        <v>0</v>
      </c>
      <c r="AF466">
        <f>'2015'!$BJ41</f>
        <v>0</v>
      </c>
      <c r="AG466">
        <f>'2016'!$BJ41</f>
        <v>0</v>
      </c>
      <c r="AH466">
        <f>'2017'!$BJ41</f>
        <v>0</v>
      </c>
      <c r="AI466">
        <f>'2018'!$BJ41</f>
        <v>0</v>
      </c>
      <c r="AJ466">
        <f>'2019'!$BJ41</f>
        <v>0</v>
      </c>
      <c r="AK466">
        <f>'2020'!$BJ41</f>
        <v>0</v>
      </c>
      <c r="AL466">
        <f>'2021'!$BJ41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A013-C7E7-5A44-9E83-BB7B62B0E23C}">
  <sheetPr>
    <tabColor theme="9" tint="0.79998168889431442"/>
  </sheetPr>
  <dimension ref="D8:BM77"/>
  <sheetViews>
    <sheetView topLeftCell="AZ26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3323.7</v>
      </c>
      <c r="G17" s="5">
        <v>323.89999999999998</v>
      </c>
      <c r="H17" s="5">
        <v>331.1</v>
      </c>
      <c r="I17" s="5">
        <v>330.9</v>
      </c>
      <c r="J17" s="5">
        <v>1</v>
      </c>
      <c r="K17" s="5">
        <v>125.2</v>
      </c>
      <c r="L17" s="5">
        <v>204.6</v>
      </c>
      <c r="M17" s="5">
        <v>0.3</v>
      </c>
      <c r="N17" s="5">
        <v>-7.3</v>
      </c>
      <c r="O17" s="5">
        <v>-7.7</v>
      </c>
      <c r="P17">
        <v>0.4</v>
      </c>
      <c r="R17">
        <v>0.1</v>
      </c>
      <c r="V17">
        <v>1314.3</v>
      </c>
      <c r="W17">
        <v>2625.5</v>
      </c>
      <c r="X17">
        <v>2086.9</v>
      </c>
      <c r="Y17">
        <v>507.3</v>
      </c>
      <c r="Z17">
        <v>31.3</v>
      </c>
      <c r="AB17">
        <v>-1311.2</v>
      </c>
      <c r="AC17">
        <v>2.2000000000000002</v>
      </c>
      <c r="AD17">
        <v>36.4</v>
      </c>
      <c r="AE17">
        <v>74.2</v>
      </c>
      <c r="AF17">
        <v>-268.10000000000002</v>
      </c>
      <c r="AH17">
        <v>-1.4</v>
      </c>
      <c r="AI17">
        <v>-296.39999999999998</v>
      </c>
      <c r="AJ17">
        <v>20.5</v>
      </c>
      <c r="AK17">
        <v>-520.9</v>
      </c>
      <c r="AL17">
        <v>-412.9</v>
      </c>
      <c r="AM17">
        <v>14.2</v>
      </c>
      <c r="AN17">
        <v>26.7</v>
      </c>
      <c r="AO17">
        <v>2.5</v>
      </c>
      <c r="AP17">
        <v>-0.7</v>
      </c>
      <c r="AQ17">
        <v>17.7</v>
      </c>
      <c r="AR17">
        <v>-5.2</v>
      </c>
      <c r="AS17">
        <v>1433.7</v>
      </c>
      <c r="AT17">
        <v>101.3</v>
      </c>
      <c r="AU17">
        <v>0.4</v>
      </c>
      <c r="AV17">
        <v>9.8000000000000007</v>
      </c>
      <c r="AW17">
        <v>9.6</v>
      </c>
      <c r="AX17">
        <v>0.2</v>
      </c>
      <c r="AY17">
        <v>0.9</v>
      </c>
      <c r="AZ17">
        <v>0.8</v>
      </c>
      <c r="BA17">
        <v>0.1</v>
      </c>
      <c r="BC17">
        <v>0.9</v>
      </c>
      <c r="BD17">
        <v>89.2</v>
      </c>
      <c r="BE17">
        <v>26.6</v>
      </c>
      <c r="BF17">
        <v>56.7</v>
      </c>
      <c r="BG17">
        <v>5.9</v>
      </c>
      <c r="BH17">
        <v>77.3</v>
      </c>
      <c r="BJ17">
        <v>73.400000000000006</v>
      </c>
      <c r="BK17">
        <v>35.9</v>
      </c>
      <c r="BL17">
        <v>35.299999999999997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2583.6999999999998</v>
      </c>
      <c r="G18" s="5"/>
      <c r="H18" s="5"/>
      <c r="I18" s="5"/>
      <c r="J18" s="5"/>
      <c r="K18" s="5"/>
      <c r="L18" s="5"/>
      <c r="M18" s="5"/>
      <c r="N18" s="5"/>
      <c r="O18" s="5"/>
      <c r="V18">
        <v>97.8</v>
      </c>
      <c r="W18">
        <v>95.6</v>
      </c>
      <c r="X18">
        <v>57.6</v>
      </c>
      <c r="Y18">
        <v>29.7</v>
      </c>
      <c r="Z18">
        <v>8.3000000000000007</v>
      </c>
      <c r="AB18">
        <v>2.2000000000000002</v>
      </c>
      <c r="AC18">
        <v>2.2000000000000002</v>
      </c>
      <c r="AS18">
        <v>2322.1</v>
      </c>
      <c r="AT18">
        <v>90.5</v>
      </c>
      <c r="AU18">
        <v>0.4</v>
      </c>
      <c r="AV18">
        <v>9.8000000000000007</v>
      </c>
      <c r="AW18">
        <v>9.6</v>
      </c>
      <c r="AX18">
        <v>0.2</v>
      </c>
      <c r="AY18">
        <v>0.9</v>
      </c>
      <c r="AZ18">
        <v>0.8</v>
      </c>
      <c r="BA18">
        <v>0.1</v>
      </c>
      <c r="BC18">
        <v>0.9</v>
      </c>
      <c r="BD18">
        <v>78.400000000000006</v>
      </c>
      <c r="BE18">
        <v>26.6</v>
      </c>
      <c r="BF18">
        <v>45.9</v>
      </c>
      <c r="BG18">
        <v>5.9</v>
      </c>
      <c r="BJ18">
        <v>73.400000000000006</v>
      </c>
      <c r="BK18">
        <v>35.9</v>
      </c>
      <c r="BL18">
        <v>35.299999999999997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8597.7999999999993</v>
      </c>
      <c r="G19" s="5">
        <v>342</v>
      </c>
      <c r="H19" s="5">
        <v>327.9</v>
      </c>
      <c r="I19" s="5">
        <v>327.7</v>
      </c>
      <c r="J19" s="5">
        <v>1</v>
      </c>
      <c r="K19" s="5">
        <v>124.7</v>
      </c>
      <c r="L19" s="5">
        <v>201.9</v>
      </c>
      <c r="M19" s="5">
        <v>0.3</v>
      </c>
      <c r="N19" s="5">
        <v>14</v>
      </c>
      <c r="O19" s="5">
        <v>12.3</v>
      </c>
      <c r="P19">
        <v>0.4</v>
      </c>
      <c r="R19">
        <v>1.4</v>
      </c>
      <c r="V19">
        <v>7379.8</v>
      </c>
      <c r="W19">
        <v>4467.2</v>
      </c>
      <c r="X19">
        <v>3937.6</v>
      </c>
      <c r="Y19">
        <v>490.3</v>
      </c>
      <c r="Z19">
        <v>39.200000000000003</v>
      </c>
      <c r="AB19">
        <v>2912.6</v>
      </c>
      <c r="AD19">
        <v>80.400000000000006</v>
      </c>
      <c r="AE19">
        <v>653.5</v>
      </c>
      <c r="AF19">
        <v>262.39999999999998</v>
      </c>
      <c r="AH19">
        <v>0</v>
      </c>
      <c r="AI19">
        <v>101.6</v>
      </c>
      <c r="AJ19">
        <v>31.6</v>
      </c>
      <c r="AK19">
        <v>588.79999999999995</v>
      </c>
      <c r="AL19">
        <v>984.5</v>
      </c>
      <c r="AM19">
        <v>24.2</v>
      </c>
      <c r="AN19">
        <v>79.3</v>
      </c>
      <c r="AO19">
        <v>10.4</v>
      </c>
      <c r="AP19">
        <v>5.2</v>
      </c>
      <c r="AQ19">
        <v>63</v>
      </c>
      <c r="AR19">
        <v>27.6</v>
      </c>
      <c r="AS19">
        <v>755.3</v>
      </c>
      <c r="AT19">
        <v>22.4</v>
      </c>
      <c r="BD19">
        <v>22.4</v>
      </c>
      <c r="BF19">
        <v>22.4</v>
      </c>
      <c r="BH19">
        <v>98.4</v>
      </c>
    </row>
    <row r="20" spans="4:65" x14ac:dyDescent="0.2">
      <c r="D20" s="5" t="s">
        <v>81</v>
      </c>
      <c r="E20" s="5" t="s">
        <v>78</v>
      </c>
      <c r="F20" s="5">
        <v>6962.7</v>
      </c>
      <c r="G20" s="5">
        <v>22.4</v>
      </c>
      <c r="H20" s="5"/>
      <c r="I20" s="5"/>
      <c r="J20" s="5"/>
      <c r="K20" s="5"/>
      <c r="L20" s="5"/>
      <c r="M20" s="5"/>
      <c r="N20" s="5">
        <v>22.4</v>
      </c>
      <c r="O20" s="5">
        <v>21</v>
      </c>
      <c r="R20">
        <v>1.3</v>
      </c>
      <c r="V20">
        <v>5267.6</v>
      </c>
      <c r="W20">
        <v>1908.9</v>
      </c>
      <c r="X20">
        <v>1879.9</v>
      </c>
      <c r="Y20">
        <v>15.2</v>
      </c>
      <c r="Z20">
        <v>13.9</v>
      </c>
      <c r="AB20">
        <v>3358.7</v>
      </c>
      <c r="AD20">
        <v>44.3</v>
      </c>
      <c r="AE20">
        <v>575.70000000000005</v>
      </c>
      <c r="AF20">
        <v>530.79999999999995</v>
      </c>
      <c r="AH20">
        <v>1.4</v>
      </c>
      <c r="AI20">
        <v>241.3</v>
      </c>
      <c r="AJ20">
        <v>10</v>
      </c>
      <c r="AK20">
        <v>1044.7</v>
      </c>
      <c r="AL20">
        <v>760.1</v>
      </c>
      <c r="AM20">
        <v>9.6</v>
      </c>
      <c r="AN20">
        <v>47.9</v>
      </c>
      <c r="AO20">
        <v>8</v>
      </c>
      <c r="AP20">
        <v>6</v>
      </c>
      <c r="AQ20">
        <v>45.5</v>
      </c>
      <c r="AR20">
        <v>33.299999999999997</v>
      </c>
      <c r="AS20">
        <v>1639.9</v>
      </c>
      <c r="AT20">
        <v>11.5</v>
      </c>
      <c r="BD20">
        <v>11.5</v>
      </c>
      <c r="BF20">
        <v>11.5</v>
      </c>
      <c r="BH20">
        <v>21.2</v>
      </c>
    </row>
    <row r="21" spans="4:65" x14ac:dyDescent="0.2">
      <c r="D21" s="5" t="s">
        <v>82</v>
      </c>
      <c r="E21" s="5" t="s">
        <v>78</v>
      </c>
      <c r="F21" s="5">
        <v>1635.2</v>
      </c>
      <c r="G21" s="5">
        <v>319.60000000000002</v>
      </c>
      <c r="H21" s="5">
        <v>327.9</v>
      </c>
      <c r="I21" s="5">
        <v>327.7</v>
      </c>
      <c r="J21" s="5">
        <v>1</v>
      </c>
      <c r="K21" s="5">
        <v>124.7</v>
      </c>
      <c r="L21" s="5">
        <v>201.9</v>
      </c>
      <c r="M21" s="5">
        <v>0.3</v>
      </c>
      <c r="N21" s="5">
        <v>-8.3000000000000007</v>
      </c>
      <c r="O21" s="5">
        <v>-8.8000000000000007</v>
      </c>
      <c r="P21">
        <v>0.4</v>
      </c>
      <c r="R21">
        <v>0.1</v>
      </c>
      <c r="V21">
        <v>2112.1</v>
      </c>
      <c r="W21">
        <v>2558.1999999999998</v>
      </c>
      <c r="X21">
        <v>2057.6999999999998</v>
      </c>
      <c r="Y21">
        <v>475.2</v>
      </c>
      <c r="Z21">
        <v>25.4</v>
      </c>
      <c r="AB21">
        <v>-446.1</v>
      </c>
      <c r="AD21">
        <v>36.1</v>
      </c>
      <c r="AE21">
        <v>77.8</v>
      </c>
      <c r="AF21">
        <v>-268.39999999999998</v>
      </c>
      <c r="AH21">
        <v>-1.4</v>
      </c>
      <c r="AI21">
        <v>-139.69999999999999</v>
      </c>
      <c r="AJ21">
        <v>21.7</v>
      </c>
      <c r="AK21">
        <v>-455.9</v>
      </c>
      <c r="AL21">
        <v>224.5</v>
      </c>
      <c r="AM21">
        <v>14.6</v>
      </c>
      <c r="AN21">
        <v>31.3</v>
      </c>
      <c r="AO21">
        <v>2.4</v>
      </c>
      <c r="AP21">
        <v>-0.8</v>
      </c>
      <c r="AQ21">
        <v>17.5</v>
      </c>
      <c r="AR21">
        <v>-5.7</v>
      </c>
      <c r="AS21">
        <v>-884.6</v>
      </c>
      <c r="AT21">
        <v>10.9</v>
      </c>
      <c r="BD21">
        <v>10.9</v>
      </c>
      <c r="BF21">
        <v>10.9</v>
      </c>
      <c r="BH21">
        <v>77.3</v>
      </c>
    </row>
    <row r="22" spans="4:65" x14ac:dyDescent="0.2">
      <c r="D22" s="5" t="s">
        <v>83</v>
      </c>
      <c r="E22" s="5" t="s">
        <v>78</v>
      </c>
      <c r="F22" s="5">
        <v>852.1</v>
      </c>
      <c r="G22" s="5"/>
      <c r="H22" s="5"/>
      <c r="I22" s="5"/>
      <c r="J22" s="5"/>
      <c r="K22" s="5"/>
      <c r="L22" s="5"/>
      <c r="M22" s="5"/>
      <c r="N22" s="5"/>
      <c r="O22" s="5"/>
      <c r="V22">
        <v>852.1</v>
      </c>
      <c r="AB22">
        <v>852.1</v>
      </c>
      <c r="AI22">
        <v>154.80000000000001</v>
      </c>
      <c r="AK22">
        <v>65.8</v>
      </c>
      <c r="AL22">
        <v>627</v>
      </c>
      <c r="AN22">
        <v>4.5</v>
      </c>
    </row>
    <row r="23" spans="4:65" x14ac:dyDescent="0.2">
      <c r="D23" s="5" t="s">
        <v>84</v>
      </c>
      <c r="E23" s="5" t="s">
        <v>78</v>
      </c>
      <c r="F23" s="5">
        <v>-43.1</v>
      </c>
      <c r="G23" s="5">
        <v>4.3</v>
      </c>
      <c r="H23" s="5">
        <v>3.2</v>
      </c>
      <c r="I23" s="5">
        <v>3.2</v>
      </c>
      <c r="J23" s="5"/>
      <c r="K23" s="5">
        <v>0.5</v>
      </c>
      <c r="L23" s="5">
        <v>2.7</v>
      </c>
      <c r="M23" s="5"/>
      <c r="N23" s="5">
        <v>1</v>
      </c>
      <c r="O23" s="5">
        <v>1.1000000000000001</v>
      </c>
      <c r="R23">
        <v>0</v>
      </c>
      <c r="V23">
        <v>-43.5</v>
      </c>
      <c r="W23">
        <v>-28.3</v>
      </c>
      <c r="X23">
        <v>-28.4</v>
      </c>
      <c r="Y23">
        <v>2.5</v>
      </c>
      <c r="Z23">
        <v>-2.4</v>
      </c>
      <c r="AB23">
        <v>-15.3</v>
      </c>
      <c r="AD23">
        <v>0.3</v>
      </c>
      <c r="AE23">
        <v>-3.6</v>
      </c>
      <c r="AF23">
        <v>0.4</v>
      </c>
      <c r="AH23">
        <v>0</v>
      </c>
      <c r="AI23">
        <v>-2</v>
      </c>
      <c r="AJ23">
        <v>-1.2</v>
      </c>
      <c r="AK23">
        <v>0.8</v>
      </c>
      <c r="AL23">
        <v>-10.3</v>
      </c>
      <c r="AM23">
        <v>-0.4</v>
      </c>
      <c r="AN23">
        <v>-0.1</v>
      </c>
      <c r="AO23">
        <v>0.1</v>
      </c>
      <c r="AP23">
        <v>0.1</v>
      </c>
      <c r="AQ23">
        <v>0.2</v>
      </c>
      <c r="AR23">
        <v>0.5</v>
      </c>
      <c r="AS23">
        <v>-3.8</v>
      </c>
    </row>
    <row r="24" spans="4:65" x14ac:dyDescent="0.2">
      <c r="D24" s="5" t="s">
        <v>85</v>
      </c>
      <c r="E24" s="5" t="s">
        <v>78</v>
      </c>
      <c r="F24" s="5">
        <v>3.2</v>
      </c>
      <c r="G24" s="5"/>
      <c r="H24" s="5"/>
      <c r="I24" s="5"/>
      <c r="J24" s="5"/>
      <c r="K24" s="5"/>
      <c r="L24" s="5"/>
      <c r="M24" s="5"/>
      <c r="N24" s="5"/>
      <c r="O24" s="5"/>
      <c r="V24">
        <v>-0.2</v>
      </c>
      <c r="AB24">
        <v>-0.2</v>
      </c>
      <c r="AK24">
        <v>-0.2</v>
      </c>
      <c r="AS24">
        <v>0.6</v>
      </c>
      <c r="AT24">
        <v>0.1</v>
      </c>
      <c r="BD24">
        <v>0.1</v>
      </c>
      <c r="BG24">
        <v>0.1</v>
      </c>
      <c r="BH24">
        <v>2.7</v>
      </c>
    </row>
    <row r="25" spans="4:65" x14ac:dyDescent="0.2">
      <c r="D25" s="5" t="s">
        <v>86</v>
      </c>
      <c r="E25" s="5" t="s">
        <v>78</v>
      </c>
      <c r="F25" s="5">
        <v>3320.5</v>
      </c>
      <c r="G25" s="5">
        <v>323.89999999999998</v>
      </c>
      <c r="H25" s="5">
        <v>331.1</v>
      </c>
      <c r="I25" s="5">
        <v>330.9</v>
      </c>
      <c r="J25" s="5">
        <v>1</v>
      </c>
      <c r="K25" s="5">
        <v>125.2</v>
      </c>
      <c r="L25" s="5">
        <v>204.6</v>
      </c>
      <c r="M25" s="5">
        <v>0.3</v>
      </c>
      <c r="N25" s="5">
        <v>-7.3</v>
      </c>
      <c r="O25" s="5">
        <v>-7.7</v>
      </c>
      <c r="P25">
        <v>0.4</v>
      </c>
      <c r="R25">
        <v>0.1</v>
      </c>
      <c r="V25">
        <v>1314.5</v>
      </c>
      <c r="W25">
        <v>2625.5</v>
      </c>
      <c r="X25">
        <v>2086.9</v>
      </c>
      <c r="Y25">
        <v>507.3</v>
      </c>
      <c r="Z25">
        <v>31.3</v>
      </c>
      <c r="AB25">
        <v>-1311</v>
      </c>
      <c r="AC25">
        <v>2.2000000000000002</v>
      </c>
      <c r="AD25">
        <v>36.4</v>
      </c>
      <c r="AE25">
        <v>74.2</v>
      </c>
      <c r="AF25">
        <v>-268.10000000000002</v>
      </c>
      <c r="AH25">
        <v>-1.4</v>
      </c>
      <c r="AI25">
        <v>-296.39999999999998</v>
      </c>
      <c r="AJ25">
        <v>20.5</v>
      </c>
      <c r="AK25">
        <v>-520.70000000000005</v>
      </c>
      <c r="AL25">
        <v>-412.9</v>
      </c>
      <c r="AM25">
        <v>14.2</v>
      </c>
      <c r="AN25">
        <v>26.7</v>
      </c>
      <c r="AO25">
        <v>2.5</v>
      </c>
      <c r="AP25">
        <v>-0.7</v>
      </c>
      <c r="AQ25">
        <v>17.7</v>
      </c>
      <c r="AR25">
        <v>-5.2</v>
      </c>
      <c r="AS25">
        <v>1433.1</v>
      </c>
      <c r="AT25">
        <v>101.2</v>
      </c>
      <c r="AU25">
        <v>0.4</v>
      </c>
      <c r="AV25">
        <v>9.8000000000000007</v>
      </c>
      <c r="AW25">
        <v>9.6</v>
      </c>
      <c r="AX25">
        <v>0.2</v>
      </c>
      <c r="AY25">
        <v>0.9</v>
      </c>
      <c r="AZ25">
        <v>0.8</v>
      </c>
      <c r="BA25">
        <v>0.1</v>
      </c>
      <c r="BC25">
        <v>0.9</v>
      </c>
      <c r="BD25">
        <v>89.1</v>
      </c>
      <c r="BE25">
        <v>26.6</v>
      </c>
      <c r="BF25">
        <v>56.7</v>
      </c>
      <c r="BG25">
        <v>5.8</v>
      </c>
      <c r="BH25">
        <v>74.5</v>
      </c>
      <c r="BJ25">
        <v>73.400000000000006</v>
      </c>
      <c r="BK25">
        <v>35.9</v>
      </c>
      <c r="BL25">
        <v>35.299999999999997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4156</v>
      </c>
      <c r="G26" s="5">
        <v>400.7</v>
      </c>
      <c r="H26" s="5">
        <v>329.8</v>
      </c>
      <c r="I26" s="5">
        <v>329.8</v>
      </c>
      <c r="J26" s="5"/>
      <c r="K26" s="5">
        <v>125.2</v>
      </c>
      <c r="L26" s="5">
        <v>204.6</v>
      </c>
      <c r="M26" s="5"/>
      <c r="N26" s="5">
        <v>70.900000000000006</v>
      </c>
      <c r="O26" s="5">
        <v>45.6</v>
      </c>
      <c r="R26">
        <v>1.4</v>
      </c>
      <c r="T26">
        <v>2</v>
      </c>
      <c r="U26">
        <v>21.9</v>
      </c>
      <c r="V26">
        <v>3037.1</v>
      </c>
      <c r="W26">
        <v>2478.9</v>
      </c>
      <c r="X26">
        <v>2090.9</v>
      </c>
      <c r="Y26">
        <v>356.9</v>
      </c>
      <c r="Z26">
        <v>31</v>
      </c>
      <c r="AB26">
        <v>558.20000000000005</v>
      </c>
      <c r="AC26">
        <v>38.200000000000003</v>
      </c>
      <c r="AD26">
        <v>23</v>
      </c>
      <c r="AE26">
        <v>208.7</v>
      </c>
      <c r="AF26">
        <v>1.1000000000000001</v>
      </c>
      <c r="AH26">
        <v>0</v>
      </c>
      <c r="AI26">
        <v>2.7</v>
      </c>
      <c r="AJ26">
        <v>28.1</v>
      </c>
      <c r="AK26">
        <v>105.3</v>
      </c>
      <c r="AL26">
        <v>62.7</v>
      </c>
      <c r="AM26">
        <v>9.1</v>
      </c>
      <c r="AN26">
        <v>44.1</v>
      </c>
      <c r="AO26">
        <v>0.3</v>
      </c>
      <c r="AP26">
        <v>0.2</v>
      </c>
      <c r="AQ26">
        <v>1.4</v>
      </c>
      <c r="AR26">
        <v>33.200000000000003</v>
      </c>
      <c r="AS26">
        <v>561.6</v>
      </c>
      <c r="AT26">
        <v>77.599999999999994</v>
      </c>
      <c r="AU26">
        <v>0.4</v>
      </c>
      <c r="AV26">
        <v>9.8000000000000007</v>
      </c>
      <c r="AW26">
        <v>9.6</v>
      </c>
      <c r="AX26">
        <v>0.2</v>
      </c>
      <c r="AY26">
        <v>0.1</v>
      </c>
      <c r="BA26">
        <v>0.1</v>
      </c>
      <c r="BD26">
        <v>67.3</v>
      </c>
      <c r="BE26">
        <v>26.6</v>
      </c>
      <c r="BF26">
        <v>35.9</v>
      </c>
      <c r="BG26">
        <v>4.8</v>
      </c>
      <c r="BI26">
        <v>11.5</v>
      </c>
      <c r="BJ26">
        <v>67.5</v>
      </c>
      <c r="BK26">
        <v>35.9</v>
      </c>
      <c r="BL26">
        <v>30.8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949.8</v>
      </c>
      <c r="G27" s="5">
        <v>228.5</v>
      </c>
      <c r="H27" s="5">
        <v>204.6</v>
      </c>
      <c r="I27" s="5">
        <v>204.6</v>
      </c>
      <c r="J27" s="5"/>
      <c r="K27" s="5"/>
      <c r="L27" s="5">
        <v>204.6</v>
      </c>
      <c r="M27" s="5"/>
      <c r="N27" s="5">
        <v>23.9</v>
      </c>
      <c r="O27" s="5"/>
      <c r="T27">
        <v>2</v>
      </c>
      <c r="U27">
        <v>21.9</v>
      </c>
      <c r="V27">
        <v>41.3</v>
      </c>
      <c r="AB27">
        <v>41.3</v>
      </c>
      <c r="AC27">
        <v>27.1</v>
      </c>
      <c r="AK27">
        <v>0.5</v>
      </c>
      <c r="AL27">
        <v>0.8</v>
      </c>
      <c r="AR27">
        <v>12.9</v>
      </c>
      <c r="AS27">
        <v>537.9</v>
      </c>
      <c r="AT27">
        <v>70.2</v>
      </c>
      <c r="AU27">
        <v>0.4</v>
      </c>
      <c r="AV27">
        <v>9.8000000000000007</v>
      </c>
      <c r="AW27">
        <v>9.6</v>
      </c>
      <c r="AX27">
        <v>0.2</v>
      </c>
      <c r="AY27">
        <v>0.1</v>
      </c>
      <c r="BA27">
        <v>0.1</v>
      </c>
      <c r="BD27">
        <v>59.8</v>
      </c>
      <c r="BE27">
        <v>23.2</v>
      </c>
      <c r="BF27">
        <v>32.299999999999997</v>
      </c>
      <c r="BG27">
        <v>4.3</v>
      </c>
      <c r="BI27">
        <v>9.8000000000000007</v>
      </c>
      <c r="BJ27">
        <v>62.2</v>
      </c>
      <c r="BK27">
        <v>35.9</v>
      </c>
      <c r="BL27">
        <v>25.5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3206.2</v>
      </c>
      <c r="G28" s="5">
        <v>172.2</v>
      </c>
      <c r="H28" s="5">
        <v>125.2</v>
      </c>
      <c r="I28" s="5">
        <v>125.2</v>
      </c>
      <c r="J28" s="5"/>
      <c r="K28" s="5">
        <v>125.2</v>
      </c>
      <c r="L28" s="5"/>
      <c r="M28" s="5"/>
      <c r="N28" s="5">
        <v>47</v>
      </c>
      <c r="O28" s="5">
        <v>45.6</v>
      </c>
      <c r="R28">
        <v>1.4</v>
      </c>
      <c r="V28">
        <v>2995.8</v>
      </c>
      <c r="W28">
        <v>2478.9</v>
      </c>
      <c r="X28">
        <v>2090.9</v>
      </c>
      <c r="Y28">
        <v>356.9</v>
      </c>
      <c r="Z28">
        <v>31</v>
      </c>
      <c r="AB28">
        <v>516.9</v>
      </c>
      <c r="AC28">
        <v>11.1</v>
      </c>
      <c r="AD28">
        <v>23</v>
      </c>
      <c r="AE28">
        <v>208.7</v>
      </c>
      <c r="AF28">
        <v>1.1000000000000001</v>
      </c>
      <c r="AH28">
        <v>0</v>
      </c>
      <c r="AI28">
        <v>2.7</v>
      </c>
      <c r="AJ28">
        <v>28.1</v>
      </c>
      <c r="AK28">
        <v>104.7</v>
      </c>
      <c r="AL28">
        <v>61.9</v>
      </c>
      <c r="AM28">
        <v>9.1</v>
      </c>
      <c r="AN28">
        <v>44.1</v>
      </c>
      <c r="AO28">
        <v>0.3</v>
      </c>
      <c r="AP28">
        <v>0.2</v>
      </c>
      <c r="AQ28">
        <v>1.4</v>
      </c>
      <c r="AR28">
        <v>20.3</v>
      </c>
      <c r="AS28">
        <v>23.7</v>
      </c>
      <c r="AT28">
        <v>7.4</v>
      </c>
      <c r="BD28">
        <v>7.4</v>
      </c>
      <c r="BE28">
        <v>3.4</v>
      </c>
      <c r="BF28">
        <v>3.5</v>
      </c>
      <c r="BG28">
        <v>0.5</v>
      </c>
      <c r="BI28">
        <v>1.7</v>
      </c>
      <c r="BJ28">
        <v>5.4</v>
      </c>
      <c r="BL28">
        <v>5.2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3646.4</v>
      </c>
      <c r="G29" s="5">
        <v>116</v>
      </c>
      <c r="H29" s="5"/>
      <c r="I29" s="5"/>
      <c r="J29" s="5"/>
      <c r="K29" s="5"/>
      <c r="L29" s="5"/>
      <c r="M29" s="5"/>
      <c r="N29" s="5">
        <v>116</v>
      </c>
      <c r="O29" s="5">
        <v>62</v>
      </c>
      <c r="R29">
        <v>3.8</v>
      </c>
      <c r="T29">
        <v>16.7</v>
      </c>
      <c r="U29">
        <v>33.6</v>
      </c>
      <c r="V29">
        <v>2939.9</v>
      </c>
      <c r="W29">
        <v>4</v>
      </c>
      <c r="X29">
        <v>4</v>
      </c>
      <c r="AB29">
        <v>2935.9</v>
      </c>
      <c r="AC29">
        <v>209.8</v>
      </c>
      <c r="AD29">
        <v>61.4</v>
      </c>
      <c r="AE29">
        <v>333.5</v>
      </c>
      <c r="AF29">
        <v>441.5</v>
      </c>
      <c r="AH29">
        <v>1.5</v>
      </c>
      <c r="AI29">
        <v>301.2</v>
      </c>
      <c r="AJ29">
        <v>12.1</v>
      </c>
      <c r="AK29">
        <v>982.9</v>
      </c>
      <c r="AL29">
        <v>485</v>
      </c>
      <c r="AM29">
        <v>3.9</v>
      </c>
      <c r="AN29">
        <v>26.1</v>
      </c>
      <c r="AO29">
        <v>13.4</v>
      </c>
      <c r="AP29">
        <v>5.9</v>
      </c>
      <c r="AQ29">
        <v>8.4</v>
      </c>
      <c r="AR29">
        <v>49.5</v>
      </c>
      <c r="AS29">
        <v>0.9</v>
      </c>
      <c r="BH29">
        <v>355.8</v>
      </c>
      <c r="BI29">
        <v>233.8</v>
      </c>
    </row>
    <row r="30" spans="4:65" x14ac:dyDescent="0.2">
      <c r="D30" s="5" t="s">
        <v>91</v>
      </c>
      <c r="E30" s="5" t="s">
        <v>78</v>
      </c>
      <c r="F30" s="5">
        <v>563.6</v>
      </c>
      <c r="G30" s="5"/>
      <c r="H30" s="5"/>
      <c r="I30" s="5"/>
      <c r="J30" s="5"/>
      <c r="K30" s="5"/>
      <c r="L30" s="5"/>
      <c r="M30" s="5"/>
      <c r="N30" s="5"/>
      <c r="O30" s="5"/>
      <c r="BH30">
        <v>355.8</v>
      </c>
      <c r="BI30">
        <v>207.8</v>
      </c>
    </row>
    <row r="31" spans="4:65" x14ac:dyDescent="0.2">
      <c r="D31" s="5" t="s">
        <v>92</v>
      </c>
      <c r="E31" s="5" t="s">
        <v>78</v>
      </c>
      <c r="F31" s="5">
        <v>3082.8</v>
      </c>
      <c r="G31" s="5">
        <v>116</v>
      </c>
      <c r="H31" s="5"/>
      <c r="I31" s="5"/>
      <c r="J31" s="5"/>
      <c r="K31" s="5"/>
      <c r="L31" s="5"/>
      <c r="M31" s="5"/>
      <c r="N31" s="5">
        <v>116</v>
      </c>
      <c r="O31" s="5">
        <v>62</v>
      </c>
      <c r="R31">
        <v>3.8</v>
      </c>
      <c r="T31">
        <v>16.7</v>
      </c>
      <c r="U31">
        <v>33.6</v>
      </c>
      <c r="V31">
        <v>2939.9</v>
      </c>
      <c r="W31">
        <v>4</v>
      </c>
      <c r="X31">
        <v>4</v>
      </c>
      <c r="AB31">
        <v>2935.9</v>
      </c>
      <c r="AC31">
        <v>209.8</v>
      </c>
      <c r="AD31">
        <v>61.4</v>
      </c>
      <c r="AE31">
        <v>333.5</v>
      </c>
      <c r="AF31">
        <v>441.5</v>
      </c>
      <c r="AH31">
        <v>1.5</v>
      </c>
      <c r="AI31">
        <v>301.2</v>
      </c>
      <c r="AJ31">
        <v>12.1</v>
      </c>
      <c r="AK31">
        <v>982.9</v>
      </c>
      <c r="AL31">
        <v>485</v>
      </c>
      <c r="AM31">
        <v>3.9</v>
      </c>
      <c r="AN31">
        <v>26.1</v>
      </c>
      <c r="AO31">
        <v>13.4</v>
      </c>
      <c r="AP31">
        <v>5.9</v>
      </c>
      <c r="AQ31">
        <v>8.4</v>
      </c>
      <c r="AR31">
        <v>49.5</v>
      </c>
      <c r="AS31">
        <v>0.9</v>
      </c>
      <c r="BI31">
        <v>26</v>
      </c>
    </row>
    <row r="32" spans="4:65" x14ac:dyDescent="0.2">
      <c r="D32" s="5" t="s">
        <v>200</v>
      </c>
      <c r="E32" s="5" t="s">
        <v>78</v>
      </c>
      <c r="F32" s="5">
        <v>509.5</v>
      </c>
      <c r="G32" s="5">
        <v>284.7</v>
      </c>
      <c r="H32" s="5">
        <v>329.8</v>
      </c>
      <c r="I32" s="5">
        <v>329.8</v>
      </c>
      <c r="J32" s="5"/>
      <c r="K32" s="5">
        <v>125.2</v>
      </c>
      <c r="L32" s="5">
        <v>204.6</v>
      </c>
      <c r="M32" s="5"/>
      <c r="N32" s="5">
        <v>-45.1</v>
      </c>
      <c r="O32" s="5">
        <v>-16.399999999999999</v>
      </c>
      <c r="R32">
        <v>-2.4</v>
      </c>
      <c r="T32">
        <v>-14.7</v>
      </c>
      <c r="U32">
        <v>-11.7</v>
      </c>
      <c r="V32">
        <v>97.1</v>
      </c>
      <c r="W32">
        <v>2474.9</v>
      </c>
      <c r="X32">
        <v>2086.9</v>
      </c>
      <c r="Y32">
        <v>356.9</v>
      </c>
      <c r="Z32">
        <v>31</v>
      </c>
      <c r="AB32">
        <v>-2377.6999999999998</v>
      </c>
      <c r="AC32">
        <v>-171.5</v>
      </c>
      <c r="AD32">
        <v>-38.299999999999997</v>
      </c>
      <c r="AE32">
        <v>-124.8</v>
      </c>
      <c r="AF32">
        <v>-440.3</v>
      </c>
      <c r="AH32">
        <v>-1.5</v>
      </c>
      <c r="AI32">
        <v>-298.5</v>
      </c>
      <c r="AJ32">
        <v>16.100000000000001</v>
      </c>
      <c r="AK32">
        <v>-877.6</v>
      </c>
      <c r="AL32">
        <v>-422.4</v>
      </c>
      <c r="AM32">
        <v>5.2</v>
      </c>
      <c r="AN32">
        <v>18</v>
      </c>
      <c r="AO32">
        <v>-13.1</v>
      </c>
      <c r="AP32">
        <v>-5.7</v>
      </c>
      <c r="AQ32">
        <v>-7</v>
      </c>
      <c r="AR32">
        <v>-16.3</v>
      </c>
      <c r="AS32">
        <v>560.6</v>
      </c>
      <c r="AT32">
        <v>77.599999999999994</v>
      </c>
      <c r="AU32">
        <v>0.4</v>
      </c>
      <c r="AV32">
        <v>9.8000000000000007</v>
      </c>
      <c r="AW32">
        <v>9.6</v>
      </c>
      <c r="AX32">
        <v>0.2</v>
      </c>
      <c r="AY32">
        <v>0.1</v>
      </c>
      <c r="BA32">
        <v>0.1</v>
      </c>
      <c r="BD32">
        <v>67.3</v>
      </c>
      <c r="BE32">
        <v>26.6</v>
      </c>
      <c r="BF32">
        <v>35.9</v>
      </c>
      <c r="BG32">
        <v>4.8</v>
      </c>
      <c r="BH32">
        <v>-355.8</v>
      </c>
      <c r="BI32">
        <v>-222.3</v>
      </c>
      <c r="BJ32">
        <v>67.5</v>
      </c>
      <c r="BK32">
        <v>35.9</v>
      </c>
      <c r="BL32">
        <v>30.8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386.2</v>
      </c>
      <c r="G33" s="5">
        <v>228.5</v>
      </c>
      <c r="H33" s="5">
        <v>204.6</v>
      </c>
      <c r="I33" s="5">
        <v>204.6</v>
      </c>
      <c r="J33" s="5"/>
      <c r="K33" s="5"/>
      <c r="L33" s="5">
        <v>204.6</v>
      </c>
      <c r="M33" s="5"/>
      <c r="N33" s="5">
        <v>23.9</v>
      </c>
      <c r="O33" s="5"/>
      <c r="T33">
        <v>2</v>
      </c>
      <c r="U33">
        <v>21.9</v>
      </c>
      <c r="V33">
        <v>41.3</v>
      </c>
      <c r="AB33">
        <v>41.3</v>
      </c>
      <c r="AC33">
        <v>27.1</v>
      </c>
      <c r="AK33">
        <v>0.5</v>
      </c>
      <c r="AL33">
        <v>0.8</v>
      </c>
      <c r="AR33">
        <v>12.9</v>
      </c>
      <c r="AS33">
        <v>537.9</v>
      </c>
      <c r="AT33">
        <v>70.2</v>
      </c>
      <c r="AU33">
        <v>0.4</v>
      </c>
      <c r="AV33">
        <v>9.8000000000000007</v>
      </c>
      <c r="AW33">
        <v>9.6</v>
      </c>
      <c r="AX33">
        <v>0.2</v>
      </c>
      <c r="AY33">
        <v>0.1</v>
      </c>
      <c r="BA33">
        <v>0.1</v>
      </c>
      <c r="BD33">
        <v>59.8</v>
      </c>
      <c r="BE33">
        <v>23.2</v>
      </c>
      <c r="BF33">
        <v>32.299999999999997</v>
      </c>
      <c r="BG33">
        <v>4.3</v>
      </c>
      <c r="BH33">
        <v>-355.8</v>
      </c>
      <c r="BI33">
        <v>-198</v>
      </c>
      <c r="BJ33">
        <v>62.2</v>
      </c>
      <c r="BK33">
        <v>35.9</v>
      </c>
      <c r="BL33">
        <v>25.5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123.3</v>
      </c>
      <c r="G34" s="5">
        <v>56.2</v>
      </c>
      <c r="H34" s="5">
        <v>125.2</v>
      </c>
      <c r="I34" s="5">
        <v>125.2</v>
      </c>
      <c r="J34" s="5"/>
      <c r="K34" s="5">
        <v>125.2</v>
      </c>
      <c r="L34" s="5"/>
      <c r="M34" s="5"/>
      <c r="N34" s="5">
        <v>-69</v>
      </c>
      <c r="O34" s="5">
        <v>-16.399999999999999</v>
      </c>
      <c r="R34">
        <v>-2.4</v>
      </c>
      <c r="T34">
        <v>-16.7</v>
      </c>
      <c r="U34">
        <v>-33.6</v>
      </c>
      <c r="V34">
        <v>55.9</v>
      </c>
      <c r="W34">
        <v>2474.9</v>
      </c>
      <c r="X34">
        <v>2086.9</v>
      </c>
      <c r="Y34">
        <v>356.9</v>
      </c>
      <c r="Z34">
        <v>31</v>
      </c>
      <c r="AB34">
        <v>-2419</v>
      </c>
      <c r="AC34">
        <v>-198.6</v>
      </c>
      <c r="AD34">
        <v>-38.299999999999997</v>
      </c>
      <c r="AE34">
        <v>-124.8</v>
      </c>
      <c r="AF34">
        <v>-440.3</v>
      </c>
      <c r="AH34">
        <v>-1.5</v>
      </c>
      <c r="AI34">
        <v>-298.5</v>
      </c>
      <c r="AJ34">
        <v>16.100000000000001</v>
      </c>
      <c r="AK34">
        <v>-878.1</v>
      </c>
      <c r="AL34">
        <v>-423.1</v>
      </c>
      <c r="AM34">
        <v>5.2</v>
      </c>
      <c r="AN34">
        <v>18</v>
      </c>
      <c r="AO34">
        <v>-13.1</v>
      </c>
      <c r="AP34">
        <v>-5.7</v>
      </c>
      <c r="AQ34">
        <v>-7</v>
      </c>
      <c r="AR34">
        <v>-29.2</v>
      </c>
      <c r="AS34">
        <v>22.8</v>
      </c>
      <c r="AT34">
        <v>7.4</v>
      </c>
      <c r="BD34">
        <v>7.4</v>
      </c>
      <c r="BE34">
        <v>3.4</v>
      </c>
      <c r="BF34">
        <v>3.5</v>
      </c>
      <c r="BG34">
        <v>0.5</v>
      </c>
      <c r="BI34">
        <v>-24.3</v>
      </c>
      <c r="BJ34">
        <v>5.4</v>
      </c>
      <c r="BL34">
        <v>5.2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190.6</v>
      </c>
      <c r="G35" s="5">
        <v>18.7</v>
      </c>
      <c r="H35" s="5"/>
      <c r="I35" s="5"/>
      <c r="J35" s="5"/>
      <c r="K35" s="5"/>
      <c r="L35" s="5"/>
      <c r="M35" s="5"/>
      <c r="N35" s="5">
        <v>18.7</v>
      </c>
      <c r="O35" s="5"/>
      <c r="T35">
        <v>8.8000000000000007</v>
      </c>
      <c r="U35">
        <v>9.9</v>
      </c>
      <c r="V35">
        <v>85.4</v>
      </c>
      <c r="AB35">
        <v>85.4</v>
      </c>
      <c r="AC35">
        <v>67.7</v>
      </c>
      <c r="AD35">
        <v>0</v>
      </c>
      <c r="AK35">
        <v>0</v>
      </c>
      <c r="AL35">
        <v>6.7</v>
      </c>
      <c r="AQ35">
        <v>5.9</v>
      </c>
      <c r="AR35">
        <v>5.0999999999999996</v>
      </c>
      <c r="AS35">
        <v>40.6</v>
      </c>
      <c r="BH35">
        <v>29.6</v>
      </c>
      <c r="BI35">
        <v>16.2</v>
      </c>
    </row>
    <row r="36" spans="4:65" x14ac:dyDescent="0.2">
      <c r="D36" s="5" t="s">
        <v>93</v>
      </c>
      <c r="E36" s="5" t="s">
        <v>78</v>
      </c>
      <c r="F36" s="5">
        <v>15.1</v>
      </c>
      <c r="G36" s="5"/>
      <c r="H36" s="5"/>
      <c r="I36" s="5"/>
      <c r="J36" s="5"/>
      <c r="K36" s="5"/>
      <c r="L36" s="5"/>
      <c r="M36" s="5"/>
      <c r="N36" s="5"/>
      <c r="O36" s="5"/>
      <c r="BH36">
        <v>15.1</v>
      </c>
    </row>
    <row r="37" spans="4:65" x14ac:dyDescent="0.2">
      <c r="D37" s="5" t="s">
        <v>94</v>
      </c>
      <c r="E37" s="5" t="s">
        <v>78</v>
      </c>
      <c r="F37" s="5">
        <v>29.2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24.9</v>
      </c>
      <c r="BH37">
        <v>4.2</v>
      </c>
      <c r="BI37">
        <v>0.1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6.7</v>
      </c>
      <c r="U38">
        <v>0.8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12.4</v>
      </c>
      <c r="G39" s="5">
        <v>11.2</v>
      </c>
      <c r="H39" s="5"/>
      <c r="I39" s="5"/>
      <c r="J39" s="5"/>
      <c r="K39" s="5"/>
      <c r="L39" s="5"/>
      <c r="M39" s="5"/>
      <c r="N39" s="5">
        <v>11.2</v>
      </c>
      <c r="O39" s="5"/>
      <c r="T39">
        <v>2.1</v>
      </c>
      <c r="U39">
        <v>9.1</v>
      </c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123.9</v>
      </c>
      <c r="G40" s="5"/>
      <c r="H40" s="5"/>
      <c r="I40" s="5"/>
      <c r="J40" s="5"/>
      <c r="K40" s="5"/>
      <c r="L40" s="5"/>
      <c r="M40" s="5"/>
      <c r="N40" s="5"/>
      <c r="O40" s="5"/>
      <c r="V40">
        <v>85.4</v>
      </c>
      <c r="AB40">
        <v>85.4</v>
      </c>
      <c r="AC40">
        <v>67.7</v>
      </c>
      <c r="AD40">
        <v>0</v>
      </c>
      <c r="AK40">
        <v>0</v>
      </c>
      <c r="AL40">
        <v>6.7</v>
      </c>
      <c r="AQ40">
        <v>5.9</v>
      </c>
      <c r="AR40">
        <v>5.0999999999999996</v>
      </c>
      <c r="AS40">
        <v>13.3</v>
      </c>
      <c r="BH40">
        <v>9.1</v>
      </c>
      <c r="BI40">
        <v>16.100000000000001</v>
      </c>
    </row>
    <row r="41" spans="4:65" x14ac:dyDescent="0.2">
      <c r="D41" s="5" t="s">
        <v>204</v>
      </c>
      <c r="E41" s="5" t="s">
        <v>78</v>
      </c>
      <c r="F41" s="5">
        <v>2.2000000000000002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0.5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24.7</v>
      </c>
      <c r="G42" s="5"/>
      <c r="H42" s="5"/>
      <c r="I42" s="5"/>
      <c r="J42" s="5"/>
      <c r="K42" s="5"/>
      <c r="L42" s="5"/>
      <c r="M42" s="5"/>
      <c r="N42" s="5"/>
      <c r="O42" s="5"/>
      <c r="BH42">
        <v>19.600000000000001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2595.6999999999998</v>
      </c>
      <c r="G43" s="5">
        <v>20.5</v>
      </c>
      <c r="H43" s="5">
        <v>1.4</v>
      </c>
      <c r="I43" s="5">
        <v>1.1000000000000001</v>
      </c>
      <c r="J43" s="5">
        <v>1</v>
      </c>
      <c r="K43" s="5">
        <v>0.1</v>
      </c>
      <c r="L43" s="5"/>
      <c r="M43" s="5">
        <v>0.3</v>
      </c>
      <c r="N43" s="5">
        <v>19.100000000000001</v>
      </c>
      <c r="O43" s="5">
        <v>8.6</v>
      </c>
      <c r="P43">
        <v>0.4</v>
      </c>
      <c r="R43">
        <v>2.5</v>
      </c>
      <c r="T43">
        <v>5.9</v>
      </c>
      <c r="U43">
        <v>1.7</v>
      </c>
      <c r="V43">
        <v>1132</v>
      </c>
      <c r="W43">
        <v>150.6</v>
      </c>
      <c r="Y43">
        <v>150.4</v>
      </c>
      <c r="Z43">
        <v>0.2</v>
      </c>
      <c r="AB43">
        <v>981.3</v>
      </c>
      <c r="AC43">
        <v>106</v>
      </c>
      <c r="AD43">
        <v>74.7</v>
      </c>
      <c r="AE43">
        <v>198.9</v>
      </c>
      <c r="AF43">
        <v>172.3</v>
      </c>
      <c r="AH43">
        <v>0.1</v>
      </c>
      <c r="AI43">
        <v>2.1</v>
      </c>
      <c r="AJ43">
        <v>4.4000000000000004</v>
      </c>
      <c r="AK43">
        <v>356.9</v>
      </c>
      <c r="AL43">
        <v>2.8</v>
      </c>
      <c r="AM43">
        <v>9</v>
      </c>
      <c r="AN43">
        <v>8.6999999999999993</v>
      </c>
      <c r="AO43">
        <v>15.6</v>
      </c>
      <c r="AP43">
        <v>5</v>
      </c>
      <c r="AQ43">
        <v>18.899999999999999</v>
      </c>
      <c r="AR43">
        <v>6.1</v>
      </c>
      <c r="AS43">
        <v>831.8</v>
      </c>
      <c r="AT43">
        <v>23.6</v>
      </c>
      <c r="AY43">
        <v>0.8</v>
      </c>
      <c r="AZ43">
        <v>0.8</v>
      </c>
      <c r="BC43">
        <v>0.9</v>
      </c>
      <c r="BD43">
        <v>21.8</v>
      </c>
      <c r="BF43">
        <v>20.9</v>
      </c>
      <c r="BG43">
        <v>1</v>
      </c>
      <c r="BH43">
        <v>381.1</v>
      </c>
      <c r="BI43">
        <v>201</v>
      </c>
      <c r="BJ43">
        <v>5.8</v>
      </c>
      <c r="BL43">
        <v>4.5999999999999996</v>
      </c>
      <c r="BM43">
        <v>1.2</v>
      </c>
    </row>
    <row r="44" spans="4:65" x14ac:dyDescent="0.2">
      <c r="D44" s="5" t="s">
        <v>100</v>
      </c>
      <c r="E44" s="5" t="s">
        <v>78</v>
      </c>
      <c r="F44" s="5">
        <v>2037.1</v>
      </c>
      <c r="G44" s="5">
        <v>15.9</v>
      </c>
      <c r="H44" s="5">
        <v>1.3</v>
      </c>
      <c r="I44" s="5">
        <v>1</v>
      </c>
      <c r="J44" s="5">
        <v>1</v>
      </c>
      <c r="K44" s="5"/>
      <c r="L44" s="5"/>
      <c r="M44" s="5">
        <v>0.3</v>
      </c>
      <c r="N44" s="5">
        <v>14.6</v>
      </c>
      <c r="O44" s="5">
        <v>6.6</v>
      </c>
      <c r="P44">
        <v>0.4</v>
      </c>
      <c r="T44">
        <v>5.9</v>
      </c>
      <c r="U44">
        <v>1.7</v>
      </c>
      <c r="V44">
        <v>663.9</v>
      </c>
      <c r="AB44">
        <v>663.9</v>
      </c>
      <c r="AC44">
        <v>106</v>
      </c>
      <c r="AD44">
        <v>23.5</v>
      </c>
      <c r="AF44">
        <v>172.3</v>
      </c>
      <c r="AH44">
        <v>0.1</v>
      </c>
      <c r="AI44">
        <v>2.1</v>
      </c>
      <c r="AJ44">
        <v>0.3</v>
      </c>
      <c r="AK44">
        <v>356.9</v>
      </c>
      <c r="AL44">
        <v>2.8</v>
      </c>
      <c r="AS44">
        <v>745.9</v>
      </c>
      <c r="AT44">
        <v>23.6</v>
      </c>
      <c r="AY44">
        <v>0.8</v>
      </c>
      <c r="AZ44">
        <v>0.8</v>
      </c>
      <c r="BC44">
        <v>0.9</v>
      </c>
      <c r="BD44">
        <v>21.8</v>
      </c>
      <c r="BF44">
        <v>20.9</v>
      </c>
      <c r="BG44">
        <v>1</v>
      </c>
      <c r="BH44">
        <v>381.1</v>
      </c>
      <c r="BI44">
        <v>201</v>
      </c>
      <c r="BJ44">
        <v>5.8</v>
      </c>
      <c r="BL44">
        <v>4.5999999999999996</v>
      </c>
      <c r="BM44">
        <v>1.2</v>
      </c>
    </row>
    <row r="45" spans="4:65" x14ac:dyDescent="0.2">
      <c r="D45" s="5" t="s">
        <v>101</v>
      </c>
      <c r="E45" s="5" t="s">
        <v>78</v>
      </c>
      <c r="F45" s="5">
        <v>636</v>
      </c>
      <c r="G45" s="5">
        <v>15.8</v>
      </c>
      <c r="H45" s="5">
        <v>1.3</v>
      </c>
      <c r="I45" s="5">
        <v>1</v>
      </c>
      <c r="J45" s="5">
        <v>1</v>
      </c>
      <c r="K45" s="5"/>
      <c r="L45" s="5"/>
      <c r="M45" s="5">
        <v>0.3</v>
      </c>
      <c r="N45" s="5">
        <v>14.5</v>
      </c>
      <c r="O45" s="5">
        <v>6.6</v>
      </c>
      <c r="P45">
        <v>0.3</v>
      </c>
      <c r="T45">
        <v>5.9</v>
      </c>
      <c r="U45">
        <v>1.7</v>
      </c>
      <c r="V45">
        <v>137</v>
      </c>
      <c r="AB45">
        <v>137</v>
      </c>
      <c r="AC45">
        <v>106</v>
      </c>
      <c r="AD45">
        <v>0.3</v>
      </c>
      <c r="AF45">
        <v>0</v>
      </c>
      <c r="AJ45">
        <v>0</v>
      </c>
      <c r="AK45">
        <v>29.7</v>
      </c>
      <c r="AL45">
        <v>0.9</v>
      </c>
      <c r="AS45">
        <v>178.4</v>
      </c>
      <c r="AT45">
        <v>4.0999999999999996</v>
      </c>
      <c r="BD45">
        <v>4.0999999999999996</v>
      </c>
      <c r="BF45">
        <v>3.5</v>
      </c>
      <c r="BG45">
        <v>0.6</v>
      </c>
      <c r="BH45">
        <v>150.19999999999999</v>
      </c>
      <c r="BI45">
        <v>147.5</v>
      </c>
      <c r="BJ45">
        <v>3.1</v>
      </c>
      <c r="BL45">
        <v>3.1</v>
      </c>
    </row>
    <row r="46" spans="4:65" x14ac:dyDescent="0.2">
      <c r="D46" s="5" t="s">
        <v>205</v>
      </c>
      <c r="E46" s="5" t="s">
        <v>78</v>
      </c>
      <c r="F46" s="5">
        <v>34.9</v>
      </c>
      <c r="G46" s="5">
        <v>13.1</v>
      </c>
      <c r="H46" s="5"/>
      <c r="I46" s="5"/>
      <c r="J46" s="5"/>
      <c r="K46" s="5"/>
      <c r="L46" s="5"/>
      <c r="M46" s="5"/>
      <c r="N46" s="5">
        <v>13.1</v>
      </c>
      <c r="O46" s="5">
        <v>5.4</v>
      </c>
      <c r="T46">
        <v>5.9</v>
      </c>
      <c r="U46">
        <v>1.7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9.9</v>
      </c>
      <c r="BH46">
        <v>9.3000000000000007</v>
      </c>
      <c r="BI46">
        <v>2.5</v>
      </c>
    </row>
    <row r="47" spans="4:65" x14ac:dyDescent="0.2">
      <c r="D47" s="5" t="s">
        <v>206</v>
      </c>
      <c r="E47" s="5" t="s">
        <v>78</v>
      </c>
      <c r="F47" s="5">
        <v>322</v>
      </c>
      <c r="G47" s="5"/>
      <c r="H47" s="5"/>
      <c r="I47" s="5"/>
      <c r="J47" s="5"/>
      <c r="K47" s="5"/>
      <c r="L47" s="5"/>
      <c r="M47" s="5"/>
      <c r="N47" s="5"/>
      <c r="O47" s="5"/>
      <c r="V47">
        <v>106.1</v>
      </c>
      <c r="AB47">
        <v>106.1</v>
      </c>
      <c r="AC47">
        <v>106</v>
      </c>
      <c r="AD47">
        <v>0</v>
      </c>
      <c r="AK47">
        <v>0.1</v>
      </c>
      <c r="AS47">
        <v>61.5</v>
      </c>
      <c r="AT47">
        <v>0.1</v>
      </c>
      <c r="BD47">
        <v>0.1</v>
      </c>
      <c r="BH47">
        <v>47</v>
      </c>
      <c r="BI47">
        <v>105.6</v>
      </c>
      <c r="BJ47">
        <v>1.7</v>
      </c>
      <c r="BL47">
        <v>1.7</v>
      </c>
    </row>
    <row r="48" spans="4:65" x14ac:dyDescent="0.2">
      <c r="D48" s="5" t="s">
        <v>207</v>
      </c>
      <c r="E48" s="5" t="s">
        <v>78</v>
      </c>
      <c r="F48" s="5">
        <v>25.8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K48">
        <v>0</v>
      </c>
      <c r="AS48">
        <v>3.8</v>
      </c>
      <c r="BH48">
        <v>20.6</v>
      </c>
      <c r="BJ48">
        <v>1.4</v>
      </c>
      <c r="BL48">
        <v>1.4</v>
      </c>
    </row>
    <row r="49" spans="4:61" x14ac:dyDescent="0.2">
      <c r="D49" s="5" t="s">
        <v>208</v>
      </c>
      <c r="E49" s="5" t="s">
        <v>78</v>
      </c>
      <c r="F49" s="5">
        <v>32</v>
      </c>
      <c r="G49" s="5">
        <v>1.3</v>
      </c>
      <c r="H49" s="5">
        <v>0.2</v>
      </c>
      <c r="I49" s="5">
        <v>0</v>
      </c>
      <c r="J49" s="5">
        <v>0</v>
      </c>
      <c r="K49" s="5"/>
      <c r="L49" s="5"/>
      <c r="M49" s="5">
        <v>0.2</v>
      </c>
      <c r="N49" s="5">
        <v>1.1000000000000001</v>
      </c>
      <c r="O49" s="5">
        <v>1.1000000000000001</v>
      </c>
      <c r="V49">
        <v>1.1000000000000001</v>
      </c>
      <c r="AB49">
        <v>1.1000000000000001</v>
      </c>
      <c r="AD49">
        <v>0.1</v>
      </c>
      <c r="AK49">
        <v>0.2</v>
      </c>
      <c r="AL49">
        <v>0.9</v>
      </c>
      <c r="AS49">
        <v>22.4</v>
      </c>
      <c r="AT49">
        <v>1.4</v>
      </c>
      <c r="BD49">
        <v>1.4</v>
      </c>
      <c r="BH49">
        <v>5.2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4.5999999999999996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K50">
        <v>0.2</v>
      </c>
      <c r="AS50">
        <v>2.2000000000000002</v>
      </c>
      <c r="BH50">
        <v>2.1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26.9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K51">
        <v>0.2</v>
      </c>
      <c r="AS51">
        <v>13.2</v>
      </c>
      <c r="BH51">
        <v>12.7</v>
      </c>
      <c r="BI51">
        <v>0.7</v>
      </c>
    </row>
    <row r="52" spans="4:61" x14ac:dyDescent="0.2">
      <c r="D52" t="s">
        <v>211</v>
      </c>
      <c r="E52" t="s">
        <v>78</v>
      </c>
      <c r="F52">
        <v>6.1</v>
      </c>
      <c r="G52">
        <v>0.1</v>
      </c>
      <c r="H52">
        <v>0.1</v>
      </c>
      <c r="M52">
        <v>0.1</v>
      </c>
      <c r="V52">
        <v>0.6</v>
      </c>
      <c r="AB52">
        <v>0.6</v>
      </c>
      <c r="AD52">
        <v>0</v>
      </c>
      <c r="AK52">
        <v>0.6</v>
      </c>
      <c r="AS52">
        <v>2.5</v>
      </c>
      <c r="BH52">
        <v>1</v>
      </c>
      <c r="BI52">
        <v>1.8</v>
      </c>
    </row>
    <row r="53" spans="4:61" x14ac:dyDescent="0.2">
      <c r="D53" t="s">
        <v>212</v>
      </c>
      <c r="E53" t="s">
        <v>78</v>
      </c>
      <c r="F53">
        <v>87.6</v>
      </c>
      <c r="G53">
        <v>1</v>
      </c>
      <c r="H53">
        <v>1</v>
      </c>
      <c r="I53">
        <v>1</v>
      </c>
      <c r="J53">
        <v>1</v>
      </c>
      <c r="V53">
        <v>0.9</v>
      </c>
      <c r="AB53">
        <v>0.9</v>
      </c>
      <c r="AK53">
        <v>0.9</v>
      </c>
      <c r="AL53">
        <v>0.1</v>
      </c>
      <c r="AS53">
        <v>40</v>
      </c>
      <c r="AT53">
        <v>1</v>
      </c>
      <c r="BD53">
        <v>1</v>
      </c>
      <c r="BH53">
        <v>24.8</v>
      </c>
      <c r="BI53">
        <v>19.899999999999999</v>
      </c>
    </row>
    <row r="54" spans="4:61" x14ac:dyDescent="0.2">
      <c r="D54" t="s">
        <v>213</v>
      </c>
      <c r="E54" t="s">
        <v>78</v>
      </c>
      <c r="F54">
        <v>37.9</v>
      </c>
      <c r="V54">
        <v>0</v>
      </c>
      <c r="AB54">
        <v>0</v>
      </c>
      <c r="AD54">
        <v>0</v>
      </c>
      <c r="AK54">
        <v>0</v>
      </c>
      <c r="AS54">
        <v>9</v>
      </c>
      <c r="AT54">
        <v>0.1</v>
      </c>
      <c r="BD54">
        <v>0.1</v>
      </c>
      <c r="BH54">
        <v>13.2</v>
      </c>
      <c r="BI54">
        <v>15.5</v>
      </c>
    </row>
    <row r="55" spans="4:61" x14ac:dyDescent="0.2">
      <c r="D55" t="s">
        <v>214</v>
      </c>
      <c r="E55" t="s">
        <v>78</v>
      </c>
      <c r="F55">
        <v>3</v>
      </c>
      <c r="V55">
        <v>0</v>
      </c>
      <c r="AB55">
        <v>0</v>
      </c>
      <c r="AJ55">
        <v>0</v>
      </c>
      <c r="AK55">
        <v>0</v>
      </c>
      <c r="AS55">
        <v>0.6</v>
      </c>
      <c r="AT55">
        <v>1.4</v>
      </c>
      <c r="BD55">
        <v>1.4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35.700000000000003</v>
      </c>
      <c r="V56">
        <v>27.5</v>
      </c>
      <c r="AB56">
        <v>27.5</v>
      </c>
      <c r="AK56">
        <v>27.5</v>
      </c>
      <c r="AS56">
        <v>4.7</v>
      </c>
      <c r="BH56">
        <v>3.5</v>
      </c>
    </row>
    <row r="57" spans="4:61" x14ac:dyDescent="0.2">
      <c r="D57" t="s">
        <v>226</v>
      </c>
      <c r="E57" t="s">
        <v>78</v>
      </c>
      <c r="F57">
        <v>4.7</v>
      </c>
      <c r="G57" t="s">
        <v>128</v>
      </c>
      <c r="H57" t="s">
        <v>128</v>
      </c>
      <c r="I57" t="s">
        <v>128</v>
      </c>
      <c r="J57" t="s">
        <v>128</v>
      </c>
      <c r="AS57">
        <v>2.9</v>
      </c>
      <c r="BH57">
        <v>1.4</v>
      </c>
      <c r="BI57">
        <v>0.4</v>
      </c>
    </row>
    <row r="58" spans="4:61" x14ac:dyDescent="0.2">
      <c r="D58" t="s">
        <v>216</v>
      </c>
      <c r="E58" t="s">
        <v>78</v>
      </c>
      <c r="F58">
        <v>14.7</v>
      </c>
      <c r="G58">
        <v>0.3</v>
      </c>
      <c r="N58">
        <v>0.3</v>
      </c>
      <c r="P58">
        <v>0.3</v>
      </c>
      <c r="V58">
        <v>0</v>
      </c>
      <c r="AB58">
        <v>0</v>
      </c>
      <c r="AD58">
        <v>0</v>
      </c>
      <c r="AK58">
        <v>0</v>
      </c>
      <c r="AS58">
        <v>5.6</v>
      </c>
      <c r="BH58">
        <v>8.1999999999999993</v>
      </c>
      <c r="BI58">
        <v>0.5</v>
      </c>
    </row>
    <row r="59" spans="4:61" x14ac:dyDescent="0.2">
      <c r="D59" t="s">
        <v>102</v>
      </c>
      <c r="E59" t="s">
        <v>78</v>
      </c>
      <c r="F59">
        <v>491</v>
      </c>
      <c r="V59">
        <v>485.2</v>
      </c>
      <c r="AB59">
        <v>485.2</v>
      </c>
      <c r="AD59">
        <v>18</v>
      </c>
      <c r="AF59">
        <v>172.2</v>
      </c>
      <c r="AH59">
        <v>0.1</v>
      </c>
      <c r="AI59">
        <v>0.4</v>
      </c>
      <c r="AK59">
        <v>294.3</v>
      </c>
      <c r="AS59">
        <v>0.1</v>
      </c>
      <c r="BH59">
        <v>5.8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0.4</v>
      </c>
    </row>
    <row r="61" spans="4:61" x14ac:dyDescent="0.2">
      <c r="D61" t="s">
        <v>218</v>
      </c>
      <c r="E61" t="s">
        <v>78</v>
      </c>
      <c r="F61">
        <v>471.4</v>
      </c>
      <c r="V61">
        <v>471.3</v>
      </c>
      <c r="AB61">
        <v>471.3</v>
      </c>
      <c r="AD61">
        <v>18</v>
      </c>
      <c r="AF61">
        <v>172.2</v>
      </c>
      <c r="AK61">
        <v>281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1.4</v>
      </c>
      <c r="AB62">
        <v>1.4</v>
      </c>
      <c r="AK62">
        <v>1.4</v>
      </c>
      <c r="BH62">
        <v>5.8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11.9</v>
      </c>
      <c r="V64">
        <v>11.9</v>
      </c>
      <c r="AB64">
        <v>11.9</v>
      </c>
      <c r="AK64">
        <v>11.9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910.1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41.8</v>
      </c>
      <c r="AB66">
        <v>41.8</v>
      </c>
      <c r="AD66">
        <v>5.0999999999999996</v>
      </c>
      <c r="AI66">
        <v>1.7</v>
      </c>
      <c r="AJ66">
        <v>0.3</v>
      </c>
      <c r="AK66">
        <v>32.799999999999997</v>
      </c>
      <c r="AL66">
        <v>1.9</v>
      </c>
      <c r="AS66">
        <v>567.5</v>
      </c>
      <c r="AT66">
        <v>19.5</v>
      </c>
      <c r="AY66">
        <v>0.8</v>
      </c>
      <c r="AZ66">
        <v>0.8</v>
      </c>
      <c r="BC66">
        <v>0.9</v>
      </c>
      <c r="BD66">
        <v>17.8</v>
      </c>
      <c r="BF66">
        <v>17.399999999999999</v>
      </c>
      <c r="BG66">
        <v>0.4</v>
      </c>
      <c r="BH66">
        <v>225.1</v>
      </c>
      <c r="BI66">
        <v>53.4</v>
      </c>
      <c r="BJ66">
        <v>2.7</v>
      </c>
      <c r="BL66">
        <v>1.5</v>
      </c>
      <c r="BM66">
        <v>1.2</v>
      </c>
    </row>
    <row r="67" spans="4:65" x14ac:dyDescent="0.2">
      <c r="D67" t="s">
        <v>115</v>
      </c>
      <c r="E67" t="s">
        <v>78</v>
      </c>
      <c r="F67">
        <v>299</v>
      </c>
      <c r="G67">
        <v>0</v>
      </c>
      <c r="N67">
        <v>0</v>
      </c>
      <c r="P67">
        <v>0</v>
      </c>
      <c r="V67">
        <v>9.1</v>
      </c>
      <c r="AB67">
        <v>9.1</v>
      </c>
      <c r="AD67">
        <v>2.2999999999999998</v>
      </c>
      <c r="AK67">
        <v>6.8</v>
      </c>
      <c r="AS67">
        <v>144.19999999999999</v>
      </c>
      <c r="AT67">
        <v>1.5</v>
      </c>
      <c r="AY67">
        <v>0.1</v>
      </c>
      <c r="AZ67">
        <v>0.1</v>
      </c>
      <c r="BC67">
        <v>0.5</v>
      </c>
      <c r="BD67">
        <v>0.9</v>
      </c>
      <c r="BF67">
        <v>0.5</v>
      </c>
      <c r="BG67">
        <v>0.4</v>
      </c>
      <c r="BH67">
        <v>124.9</v>
      </c>
      <c r="BI67">
        <v>16.5</v>
      </c>
      <c r="BJ67">
        <v>2.7</v>
      </c>
      <c r="BL67">
        <v>1.5</v>
      </c>
      <c r="BM67">
        <v>1.2</v>
      </c>
    </row>
    <row r="68" spans="4:65" x14ac:dyDescent="0.2">
      <c r="D68" t="s">
        <v>104</v>
      </c>
      <c r="E68" t="s">
        <v>78</v>
      </c>
      <c r="F68">
        <v>454.1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1.8</v>
      </c>
      <c r="AB68">
        <v>1.8</v>
      </c>
      <c r="AD68">
        <v>1.1000000000000001</v>
      </c>
      <c r="AJ68">
        <v>0.3</v>
      </c>
      <c r="AK68">
        <v>0.3</v>
      </c>
      <c r="AS68">
        <v>346.6</v>
      </c>
      <c r="AT68">
        <v>17.399999999999999</v>
      </c>
      <c r="AY68">
        <v>0.7</v>
      </c>
      <c r="AZ68">
        <v>0.7</v>
      </c>
      <c r="BC68">
        <v>0.3</v>
      </c>
      <c r="BD68">
        <v>16.399999999999999</v>
      </c>
      <c r="BF68">
        <v>16.399999999999999</v>
      </c>
      <c r="BH68">
        <v>79.5</v>
      </c>
      <c r="BI68">
        <v>8.8000000000000007</v>
      </c>
    </row>
    <row r="69" spans="4:65" x14ac:dyDescent="0.2">
      <c r="D69" t="s">
        <v>105</v>
      </c>
      <c r="E69" t="s">
        <v>78</v>
      </c>
      <c r="F69">
        <v>142.1</v>
      </c>
      <c r="V69">
        <v>16.100000000000001</v>
      </c>
      <c r="AB69">
        <v>16.100000000000001</v>
      </c>
      <c r="AD69">
        <v>1.7</v>
      </c>
      <c r="AK69">
        <v>14.4</v>
      </c>
      <c r="AS69">
        <v>76.599999999999994</v>
      </c>
      <c r="AT69">
        <v>0.6</v>
      </c>
      <c r="BC69">
        <v>0.1</v>
      </c>
      <c r="BD69">
        <v>0.5</v>
      </c>
      <c r="BF69">
        <v>0.5</v>
      </c>
      <c r="BH69">
        <v>20.7</v>
      </c>
      <c r="BI69">
        <v>28.1</v>
      </c>
    </row>
    <row r="70" spans="4:65" x14ac:dyDescent="0.2">
      <c r="D70" t="s">
        <v>106</v>
      </c>
      <c r="E70" t="s">
        <v>78</v>
      </c>
      <c r="F70">
        <v>11.6</v>
      </c>
      <c r="V70">
        <v>11.6</v>
      </c>
      <c r="AB70">
        <v>11.6</v>
      </c>
      <c r="AK70">
        <v>9.8000000000000007</v>
      </c>
      <c r="AL70">
        <v>1.9</v>
      </c>
    </row>
    <row r="71" spans="4:65" x14ac:dyDescent="0.2">
      <c r="D71" t="s">
        <v>107</v>
      </c>
      <c r="E71" t="s">
        <v>78</v>
      </c>
      <c r="F71">
        <v>3.2</v>
      </c>
      <c r="V71">
        <v>3.2</v>
      </c>
      <c r="AB71">
        <v>3.2</v>
      </c>
      <c r="AI71">
        <v>1.7</v>
      </c>
      <c r="AK71">
        <v>1.6</v>
      </c>
    </row>
    <row r="72" spans="4:65" x14ac:dyDescent="0.2">
      <c r="D72" t="s">
        <v>108</v>
      </c>
      <c r="E72" t="s">
        <v>78</v>
      </c>
      <c r="F72">
        <v>558.6</v>
      </c>
      <c r="G72">
        <v>4.5999999999999996</v>
      </c>
      <c r="H72">
        <v>0.1</v>
      </c>
      <c r="I72">
        <v>0.1</v>
      </c>
      <c r="K72">
        <v>0.1</v>
      </c>
      <c r="N72">
        <v>4.5999999999999996</v>
      </c>
      <c r="O72">
        <v>2.1</v>
      </c>
      <c r="R72">
        <v>2.5</v>
      </c>
      <c r="V72">
        <v>468.1</v>
      </c>
      <c r="W72">
        <v>150.6</v>
      </c>
      <c r="Y72">
        <v>150.4</v>
      </c>
      <c r="Z72">
        <v>0.2</v>
      </c>
      <c r="AB72">
        <v>317.39999999999998</v>
      </c>
      <c r="AD72">
        <v>51.2</v>
      </c>
      <c r="AE72">
        <v>198.9</v>
      </c>
      <c r="AJ72">
        <v>4.0999999999999996</v>
      </c>
      <c r="AL72">
        <v>0</v>
      </c>
      <c r="AM72">
        <v>9</v>
      </c>
      <c r="AN72">
        <v>8.6999999999999993</v>
      </c>
      <c r="AO72">
        <v>15.6</v>
      </c>
      <c r="AP72">
        <v>5</v>
      </c>
      <c r="AQ72">
        <v>18.899999999999999</v>
      </c>
      <c r="AR72">
        <v>6.1</v>
      </c>
      <c r="AS72">
        <v>85.9</v>
      </c>
    </row>
    <row r="73" spans="4:65" x14ac:dyDescent="0.2">
      <c r="D73" t="s">
        <v>109</v>
      </c>
      <c r="E73" t="s">
        <v>78</v>
      </c>
      <c r="F73">
        <v>552.5</v>
      </c>
      <c r="G73">
        <v>4.5999999999999996</v>
      </c>
      <c r="H73">
        <v>0.1</v>
      </c>
      <c r="I73">
        <v>0.1</v>
      </c>
      <c r="K73">
        <v>0.1</v>
      </c>
      <c r="N73">
        <v>4.5999999999999996</v>
      </c>
      <c r="O73">
        <v>2.1</v>
      </c>
      <c r="R73">
        <v>2.5</v>
      </c>
      <c r="V73">
        <v>461.9</v>
      </c>
      <c r="W73">
        <v>150.6</v>
      </c>
      <c r="Y73">
        <v>150.4</v>
      </c>
      <c r="Z73">
        <v>0.2</v>
      </c>
      <c r="AB73">
        <v>311.3</v>
      </c>
      <c r="AD73">
        <v>51.2</v>
      </c>
      <c r="AE73">
        <v>198.9</v>
      </c>
      <c r="AJ73">
        <v>3.7</v>
      </c>
      <c r="AL73">
        <v>0</v>
      </c>
      <c r="AM73">
        <v>9</v>
      </c>
      <c r="AN73">
        <v>2.9</v>
      </c>
      <c r="AO73">
        <v>15.6</v>
      </c>
      <c r="AP73">
        <v>5</v>
      </c>
      <c r="AQ73">
        <v>18.899999999999999</v>
      </c>
      <c r="AR73">
        <v>6.1</v>
      </c>
      <c r="AS73">
        <v>85.9</v>
      </c>
    </row>
    <row r="74" spans="4:65" x14ac:dyDescent="0.2">
      <c r="D74" t="s">
        <v>110</v>
      </c>
      <c r="E74" t="s">
        <v>78</v>
      </c>
      <c r="F74">
        <v>513.4</v>
      </c>
      <c r="G74">
        <v>4.4000000000000004</v>
      </c>
      <c r="N74">
        <v>4.4000000000000004</v>
      </c>
      <c r="O74">
        <v>1.9</v>
      </c>
      <c r="R74">
        <v>2.5</v>
      </c>
      <c r="V74">
        <v>423.1</v>
      </c>
      <c r="W74">
        <v>150.6</v>
      </c>
      <c r="Y74">
        <v>150.4</v>
      </c>
      <c r="Z74">
        <v>0.2</v>
      </c>
      <c r="AB74">
        <v>272.39999999999998</v>
      </c>
      <c r="AD74">
        <v>51.2</v>
      </c>
      <c r="AE74">
        <v>198.9</v>
      </c>
      <c r="AJ74">
        <v>3.7</v>
      </c>
      <c r="AL74">
        <v>0</v>
      </c>
      <c r="AM74">
        <v>7.3</v>
      </c>
      <c r="AP74">
        <v>2.7</v>
      </c>
      <c r="AQ74">
        <v>2.4</v>
      </c>
      <c r="AR74">
        <v>6.1</v>
      </c>
      <c r="AS74">
        <v>85.9</v>
      </c>
    </row>
    <row r="75" spans="4:65" x14ac:dyDescent="0.2">
      <c r="D75" t="s">
        <v>223</v>
      </c>
      <c r="E75" t="s">
        <v>78</v>
      </c>
      <c r="F75">
        <v>3.7</v>
      </c>
      <c r="V75">
        <v>3.7</v>
      </c>
      <c r="AB75">
        <v>3.7</v>
      </c>
      <c r="AN75">
        <v>3.7</v>
      </c>
    </row>
    <row r="76" spans="4:65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0.4</v>
      </c>
      <c r="AN76">
        <v>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13F2-A9C7-A643-B937-F27D007F2FC2}">
  <sheetPr>
    <tabColor theme="9" tint="0.79998168889431442"/>
  </sheetPr>
  <dimension ref="D8:BM77"/>
  <sheetViews>
    <sheetView workbookViewId="0">
      <selection activeCell="F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3363.6</v>
      </c>
      <c r="G17" s="5">
        <v>338.6</v>
      </c>
      <c r="H17" s="5">
        <v>343</v>
      </c>
      <c r="I17" s="5">
        <v>342.4</v>
      </c>
      <c r="J17" s="5">
        <v>0.8</v>
      </c>
      <c r="K17" s="5">
        <v>134.1</v>
      </c>
      <c r="L17" s="5">
        <v>207.5</v>
      </c>
      <c r="M17" s="5">
        <v>0.6</v>
      </c>
      <c r="N17" s="5">
        <v>-4.4000000000000004</v>
      </c>
      <c r="O17" s="5">
        <v>-4.7</v>
      </c>
      <c r="P17">
        <v>0.4</v>
      </c>
      <c r="V17">
        <v>1304.5999999999999</v>
      </c>
      <c r="W17">
        <v>2685.5</v>
      </c>
      <c r="X17">
        <v>2243.6999999999998</v>
      </c>
      <c r="Y17">
        <v>414.5</v>
      </c>
      <c r="Z17">
        <v>27.2</v>
      </c>
      <c r="AB17">
        <v>-1380.9</v>
      </c>
      <c r="AC17">
        <v>0.9</v>
      </c>
      <c r="AD17">
        <v>31.4</v>
      </c>
      <c r="AE17">
        <v>48.8</v>
      </c>
      <c r="AF17">
        <v>-255.1</v>
      </c>
      <c r="AH17">
        <v>-1.6</v>
      </c>
      <c r="AI17">
        <v>-294.60000000000002</v>
      </c>
      <c r="AJ17">
        <v>11.4</v>
      </c>
      <c r="AK17">
        <v>-574.1</v>
      </c>
      <c r="AL17">
        <v>-420.4</v>
      </c>
      <c r="AM17">
        <v>19.5</v>
      </c>
      <c r="AN17">
        <v>-15</v>
      </c>
      <c r="AO17">
        <v>3.3</v>
      </c>
      <c r="AP17">
        <v>-1.8</v>
      </c>
      <c r="AQ17">
        <v>19</v>
      </c>
      <c r="AR17">
        <v>47.4</v>
      </c>
      <c r="AS17">
        <v>1479</v>
      </c>
      <c r="AT17">
        <v>94.9</v>
      </c>
      <c r="AU17">
        <v>0.3</v>
      </c>
      <c r="AV17">
        <v>7.4</v>
      </c>
      <c r="AW17">
        <v>7.4</v>
      </c>
      <c r="AY17">
        <v>0.9</v>
      </c>
      <c r="AZ17">
        <v>0.8</v>
      </c>
      <c r="BA17">
        <v>0.1</v>
      </c>
      <c r="BC17">
        <v>0.7</v>
      </c>
      <c r="BD17">
        <v>85.5</v>
      </c>
      <c r="BE17">
        <v>26.7</v>
      </c>
      <c r="BF17">
        <v>53.7</v>
      </c>
      <c r="BG17">
        <v>5.0999999999999996</v>
      </c>
      <c r="BH17">
        <v>65.900000000000006</v>
      </c>
      <c r="BJ17">
        <v>80.599999999999994</v>
      </c>
      <c r="BK17">
        <v>41.3</v>
      </c>
      <c r="BL17">
        <v>37.299999999999997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2622.3</v>
      </c>
      <c r="G18" s="5"/>
      <c r="H18" s="7"/>
      <c r="I18" s="7"/>
      <c r="J18" s="7"/>
      <c r="K18" s="5"/>
      <c r="L18" s="5"/>
      <c r="M18" s="7"/>
      <c r="N18" s="7"/>
      <c r="O18" s="5"/>
      <c r="V18">
        <v>107.2</v>
      </c>
      <c r="W18">
        <v>106.3</v>
      </c>
      <c r="X18">
        <v>63.7</v>
      </c>
      <c r="Y18">
        <v>34.4</v>
      </c>
      <c r="Z18">
        <v>8.1999999999999993</v>
      </c>
      <c r="AB18">
        <v>0.9</v>
      </c>
      <c r="AC18">
        <v>0.9</v>
      </c>
      <c r="AS18">
        <v>2352</v>
      </c>
      <c r="AT18">
        <v>82.5</v>
      </c>
      <c r="AU18">
        <v>0.3</v>
      </c>
      <c r="AV18">
        <v>7.4</v>
      </c>
      <c r="AW18">
        <v>7.4</v>
      </c>
      <c r="AY18">
        <v>0.9</v>
      </c>
      <c r="AZ18">
        <v>0.8</v>
      </c>
      <c r="BA18">
        <v>0.1</v>
      </c>
      <c r="BC18">
        <v>0.7</v>
      </c>
      <c r="BD18">
        <v>73.099999999999994</v>
      </c>
      <c r="BE18">
        <v>26.7</v>
      </c>
      <c r="BF18">
        <v>41.3</v>
      </c>
      <c r="BG18">
        <v>5.0999999999999996</v>
      </c>
      <c r="BJ18">
        <v>80.599999999999994</v>
      </c>
      <c r="BK18">
        <v>41.3</v>
      </c>
      <c r="BL18">
        <v>37.299999999999997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8320.9</v>
      </c>
      <c r="G19" s="6">
        <v>354.1</v>
      </c>
      <c r="H19" s="6">
        <v>343</v>
      </c>
      <c r="I19" s="6">
        <v>342.4</v>
      </c>
      <c r="J19" s="6">
        <v>0.8</v>
      </c>
      <c r="K19" s="6">
        <v>134.1</v>
      </c>
      <c r="L19" s="5">
        <v>207.5</v>
      </c>
      <c r="M19" s="5">
        <v>0.6</v>
      </c>
      <c r="N19" s="6">
        <v>11</v>
      </c>
      <c r="O19" s="5">
        <v>9.6999999999999993</v>
      </c>
      <c r="P19">
        <v>0.4</v>
      </c>
      <c r="R19">
        <v>0.9</v>
      </c>
      <c r="V19">
        <v>7169.3</v>
      </c>
      <c r="W19">
        <v>4559.1000000000004</v>
      </c>
      <c r="X19">
        <v>4127.7</v>
      </c>
      <c r="Y19">
        <v>403.1</v>
      </c>
      <c r="Z19">
        <v>28.4</v>
      </c>
      <c r="AB19">
        <v>2610.1999999999998</v>
      </c>
      <c r="AD19">
        <v>71.400000000000006</v>
      </c>
      <c r="AE19">
        <v>646</v>
      </c>
      <c r="AF19">
        <v>232.5</v>
      </c>
      <c r="AH19">
        <v>0</v>
      </c>
      <c r="AI19">
        <v>83.9</v>
      </c>
      <c r="AJ19">
        <v>21.9</v>
      </c>
      <c r="AK19">
        <v>430.6</v>
      </c>
      <c r="AL19">
        <v>918.5</v>
      </c>
      <c r="AM19">
        <v>27.4</v>
      </c>
      <c r="AN19">
        <v>28.1</v>
      </c>
      <c r="AO19">
        <v>11.4</v>
      </c>
      <c r="AP19">
        <v>4.8</v>
      </c>
      <c r="AQ19">
        <v>49.8</v>
      </c>
      <c r="AR19">
        <v>83.8</v>
      </c>
      <c r="AS19">
        <v>688.2</v>
      </c>
      <c r="AT19">
        <v>24.1</v>
      </c>
      <c r="BD19">
        <v>24.1</v>
      </c>
      <c r="BF19">
        <v>24.1</v>
      </c>
      <c r="BH19">
        <v>85.3</v>
      </c>
    </row>
    <row r="20" spans="4:65" x14ac:dyDescent="0.2">
      <c r="D20" s="5" t="s">
        <v>81</v>
      </c>
      <c r="E20" s="5" t="s">
        <v>78</v>
      </c>
      <c r="F20" s="5">
        <v>6722.8</v>
      </c>
      <c r="G20" s="8">
        <v>11.1</v>
      </c>
      <c r="H20" s="8"/>
      <c r="I20" s="8"/>
      <c r="J20" s="8"/>
      <c r="K20" s="8"/>
      <c r="L20" s="5"/>
      <c r="M20" s="5"/>
      <c r="N20" s="5">
        <v>11.1</v>
      </c>
      <c r="O20" s="5">
        <v>10.199999999999999</v>
      </c>
      <c r="R20">
        <v>0.9</v>
      </c>
      <c r="V20">
        <v>5115.7</v>
      </c>
      <c r="W20">
        <v>1958.7</v>
      </c>
      <c r="X20">
        <v>1927.9</v>
      </c>
      <c r="Y20">
        <v>21.4</v>
      </c>
      <c r="Z20">
        <v>9.4</v>
      </c>
      <c r="AB20">
        <v>3157.1</v>
      </c>
      <c r="AD20">
        <v>41.6</v>
      </c>
      <c r="AE20">
        <v>601.79999999999995</v>
      </c>
      <c r="AF20">
        <v>487.9</v>
      </c>
      <c r="AH20">
        <v>1.7</v>
      </c>
      <c r="AI20">
        <v>224</v>
      </c>
      <c r="AJ20">
        <v>11.3</v>
      </c>
      <c r="AK20">
        <v>914.7</v>
      </c>
      <c r="AL20">
        <v>746.4</v>
      </c>
      <c r="AM20">
        <v>8.3000000000000007</v>
      </c>
      <c r="AN20">
        <v>37.9</v>
      </c>
      <c r="AO20">
        <v>8.1</v>
      </c>
      <c r="AP20">
        <v>6.6</v>
      </c>
      <c r="AQ20">
        <v>30.5</v>
      </c>
      <c r="AR20">
        <v>36.200000000000003</v>
      </c>
      <c r="AS20">
        <v>1564.9</v>
      </c>
      <c r="AT20">
        <v>11.7</v>
      </c>
      <c r="BD20">
        <v>11.7</v>
      </c>
      <c r="BF20">
        <v>11.7</v>
      </c>
      <c r="BH20">
        <v>19.399999999999999</v>
      </c>
    </row>
    <row r="21" spans="4:65" x14ac:dyDescent="0.2">
      <c r="D21" s="5" t="s">
        <v>82</v>
      </c>
      <c r="E21" s="5" t="s">
        <v>78</v>
      </c>
      <c r="F21" s="5">
        <v>1598.1</v>
      </c>
      <c r="G21" s="5">
        <v>343</v>
      </c>
      <c r="H21" s="5">
        <v>343</v>
      </c>
      <c r="I21" s="5">
        <v>342.4</v>
      </c>
      <c r="J21" s="5">
        <v>0.8</v>
      </c>
      <c r="K21" s="5">
        <v>134.1</v>
      </c>
      <c r="L21" s="5">
        <v>207.5</v>
      </c>
      <c r="M21" s="5">
        <v>0.6</v>
      </c>
      <c r="N21" s="5">
        <v>-0.1</v>
      </c>
      <c r="O21" s="5">
        <v>-0.5</v>
      </c>
      <c r="P21">
        <v>0.4</v>
      </c>
      <c r="V21">
        <v>2053.5</v>
      </c>
      <c r="W21">
        <v>2600.4</v>
      </c>
      <c r="X21">
        <v>2199.8000000000002</v>
      </c>
      <c r="Y21">
        <v>381.7</v>
      </c>
      <c r="Z21">
        <v>19</v>
      </c>
      <c r="AB21">
        <v>-546.9</v>
      </c>
      <c r="AD21">
        <v>29.8</v>
      </c>
      <c r="AE21">
        <v>44.2</v>
      </c>
      <c r="AF21">
        <v>-255.4</v>
      </c>
      <c r="AH21">
        <v>-1.6</v>
      </c>
      <c r="AI21">
        <v>-140.1</v>
      </c>
      <c r="AJ21">
        <v>10.7</v>
      </c>
      <c r="AK21">
        <v>-484.1</v>
      </c>
      <c r="AL21">
        <v>172.1</v>
      </c>
      <c r="AM21">
        <v>19.2</v>
      </c>
      <c r="AN21">
        <v>-9.9</v>
      </c>
      <c r="AO21">
        <v>3.3</v>
      </c>
      <c r="AP21">
        <v>-1.7</v>
      </c>
      <c r="AQ21">
        <v>19.3</v>
      </c>
      <c r="AR21">
        <v>47.5</v>
      </c>
      <c r="AS21">
        <v>-876.7</v>
      </c>
      <c r="AT21">
        <v>12.4</v>
      </c>
      <c r="BD21">
        <v>12.4</v>
      </c>
      <c r="BF21">
        <v>12.4</v>
      </c>
      <c r="BH21">
        <v>65.900000000000006</v>
      </c>
    </row>
    <row r="22" spans="4:65" x14ac:dyDescent="0.2">
      <c r="D22" s="5" t="s">
        <v>83</v>
      </c>
      <c r="E22" s="5" t="s">
        <v>78</v>
      </c>
      <c r="F22" s="5">
        <v>806.6</v>
      </c>
      <c r="G22" s="5"/>
      <c r="H22" s="14"/>
      <c r="I22" s="14"/>
      <c r="J22" s="5"/>
      <c r="K22" s="5"/>
      <c r="L22" s="5"/>
      <c r="M22" s="5"/>
      <c r="N22" s="5"/>
      <c r="O22" s="5"/>
      <c r="V22">
        <v>806.6</v>
      </c>
      <c r="AB22">
        <v>806.6</v>
      </c>
      <c r="AH22">
        <v>0</v>
      </c>
      <c r="AI22">
        <v>152.69999999999999</v>
      </c>
      <c r="AK22">
        <v>66.5</v>
      </c>
      <c r="AL22">
        <v>582.4</v>
      </c>
      <c r="AN22">
        <v>5.0999999999999996</v>
      </c>
    </row>
    <row r="23" spans="4:65" x14ac:dyDescent="0.2">
      <c r="D23" s="5" t="s">
        <v>84</v>
      </c>
      <c r="E23" s="5" t="s">
        <v>78</v>
      </c>
      <c r="F23" s="5">
        <v>-50.1</v>
      </c>
      <c r="G23" s="5">
        <v>-4.3</v>
      </c>
      <c r="H23" s="5">
        <v>0</v>
      </c>
      <c r="I23" s="5">
        <v>0</v>
      </c>
      <c r="J23" s="5"/>
      <c r="K23" s="5">
        <v>0</v>
      </c>
      <c r="L23" s="5">
        <v>0</v>
      </c>
      <c r="M23" s="5">
        <v>0</v>
      </c>
      <c r="N23" s="5">
        <v>-4.3</v>
      </c>
      <c r="O23" s="5">
        <v>-4.3</v>
      </c>
      <c r="V23">
        <v>-49.5</v>
      </c>
      <c r="W23">
        <v>-21.3</v>
      </c>
      <c r="X23">
        <v>-19.7</v>
      </c>
      <c r="Y23">
        <v>-1.6</v>
      </c>
      <c r="Z23">
        <v>0</v>
      </c>
      <c r="AB23">
        <v>-28.3</v>
      </c>
      <c r="AD23">
        <v>1.6</v>
      </c>
      <c r="AE23">
        <v>4.5999999999999996</v>
      </c>
      <c r="AF23">
        <v>0.3</v>
      </c>
      <c r="AH23">
        <v>0</v>
      </c>
      <c r="AI23">
        <v>-1.8</v>
      </c>
      <c r="AJ23">
        <v>0.7</v>
      </c>
      <c r="AK23">
        <v>-23.5</v>
      </c>
      <c r="AL23">
        <v>-10.1</v>
      </c>
      <c r="AM23">
        <v>0.4</v>
      </c>
      <c r="AN23">
        <v>-0.1</v>
      </c>
      <c r="AO23">
        <v>0.1</v>
      </c>
      <c r="AP23">
        <v>0</v>
      </c>
      <c r="AQ23">
        <v>-0.3</v>
      </c>
      <c r="AR23">
        <v>-0.1</v>
      </c>
      <c r="AS23">
        <v>3.7</v>
      </c>
    </row>
    <row r="24" spans="4:65" x14ac:dyDescent="0.2">
      <c r="D24" s="5" t="s">
        <v>85</v>
      </c>
      <c r="E24" s="5" t="s">
        <v>78</v>
      </c>
      <c r="F24" s="5">
        <v>-14.5</v>
      </c>
      <c r="G24" s="5"/>
      <c r="H24" s="5"/>
      <c r="I24" s="5"/>
      <c r="J24" s="5"/>
      <c r="K24" s="5"/>
      <c r="L24" s="5"/>
      <c r="M24" s="5"/>
      <c r="N24" s="5"/>
      <c r="O24" s="5"/>
      <c r="V24">
        <v>-0.4</v>
      </c>
      <c r="AB24">
        <v>-0.4</v>
      </c>
      <c r="AK24">
        <v>-0.4</v>
      </c>
      <c r="AS24">
        <v>-13.4</v>
      </c>
      <c r="AT24">
        <v>0.1</v>
      </c>
      <c r="BD24">
        <v>0.1</v>
      </c>
      <c r="BG24">
        <v>0.1</v>
      </c>
      <c r="BH24">
        <v>-0.9</v>
      </c>
    </row>
    <row r="25" spans="4:65" x14ac:dyDescent="0.2">
      <c r="D25" s="5" t="s">
        <v>86</v>
      </c>
      <c r="E25" s="5" t="s">
        <v>78</v>
      </c>
      <c r="F25" s="5">
        <v>3378.2</v>
      </c>
      <c r="G25" s="5">
        <v>338.6</v>
      </c>
      <c r="H25" s="5">
        <v>343</v>
      </c>
      <c r="I25" s="5">
        <v>342.4</v>
      </c>
      <c r="J25" s="5">
        <v>0.8</v>
      </c>
      <c r="K25" s="5">
        <v>134.1</v>
      </c>
      <c r="L25" s="5">
        <v>207.5</v>
      </c>
      <c r="M25" s="5">
        <v>0.6</v>
      </c>
      <c r="N25" s="5">
        <v>-4.4000000000000004</v>
      </c>
      <c r="O25" s="5">
        <v>-4.7</v>
      </c>
      <c r="P25">
        <v>0.4</v>
      </c>
      <c r="V25">
        <v>1304.9000000000001</v>
      </c>
      <c r="W25">
        <v>2685.5</v>
      </c>
      <c r="X25">
        <v>2243.6999999999998</v>
      </c>
      <c r="Y25">
        <v>414.5</v>
      </c>
      <c r="Z25">
        <v>27.2</v>
      </c>
      <c r="AB25">
        <v>-1380.5</v>
      </c>
      <c r="AC25">
        <v>0.9</v>
      </c>
      <c r="AD25">
        <v>31.4</v>
      </c>
      <c r="AE25">
        <v>48.8</v>
      </c>
      <c r="AF25">
        <v>-255.1</v>
      </c>
      <c r="AH25">
        <v>-1.6</v>
      </c>
      <c r="AI25">
        <v>-294.60000000000002</v>
      </c>
      <c r="AJ25">
        <v>11.4</v>
      </c>
      <c r="AK25">
        <v>-573.70000000000005</v>
      </c>
      <c r="AL25">
        <v>-420.4</v>
      </c>
      <c r="AM25">
        <v>19.5</v>
      </c>
      <c r="AN25">
        <v>-15</v>
      </c>
      <c r="AO25">
        <v>3.3</v>
      </c>
      <c r="AP25">
        <v>-1.8</v>
      </c>
      <c r="AQ25">
        <v>19</v>
      </c>
      <c r="AR25">
        <v>47.4</v>
      </c>
      <c r="AS25">
        <v>1492.4</v>
      </c>
      <c r="AT25">
        <v>94.8</v>
      </c>
      <c r="AU25">
        <v>0.3</v>
      </c>
      <c r="AV25">
        <v>7.4</v>
      </c>
      <c r="AW25">
        <v>7.4</v>
      </c>
      <c r="AY25">
        <v>0.9</v>
      </c>
      <c r="AZ25">
        <v>0.8</v>
      </c>
      <c r="BA25">
        <v>0.1</v>
      </c>
      <c r="BC25">
        <v>0.7</v>
      </c>
      <c r="BD25">
        <v>85.4</v>
      </c>
      <c r="BE25">
        <v>26.7</v>
      </c>
      <c r="BF25">
        <v>53.7</v>
      </c>
      <c r="BG25">
        <v>5</v>
      </c>
      <c r="BH25">
        <v>66.7</v>
      </c>
      <c r="BJ25">
        <v>80.599999999999994</v>
      </c>
      <c r="BK25">
        <v>41.3</v>
      </c>
      <c r="BL25">
        <v>37.299999999999997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4246.3</v>
      </c>
      <c r="G26" s="5">
        <v>422.9</v>
      </c>
      <c r="H26" s="5">
        <v>341.5</v>
      </c>
      <c r="I26" s="5">
        <v>341.5</v>
      </c>
      <c r="J26" s="5"/>
      <c r="K26" s="5">
        <v>134</v>
      </c>
      <c r="L26" s="5">
        <v>207.5</v>
      </c>
      <c r="M26" s="5"/>
      <c r="N26" s="5">
        <v>81.400000000000006</v>
      </c>
      <c r="O26" s="5">
        <v>51.1</v>
      </c>
      <c r="R26">
        <v>1.4</v>
      </c>
      <c r="T26">
        <v>2.2000000000000002</v>
      </c>
      <c r="U26">
        <v>26.7</v>
      </c>
      <c r="V26">
        <v>3085.2</v>
      </c>
      <c r="W26">
        <v>2548.3000000000002</v>
      </c>
      <c r="X26">
        <v>2248.4</v>
      </c>
      <c r="Y26">
        <v>272.89999999999998</v>
      </c>
      <c r="Z26">
        <v>27</v>
      </c>
      <c r="AB26">
        <v>536.79999999999995</v>
      </c>
      <c r="AC26">
        <v>62.1</v>
      </c>
      <c r="AD26">
        <v>24.1</v>
      </c>
      <c r="AE26">
        <v>204.5</v>
      </c>
      <c r="AF26">
        <v>0.6</v>
      </c>
      <c r="AH26">
        <v>0.1</v>
      </c>
      <c r="AI26">
        <v>4.0999999999999996</v>
      </c>
      <c r="AJ26">
        <v>20.399999999999999</v>
      </c>
      <c r="AK26">
        <v>59.9</v>
      </c>
      <c r="AL26">
        <v>54.6</v>
      </c>
      <c r="AM26">
        <v>14.7</v>
      </c>
      <c r="AN26">
        <v>0.2</v>
      </c>
      <c r="AO26">
        <v>0.2</v>
      </c>
      <c r="AP26">
        <v>0.1</v>
      </c>
      <c r="AQ26">
        <v>1.5</v>
      </c>
      <c r="AR26">
        <v>89.7</v>
      </c>
      <c r="AS26">
        <v>580.6</v>
      </c>
      <c r="AT26">
        <v>72.8</v>
      </c>
      <c r="AU26">
        <v>0.3</v>
      </c>
      <c r="AV26">
        <v>7.4</v>
      </c>
      <c r="AW26">
        <v>7.4</v>
      </c>
      <c r="AY26">
        <v>0.1</v>
      </c>
      <c r="BA26">
        <v>0.1</v>
      </c>
      <c r="BD26">
        <v>64.900000000000006</v>
      </c>
      <c r="BE26">
        <v>26.7</v>
      </c>
      <c r="BF26">
        <v>34.200000000000003</v>
      </c>
      <c r="BG26">
        <v>4</v>
      </c>
      <c r="BI26">
        <v>10.5</v>
      </c>
      <c r="BJ26">
        <v>74.5</v>
      </c>
      <c r="BK26">
        <v>41.3</v>
      </c>
      <c r="BL26">
        <v>32.200000000000003</v>
      </c>
      <c r="BM26">
        <v>1</v>
      </c>
    </row>
    <row r="27" spans="4:65" x14ac:dyDescent="0.2">
      <c r="D27" s="5" t="s">
        <v>88</v>
      </c>
      <c r="E27" s="5" t="s">
        <v>78</v>
      </c>
      <c r="F27" s="5">
        <v>971.9</v>
      </c>
      <c r="G27" s="11">
        <v>236.4</v>
      </c>
      <c r="H27" s="5">
        <v>207.5</v>
      </c>
      <c r="I27" s="12">
        <v>207.5</v>
      </c>
      <c r="J27" s="12"/>
      <c r="K27" s="5"/>
      <c r="L27" s="5">
        <v>207.5</v>
      </c>
      <c r="M27" s="13"/>
      <c r="N27" s="5">
        <v>28.8</v>
      </c>
      <c r="O27" s="5"/>
      <c r="T27">
        <v>2.2000000000000002</v>
      </c>
      <c r="U27">
        <v>26.7</v>
      </c>
      <c r="V27">
        <v>40.799999999999997</v>
      </c>
      <c r="AB27">
        <v>40.799999999999997</v>
      </c>
      <c r="AC27">
        <v>25.6</v>
      </c>
      <c r="AK27">
        <v>0.8</v>
      </c>
      <c r="AL27">
        <v>0.6</v>
      </c>
      <c r="AR27">
        <v>13.8</v>
      </c>
      <c r="AS27">
        <v>549.6</v>
      </c>
      <c r="AT27">
        <v>67.8</v>
      </c>
      <c r="AU27">
        <v>0.3</v>
      </c>
      <c r="AV27">
        <v>7.4</v>
      </c>
      <c r="AW27">
        <v>7.4</v>
      </c>
      <c r="AY27">
        <v>0.1</v>
      </c>
      <c r="BA27">
        <v>0.1</v>
      </c>
      <c r="BD27">
        <v>59.9</v>
      </c>
      <c r="BE27">
        <v>23.2</v>
      </c>
      <c r="BF27">
        <v>33.200000000000003</v>
      </c>
      <c r="BG27">
        <v>3.5</v>
      </c>
      <c r="BI27">
        <v>8.6999999999999993</v>
      </c>
      <c r="BJ27">
        <v>68.7</v>
      </c>
      <c r="BK27">
        <v>41.3</v>
      </c>
      <c r="BL27">
        <v>26.6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3274.4</v>
      </c>
      <c r="G28" s="10">
        <v>186.5</v>
      </c>
      <c r="H28" s="5">
        <v>134</v>
      </c>
      <c r="I28" s="5">
        <v>134</v>
      </c>
      <c r="J28" s="5"/>
      <c r="K28" s="5">
        <v>134</v>
      </c>
      <c r="L28" s="5"/>
      <c r="M28" s="5"/>
      <c r="N28" s="5">
        <v>52.5</v>
      </c>
      <c r="O28" s="5">
        <v>51.1</v>
      </c>
      <c r="R28">
        <v>1.4</v>
      </c>
      <c r="V28">
        <v>3044.4</v>
      </c>
      <c r="W28">
        <v>2548.3000000000002</v>
      </c>
      <c r="X28">
        <v>2248.4</v>
      </c>
      <c r="Y28">
        <v>272.89999999999998</v>
      </c>
      <c r="Z28">
        <v>27</v>
      </c>
      <c r="AB28">
        <v>496</v>
      </c>
      <c r="AC28">
        <v>36.5</v>
      </c>
      <c r="AD28">
        <v>24.1</v>
      </c>
      <c r="AE28">
        <v>204.5</v>
      </c>
      <c r="AF28">
        <v>0.6</v>
      </c>
      <c r="AH28">
        <v>0.1</v>
      </c>
      <c r="AI28">
        <v>4.0999999999999996</v>
      </c>
      <c r="AJ28">
        <v>20.399999999999999</v>
      </c>
      <c r="AK28">
        <v>59.1</v>
      </c>
      <c r="AL28">
        <v>54</v>
      </c>
      <c r="AM28">
        <v>14.7</v>
      </c>
      <c r="AN28">
        <v>0.2</v>
      </c>
      <c r="AO28">
        <v>0.2</v>
      </c>
      <c r="AP28">
        <v>0.1</v>
      </c>
      <c r="AQ28">
        <v>1.5</v>
      </c>
      <c r="AR28">
        <v>75.8</v>
      </c>
      <c r="AS28">
        <v>31</v>
      </c>
      <c r="AT28">
        <v>5</v>
      </c>
      <c r="BD28">
        <v>5</v>
      </c>
      <c r="BE28">
        <v>3.4</v>
      </c>
      <c r="BF28">
        <v>1</v>
      </c>
      <c r="BG28">
        <v>0.5</v>
      </c>
      <c r="BI28">
        <v>1.8</v>
      </c>
      <c r="BJ28">
        <v>5.7</v>
      </c>
      <c r="BL28">
        <v>5.6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3708.3</v>
      </c>
      <c r="G29" s="5">
        <v>122.9</v>
      </c>
      <c r="H29" s="5"/>
      <c r="I29" s="5"/>
      <c r="J29" s="5"/>
      <c r="K29" s="5"/>
      <c r="L29" s="5"/>
      <c r="M29" s="5"/>
      <c r="N29" s="5">
        <v>122.9</v>
      </c>
      <c r="O29" s="5">
        <v>64.099999999999994</v>
      </c>
      <c r="R29">
        <v>3.9</v>
      </c>
      <c r="T29">
        <v>17.2</v>
      </c>
      <c r="U29">
        <v>37.700000000000003</v>
      </c>
      <c r="V29">
        <v>2968.5</v>
      </c>
      <c r="W29">
        <v>4.5999999999999996</v>
      </c>
      <c r="X29">
        <v>4.5999999999999996</v>
      </c>
      <c r="AB29">
        <v>2963.9</v>
      </c>
      <c r="AC29">
        <v>217.3</v>
      </c>
      <c r="AD29">
        <v>60.8</v>
      </c>
      <c r="AE29">
        <v>367.8</v>
      </c>
      <c r="AF29">
        <v>424.8</v>
      </c>
      <c r="AH29">
        <v>1.8</v>
      </c>
      <c r="AI29">
        <v>301.5</v>
      </c>
      <c r="AJ29">
        <v>14.6</v>
      </c>
      <c r="AK29">
        <v>979.4</v>
      </c>
      <c r="AL29">
        <v>485.4</v>
      </c>
      <c r="AM29">
        <v>5</v>
      </c>
      <c r="AN29">
        <v>24.5</v>
      </c>
      <c r="AO29">
        <v>12.6</v>
      </c>
      <c r="AP29">
        <v>5.6</v>
      </c>
      <c r="AQ29">
        <v>7.9</v>
      </c>
      <c r="AR29">
        <v>54.8</v>
      </c>
      <c r="AS29">
        <v>0.4</v>
      </c>
      <c r="BH29">
        <v>359.7</v>
      </c>
      <c r="BI29">
        <v>256.7</v>
      </c>
    </row>
    <row r="30" spans="4:65" x14ac:dyDescent="0.2">
      <c r="D30" s="5" t="s">
        <v>91</v>
      </c>
      <c r="E30" s="5" t="s">
        <v>78</v>
      </c>
      <c r="F30" s="5">
        <v>565.4</v>
      </c>
      <c r="G30" s="5"/>
      <c r="H30" s="5"/>
      <c r="I30" s="5"/>
      <c r="J30" s="5"/>
      <c r="K30" s="13"/>
      <c r="L30" s="13"/>
      <c r="M30" s="5"/>
      <c r="N30" s="5"/>
      <c r="O30" s="5"/>
      <c r="BH30">
        <v>359.7</v>
      </c>
      <c r="BI30">
        <v>205.7</v>
      </c>
    </row>
    <row r="31" spans="4:65" x14ac:dyDescent="0.2">
      <c r="D31" s="5" t="s">
        <v>92</v>
      </c>
      <c r="E31" s="5" t="s">
        <v>78</v>
      </c>
      <c r="F31" s="5">
        <v>3142.9</v>
      </c>
      <c r="G31" s="5">
        <v>122.9</v>
      </c>
      <c r="H31" s="5"/>
      <c r="I31" s="5"/>
      <c r="J31" s="5"/>
      <c r="K31" s="5"/>
      <c r="L31" s="5"/>
      <c r="M31" s="5"/>
      <c r="N31" s="5">
        <v>122.9</v>
      </c>
      <c r="O31" s="5">
        <v>64.099999999999994</v>
      </c>
      <c r="R31">
        <v>3.9</v>
      </c>
      <c r="T31">
        <v>17.2</v>
      </c>
      <c r="U31">
        <v>37.700000000000003</v>
      </c>
      <c r="V31">
        <v>2968.5</v>
      </c>
      <c r="W31">
        <v>4.5999999999999996</v>
      </c>
      <c r="X31">
        <v>4.5999999999999996</v>
      </c>
      <c r="AB31">
        <v>2963.9</v>
      </c>
      <c r="AC31">
        <v>217.3</v>
      </c>
      <c r="AD31">
        <v>60.8</v>
      </c>
      <c r="AE31">
        <v>367.8</v>
      </c>
      <c r="AF31">
        <v>424.8</v>
      </c>
      <c r="AH31">
        <v>1.8</v>
      </c>
      <c r="AI31">
        <v>301.5</v>
      </c>
      <c r="AJ31">
        <v>14.6</v>
      </c>
      <c r="AK31">
        <v>979.4</v>
      </c>
      <c r="AL31">
        <v>485.4</v>
      </c>
      <c r="AM31">
        <v>5</v>
      </c>
      <c r="AN31">
        <v>24.5</v>
      </c>
      <c r="AO31">
        <v>12.6</v>
      </c>
      <c r="AP31">
        <v>5.6</v>
      </c>
      <c r="AQ31">
        <v>7.9</v>
      </c>
      <c r="AR31">
        <v>54.8</v>
      </c>
      <c r="AS31">
        <v>0.4</v>
      </c>
      <c r="BI31">
        <v>51</v>
      </c>
    </row>
    <row r="32" spans="4:65" x14ac:dyDescent="0.2">
      <c r="D32" s="5" t="s">
        <v>200</v>
      </c>
      <c r="E32" s="5" t="s">
        <v>78</v>
      </c>
      <c r="F32" s="5">
        <v>538</v>
      </c>
      <c r="G32" s="11">
        <v>299.89999999999998</v>
      </c>
      <c r="H32" s="9">
        <v>341.5</v>
      </c>
      <c r="I32" s="9">
        <v>341.5</v>
      </c>
      <c r="J32" s="9"/>
      <c r="K32" s="13">
        <v>134</v>
      </c>
      <c r="L32" s="17">
        <v>207.5</v>
      </c>
      <c r="M32" s="5"/>
      <c r="N32" s="5">
        <v>-41.6</v>
      </c>
      <c r="O32" s="5">
        <v>-13</v>
      </c>
      <c r="R32">
        <v>-2.4</v>
      </c>
      <c r="T32">
        <v>-15.1</v>
      </c>
      <c r="U32">
        <v>-11</v>
      </c>
      <c r="V32">
        <v>116.6</v>
      </c>
      <c r="W32">
        <v>2543.6999999999998</v>
      </c>
      <c r="X32">
        <v>2243.6999999999998</v>
      </c>
      <c r="Y32">
        <v>272.89999999999998</v>
      </c>
      <c r="Z32">
        <v>27</v>
      </c>
      <c r="AB32">
        <v>-2427.1</v>
      </c>
      <c r="AC32">
        <v>-155.19999999999999</v>
      </c>
      <c r="AD32">
        <v>-36.700000000000003</v>
      </c>
      <c r="AE32">
        <v>-163.30000000000001</v>
      </c>
      <c r="AF32">
        <v>-424.2</v>
      </c>
      <c r="AH32">
        <v>-1.7</v>
      </c>
      <c r="AI32">
        <v>-297.39999999999998</v>
      </c>
      <c r="AJ32">
        <v>5.9</v>
      </c>
      <c r="AK32">
        <v>-919.6</v>
      </c>
      <c r="AL32">
        <v>-430.8</v>
      </c>
      <c r="AM32">
        <v>9.6999999999999993</v>
      </c>
      <c r="AN32">
        <v>-24.4</v>
      </c>
      <c r="AO32">
        <v>-12.4</v>
      </c>
      <c r="AP32">
        <v>-5.5</v>
      </c>
      <c r="AQ32">
        <v>-6.4</v>
      </c>
      <c r="AR32">
        <v>34.9</v>
      </c>
      <c r="AS32">
        <v>580.1</v>
      </c>
      <c r="AT32">
        <v>72.8</v>
      </c>
      <c r="AU32">
        <v>0.3</v>
      </c>
      <c r="AV32">
        <v>7.4</v>
      </c>
      <c r="AW32">
        <v>7.4</v>
      </c>
      <c r="AY32">
        <v>0.1</v>
      </c>
      <c r="BA32">
        <v>0.1</v>
      </c>
      <c r="BD32">
        <v>64.900000000000006</v>
      </c>
      <c r="BE32">
        <v>26.7</v>
      </c>
      <c r="BF32">
        <v>34.200000000000003</v>
      </c>
      <c r="BG32">
        <v>4</v>
      </c>
      <c r="BH32">
        <v>-359.7</v>
      </c>
      <c r="BI32">
        <v>-246.2</v>
      </c>
      <c r="BJ32">
        <v>74.5</v>
      </c>
      <c r="BK32">
        <v>41.3</v>
      </c>
      <c r="BL32">
        <v>32.200000000000003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406.5</v>
      </c>
      <c r="G33" s="11">
        <v>236.4</v>
      </c>
      <c r="H33" s="9">
        <v>207.5</v>
      </c>
      <c r="I33" s="9">
        <v>207.5</v>
      </c>
      <c r="J33" s="9"/>
      <c r="K33" s="13"/>
      <c r="L33" s="17">
        <v>207.5</v>
      </c>
      <c r="M33" s="5"/>
      <c r="N33" s="5">
        <v>28.8</v>
      </c>
      <c r="O33" s="5"/>
      <c r="T33">
        <v>2.2000000000000002</v>
      </c>
      <c r="U33">
        <v>26.7</v>
      </c>
      <c r="V33">
        <v>40.799999999999997</v>
      </c>
      <c r="AB33">
        <v>40.799999999999997</v>
      </c>
      <c r="AC33">
        <v>25.6</v>
      </c>
      <c r="AK33">
        <v>0.8</v>
      </c>
      <c r="AL33">
        <v>0.6</v>
      </c>
      <c r="AR33">
        <v>13.8</v>
      </c>
      <c r="AS33">
        <v>549.6</v>
      </c>
      <c r="AT33">
        <v>67.8</v>
      </c>
      <c r="AU33">
        <v>0.3</v>
      </c>
      <c r="AV33">
        <v>7.4</v>
      </c>
      <c r="AW33">
        <v>7.4</v>
      </c>
      <c r="AY33">
        <v>0.1</v>
      </c>
      <c r="BA33">
        <v>0.1</v>
      </c>
      <c r="BD33">
        <v>59.9</v>
      </c>
      <c r="BE33">
        <v>23.2</v>
      </c>
      <c r="BF33">
        <v>33.200000000000003</v>
      </c>
      <c r="BG33">
        <v>3.5</v>
      </c>
      <c r="BH33">
        <v>-359.7</v>
      </c>
      <c r="BI33">
        <v>-197.1</v>
      </c>
      <c r="BJ33">
        <v>68.7</v>
      </c>
      <c r="BK33">
        <v>41.3</v>
      </c>
      <c r="BL33">
        <v>26.6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131.5</v>
      </c>
      <c r="G34" s="11">
        <v>63.6</v>
      </c>
      <c r="H34" s="9">
        <v>134</v>
      </c>
      <c r="I34" s="9">
        <v>134</v>
      </c>
      <c r="J34" s="9"/>
      <c r="K34" s="13">
        <v>134</v>
      </c>
      <c r="L34" s="17"/>
      <c r="M34" s="5"/>
      <c r="N34" s="5">
        <v>-70.400000000000006</v>
      </c>
      <c r="O34" s="5">
        <v>-13</v>
      </c>
      <c r="R34">
        <v>-2.4</v>
      </c>
      <c r="T34">
        <v>-17.2</v>
      </c>
      <c r="U34">
        <v>-37.700000000000003</v>
      </c>
      <c r="V34">
        <v>75.8</v>
      </c>
      <c r="W34">
        <v>2543.6999999999998</v>
      </c>
      <c r="X34">
        <v>2243.6999999999998</v>
      </c>
      <c r="Y34">
        <v>272.89999999999998</v>
      </c>
      <c r="Z34">
        <v>27</v>
      </c>
      <c r="AB34">
        <v>-2467.9</v>
      </c>
      <c r="AC34">
        <v>-180.8</v>
      </c>
      <c r="AD34">
        <v>-36.700000000000003</v>
      </c>
      <c r="AE34">
        <v>-163.30000000000001</v>
      </c>
      <c r="AF34">
        <v>-424.2</v>
      </c>
      <c r="AH34">
        <v>-1.7</v>
      </c>
      <c r="AI34">
        <v>-297.39999999999998</v>
      </c>
      <c r="AJ34">
        <v>5.9</v>
      </c>
      <c r="AK34">
        <v>-920.3</v>
      </c>
      <c r="AL34">
        <v>-431.4</v>
      </c>
      <c r="AM34">
        <v>9.6999999999999993</v>
      </c>
      <c r="AN34">
        <v>-24.4</v>
      </c>
      <c r="AO34">
        <v>-12.4</v>
      </c>
      <c r="AP34">
        <v>-5.5</v>
      </c>
      <c r="AQ34">
        <v>-6.4</v>
      </c>
      <c r="AR34">
        <v>21.1</v>
      </c>
      <c r="AS34">
        <v>30.6</v>
      </c>
      <c r="AT34">
        <v>5</v>
      </c>
      <c r="BD34">
        <v>5</v>
      </c>
      <c r="BE34">
        <v>3.4</v>
      </c>
      <c r="BF34">
        <v>1</v>
      </c>
      <c r="BG34">
        <v>0.5</v>
      </c>
      <c r="BI34">
        <v>-49.2</v>
      </c>
      <c r="BJ34">
        <v>5.7</v>
      </c>
      <c r="BL34">
        <v>5.6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201.1</v>
      </c>
      <c r="G35" s="11">
        <v>19.100000000000001</v>
      </c>
      <c r="H35" s="9"/>
      <c r="I35" s="9"/>
      <c r="J35" s="9"/>
      <c r="K35" s="13"/>
      <c r="L35" s="17"/>
      <c r="M35" s="5"/>
      <c r="N35" s="5">
        <v>19.100000000000001</v>
      </c>
      <c r="O35" s="5"/>
      <c r="T35">
        <v>9.8000000000000007</v>
      </c>
      <c r="U35">
        <v>9.3000000000000007</v>
      </c>
      <c r="V35">
        <v>90.1</v>
      </c>
      <c r="AB35">
        <v>90.1</v>
      </c>
      <c r="AC35">
        <v>68.7</v>
      </c>
      <c r="AD35">
        <v>0.1</v>
      </c>
      <c r="AK35">
        <v>0</v>
      </c>
      <c r="AL35">
        <v>7.7</v>
      </c>
      <c r="AQ35">
        <v>6.5</v>
      </c>
      <c r="AR35">
        <v>7</v>
      </c>
      <c r="AS35">
        <v>41.2</v>
      </c>
      <c r="BH35">
        <v>30.3</v>
      </c>
      <c r="BI35">
        <v>20.399999999999999</v>
      </c>
    </row>
    <row r="36" spans="4:65" x14ac:dyDescent="0.2">
      <c r="D36" s="5" t="s">
        <v>93</v>
      </c>
      <c r="E36" s="5" t="s">
        <v>78</v>
      </c>
      <c r="F36" s="5">
        <v>15.2</v>
      </c>
      <c r="G36" s="11"/>
      <c r="H36" s="9"/>
      <c r="I36" s="9"/>
      <c r="J36" s="9"/>
      <c r="K36" s="13"/>
      <c r="L36" s="17"/>
      <c r="M36" s="5"/>
      <c r="N36" s="5"/>
      <c r="O36" s="5"/>
      <c r="BH36">
        <v>15.2</v>
      </c>
    </row>
    <row r="37" spans="4:65" x14ac:dyDescent="0.2">
      <c r="D37" s="5" t="s">
        <v>94</v>
      </c>
      <c r="E37" s="5" t="s">
        <v>78</v>
      </c>
      <c r="F37" s="5">
        <v>33.1</v>
      </c>
      <c r="G37" s="5"/>
      <c r="H37" s="5"/>
      <c r="I37" s="5"/>
      <c r="J37" s="5"/>
      <c r="K37" s="13"/>
      <c r="L37" s="13"/>
      <c r="M37" s="5"/>
      <c r="N37" s="5"/>
      <c r="O37" s="5"/>
      <c r="V37">
        <v>0</v>
      </c>
      <c r="AB37">
        <v>0</v>
      </c>
      <c r="AK37">
        <v>0</v>
      </c>
      <c r="AS37">
        <v>28.1</v>
      </c>
      <c r="BH37">
        <v>4.5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8.1</v>
      </c>
      <c r="G38" s="11">
        <v>7.7</v>
      </c>
      <c r="H38" s="9"/>
      <c r="I38" s="9"/>
      <c r="J38" s="9"/>
      <c r="K38" s="13"/>
      <c r="L38" s="13"/>
      <c r="M38" s="5"/>
      <c r="N38" s="5">
        <v>7.7</v>
      </c>
      <c r="O38" s="5"/>
      <c r="T38">
        <v>7.5</v>
      </c>
      <c r="U38">
        <v>0.3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11.4</v>
      </c>
      <c r="H39" s="5"/>
      <c r="I39" s="5"/>
      <c r="J39" s="5"/>
      <c r="K39" s="5"/>
      <c r="L39" s="5"/>
      <c r="M39" s="5"/>
      <c r="N39" s="5">
        <v>11.4</v>
      </c>
      <c r="O39" s="5"/>
      <c r="T39">
        <v>2.2999999999999998</v>
      </c>
      <c r="U39">
        <v>9</v>
      </c>
      <c r="AS39">
        <v>1.1000000000000001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129.30000000000001</v>
      </c>
      <c r="G40" s="5"/>
      <c r="H40" s="5"/>
      <c r="I40" s="5"/>
      <c r="J40" s="5"/>
      <c r="K40" s="5"/>
      <c r="L40" s="5"/>
      <c r="M40" s="5"/>
      <c r="N40" s="5"/>
      <c r="O40" s="5"/>
      <c r="V40">
        <v>90</v>
      </c>
      <c r="AB40">
        <v>90</v>
      </c>
      <c r="AC40">
        <v>68.7</v>
      </c>
      <c r="AD40">
        <v>0.1</v>
      </c>
      <c r="AK40">
        <v>0</v>
      </c>
      <c r="AL40">
        <v>7.7</v>
      </c>
      <c r="AQ40">
        <v>6.5</v>
      </c>
      <c r="AR40">
        <v>7</v>
      </c>
      <c r="AS40">
        <v>10.3</v>
      </c>
      <c r="BH40">
        <v>9.3000000000000007</v>
      </c>
      <c r="BI40">
        <v>19.600000000000001</v>
      </c>
    </row>
    <row r="41" spans="4:65" x14ac:dyDescent="0.2">
      <c r="D41" s="5" t="s">
        <v>204</v>
      </c>
      <c r="E41" s="5" t="s">
        <v>78</v>
      </c>
      <c r="F41" s="5">
        <v>2.6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0.5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24.5</v>
      </c>
      <c r="G42" s="5"/>
      <c r="H42" s="5"/>
      <c r="I42" s="5"/>
      <c r="J42" s="5"/>
      <c r="K42" s="5"/>
      <c r="L42" s="5"/>
      <c r="M42" s="5"/>
      <c r="N42" s="5"/>
      <c r="O42" s="5"/>
      <c r="BH42">
        <v>19.5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2614.5</v>
      </c>
      <c r="G43" s="5">
        <v>19.600000000000001</v>
      </c>
      <c r="H43" s="5">
        <v>1.5</v>
      </c>
      <c r="I43" s="5">
        <v>0.9</v>
      </c>
      <c r="J43" s="5">
        <v>0.8</v>
      </c>
      <c r="K43" s="5">
        <v>0.1</v>
      </c>
      <c r="L43" s="5"/>
      <c r="M43" s="5">
        <v>0.6</v>
      </c>
      <c r="N43" s="5">
        <v>18.100000000000001</v>
      </c>
      <c r="O43" s="5">
        <v>8.3000000000000007</v>
      </c>
      <c r="P43">
        <v>0.4</v>
      </c>
      <c r="R43">
        <v>2.4</v>
      </c>
      <c r="T43">
        <v>5.3</v>
      </c>
      <c r="U43">
        <v>1.7</v>
      </c>
      <c r="V43">
        <v>1098.2</v>
      </c>
      <c r="W43">
        <v>141.80000000000001</v>
      </c>
      <c r="Y43">
        <v>141.6</v>
      </c>
      <c r="Z43">
        <v>0.2</v>
      </c>
      <c r="AB43">
        <v>956.5</v>
      </c>
      <c r="AC43">
        <v>87.4</v>
      </c>
      <c r="AD43">
        <v>68</v>
      </c>
      <c r="AE43">
        <v>212</v>
      </c>
      <c r="AF43">
        <v>169.1</v>
      </c>
      <c r="AH43">
        <v>0.1</v>
      </c>
      <c r="AI43">
        <v>2.9</v>
      </c>
      <c r="AJ43">
        <v>5.5</v>
      </c>
      <c r="AK43">
        <v>345.8</v>
      </c>
      <c r="AL43">
        <v>2.6</v>
      </c>
      <c r="AM43">
        <v>9.8000000000000007</v>
      </c>
      <c r="AN43">
        <v>9.4</v>
      </c>
      <c r="AO43">
        <v>15.7</v>
      </c>
      <c r="AP43">
        <v>3.7</v>
      </c>
      <c r="AQ43">
        <v>18.899999999999999</v>
      </c>
      <c r="AR43">
        <v>5.5</v>
      </c>
      <c r="AS43">
        <v>871.1</v>
      </c>
      <c r="AT43">
        <v>22</v>
      </c>
      <c r="AY43">
        <v>0.8</v>
      </c>
      <c r="AZ43">
        <v>0.8</v>
      </c>
      <c r="BC43">
        <v>0.7</v>
      </c>
      <c r="BD43">
        <v>20.5</v>
      </c>
      <c r="BF43">
        <v>19.5</v>
      </c>
      <c r="BG43">
        <v>1</v>
      </c>
      <c r="BH43">
        <v>376.7</v>
      </c>
      <c r="BI43">
        <v>220.7</v>
      </c>
      <c r="BJ43">
        <v>6.2</v>
      </c>
      <c r="BL43">
        <v>5.0999999999999996</v>
      </c>
      <c r="BM43">
        <v>1.1000000000000001</v>
      </c>
    </row>
    <row r="44" spans="4:65" x14ac:dyDescent="0.2">
      <c r="D44" s="5" t="s">
        <v>100</v>
      </c>
      <c r="E44" s="5" t="s">
        <v>78</v>
      </c>
      <c r="F44" s="5">
        <v>2049</v>
      </c>
      <c r="G44" s="5">
        <v>14.9</v>
      </c>
      <c r="H44" s="5">
        <v>1.4</v>
      </c>
      <c r="I44" s="5">
        <v>0.8</v>
      </c>
      <c r="J44" s="5">
        <v>0.8</v>
      </c>
      <c r="K44" s="5"/>
      <c r="L44" s="5"/>
      <c r="M44" s="5">
        <v>0.6</v>
      </c>
      <c r="N44" s="5">
        <v>13.5</v>
      </c>
      <c r="O44" s="5">
        <v>6.1</v>
      </c>
      <c r="P44">
        <v>0.4</v>
      </c>
      <c r="T44">
        <v>5.3</v>
      </c>
      <c r="U44">
        <v>1.7</v>
      </c>
      <c r="V44">
        <v>631.70000000000005</v>
      </c>
      <c r="AB44">
        <v>631.70000000000005</v>
      </c>
      <c r="AC44">
        <v>87.4</v>
      </c>
      <c r="AD44">
        <v>23.5</v>
      </c>
      <c r="AF44">
        <v>169.1</v>
      </c>
      <c r="AH44">
        <v>0.1</v>
      </c>
      <c r="AI44">
        <v>2.9</v>
      </c>
      <c r="AJ44">
        <v>0.4</v>
      </c>
      <c r="AK44">
        <v>345.8</v>
      </c>
      <c r="AL44">
        <v>2.6</v>
      </c>
      <c r="AS44">
        <v>776.8</v>
      </c>
      <c r="AT44">
        <v>22</v>
      </c>
      <c r="AY44">
        <v>0.8</v>
      </c>
      <c r="AZ44">
        <v>0.8</v>
      </c>
      <c r="BC44">
        <v>0.7</v>
      </c>
      <c r="BD44">
        <v>20.5</v>
      </c>
      <c r="BF44">
        <v>19.5</v>
      </c>
      <c r="BG44">
        <v>1</v>
      </c>
      <c r="BH44">
        <v>376.7</v>
      </c>
      <c r="BI44">
        <v>220.7</v>
      </c>
      <c r="BJ44">
        <v>6.2</v>
      </c>
      <c r="BL44">
        <v>5.0999999999999996</v>
      </c>
      <c r="BM44">
        <v>1.1000000000000001</v>
      </c>
    </row>
    <row r="45" spans="4:65" x14ac:dyDescent="0.2">
      <c r="D45" s="5" t="s">
        <v>101</v>
      </c>
      <c r="E45" s="5" t="s">
        <v>78</v>
      </c>
      <c r="F45" s="5">
        <v>652.6</v>
      </c>
      <c r="G45" s="5">
        <v>14.8</v>
      </c>
      <c r="H45" s="5">
        <v>1.4</v>
      </c>
      <c r="I45" s="5">
        <v>0.8</v>
      </c>
      <c r="J45" s="5">
        <v>0.8</v>
      </c>
      <c r="K45" s="5"/>
      <c r="L45" s="5"/>
      <c r="M45" s="5">
        <v>0.6</v>
      </c>
      <c r="N45" s="5">
        <v>13.4</v>
      </c>
      <c r="O45" s="5">
        <v>6.1</v>
      </c>
      <c r="P45">
        <v>0.3</v>
      </c>
      <c r="T45">
        <v>5.3</v>
      </c>
      <c r="U45">
        <v>1.7</v>
      </c>
      <c r="V45">
        <v>118.7</v>
      </c>
      <c r="AB45">
        <v>118.7</v>
      </c>
      <c r="AC45">
        <v>87.4</v>
      </c>
      <c r="AD45">
        <v>0.3</v>
      </c>
      <c r="AF45">
        <v>0</v>
      </c>
      <c r="AJ45">
        <v>0</v>
      </c>
      <c r="AK45">
        <v>30.3</v>
      </c>
      <c r="AL45">
        <v>0.7</v>
      </c>
      <c r="AS45">
        <v>185.9</v>
      </c>
      <c r="AT45">
        <v>4</v>
      </c>
      <c r="BD45">
        <v>4</v>
      </c>
      <c r="BF45">
        <v>3.4</v>
      </c>
      <c r="BG45">
        <v>0.6</v>
      </c>
      <c r="BH45">
        <v>150.1</v>
      </c>
      <c r="BI45">
        <v>175.3</v>
      </c>
      <c r="BJ45">
        <v>3.7</v>
      </c>
      <c r="BL45">
        <v>3.7</v>
      </c>
    </row>
    <row r="46" spans="4:65" x14ac:dyDescent="0.2">
      <c r="D46" s="5" t="s">
        <v>205</v>
      </c>
      <c r="E46" s="5" t="s">
        <v>78</v>
      </c>
      <c r="F46" s="5">
        <v>34.5</v>
      </c>
      <c r="G46" s="5">
        <v>12.3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12.1</v>
      </c>
      <c r="O46" s="5">
        <v>5.0999999999999996</v>
      </c>
      <c r="T46">
        <v>5.3</v>
      </c>
      <c r="U46">
        <v>1.7</v>
      </c>
      <c r="V46">
        <v>0.2</v>
      </c>
      <c r="AB46">
        <v>0.2</v>
      </c>
      <c r="AD46">
        <v>0</v>
      </c>
      <c r="AF46">
        <v>0</v>
      </c>
      <c r="AJ46">
        <v>0</v>
      </c>
      <c r="AK46">
        <v>0.1</v>
      </c>
      <c r="AS46">
        <v>10.1</v>
      </c>
      <c r="BH46">
        <v>9.4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332.5</v>
      </c>
      <c r="G47" s="5"/>
      <c r="H47" s="5"/>
      <c r="I47" s="5"/>
      <c r="J47" s="5"/>
      <c r="K47" s="5"/>
      <c r="L47" s="5"/>
      <c r="M47" s="5"/>
      <c r="N47" s="5"/>
      <c r="O47" s="5"/>
      <c r="V47">
        <v>87.5</v>
      </c>
      <c r="AB47">
        <v>87.5</v>
      </c>
      <c r="AC47">
        <v>87.4</v>
      </c>
      <c r="AD47">
        <v>0</v>
      </c>
      <c r="AK47">
        <v>0.1</v>
      </c>
      <c r="AS47">
        <v>65.5</v>
      </c>
      <c r="AT47">
        <v>0.1</v>
      </c>
      <c r="BD47">
        <v>0.1</v>
      </c>
      <c r="BH47">
        <v>46.3</v>
      </c>
      <c r="BI47">
        <v>131.30000000000001</v>
      </c>
      <c r="BJ47">
        <v>1.8</v>
      </c>
      <c r="BL47">
        <v>1.8</v>
      </c>
    </row>
    <row r="48" spans="4:65" x14ac:dyDescent="0.2">
      <c r="D48" s="5" t="s">
        <v>207</v>
      </c>
      <c r="E48" s="5" t="s">
        <v>78</v>
      </c>
      <c r="F48" s="5">
        <v>28.5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4</v>
      </c>
      <c r="BH48">
        <v>22.8</v>
      </c>
      <c r="BJ48">
        <v>1.7</v>
      </c>
      <c r="BL48">
        <v>1.7</v>
      </c>
    </row>
    <row r="49" spans="4:64" x14ac:dyDescent="0.2">
      <c r="D49" s="5" t="s">
        <v>208</v>
      </c>
      <c r="E49" s="5" t="s">
        <v>78</v>
      </c>
      <c r="F49" s="5">
        <v>31.9</v>
      </c>
      <c r="G49" s="5">
        <v>1.5</v>
      </c>
      <c r="H49" s="5">
        <v>0.5</v>
      </c>
      <c r="I49" s="5">
        <v>0</v>
      </c>
      <c r="J49" s="5">
        <v>0</v>
      </c>
      <c r="K49" s="5"/>
      <c r="L49" s="5"/>
      <c r="M49" s="5">
        <v>0.5</v>
      </c>
      <c r="N49" s="5">
        <v>0.9</v>
      </c>
      <c r="O49" s="5">
        <v>0.9</v>
      </c>
      <c r="V49">
        <v>0.8</v>
      </c>
      <c r="AB49">
        <v>0.8</v>
      </c>
      <c r="AD49">
        <v>0.1</v>
      </c>
      <c r="AJ49">
        <v>0</v>
      </c>
      <c r="AK49">
        <v>0.2</v>
      </c>
      <c r="AL49">
        <v>0.5</v>
      </c>
      <c r="AS49">
        <v>22.7</v>
      </c>
      <c r="AT49">
        <v>1.3</v>
      </c>
      <c r="BD49">
        <v>1.3</v>
      </c>
      <c r="BH49">
        <v>5.2</v>
      </c>
      <c r="BI49">
        <v>0.5</v>
      </c>
    </row>
    <row r="50" spans="4:64" x14ac:dyDescent="0.2">
      <c r="D50" s="5" t="s">
        <v>209</v>
      </c>
      <c r="E50" s="5" t="s">
        <v>78</v>
      </c>
      <c r="F50" s="5">
        <v>5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K50">
        <v>0.1</v>
      </c>
      <c r="AS50">
        <v>2.6</v>
      </c>
      <c r="BH50">
        <v>2.1</v>
      </c>
      <c r="BI50">
        <v>0.1</v>
      </c>
    </row>
    <row r="51" spans="4:64" x14ac:dyDescent="0.2">
      <c r="D51" s="5" t="s">
        <v>210</v>
      </c>
      <c r="E51" s="5" t="s">
        <v>78</v>
      </c>
      <c r="F51" s="5">
        <v>28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0.1</v>
      </c>
      <c r="AK51">
        <v>0.2</v>
      </c>
      <c r="AS51">
        <v>14.1</v>
      </c>
      <c r="BH51">
        <v>12.9</v>
      </c>
      <c r="BI51">
        <v>0.8</v>
      </c>
    </row>
    <row r="52" spans="4:64" x14ac:dyDescent="0.2">
      <c r="D52" t="s">
        <v>211</v>
      </c>
      <c r="E52" t="s">
        <v>78</v>
      </c>
      <c r="F52">
        <v>5.6</v>
      </c>
      <c r="G52">
        <v>0.1</v>
      </c>
      <c r="H52">
        <v>0.1</v>
      </c>
      <c r="M52">
        <v>0.1</v>
      </c>
      <c r="V52">
        <v>0.9</v>
      </c>
      <c r="AB52">
        <v>0.9</v>
      </c>
      <c r="AD52">
        <v>0</v>
      </c>
      <c r="AK52">
        <v>0.9</v>
      </c>
      <c r="AS52">
        <v>2.2999999999999998</v>
      </c>
      <c r="BH52">
        <v>0.7</v>
      </c>
      <c r="BI52">
        <v>1.6</v>
      </c>
    </row>
    <row r="53" spans="4:64" x14ac:dyDescent="0.2">
      <c r="D53" t="s">
        <v>212</v>
      </c>
      <c r="E53" t="s">
        <v>78</v>
      </c>
      <c r="F53">
        <v>88.2</v>
      </c>
      <c r="G53">
        <v>0.6</v>
      </c>
      <c r="H53">
        <v>0.6</v>
      </c>
      <c r="I53">
        <v>0.6</v>
      </c>
      <c r="J53">
        <v>0.6</v>
      </c>
      <c r="V53">
        <v>0.7</v>
      </c>
      <c r="AB53">
        <v>0.7</v>
      </c>
      <c r="AK53">
        <v>0.5</v>
      </c>
      <c r="AL53">
        <v>0.2</v>
      </c>
      <c r="AS53">
        <v>40.200000000000003</v>
      </c>
      <c r="AT53">
        <v>0.8</v>
      </c>
      <c r="BD53">
        <v>0.8</v>
      </c>
      <c r="BH53">
        <v>23.6</v>
      </c>
      <c r="BI53">
        <v>22.1</v>
      </c>
      <c r="BJ53">
        <v>0.3</v>
      </c>
      <c r="BL53">
        <v>0.3</v>
      </c>
    </row>
    <row r="54" spans="4:64" x14ac:dyDescent="0.2">
      <c r="D54" t="s">
        <v>213</v>
      </c>
      <c r="E54" t="s">
        <v>78</v>
      </c>
      <c r="F54">
        <v>38.5</v>
      </c>
      <c r="V54">
        <v>0</v>
      </c>
      <c r="AB54">
        <v>0</v>
      </c>
      <c r="AD54">
        <v>0</v>
      </c>
      <c r="AK54">
        <v>0</v>
      </c>
      <c r="AS54">
        <v>9.8000000000000007</v>
      </c>
      <c r="AT54">
        <v>0.1</v>
      </c>
      <c r="BD54">
        <v>0.1</v>
      </c>
      <c r="BH54">
        <v>13.1</v>
      </c>
      <c r="BI54">
        <v>15.4</v>
      </c>
    </row>
    <row r="55" spans="4:64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J55">
        <v>0</v>
      </c>
      <c r="AK55">
        <v>0</v>
      </c>
      <c r="AS55">
        <v>0.7</v>
      </c>
      <c r="AT55">
        <v>1.7</v>
      </c>
      <c r="BD55">
        <v>1.7</v>
      </c>
      <c r="BH55">
        <v>0.9</v>
      </c>
      <c r="BI55">
        <v>0</v>
      </c>
    </row>
    <row r="56" spans="4:64" x14ac:dyDescent="0.2">
      <c r="D56" t="s">
        <v>215</v>
      </c>
      <c r="E56" t="s">
        <v>78</v>
      </c>
      <c r="F56">
        <v>36.4</v>
      </c>
      <c r="V56">
        <v>28.1</v>
      </c>
      <c r="AB56">
        <v>28.1</v>
      </c>
      <c r="AK56">
        <v>28.1</v>
      </c>
      <c r="AS56">
        <v>4.8</v>
      </c>
      <c r="BH56">
        <v>3.5</v>
      </c>
    </row>
    <row r="57" spans="4:64" x14ac:dyDescent="0.2">
      <c r="D57" t="s">
        <v>226</v>
      </c>
      <c r="E57" t="s">
        <v>78</v>
      </c>
      <c r="F57">
        <v>5.0999999999999996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3.3</v>
      </c>
      <c r="BH57">
        <v>1.5</v>
      </c>
      <c r="BI57">
        <v>0.4</v>
      </c>
    </row>
    <row r="58" spans="4:64" x14ac:dyDescent="0.2">
      <c r="D58" t="s">
        <v>216</v>
      </c>
      <c r="E58" t="s">
        <v>78</v>
      </c>
      <c r="F58">
        <v>14.8</v>
      </c>
      <c r="G58">
        <v>0.3</v>
      </c>
      <c r="N58">
        <v>0.3</v>
      </c>
      <c r="P58">
        <v>0.3</v>
      </c>
      <c r="V58">
        <v>0.1</v>
      </c>
      <c r="AB58">
        <v>0.1</v>
      </c>
      <c r="AD58">
        <v>0</v>
      </c>
      <c r="AK58">
        <v>0</v>
      </c>
      <c r="AS58">
        <v>5.8</v>
      </c>
      <c r="BH58">
        <v>8.1999999999999993</v>
      </c>
      <c r="BI58">
        <v>0.4</v>
      </c>
    </row>
    <row r="59" spans="4:64" x14ac:dyDescent="0.2">
      <c r="D59" t="s">
        <v>102</v>
      </c>
      <c r="E59" t="s">
        <v>78</v>
      </c>
      <c r="F59">
        <v>476.4</v>
      </c>
      <c r="V59">
        <v>470.5</v>
      </c>
      <c r="AB59">
        <v>470.5</v>
      </c>
      <c r="AD59">
        <v>18.8</v>
      </c>
      <c r="AF59">
        <v>169.1</v>
      </c>
      <c r="AH59">
        <v>0.1</v>
      </c>
      <c r="AI59">
        <v>0.5</v>
      </c>
      <c r="AK59">
        <v>282.10000000000002</v>
      </c>
      <c r="AS59">
        <v>0</v>
      </c>
      <c r="BH59">
        <v>5.8</v>
      </c>
    </row>
    <row r="60" spans="4:64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4" x14ac:dyDescent="0.2">
      <c r="D61" t="s">
        <v>218</v>
      </c>
      <c r="E61" t="s">
        <v>78</v>
      </c>
      <c r="F61">
        <v>457.2</v>
      </c>
      <c r="V61">
        <v>457.1</v>
      </c>
      <c r="AB61">
        <v>457.1</v>
      </c>
      <c r="AD61">
        <v>18.8</v>
      </c>
      <c r="AF61">
        <v>169.1</v>
      </c>
      <c r="AK61">
        <v>269.3</v>
      </c>
      <c r="AS61">
        <v>0</v>
      </c>
      <c r="BH61">
        <v>0</v>
      </c>
    </row>
    <row r="62" spans="4:64" x14ac:dyDescent="0.2">
      <c r="D62" t="s">
        <v>219</v>
      </c>
      <c r="E62" t="s">
        <v>78</v>
      </c>
      <c r="F62">
        <v>7.2</v>
      </c>
      <c r="V62">
        <v>1.4</v>
      </c>
      <c r="AB62">
        <v>1.4</v>
      </c>
      <c r="AK62">
        <v>1.4</v>
      </c>
      <c r="BH62">
        <v>5.8</v>
      </c>
    </row>
    <row r="63" spans="4:64" x14ac:dyDescent="0.2">
      <c r="D63" t="s">
        <v>220</v>
      </c>
      <c r="E63" t="s">
        <v>78</v>
      </c>
    </row>
    <row r="64" spans="4:64" x14ac:dyDescent="0.2">
      <c r="D64" t="s">
        <v>221</v>
      </c>
      <c r="E64" t="s">
        <v>78</v>
      </c>
      <c r="F64">
        <v>11.4</v>
      </c>
      <c r="V64">
        <v>11.4</v>
      </c>
      <c r="AB64">
        <v>11.4</v>
      </c>
      <c r="AK64">
        <v>11.4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920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42.5</v>
      </c>
      <c r="AB66">
        <v>42.5</v>
      </c>
      <c r="AD66">
        <v>4.4000000000000004</v>
      </c>
      <c r="AI66">
        <v>2.2999999999999998</v>
      </c>
      <c r="AJ66">
        <v>0.3</v>
      </c>
      <c r="AK66">
        <v>33.4</v>
      </c>
      <c r="AL66">
        <v>1.9</v>
      </c>
      <c r="AS66">
        <v>590.79999999999995</v>
      </c>
      <c r="AT66">
        <v>18.100000000000001</v>
      </c>
      <c r="AY66">
        <v>0.8</v>
      </c>
      <c r="AZ66">
        <v>0.8</v>
      </c>
      <c r="BC66">
        <v>0.7</v>
      </c>
      <c r="BD66">
        <v>16.600000000000001</v>
      </c>
      <c r="BF66">
        <v>16.100000000000001</v>
      </c>
      <c r="BG66">
        <v>0.4</v>
      </c>
      <c r="BH66">
        <v>220.8</v>
      </c>
      <c r="BI66">
        <v>45.4</v>
      </c>
      <c r="BJ66">
        <v>2.5</v>
      </c>
      <c r="BL66">
        <v>1.3</v>
      </c>
      <c r="BM66">
        <v>1.1000000000000001</v>
      </c>
    </row>
    <row r="67" spans="4:65" x14ac:dyDescent="0.2">
      <c r="D67" t="s">
        <v>115</v>
      </c>
      <c r="E67" t="s">
        <v>78</v>
      </c>
      <c r="F67">
        <v>293.10000000000002</v>
      </c>
      <c r="G67">
        <v>0</v>
      </c>
      <c r="N67">
        <v>0</v>
      </c>
      <c r="P67">
        <v>0</v>
      </c>
      <c r="V67">
        <v>8.6</v>
      </c>
      <c r="AB67">
        <v>8.6</v>
      </c>
      <c r="AD67">
        <v>1.8</v>
      </c>
      <c r="AK67">
        <v>6.8</v>
      </c>
      <c r="AL67">
        <v>0</v>
      </c>
      <c r="AS67">
        <v>144</v>
      </c>
      <c r="AT67">
        <v>1.3</v>
      </c>
      <c r="AY67">
        <v>0.1</v>
      </c>
      <c r="AZ67">
        <v>0.1</v>
      </c>
      <c r="BC67">
        <v>0.4</v>
      </c>
      <c r="BD67">
        <v>0.8</v>
      </c>
      <c r="BF67">
        <v>0.4</v>
      </c>
      <c r="BG67">
        <v>0.4</v>
      </c>
      <c r="BH67">
        <v>121.6</v>
      </c>
      <c r="BI67">
        <v>15.2</v>
      </c>
      <c r="BJ67">
        <v>2.5</v>
      </c>
      <c r="BL67">
        <v>1.3</v>
      </c>
      <c r="BM67">
        <v>1.1000000000000001</v>
      </c>
    </row>
    <row r="68" spans="4:65" x14ac:dyDescent="0.2">
      <c r="D68" t="s">
        <v>104</v>
      </c>
      <c r="E68" t="s">
        <v>78</v>
      </c>
      <c r="F68">
        <v>449.6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1.9</v>
      </c>
      <c r="AB68">
        <v>1.9</v>
      </c>
      <c r="AD68">
        <v>1</v>
      </c>
      <c r="AJ68">
        <v>0.3</v>
      </c>
      <c r="AK68">
        <v>0.5</v>
      </c>
      <c r="AS68">
        <v>343.9</v>
      </c>
      <c r="AT68">
        <v>16.600000000000001</v>
      </c>
      <c r="AY68">
        <v>0.7</v>
      </c>
      <c r="AZ68">
        <v>0.7</v>
      </c>
      <c r="BC68">
        <v>0.2</v>
      </c>
      <c r="BD68">
        <v>15.7</v>
      </c>
      <c r="BF68">
        <v>15.7</v>
      </c>
      <c r="BH68">
        <v>78.5</v>
      </c>
      <c r="BI68">
        <v>8.8000000000000007</v>
      </c>
    </row>
    <row r="69" spans="4:65" x14ac:dyDescent="0.2">
      <c r="D69" t="s">
        <v>105</v>
      </c>
      <c r="E69" t="s">
        <v>78</v>
      </c>
      <c r="F69">
        <v>161.5</v>
      </c>
      <c r="V69">
        <v>16.3</v>
      </c>
      <c r="AB69">
        <v>16.3</v>
      </c>
      <c r="AD69">
        <v>1.7</v>
      </c>
      <c r="AK69">
        <v>14.6</v>
      </c>
      <c r="AS69">
        <v>102.9</v>
      </c>
      <c r="AT69">
        <v>0.2</v>
      </c>
      <c r="BC69">
        <v>0.1</v>
      </c>
      <c r="BD69">
        <v>0.1</v>
      </c>
      <c r="BF69">
        <v>0.1</v>
      </c>
      <c r="BH69">
        <v>20.7</v>
      </c>
      <c r="BI69">
        <v>21.4</v>
      </c>
    </row>
    <row r="70" spans="4:65" x14ac:dyDescent="0.2">
      <c r="D70" t="s">
        <v>106</v>
      </c>
      <c r="E70" t="s">
        <v>78</v>
      </c>
      <c r="F70">
        <v>12.3</v>
      </c>
      <c r="V70">
        <v>12.3</v>
      </c>
      <c r="AB70">
        <v>12.3</v>
      </c>
      <c r="AK70">
        <v>10.4</v>
      </c>
      <c r="AL70">
        <v>1.9</v>
      </c>
    </row>
    <row r="71" spans="4:65" x14ac:dyDescent="0.2">
      <c r="D71" t="s">
        <v>107</v>
      </c>
      <c r="E71" t="s">
        <v>78</v>
      </c>
      <c r="F71">
        <v>3.5</v>
      </c>
      <c r="V71">
        <v>3.5</v>
      </c>
      <c r="AB71">
        <v>3.5</v>
      </c>
      <c r="AI71">
        <v>2.2999999999999998</v>
      </c>
      <c r="AK71">
        <v>1.1000000000000001</v>
      </c>
    </row>
    <row r="72" spans="4:65" x14ac:dyDescent="0.2">
      <c r="D72" t="s">
        <v>108</v>
      </c>
      <c r="E72" t="s">
        <v>78</v>
      </c>
      <c r="F72">
        <v>565.6</v>
      </c>
      <c r="G72">
        <v>4.7</v>
      </c>
      <c r="H72">
        <v>0.1</v>
      </c>
      <c r="I72">
        <v>0.1</v>
      </c>
      <c r="K72">
        <v>0.1</v>
      </c>
      <c r="N72">
        <v>4.5999999999999996</v>
      </c>
      <c r="O72">
        <v>2.2000000000000002</v>
      </c>
      <c r="R72">
        <v>2.4</v>
      </c>
      <c r="V72">
        <v>466.5</v>
      </c>
      <c r="W72">
        <v>141.80000000000001</v>
      </c>
      <c r="Y72">
        <v>141.6</v>
      </c>
      <c r="Z72">
        <v>0.2</v>
      </c>
      <c r="AB72">
        <v>324.8</v>
      </c>
      <c r="AD72">
        <v>44.5</v>
      </c>
      <c r="AE72">
        <v>212</v>
      </c>
      <c r="AJ72">
        <v>5.2</v>
      </c>
      <c r="AL72">
        <v>0</v>
      </c>
      <c r="AM72">
        <v>9.8000000000000007</v>
      </c>
      <c r="AN72">
        <v>9.4</v>
      </c>
      <c r="AO72">
        <v>15.7</v>
      </c>
      <c r="AP72">
        <v>3.7</v>
      </c>
      <c r="AQ72">
        <v>18.899999999999999</v>
      </c>
      <c r="AR72">
        <v>5.5</v>
      </c>
      <c r="AS72">
        <v>94.3</v>
      </c>
    </row>
    <row r="73" spans="4:65" x14ac:dyDescent="0.2">
      <c r="D73" t="s">
        <v>109</v>
      </c>
      <c r="E73" t="s">
        <v>78</v>
      </c>
      <c r="F73">
        <v>558.79999999999995</v>
      </c>
      <c r="G73">
        <v>4.7</v>
      </c>
      <c r="H73">
        <v>0.1</v>
      </c>
      <c r="I73">
        <v>0.1</v>
      </c>
      <c r="K73">
        <v>0.1</v>
      </c>
      <c r="N73">
        <v>4.5999999999999996</v>
      </c>
      <c r="O73">
        <v>2.2000000000000002</v>
      </c>
      <c r="R73">
        <v>2.4</v>
      </c>
      <c r="V73">
        <v>459.7</v>
      </c>
      <c r="W73">
        <v>141.80000000000001</v>
      </c>
      <c r="Y73">
        <v>141.6</v>
      </c>
      <c r="Z73">
        <v>0.2</v>
      </c>
      <c r="AB73">
        <v>317.89999999999998</v>
      </c>
      <c r="AD73">
        <v>44.5</v>
      </c>
      <c r="AE73">
        <v>212</v>
      </c>
      <c r="AJ73">
        <v>4.5999999999999996</v>
      </c>
      <c r="AL73">
        <v>0</v>
      </c>
      <c r="AM73">
        <v>9.8000000000000007</v>
      </c>
      <c r="AN73">
        <v>3.1</v>
      </c>
      <c r="AO73">
        <v>15.7</v>
      </c>
      <c r="AP73">
        <v>3.7</v>
      </c>
      <c r="AQ73">
        <v>18.899999999999999</v>
      </c>
      <c r="AR73">
        <v>5.5</v>
      </c>
      <c r="AS73">
        <v>94.3</v>
      </c>
    </row>
    <row r="74" spans="4:65" x14ac:dyDescent="0.2">
      <c r="D74" t="s">
        <v>110</v>
      </c>
      <c r="E74" t="s">
        <v>78</v>
      </c>
      <c r="F74">
        <v>519.1</v>
      </c>
      <c r="G74">
        <v>4.3</v>
      </c>
      <c r="N74">
        <v>4.3</v>
      </c>
      <c r="O74">
        <v>1.9</v>
      </c>
      <c r="R74">
        <v>2.4</v>
      </c>
      <c r="V74">
        <v>420.4</v>
      </c>
      <c r="W74">
        <v>141.80000000000001</v>
      </c>
      <c r="Y74">
        <v>141.6</v>
      </c>
      <c r="Z74">
        <v>0.2</v>
      </c>
      <c r="AB74">
        <v>278.7</v>
      </c>
      <c r="AD74">
        <v>44.5</v>
      </c>
      <c r="AE74">
        <v>212</v>
      </c>
      <c r="AJ74">
        <v>4.5999999999999996</v>
      </c>
      <c r="AL74">
        <v>0</v>
      </c>
      <c r="AM74">
        <v>7.9</v>
      </c>
      <c r="AP74">
        <v>2</v>
      </c>
      <c r="AQ74">
        <v>2.2000000000000002</v>
      </c>
      <c r="AR74">
        <v>5.5</v>
      </c>
      <c r="AS74">
        <v>94.3</v>
      </c>
    </row>
    <row r="75" spans="4:65" x14ac:dyDescent="0.2">
      <c r="D75" t="s">
        <v>223</v>
      </c>
      <c r="E75" t="s">
        <v>78</v>
      </c>
      <c r="F75">
        <v>4</v>
      </c>
      <c r="V75">
        <v>4</v>
      </c>
      <c r="AB75">
        <v>4</v>
      </c>
      <c r="AN75">
        <v>4</v>
      </c>
    </row>
    <row r="76" spans="4:65" x14ac:dyDescent="0.2">
      <c r="D76" t="s">
        <v>224</v>
      </c>
      <c r="E76" t="s">
        <v>78</v>
      </c>
      <c r="F76">
        <v>2.8</v>
      </c>
      <c r="V76">
        <v>2.8</v>
      </c>
      <c r="AB76">
        <v>2.8</v>
      </c>
      <c r="AJ76">
        <v>0.6</v>
      </c>
      <c r="AN76">
        <v>2.2000000000000002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8668-32B4-CF4A-9D03-B5741BC563F0}">
  <sheetPr>
    <tabColor theme="9" tint="0.79998168889431442"/>
  </sheetPr>
  <dimension ref="D8:BM77"/>
  <sheetViews>
    <sheetView topLeftCell="AY31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3410.4</v>
      </c>
      <c r="G17" s="5">
        <v>354.6</v>
      </c>
      <c r="H17" s="5">
        <v>356</v>
      </c>
      <c r="I17" s="5">
        <v>355.5</v>
      </c>
      <c r="J17" s="5">
        <v>0.7</v>
      </c>
      <c r="K17" s="5">
        <v>132.19999999999999</v>
      </c>
      <c r="L17" s="5">
        <v>222.6</v>
      </c>
      <c r="M17" s="5">
        <v>0.5</v>
      </c>
      <c r="N17" s="5">
        <v>-1.4</v>
      </c>
      <c r="O17" s="5">
        <v>-1.6</v>
      </c>
      <c r="P17">
        <v>0.2</v>
      </c>
      <c r="R17">
        <v>0</v>
      </c>
      <c r="V17">
        <v>1305.7</v>
      </c>
      <c r="W17">
        <v>2655.6</v>
      </c>
      <c r="X17">
        <v>2254.5</v>
      </c>
      <c r="Y17">
        <v>376.3</v>
      </c>
      <c r="Z17">
        <v>24.7</v>
      </c>
      <c r="AB17">
        <v>-1349.9</v>
      </c>
      <c r="AC17">
        <v>0.8</v>
      </c>
      <c r="AD17">
        <v>19.5</v>
      </c>
      <c r="AE17">
        <v>63.1</v>
      </c>
      <c r="AF17">
        <v>-223.4</v>
      </c>
      <c r="AH17">
        <v>-2.4</v>
      </c>
      <c r="AI17">
        <v>-283.89999999999998</v>
      </c>
      <c r="AJ17">
        <v>12.7</v>
      </c>
      <c r="AK17">
        <v>-509.7</v>
      </c>
      <c r="AL17">
        <v>-450.6</v>
      </c>
      <c r="AM17">
        <v>17.100000000000001</v>
      </c>
      <c r="AN17">
        <v>-19</v>
      </c>
      <c r="AO17">
        <v>-1.4</v>
      </c>
      <c r="AP17">
        <v>-1.6</v>
      </c>
      <c r="AQ17">
        <v>18.3</v>
      </c>
      <c r="AR17">
        <v>10.8</v>
      </c>
      <c r="AS17">
        <v>1538.6</v>
      </c>
      <c r="AT17">
        <v>75.7</v>
      </c>
      <c r="AU17">
        <v>0.3</v>
      </c>
      <c r="AV17">
        <v>6.7</v>
      </c>
      <c r="AW17">
        <v>6.7</v>
      </c>
      <c r="AY17">
        <v>0.9</v>
      </c>
      <c r="AZ17">
        <v>0.7</v>
      </c>
      <c r="BA17">
        <v>0.1</v>
      </c>
      <c r="BC17">
        <v>0.5</v>
      </c>
      <c r="BD17">
        <v>67.2</v>
      </c>
      <c r="BE17">
        <v>26</v>
      </c>
      <c r="BF17">
        <v>35.9</v>
      </c>
      <c r="BG17">
        <v>5.3</v>
      </c>
      <c r="BH17">
        <v>58.4</v>
      </c>
      <c r="BJ17">
        <v>77.400000000000006</v>
      </c>
      <c r="BK17">
        <v>39.4</v>
      </c>
      <c r="BL17">
        <v>36.1</v>
      </c>
      <c r="BM17">
        <v>1.8</v>
      </c>
    </row>
    <row r="18" spans="4:65" x14ac:dyDescent="0.2">
      <c r="D18" s="5" t="s">
        <v>79</v>
      </c>
      <c r="E18" s="5" t="s">
        <v>78</v>
      </c>
      <c r="F18" s="5">
        <v>2863.3</v>
      </c>
      <c r="G18" s="5"/>
      <c r="H18" s="5"/>
      <c r="I18" s="5"/>
      <c r="J18" s="5"/>
      <c r="K18" s="5"/>
      <c r="L18" s="5"/>
      <c r="M18" s="5"/>
      <c r="N18" s="5"/>
      <c r="O18" s="5"/>
      <c r="V18">
        <v>129.1</v>
      </c>
      <c r="W18">
        <v>128.4</v>
      </c>
      <c r="X18">
        <v>89.9</v>
      </c>
      <c r="Y18">
        <v>34.5</v>
      </c>
      <c r="Z18">
        <v>3.9</v>
      </c>
      <c r="AB18">
        <v>0.8</v>
      </c>
      <c r="AC18">
        <v>0.8</v>
      </c>
      <c r="AS18">
        <v>2578.1999999999998</v>
      </c>
      <c r="AT18">
        <v>78.599999999999994</v>
      </c>
      <c r="AU18">
        <v>0.3</v>
      </c>
      <c r="AV18">
        <v>6.7</v>
      </c>
      <c r="AW18">
        <v>6.7</v>
      </c>
      <c r="AY18">
        <v>0.9</v>
      </c>
      <c r="AZ18">
        <v>0.7</v>
      </c>
      <c r="BA18">
        <v>0.1</v>
      </c>
      <c r="BC18">
        <v>0.5</v>
      </c>
      <c r="BD18">
        <v>70.2</v>
      </c>
      <c r="BE18">
        <v>26</v>
      </c>
      <c r="BF18">
        <v>38.799999999999997</v>
      </c>
      <c r="BG18">
        <v>5.3</v>
      </c>
      <c r="BJ18">
        <v>77.400000000000006</v>
      </c>
      <c r="BK18">
        <v>39.4</v>
      </c>
      <c r="BL18">
        <v>36.1</v>
      </c>
      <c r="BM18">
        <v>1.8</v>
      </c>
    </row>
    <row r="19" spans="4:65" x14ac:dyDescent="0.2">
      <c r="D19" s="5" t="s">
        <v>80</v>
      </c>
      <c r="E19" s="5" t="s">
        <v>78</v>
      </c>
      <c r="F19" s="5">
        <v>7937.9</v>
      </c>
      <c r="G19" s="5">
        <v>369.2</v>
      </c>
      <c r="H19" s="5">
        <v>358.4</v>
      </c>
      <c r="I19" s="5">
        <v>357.9</v>
      </c>
      <c r="J19" s="5">
        <v>0.7</v>
      </c>
      <c r="K19" s="5">
        <v>131.5</v>
      </c>
      <c r="L19" s="5">
        <v>225.6</v>
      </c>
      <c r="M19" s="5">
        <v>0.5</v>
      </c>
      <c r="N19" s="5">
        <v>10.8</v>
      </c>
      <c r="O19" s="5">
        <v>9.5</v>
      </c>
      <c r="P19">
        <v>0.2</v>
      </c>
      <c r="R19">
        <v>1</v>
      </c>
      <c r="V19">
        <v>6915.4</v>
      </c>
      <c r="W19">
        <v>4566.1000000000004</v>
      </c>
      <c r="X19">
        <v>4187.1000000000004</v>
      </c>
      <c r="Y19">
        <v>347.6</v>
      </c>
      <c r="Z19">
        <v>31.4</v>
      </c>
      <c r="AB19">
        <v>2349.3000000000002</v>
      </c>
      <c r="AD19">
        <v>67.599999999999994</v>
      </c>
      <c r="AE19">
        <v>738.8</v>
      </c>
      <c r="AF19">
        <v>197.7</v>
      </c>
      <c r="AH19">
        <v>0</v>
      </c>
      <c r="AI19">
        <v>55.1</v>
      </c>
      <c r="AJ19">
        <v>21.2</v>
      </c>
      <c r="AK19">
        <v>456.7</v>
      </c>
      <c r="AL19">
        <v>633.6</v>
      </c>
      <c r="AM19">
        <v>23.5</v>
      </c>
      <c r="AN19">
        <v>24.3</v>
      </c>
      <c r="AO19">
        <v>11.2</v>
      </c>
      <c r="AP19">
        <v>5.6</v>
      </c>
      <c r="AQ19">
        <v>64</v>
      </c>
      <c r="AR19">
        <v>50</v>
      </c>
      <c r="AS19">
        <v>565.29999999999995</v>
      </c>
      <c r="AT19">
        <v>11</v>
      </c>
      <c r="BD19">
        <v>11</v>
      </c>
      <c r="BF19">
        <v>11</v>
      </c>
      <c r="BH19">
        <v>77.099999999999994</v>
      </c>
    </row>
    <row r="20" spans="4:65" x14ac:dyDescent="0.2">
      <c r="D20" s="5" t="s">
        <v>81</v>
      </c>
      <c r="E20" s="5" t="s">
        <v>78</v>
      </c>
      <c r="F20" s="5">
        <v>6586.3</v>
      </c>
      <c r="G20" s="5">
        <v>10.9</v>
      </c>
      <c r="H20" s="5"/>
      <c r="I20" s="5"/>
      <c r="J20" s="5"/>
      <c r="K20" s="5"/>
      <c r="L20" s="5"/>
      <c r="M20" s="5"/>
      <c r="N20" s="5">
        <v>10.9</v>
      </c>
      <c r="O20" s="5">
        <v>9.9</v>
      </c>
      <c r="R20">
        <v>1</v>
      </c>
      <c r="V20">
        <v>4936.8</v>
      </c>
      <c r="W20">
        <v>2029.4</v>
      </c>
      <c r="X20">
        <v>2002.5</v>
      </c>
      <c r="Y20">
        <v>18.600000000000001</v>
      </c>
      <c r="Z20">
        <v>8.3000000000000007</v>
      </c>
      <c r="AB20">
        <v>2907.4</v>
      </c>
      <c r="AD20">
        <v>47.2</v>
      </c>
      <c r="AE20">
        <v>669.8</v>
      </c>
      <c r="AF20">
        <v>411.7</v>
      </c>
      <c r="AH20">
        <v>2.5</v>
      </c>
      <c r="AI20">
        <v>188.9</v>
      </c>
      <c r="AJ20">
        <v>9.4</v>
      </c>
      <c r="AK20">
        <v>886.5</v>
      </c>
      <c r="AL20">
        <v>543.29999999999995</v>
      </c>
      <c r="AM20">
        <v>6.4</v>
      </c>
      <c r="AN20">
        <v>38.299999999999997</v>
      </c>
      <c r="AO20">
        <v>12.3</v>
      </c>
      <c r="AP20">
        <v>7.3</v>
      </c>
      <c r="AQ20">
        <v>45.3</v>
      </c>
      <c r="AR20">
        <v>38.700000000000003</v>
      </c>
      <c r="AS20">
        <v>1606</v>
      </c>
      <c r="AT20">
        <v>13.9</v>
      </c>
      <c r="BD20">
        <v>13.9</v>
      </c>
      <c r="BF20">
        <v>13.9</v>
      </c>
      <c r="BH20">
        <v>18.7</v>
      </c>
    </row>
    <row r="21" spans="4:65" x14ac:dyDescent="0.2">
      <c r="D21" s="5" t="s">
        <v>82</v>
      </c>
      <c r="E21" s="5" t="s">
        <v>78</v>
      </c>
      <c r="F21" s="5">
        <v>1351.6</v>
      </c>
      <c r="G21" s="5">
        <v>358.3</v>
      </c>
      <c r="H21" s="5">
        <v>358.4</v>
      </c>
      <c r="I21" s="5">
        <v>357.9</v>
      </c>
      <c r="J21" s="5">
        <v>0.7</v>
      </c>
      <c r="K21" s="5">
        <v>131.5</v>
      </c>
      <c r="L21" s="5">
        <v>225.6</v>
      </c>
      <c r="M21" s="5">
        <v>0.5</v>
      </c>
      <c r="N21" s="5">
        <v>-0.1</v>
      </c>
      <c r="O21" s="5">
        <v>-0.4</v>
      </c>
      <c r="P21">
        <v>0.2</v>
      </c>
      <c r="V21">
        <v>1978.6</v>
      </c>
      <c r="W21">
        <v>2536.8000000000002</v>
      </c>
      <c r="X21">
        <v>2184.6</v>
      </c>
      <c r="Y21">
        <v>329</v>
      </c>
      <c r="Z21">
        <v>23.2</v>
      </c>
      <c r="AB21">
        <v>-558.20000000000005</v>
      </c>
      <c r="AD21">
        <v>20.399999999999999</v>
      </c>
      <c r="AE21">
        <v>69</v>
      </c>
      <c r="AF21">
        <v>-214</v>
      </c>
      <c r="AH21">
        <v>-2.5</v>
      </c>
      <c r="AI21">
        <v>-133.80000000000001</v>
      </c>
      <c r="AJ21">
        <v>11.8</v>
      </c>
      <c r="AK21">
        <v>-429.8</v>
      </c>
      <c r="AL21">
        <v>90.4</v>
      </c>
      <c r="AM21">
        <v>17.100000000000001</v>
      </c>
      <c r="AN21">
        <v>-14</v>
      </c>
      <c r="AO21">
        <v>-1.1000000000000001</v>
      </c>
      <c r="AP21">
        <v>-1.7</v>
      </c>
      <c r="AQ21">
        <v>18.7</v>
      </c>
      <c r="AR21">
        <v>11.3</v>
      </c>
      <c r="AS21">
        <v>-1040.7</v>
      </c>
      <c r="AT21">
        <v>-2.9</v>
      </c>
      <c r="BD21">
        <v>-2.9</v>
      </c>
      <c r="BF21">
        <v>-2.9</v>
      </c>
      <c r="BH21">
        <v>58.4</v>
      </c>
    </row>
    <row r="22" spans="4:65" x14ac:dyDescent="0.2">
      <c r="D22" s="5" t="s">
        <v>83</v>
      </c>
      <c r="E22" s="5" t="s">
        <v>78</v>
      </c>
      <c r="F22" s="5">
        <v>758.9</v>
      </c>
      <c r="G22" s="5"/>
      <c r="H22" s="5"/>
      <c r="I22" s="5"/>
      <c r="J22" s="5"/>
      <c r="K22" s="5"/>
      <c r="L22" s="5"/>
      <c r="M22" s="5"/>
      <c r="N22" s="5"/>
      <c r="O22" s="5"/>
      <c r="V22">
        <v>758.9</v>
      </c>
      <c r="AB22">
        <v>758.9</v>
      </c>
      <c r="AH22">
        <v>0</v>
      </c>
      <c r="AI22">
        <v>148.30000000000001</v>
      </c>
      <c r="AK22">
        <v>66</v>
      </c>
      <c r="AL22">
        <v>540.20000000000005</v>
      </c>
      <c r="AN22">
        <v>4.4000000000000004</v>
      </c>
    </row>
    <row r="23" spans="4:65" x14ac:dyDescent="0.2">
      <c r="D23" s="5" t="s">
        <v>84</v>
      </c>
      <c r="E23" s="5" t="s">
        <v>78</v>
      </c>
      <c r="F23" s="5">
        <v>-45.6</v>
      </c>
      <c r="G23" s="5">
        <v>-3.6</v>
      </c>
      <c r="H23" s="5">
        <v>-2.4</v>
      </c>
      <c r="I23" s="5">
        <v>-2.2999999999999998</v>
      </c>
      <c r="J23" s="5"/>
      <c r="K23" s="5">
        <v>0.7</v>
      </c>
      <c r="L23" s="5">
        <v>-3</v>
      </c>
      <c r="M23" s="5">
        <v>0</v>
      </c>
      <c r="N23" s="5">
        <v>-1.2</v>
      </c>
      <c r="O23" s="5">
        <v>-1.2</v>
      </c>
      <c r="R23">
        <v>0</v>
      </c>
      <c r="V23">
        <v>-43.2</v>
      </c>
      <c r="W23">
        <v>-9.6</v>
      </c>
      <c r="X23">
        <v>-20</v>
      </c>
      <c r="Y23">
        <v>12.8</v>
      </c>
      <c r="Z23">
        <v>-2.4</v>
      </c>
      <c r="AB23">
        <v>-33.6</v>
      </c>
      <c r="AD23">
        <v>-1</v>
      </c>
      <c r="AE23">
        <v>-5.9</v>
      </c>
      <c r="AF23">
        <v>-9.4</v>
      </c>
      <c r="AH23">
        <v>0.1</v>
      </c>
      <c r="AI23">
        <v>-1.9</v>
      </c>
      <c r="AJ23">
        <v>0.8</v>
      </c>
      <c r="AK23">
        <v>-13.9</v>
      </c>
      <c r="AL23">
        <v>-0.8</v>
      </c>
      <c r="AM23">
        <v>0</v>
      </c>
      <c r="AN23">
        <v>-0.7</v>
      </c>
      <c r="AO23">
        <v>-0.2</v>
      </c>
      <c r="AP23">
        <v>0.1</v>
      </c>
      <c r="AQ23">
        <v>-0.4</v>
      </c>
      <c r="AR23">
        <v>-0.5</v>
      </c>
      <c r="AS23">
        <v>1.2</v>
      </c>
    </row>
    <row r="24" spans="4:65" x14ac:dyDescent="0.2">
      <c r="D24" s="5" t="s">
        <v>85</v>
      </c>
      <c r="E24" s="5" t="s">
        <v>78</v>
      </c>
      <c r="F24" s="5">
        <v>4.8</v>
      </c>
      <c r="G24" s="5"/>
      <c r="H24" s="5"/>
      <c r="I24" s="5"/>
      <c r="J24" s="5"/>
      <c r="K24" s="5"/>
      <c r="L24" s="5"/>
      <c r="M24" s="5"/>
      <c r="N24" s="5"/>
      <c r="O24" s="5"/>
      <c r="V24">
        <v>-2.5</v>
      </c>
      <c r="AB24">
        <v>-2.5</v>
      </c>
      <c r="AK24">
        <v>-2.5</v>
      </c>
      <c r="AS24">
        <v>2.2000000000000002</v>
      </c>
      <c r="AT24">
        <v>0</v>
      </c>
      <c r="BD24">
        <v>0</v>
      </c>
      <c r="BG24">
        <v>0</v>
      </c>
      <c r="BH24">
        <v>5.0999999999999996</v>
      </c>
    </row>
    <row r="25" spans="4:65" x14ac:dyDescent="0.2">
      <c r="D25" s="5" t="s">
        <v>86</v>
      </c>
      <c r="E25" s="5" t="s">
        <v>78</v>
      </c>
      <c r="F25" s="5">
        <v>3405.6</v>
      </c>
      <c r="G25" s="5">
        <v>354.6</v>
      </c>
      <c r="H25" s="5">
        <v>356</v>
      </c>
      <c r="I25" s="5">
        <v>355.5</v>
      </c>
      <c r="J25" s="5">
        <v>0.7</v>
      </c>
      <c r="K25" s="5">
        <v>132.19999999999999</v>
      </c>
      <c r="L25" s="5">
        <v>222.6</v>
      </c>
      <c r="M25" s="5">
        <v>0.5</v>
      </c>
      <c r="N25" s="5">
        <v>-1.4</v>
      </c>
      <c r="O25" s="5">
        <v>-1.6</v>
      </c>
      <c r="P25">
        <v>0.2</v>
      </c>
      <c r="R25">
        <v>0</v>
      </c>
      <c r="V25">
        <v>1308.0999999999999</v>
      </c>
      <c r="W25">
        <v>2655.6</v>
      </c>
      <c r="X25">
        <v>2254.5</v>
      </c>
      <c r="Y25">
        <v>376.3</v>
      </c>
      <c r="Z25">
        <v>24.7</v>
      </c>
      <c r="AB25">
        <v>-1347.4</v>
      </c>
      <c r="AC25">
        <v>0.8</v>
      </c>
      <c r="AD25">
        <v>19.5</v>
      </c>
      <c r="AE25">
        <v>63.1</v>
      </c>
      <c r="AF25">
        <v>-223.4</v>
      </c>
      <c r="AH25">
        <v>-2.4</v>
      </c>
      <c r="AI25">
        <v>-283.89999999999998</v>
      </c>
      <c r="AJ25">
        <v>12.7</v>
      </c>
      <c r="AK25">
        <v>-507.2</v>
      </c>
      <c r="AL25">
        <v>-450.6</v>
      </c>
      <c r="AM25">
        <v>17.100000000000001</v>
      </c>
      <c r="AN25">
        <v>-19</v>
      </c>
      <c r="AO25">
        <v>-1.4</v>
      </c>
      <c r="AP25">
        <v>-1.6</v>
      </c>
      <c r="AQ25">
        <v>18.3</v>
      </c>
      <c r="AR25">
        <v>10.8</v>
      </c>
      <c r="AS25">
        <v>1536.4</v>
      </c>
      <c r="AT25">
        <v>75.7</v>
      </c>
      <c r="AU25">
        <v>0.3</v>
      </c>
      <c r="AV25">
        <v>6.7</v>
      </c>
      <c r="AW25">
        <v>6.7</v>
      </c>
      <c r="AY25">
        <v>0.9</v>
      </c>
      <c r="AZ25">
        <v>0.7</v>
      </c>
      <c r="BA25">
        <v>0.1</v>
      </c>
      <c r="BC25">
        <v>0.5</v>
      </c>
      <c r="BD25">
        <v>67.3</v>
      </c>
      <c r="BE25">
        <v>26</v>
      </c>
      <c r="BF25">
        <v>35.9</v>
      </c>
      <c r="BG25">
        <v>5.3</v>
      </c>
      <c r="BH25">
        <v>53.3</v>
      </c>
      <c r="BJ25">
        <v>77.400000000000006</v>
      </c>
      <c r="BK25">
        <v>39.4</v>
      </c>
      <c r="BL25">
        <v>36.1</v>
      </c>
      <c r="BM25">
        <v>1.8</v>
      </c>
    </row>
    <row r="26" spans="4:65" x14ac:dyDescent="0.2">
      <c r="D26" s="5" t="s">
        <v>87</v>
      </c>
      <c r="E26" s="5" t="s">
        <v>78</v>
      </c>
      <c r="F26" s="5">
        <v>4185.3</v>
      </c>
      <c r="G26" s="5">
        <v>437.7</v>
      </c>
      <c r="H26" s="5">
        <v>354.7</v>
      </c>
      <c r="I26" s="5">
        <v>354.7</v>
      </c>
      <c r="J26" s="5"/>
      <c r="K26" s="5">
        <v>132.1</v>
      </c>
      <c r="L26" s="5">
        <v>222.6</v>
      </c>
      <c r="M26" s="5"/>
      <c r="N26" s="5">
        <v>83</v>
      </c>
      <c r="O26" s="5">
        <v>52.8</v>
      </c>
      <c r="R26">
        <v>1.7</v>
      </c>
      <c r="T26">
        <v>2.8</v>
      </c>
      <c r="U26">
        <v>25.6</v>
      </c>
      <c r="V26">
        <v>3011.3</v>
      </c>
      <c r="W26">
        <v>2533.5</v>
      </c>
      <c r="X26">
        <v>2259.5</v>
      </c>
      <c r="Y26">
        <v>249.4</v>
      </c>
      <c r="Z26">
        <v>24.6</v>
      </c>
      <c r="AB26">
        <v>477.9</v>
      </c>
      <c r="AC26">
        <v>62.9</v>
      </c>
      <c r="AD26">
        <v>19.600000000000001</v>
      </c>
      <c r="AE26">
        <v>201.3</v>
      </c>
      <c r="AF26">
        <v>0.4</v>
      </c>
      <c r="AH26">
        <v>0</v>
      </c>
      <c r="AI26">
        <v>1.4</v>
      </c>
      <c r="AJ26">
        <v>22</v>
      </c>
      <c r="AK26">
        <v>51.5</v>
      </c>
      <c r="AL26">
        <v>46</v>
      </c>
      <c r="AM26">
        <v>13.8</v>
      </c>
      <c r="AN26">
        <v>0.5</v>
      </c>
      <c r="AO26">
        <v>0.3</v>
      </c>
      <c r="AP26">
        <v>0.3</v>
      </c>
      <c r="AQ26">
        <v>1.4</v>
      </c>
      <c r="AR26">
        <v>56.7</v>
      </c>
      <c r="AS26">
        <v>596.20000000000005</v>
      </c>
      <c r="AT26">
        <v>54.7</v>
      </c>
      <c r="AU26">
        <v>0.3</v>
      </c>
      <c r="AV26">
        <v>6.7</v>
      </c>
      <c r="AW26">
        <v>6.7</v>
      </c>
      <c r="AY26">
        <v>0.1</v>
      </c>
      <c r="BA26">
        <v>0.1</v>
      </c>
      <c r="BD26">
        <v>47.5</v>
      </c>
      <c r="BE26">
        <v>26</v>
      </c>
      <c r="BF26">
        <v>17.399999999999999</v>
      </c>
      <c r="BG26">
        <v>4</v>
      </c>
      <c r="BI26">
        <v>12.7</v>
      </c>
      <c r="BJ26">
        <v>72.7</v>
      </c>
      <c r="BK26">
        <v>39.4</v>
      </c>
      <c r="BL26">
        <v>32.4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991.5</v>
      </c>
      <c r="G27" s="5">
        <v>251.1</v>
      </c>
      <c r="H27" s="5">
        <v>222.6</v>
      </c>
      <c r="I27" s="5">
        <v>222.6</v>
      </c>
      <c r="J27" s="5"/>
      <c r="K27" s="5"/>
      <c r="L27" s="5">
        <v>222.6</v>
      </c>
      <c r="M27" s="5"/>
      <c r="N27" s="5">
        <v>28.5</v>
      </c>
      <c r="O27" s="5"/>
      <c r="T27">
        <v>2.8</v>
      </c>
      <c r="U27">
        <v>25.6</v>
      </c>
      <c r="V27">
        <v>45.5</v>
      </c>
      <c r="AB27">
        <v>45.5</v>
      </c>
      <c r="AC27">
        <v>26.3</v>
      </c>
      <c r="AK27">
        <v>0.5</v>
      </c>
      <c r="AL27">
        <v>0.9</v>
      </c>
      <c r="AR27">
        <v>17.8</v>
      </c>
      <c r="AS27">
        <v>568.20000000000005</v>
      </c>
      <c r="AT27">
        <v>50</v>
      </c>
      <c r="AU27">
        <v>0.3</v>
      </c>
      <c r="AV27">
        <v>6.7</v>
      </c>
      <c r="AW27">
        <v>6.7</v>
      </c>
      <c r="AY27">
        <v>0.1</v>
      </c>
      <c r="BA27">
        <v>0.1</v>
      </c>
      <c r="BD27">
        <v>42.8</v>
      </c>
      <c r="BE27">
        <v>22.4</v>
      </c>
      <c r="BF27">
        <v>16.8</v>
      </c>
      <c r="BG27">
        <v>3.6</v>
      </c>
      <c r="BI27">
        <v>10.9</v>
      </c>
      <c r="BJ27">
        <v>65.900000000000006</v>
      </c>
      <c r="BK27">
        <v>39.4</v>
      </c>
      <c r="BL27">
        <v>25.7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3193.8</v>
      </c>
      <c r="G28" s="5">
        <v>186.6</v>
      </c>
      <c r="H28" s="5">
        <v>132.1</v>
      </c>
      <c r="I28" s="5">
        <v>132.1</v>
      </c>
      <c r="J28" s="5"/>
      <c r="K28" s="5">
        <v>132.1</v>
      </c>
      <c r="L28" s="5"/>
      <c r="M28" s="5"/>
      <c r="N28" s="5">
        <v>54.5</v>
      </c>
      <c r="O28" s="5">
        <v>52.8</v>
      </c>
      <c r="R28">
        <v>1.7</v>
      </c>
      <c r="V28">
        <v>2965.8</v>
      </c>
      <c r="W28">
        <v>2533.5</v>
      </c>
      <c r="X28">
        <v>2259.5</v>
      </c>
      <c r="Y28">
        <v>249.4</v>
      </c>
      <c r="Z28">
        <v>24.6</v>
      </c>
      <c r="AB28">
        <v>432.3</v>
      </c>
      <c r="AC28">
        <v>36.6</v>
      </c>
      <c r="AD28">
        <v>19.600000000000001</v>
      </c>
      <c r="AE28">
        <v>201.3</v>
      </c>
      <c r="AF28">
        <v>0.4</v>
      </c>
      <c r="AH28">
        <v>0</v>
      </c>
      <c r="AI28">
        <v>1.4</v>
      </c>
      <c r="AJ28">
        <v>22</v>
      </c>
      <c r="AK28">
        <v>51</v>
      </c>
      <c r="AL28">
        <v>45</v>
      </c>
      <c r="AM28">
        <v>13.8</v>
      </c>
      <c r="AN28">
        <v>0.5</v>
      </c>
      <c r="AO28">
        <v>0.3</v>
      </c>
      <c r="AP28">
        <v>0.3</v>
      </c>
      <c r="AQ28">
        <v>1.4</v>
      </c>
      <c r="AR28">
        <v>38.799999999999997</v>
      </c>
      <c r="AS28">
        <v>28</v>
      </c>
      <c r="AT28">
        <v>4.7</v>
      </c>
      <c r="BD28">
        <v>4.7</v>
      </c>
      <c r="BE28">
        <v>3.6</v>
      </c>
      <c r="BF28">
        <v>0.6</v>
      </c>
      <c r="BG28">
        <v>0.5</v>
      </c>
      <c r="BI28">
        <v>1.7</v>
      </c>
      <c r="BJ28">
        <v>6.8</v>
      </c>
      <c r="BL28">
        <v>6.7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3631.1</v>
      </c>
      <c r="G29" s="5">
        <v>122.2</v>
      </c>
      <c r="H29" s="5"/>
      <c r="I29" s="5"/>
      <c r="J29" s="5"/>
      <c r="K29" s="5"/>
      <c r="L29" s="5"/>
      <c r="M29" s="5"/>
      <c r="N29" s="5">
        <v>122.2</v>
      </c>
      <c r="O29" s="5">
        <v>63.2</v>
      </c>
      <c r="R29">
        <v>4.0999999999999996</v>
      </c>
      <c r="T29">
        <v>17.399999999999999</v>
      </c>
      <c r="U29">
        <v>37.5</v>
      </c>
      <c r="V29">
        <v>2884.5</v>
      </c>
      <c r="W29">
        <v>6.6</v>
      </c>
      <c r="X29">
        <v>5</v>
      </c>
      <c r="Y29">
        <v>1.5</v>
      </c>
      <c r="AB29">
        <v>2877.9</v>
      </c>
      <c r="AC29">
        <v>220.5</v>
      </c>
      <c r="AD29">
        <v>62.6</v>
      </c>
      <c r="AE29">
        <v>367.6</v>
      </c>
      <c r="AF29">
        <v>394.4</v>
      </c>
      <c r="AH29">
        <v>2.5</v>
      </c>
      <c r="AI29">
        <v>287.89999999999998</v>
      </c>
      <c r="AJ29">
        <v>13.8</v>
      </c>
      <c r="AK29">
        <v>900.8</v>
      </c>
      <c r="AL29">
        <v>506.4</v>
      </c>
      <c r="AM29">
        <v>5.2</v>
      </c>
      <c r="AN29">
        <v>26.9</v>
      </c>
      <c r="AO29">
        <v>17.2</v>
      </c>
      <c r="AP29">
        <v>5.9</v>
      </c>
      <c r="AQ29">
        <v>8.6999999999999993</v>
      </c>
      <c r="AR29">
        <v>57.5</v>
      </c>
      <c r="AS29">
        <v>0.4</v>
      </c>
      <c r="BH29">
        <v>364.4</v>
      </c>
      <c r="BI29">
        <v>259.7</v>
      </c>
    </row>
    <row r="30" spans="4:65" x14ac:dyDescent="0.2">
      <c r="D30" s="5" t="s">
        <v>91</v>
      </c>
      <c r="E30" s="5" t="s">
        <v>78</v>
      </c>
      <c r="F30" s="5">
        <v>572.70000000000005</v>
      </c>
      <c r="G30" s="5"/>
      <c r="H30" s="5"/>
      <c r="I30" s="5"/>
      <c r="J30" s="5"/>
      <c r="K30" s="5"/>
      <c r="L30" s="5"/>
      <c r="M30" s="5"/>
      <c r="N30" s="5"/>
      <c r="O30" s="5"/>
      <c r="BH30">
        <v>364.4</v>
      </c>
      <c r="BI30">
        <v>208.3</v>
      </c>
    </row>
    <row r="31" spans="4:65" x14ac:dyDescent="0.2">
      <c r="D31" s="5" t="s">
        <v>92</v>
      </c>
      <c r="E31" s="5" t="s">
        <v>78</v>
      </c>
      <c r="F31" s="5">
        <v>3058.5</v>
      </c>
      <c r="G31" s="5">
        <v>122.2</v>
      </c>
      <c r="H31" s="5"/>
      <c r="I31" s="5"/>
      <c r="J31" s="5"/>
      <c r="K31" s="5"/>
      <c r="L31" s="5"/>
      <c r="M31" s="5"/>
      <c r="N31" s="5">
        <v>122.2</v>
      </c>
      <c r="O31" s="5">
        <v>63.2</v>
      </c>
      <c r="R31">
        <v>4.0999999999999996</v>
      </c>
      <c r="T31">
        <v>17.399999999999999</v>
      </c>
      <c r="U31">
        <v>37.5</v>
      </c>
      <c r="V31">
        <v>2884.5</v>
      </c>
      <c r="W31">
        <v>6.6</v>
      </c>
      <c r="X31">
        <v>5</v>
      </c>
      <c r="Y31">
        <v>1.5</v>
      </c>
      <c r="AB31">
        <v>2877.9</v>
      </c>
      <c r="AC31">
        <v>220.5</v>
      </c>
      <c r="AD31">
        <v>62.6</v>
      </c>
      <c r="AE31">
        <v>367.6</v>
      </c>
      <c r="AF31">
        <v>394.4</v>
      </c>
      <c r="AH31">
        <v>2.5</v>
      </c>
      <c r="AI31">
        <v>287.89999999999998</v>
      </c>
      <c r="AJ31">
        <v>13.8</v>
      </c>
      <c r="AK31">
        <v>900.8</v>
      </c>
      <c r="AL31">
        <v>506.4</v>
      </c>
      <c r="AM31">
        <v>5.2</v>
      </c>
      <c r="AN31">
        <v>26.9</v>
      </c>
      <c r="AO31">
        <v>17.2</v>
      </c>
      <c r="AP31">
        <v>5.9</v>
      </c>
      <c r="AQ31">
        <v>8.6999999999999993</v>
      </c>
      <c r="AR31">
        <v>57.5</v>
      </c>
      <c r="AS31">
        <v>0.4</v>
      </c>
      <c r="BI31">
        <v>51.4</v>
      </c>
    </row>
    <row r="32" spans="4:65" x14ac:dyDescent="0.2">
      <c r="D32" s="5" t="s">
        <v>200</v>
      </c>
      <c r="E32" s="5" t="s">
        <v>78</v>
      </c>
      <c r="F32" s="5">
        <v>554.1</v>
      </c>
      <c r="G32" s="5">
        <v>315.5</v>
      </c>
      <c r="H32" s="5">
        <v>354.7</v>
      </c>
      <c r="I32" s="5">
        <v>354.7</v>
      </c>
      <c r="J32" s="5"/>
      <c r="K32" s="5">
        <v>132.1</v>
      </c>
      <c r="L32" s="5">
        <v>222.6</v>
      </c>
      <c r="M32" s="5"/>
      <c r="N32" s="5">
        <v>-39.200000000000003</v>
      </c>
      <c r="O32" s="5">
        <v>-10.4</v>
      </c>
      <c r="R32">
        <v>-2.4</v>
      </c>
      <c r="T32">
        <v>-14.6</v>
      </c>
      <c r="U32">
        <v>-11.8</v>
      </c>
      <c r="V32">
        <v>126.9</v>
      </c>
      <c r="W32">
        <v>2526.9</v>
      </c>
      <c r="X32">
        <v>2254.5</v>
      </c>
      <c r="Y32">
        <v>247.9</v>
      </c>
      <c r="Z32">
        <v>24.6</v>
      </c>
      <c r="AB32">
        <v>-2400.1</v>
      </c>
      <c r="AC32">
        <v>-157.6</v>
      </c>
      <c r="AD32">
        <v>-43.1</v>
      </c>
      <c r="AE32">
        <v>-166.3</v>
      </c>
      <c r="AF32">
        <v>-394.1</v>
      </c>
      <c r="AH32">
        <v>-2.5</v>
      </c>
      <c r="AI32">
        <v>-286.5</v>
      </c>
      <c r="AJ32">
        <v>8.1</v>
      </c>
      <c r="AK32">
        <v>-849.3</v>
      </c>
      <c r="AL32">
        <v>-460.4</v>
      </c>
      <c r="AM32">
        <v>8.6</v>
      </c>
      <c r="AN32">
        <v>-26.3</v>
      </c>
      <c r="AO32">
        <v>-16.899999999999999</v>
      </c>
      <c r="AP32">
        <v>-5.6</v>
      </c>
      <c r="AQ32">
        <v>-7.4</v>
      </c>
      <c r="AR32">
        <v>-0.9</v>
      </c>
      <c r="AS32">
        <v>595.70000000000005</v>
      </c>
      <c r="AT32">
        <v>54.7</v>
      </c>
      <c r="AU32">
        <v>0.3</v>
      </c>
      <c r="AV32">
        <v>6.7</v>
      </c>
      <c r="AW32">
        <v>6.7</v>
      </c>
      <c r="AY32">
        <v>0.1</v>
      </c>
      <c r="BA32">
        <v>0.1</v>
      </c>
      <c r="BD32">
        <v>47.5</v>
      </c>
      <c r="BE32">
        <v>26</v>
      </c>
      <c r="BF32">
        <v>17.399999999999999</v>
      </c>
      <c r="BG32">
        <v>4</v>
      </c>
      <c r="BH32">
        <v>-364.4</v>
      </c>
      <c r="BI32">
        <v>-247</v>
      </c>
      <c r="BJ32">
        <v>72.7</v>
      </c>
      <c r="BK32">
        <v>39.4</v>
      </c>
      <c r="BL32">
        <v>32.4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418.8</v>
      </c>
      <c r="G33" s="5">
        <v>251.1</v>
      </c>
      <c r="H33" s="5">
        <v>222.6</v>
      </c>
      <c r="I33" s="5">
        <v>222.6</v>
      </c>
      <c r="J33" s="5"/>
      <c r="K33" s="5"/>
      <c r="L33" s="5">
        <v>222.6</v>
      </c>
      <c r="M33" s="5"/>
      <c r="N33" s="5">
        <v>28.5</v>
      </c>
      <c r="O33" s="5"/>
      <c r="T33">
        <v>2.8</v>
      </c>
      <c r="U33">
        <v>25.6</v>
      </c>
      <c r="V33">
        <v>45.5</v>
      </c>
      <c r="AB33">
        <v>45.5</v>
      </c>
      <c r="AC33">
        <v>26.3</v>
      </c>
      <c r="AK33">
        <v>0.5</v>
      </c>
      <c r="AL33">
        <v>0.9</v>
      </c>
      <c r="AR33">
        <v>17.8</v>
      </c>
      <c r="AS33">
        <v>568.20000000000005</v>
      </c>
      <c r="AT33">
        <v>50</v>
      </c>
      <c r="AU33">
        <v>0.3</v>
      </c>
      <c r="AV33">
        <v>6.7</v>
      </c>
      <c r="AW33">
        <v>6.7</v>
      </c>
      <c r="AY33">
        <v>0.1</v>
      </c>
      <c r="BA33">
        <v>0.1</v>
      </c>
      <c r="BD33">
        <v>42.8</v>
      </c>
      <c r="BE33">
        <v>22.4</v>
      </c>
      <c r="BF33">
        <v>16.8</v>
      </c>
      <c r="BG33">
        <v>3.6</v>
      </c>
      <c r="BH33">
        <v>-364.4</v>
      </c>
      <c r="BI33">
        <v>-197.4</v>
      </c>
      <c r="BJ33">
        <v>65.900000000000006</v>
      </c>
      <c r="BK33">
        <v>39.4</v>
      </c>
      <c r="BL33">
        <v>25.7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135.30000000000001</v>
      </c>
      <c r="G34" s="5">
        <v>64.5</v>
      </c>
      <c r="H34" s="5">
        <v>132.1</v>
      </c>
      <c r="I34" s="5">
        <v>132.1</v>
      </c>
      <c r="J34" s="5"/>
      <c r="K34" s="5">
        <v>132.1</v>
      </c>
      <c r="L34" s="5"/>
      <c r="M34" s="5"/>
      <c r="N34" s="5">
        <v>-67.7</v>
      </c>
      <c r="O34" s="5">
        <v>-10.4</v>
      </c>
      <c r="R34">
        <v>-2.4</v>
      </c>
      <c r="T34">
        <v>-17.399999999999999</v>
      </c>
      <c r="U34">
        <v>-37.5</v>
      </c>
      <c r="V34">
        <v>81.3</v>
      </c>
      <c r="W34">
        <v>2526.9</v>
      </c>
      <c r="X34">
        <v>2254.5</v>
      </c>
      <c r="Y34">
        <v>247.9</v>
      </c>
      <c r="Z34">
        <v>24.6</v>
      </c>
      <c r="AB34">
        <v>-2445.6</v>
      </c>
      <c r="AC34">
        <v>-183.8</v>
      </c>
      <c r="AD34">
        <v>-43.1</v>
      </c>
      <c r="AE34">
        <v>-166.3</v>
      </c>
      <c r="AF34">
        <v>-394.1</v>
      </c>
      <c r="AH34">
        <v>-2.5</v>
      </c>
      <c r="AI34">
        <v>-286.5</v>
      </c>
      <c r="AJ34">
        <v>8.1</v>
      </c>
      <c r="AK34">
        <v>-849.8</v>
      </c>
      <c r="AL34">
        <v>-461.3</v>
      </c>
      <c r="AM34">
        <v>8.6</v>
      </c>
      <c r="AN34">
        <v>-26.3</v>
      </c>
      <c r="AO34">
        <v>-16.899999999999999</v>
      </c>
      <c r="AP34">
        <v>-5.6</v>
      </c>
      <c r="AQ34">
        <v>-7.4</v>
      </c>
      <c r="AR34">
        <v>-18.7</v>
      </c>
      <c r="AS34">
        <v>27.5</v>
      </c>
      <c r="AT34">
        <v>4.7</v>
      </c>
      <c r="BD34">
        <v>4.7</v>
      </c>
      <c r="BE34">
        <v>3.6</v>
      </c>
      <c r="BF34">
        <v>0.6</v>
      </c>
      <c r="BG34">
        <v>0.5</v>
      </c>
      <c r="BI34">
        <v>-49.6</v>
      </c>
      <c r="BJ34">
        <v>6.8</v>
      </c>
      <c r="BL34">
        <v>6.7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195.2</v>
      </c>
      <c r="G35" s="5">
        <v>19.600000000000001</v>
      </c>
      <c r="H35" s="5"/>
      <c r="I35" s="5"/>
      <c r="J35" s="5"/>
      <c r="K35" s="5"/>
      <c r="L35" s="5"/>
      <c r="M35" s="5"/>
      <c r="N35" s="5">
        <v>19.600000000000001</v>
      </c>
      <c r="O35" s="5"/>
      <c r="T35">
        <v>9.5</v>
      </c>
      <c r="U35">
        <v>10.1</v>
      </c>
      <c r="V35">
        <v>86.6</v>
      </c>
      <c r="AB35">
        <v>86.6</v>
      </c>
      <c r="AC35">
        <v>68.400000000000006</v>
      </c>
      <c r="AD35">
        <v>0.3</v>
      </c>
      <c r="AK35">
        <v>0</v>
      </c>
      <c r="AL35">
        <v>7.1</v>
      </c>
      <c r="AQ35">
        <v>5.5</v>
      </c>
      <c r="AR35">
        <v>5.4</v>
      </c>
      <c r="AS35">
        <v>40.4</v>
      </c>
      <c r="BH35">
        <v>28.4</v>
      </c>
      <c r="BI35">
        <v>20.2</v>
      </c>
    </row>
    <row r="36" spans="4:65" x14ac:dyDescent="0.2">
      <c r="D36" s="5" t="s">
        <v>93</v>
      </c>
      <c r="E36" s="5" t="s">
        <v>78</v>
      </c>
      <c r="F36" s="5">
        <v>14.4</v>
      </c>
      <c r="G36" s="5"/>
      <c r="H36" s="5"/>
      <c r="I36" s="5"/>
      <c r="J36" s="5"/>
      <c r="K36" s="5"/>
      <c r="L36" s="5"/>
      <c r="M36" s="5"/>
      <c r="N36" s="5"/>
      <c r="O36" s="5"/>
      <c r="BH36">
        <v>14.4</v>
      </c>
    </row>
    <row r="37" spans="4:65" x14ac:dyDescent="0.2">
      <c r="D37" s="5" t="s">
        <v>94</v>
      </c>
      <c r="E37" s="5" t="s">
        <v>78</v>
      </c>
      <c r="F37" s="5">
        <v>33.5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29.4</v>
      </c>
      <c r="BH37">
        <v>3.9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8.1999999999999993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>
        <v>6.9</v>
      </c>
      <c r="U38">
        <v>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11.7</v>
      </c>
      <c r="H39" s="5"/>
      <c r="I39" s="5"/>
      <c r="J39" s="5"/>
      <c r="K39" s="5"/>
      <c r="L39" s="5"/>
      <c r="M39" s="5"/>
      <c r="N39" s="5">
        <v>11.7</v>
      </c>
      <c r="O39" s="5"/>
      <c r="T39">
        <v>2.7</v>
      </c>
      <c r="U39">
        <v>9.1</v>
      </c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123.8</v>
      </c>
      <c r="G40" s="5"/>
      <c r="H40" s="5"/>
      <c r="I40" s="5"/>
      <c r="J40" s="5"/>
      <c r="K40" s="5"/>
      <c r="L40" s="5"/>
      <c r="M40" s="5"/>
      <c r="N40" s="5"/>
      <c r="O40" s="5"/>
      <c r="V40">
        <v>86.5</v>
      </c>
      <c r="AB40">
        <v>86.5</v>
      </c>
      <c r="AC40">
        <v>68.400000000000006</v>
      </c>
      <c r="AD40">
        <v>0.3</v>
      </c>
      <c r="AK40">
        <v>0</v>
      </c>
      <c r="AL40">
        <v>7.1</v>
      </c>
      <c r="AQ40">
        <v>5.5</v>
      </c>
      <c r="AR40">
        <v>5.4</v>
      </c>
      <c r="AS40">
        <v>8.6</v>
      </c>
      <c r="BH40">
        <v>8.8000000000000007</v>
      </c>
      <c r="BI40">
        <v>19.899999999999999</v>
      </c>
    </row>
    <row r="41" spans="4:65" x14ac:dyDescent="0.2">
      <c r="D41" s="5" t="s">
        <v>204</v>
      </c>
      <c r="E41" s="5" t="s">
        <v>78</v>
      </c>
      <c r="F41" s="5">
        <v>2.4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24.6</v>
      </c>
      <c r="G42" s="5"/>
      <c r="H42" s="5"/>
      <c r="I42" s="5"/>
      <c r="J42" s="5"/>
      <c r="K42" s="5"/>
      <c r="L42" s="5"/>
      <c r="M42" s="5"/>
      <c r="N42" s="5"/>
      <c r="O42" s="5"/>
      <c r="BH42">
        <v>19.3</v>
      </c>
      <c r="BI42">
        <v>5.3</v>
      </c>
    </row>
    <row r="43" spans="4:65" x14ac:dyDescent="0.2">
      <c r="D43" s="5" t="s">
        <v>99</v>
      </c>
      <c r="E43" s="5" t="s">
        <v>78</v>
      </c>
      <c r="F43" s="5">
        <v>2631.7</v>
      </c>
      <c r="G43" s="5">
        <v>19.5</v>
      </c>
      <c r="H43" s="5">
        <v>1.3</v>
      </c>
      <c r="I43" s="5">
        <v>0.8</v>
      </c>
      <c r="J43" s="5">
        <v>0.7</v>
      </c>
      <c r="K43" s="5">
        <v>0.1</v>
      </c>
      <c r="L43" s="5"/>
      <c r="M43" s="5">
        <v>0.5</v>
      </c>
      <c r="N43" s="5">
        <v>18.2</v>
      </c>
      <c r="O43" s="5">
        <v>8.8000000000000007</v>
      </c>
      <c r="P43">
        <v>0.2</v>
      </c>
      <c r="R43">
        <v>2.4</v>
      </c>
      <c r="T43">
        <v>5.0999999999999996</v>
      </c>
      <c r="U43">
        <v>1.7</v>
      </c>
      <c r="V43">
        <v>1094.7</v>
      </c>
      <c r="W43">
        <v>128.6</v>
      </c>
      <c r="Y43">
        <v>128.5</v>
      </c>
      <c r="Z43">
        <v>0.2</v>
      </c>
      <c r="AB43">
        <v>966.1</v>
      </c>
      <c r="AC43">
        <v>89.9</v>
      </c>
      <c r="AD43">
        <v>62.3</v>
      </c>
      <c r="AE43">
        <v>229.4</v>
      </c>
      <c r="AF43">
        <v>170.6</v>
      </c>
      <c r="AH43">
        <v>0.1</v>
      </c>
      <c r="AI43">
        <v>2.6</v>
      </c>
      <c r="AJ43">
        <v>4.5</v>
      </c>
      <c r="AK43">
        <v>342.1</v>
      </c>
      <c r="AL43">
        <v>2.7</v>
      </c>
      <c r="AM43">
        <v>8.5</v>
      </c>
      <c r="AN43">
        <v>7.4</v>
      </c>
      <c r="AO43">
        <v>15.6</v>
      </c>
      <c r="AP43">
        <v>3.9</v>
      </c>
      <c r="AQ43">
        <v>20.2</v>
      </c>
      <c r="AR43">
        <v>6.3</v>
      </c>
      <c r="AS43">
        <v>900.3</v>
      </c>
      <c r="AT43">
        <v>21</v>
      </c>
      <c r="AY43">
        <v>0.7</v>
      </c>
      <c r="AZ43">
        <v>0.7</v>
      </c>
      <c r="BC43">
        <v>0.5</v>
      </c>
      <c r="BD43">
        <v>19.8</v>
      </c>
      <c r="BF43">
        <v>18.5</v>
      </c>
      <c r="BG43">
        <v>1.3</v>
      </c>
      <c r="BH43">
        <v>370</v>
      </c>
      <c r="BI43">
        <v>221.5</v>
      </c>
      <c r="BJ43">
        <v>4.7</v>
      </c>
      <c r="BL43">
        <v>3.7</v>
      </c>
      <c r="BM43">
        <v>1</v>
      </c>
    </row>
    <row r="44" spans="4:65" x14ac:dyDescent="0.2">
      <c r="D44" s="5" t="s">
        <v>100</v>
      </c>
      <c r="E44" s="5" t="s">
        <v>78</v>
      </c>
      <c r="F44" s="5">
        <v>2072.9</v>
      </c>
      <c r="G44" s="5">
        <v>14.8</v>
      </c>
      <c r="H44" s="5">
        <v>1.2</v>
      </c>
      <c r="I44" s="5">
        <v>0.7</v>
      </c>
      <c r="J44" s="5">
        <v>0.7</v>
      </c>
      <c r="K44" s="5"/>
      <c r="L44" s="5"/>
      <c r="M44" s="5">
        <v>0.5</v>
      </c>
      <c r="N44" s="5">
        <v>13.7</v>
      </c>
      <c r="O44" s="5">
        <v>6.6</v>
      </c>
      <c r="P44">
        <v>0.2</v>
      </c>
      <c r="T44">
        <v>5.0999999999999996</v>
      </c>
      <c r="U44">
        <v>1.7</v>
      </c>
      <c r="V44">
        <v>630.79999999999995</v>
      </c>
      <c r="AB44">
        <v>630.79999999999995</v>
      </c>
      <c r="AC44">
        <v>89.9</v>
      </c>
      <c r="AD44">
        <v>24.7</v>
      </c>
      <c r="AF44">
        <v>170.6</v>
      </c>
      <c r="AH44">
        <v>0.1</v>
      </c>
      <c r="AI44">
        <v>2.6</v>
      </c>
      <c r="AJ44">
        <v>0.4</v>
      </c>
      <c r="AK44">
        <v>339.6</v>
      </c>
      <c r="AL44">
        <v>2.7</v>
      </c>
      <c r="AR44">
        <v>0.2</v>
      </c>
      <c r="AS44">
        <v>810</v>
      </c>
      <c r="AT44">
        <v>21</v>
      </c>
      <c r="AY44">
        <v>0.7</v>
      </c>
      <c r="AZ44">
        <v>0.7</v>
      </c>
      <c r="BC44">
        <v>0.5</v>
      </c>
      <c r="BD44">
        <v>19.8</v>
      </c>
      <c r="BF44">
        <v>18.5</v>
      </c>
      <c r="BG44">
        <v>1.3</v>
      </c>
      <c r="BH44">
        <v>370</v>
      </c>
      <c r="BI44">
        <v>221.5</v>
      </c>
      <c r="BJ44">
        <v>4.7</v>
      </c>
      <c r="BL44">
        <v>3.7</v>
      </c>
      <c r="BM44">
        <v>1</v>
      </c>
    </row>
    <row r="45" spans="4:65" x14ac:dyDescent="0.2">
      <c r="D45" s="5" t="s">
        <v>101</v>
      </c>
      <c r="E45" s="5" t="s">
        <v>78</v>
      </c>
      <c r="F45" s="5">
        <v>656.6</v>
      </c>
      <c r="G45" s="5">
        <v>14.8</v>
      </c>
      <c r="H45" s="5">
        <v>1.2</v>
      </c>
      <c r="I45" s="5">
        <v>0.7</v>
      </c>
      <c r="J45" s="5">
        <v>0.7</v>
      </c>
      <c r="K45" s="5"/>
      <c r="L45" s="5"/>
      <c r="M45" s="5">
        <v>0.5</v>
      </c>
      <c r="N45" s="5">
        <v>13.6</v>
      </c>
      <c r="O45" s="5">
        <v>6.6</v>
      </c>
      <c r="P45">
        <v>0.2</v>
      </c>
      <c r="T45">
        <v>5.0999999999999996</v>
      </c>
      <c r="U45">
        <v>1.7</v>
      </c>
      <c r="V45">
        <v>121.1</v>
      </c>
      <c r="AB45">
        <v>121.1</v>
      </c>
      <c r="AC45">
        <v>89.9</v>
      </c>
      <c r="AD45">
        <v>0.3</v>
      </c>
      <c r="AF45">
        <v>0</v>
      </c>
      <c r="AJ45">
        <v>0</v>
      </c>
      <c r="AK45">
        <v>29.8</v>
      </c>
      <c r="AL45">
        <v>0.8</v>
      </c>
      <c r="AR45">
        <v>0.2</v>
      </c>
      <c r="AS45">
        <v>188</v>
      </c>
      <c r="AT45">
        <v>3.9</v>
      </c>
      <c r="BD45">
        <v>3.9</v>
      </c>
      <c r="BF45">
        <v>3.2</v>
      </c>
      <c r="BG45">
        <v>0.7</v>
      </c>
      <c r="BH45">
        <v>149.19999999999999</v>
      </c>
      <c r="BI45">
        <v>176.6</v>
      </c>
      <c r="BJ45">
        <v>3.1</v>
      </c>
      <c r="BL45">
        <v>3.1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12.4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12.3</v>
      </c>
      <c r="O46" s="5">
        <v>5.5</v>
      </c>
      <c r="T46">
        <v>5.0999999999999996</v>
      </c>
      <c r="U46">
        <v>1.7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10.4</v>
      </c>
      <c r="BH46">
        <v>9.3000000000000007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333</v>
      </c>
      <c r="G47" s="5"/>
      <c r="H47" s="5"/>
      <c r="I47" s="5"/>
      <c r="J47" s="5"/>
      <c r="K47" s="5"/>
      <c r="L47" s="5"/>
      <c r="M47" s="5"/>
      <c r="N47" s="5"/>
      <c r="O47" s="5"/>
      <c r="V47">
        <v>90.3</v>
      </c>
      <c r="AB47">
        <v>90.3</v>
      </c>
      <c r="AC47">
        <v>89.9</v>
      </c>
      <c r="AK47">
        <v>0.1</v>
      </c>
      <c r="AL47">
        <v>0</v>
      </c>
      <c r="AR47">
        <v>0.2</v>
      </c>
      <c r="AS47">
        <v>64.900000000000006</v>
      </c>
      <c r="AT47">
        <v>0.1</v>
      </c>
      <c r="BD47">
        <v>0.1</v>
      </c>
      <c r="BH47">
        <v>45.5</v>
      </c>
      <c r="BI47">
        <v>130.6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28.4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4.0999999999999996</v>
      </c>
      <c r="BH48">
        <v>22.8</v>
      </c>
      <c r="BJ48">
        <v>1.5</v>
      </c>
      <c r="BL48">
        <v>1.5</v>
      </c>
    </row>
    <row r="49" spans="4:61" x14ac:dyDescent="0.2">
      <c r="D49" s="5" t="s">
        <v>208</v>
      </c>
      <c r="E49" s="5" t="s">
        <v>78</v>
      </c>
      <c r="F49" s="5">
        <v>31.5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1.2</v>
      </c>
      <c r="O49" s="5">
        <v>1.2</v>
      </c>
      <c r="V49">
        <v>0.7</v>
      </c>
      <c r="AB49">
        <v>0.7</v>
      </c>
      <c r="AD49">
        <v>0</v>
      </c>
      <c r="AJ49">
        <v>0</v>
      </c>
      <c r="AK49">
        <v>0.2</v>
      </c>
      <c r="AL49">
        <v>0.5</v>
      </c>
      <c r="AS49">
        <v>22.3</v>
      </c>
      <c r="AT49">
        <v>1.2</v>
      </c>
      <c r="BD49">
        <v>1.2</v>
      </c>
      <c r="BH49">
        <v>5.0999999999999996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K50">
        <v>0.2</v>
      </c>
      <c r="AS50">
        <v>2.8</v>
      </c>
      <c r="BH50">
        <v>2.2999999999999998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27.5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0.1</v>
      </c>
      <c r="AK51">
        <v>0.2</v>
      </c>
      <c r="AS51">
        <v>14.1</v>
      </c>
      <c r="BH51">
        <v>12.4</v>
      </c>
      <c r="BI51">
        <v>0.6</v>
      </c>
    </row>
    <row r="52" spans="4:61" x14ac:dyDescent="0.2">
      <c r="D52" t="s">
        <v>211</v>
      </c>
      <c r="E52" t="s">
        <v>78</v>
      </c>
      <c r="F52">
        <v>7.2</v>
      </c>
      <c r="G52">
        <v>0.1</v>
      </c>
      <c r="H52">
        <v>0.1</v>
      </c>
      <c r="M52">
        <v>0.1</v>
      </c>
      <c r="V52">
        <v>1.8</v>
      </c>
      <c r="AB52">
        <v>1.8</v>
      </c>
      <c r="AD52">
        <v>0</v>
      </c>
      <c r="AK52">
        <v>1.8</v>
      </c>
      <c r="AS52">
        <v>2.9</v>
      </c>
      <c r="BH52">
        <v>0.7</v>
      </c>
      <c r="BI52">
        <v>1.7</v>
      </c>
    </row>
    <row r="53" spans="4:61" x14ac:dyDescent="0.2">
      <c r="D53" t="s">
        <v>212</v>
      </c>
      <c r="E53" t="s">
        <v>78</v>
      </c>
      <c r="F53">
        <v>89.2</v>
      </c>
      <c r="G53">
        <v>0.5</v>
      </c>
      <c r="H53">
        <v>0.5</v>
      </c>
      <c r="I53">
        <v>0.5</v>
      </c>
      <c r="J53">
        <v>0.5</v>
      </c>
      <c r="V53">
        <v>0.3</v>
      </c>
      <c r="AB53">
        <v>0.3</v>
      </c>
      <c r="AK53">
        <v>0.1</v>
      </c>
      <c r="AL53">
        <v>0.3</v>
      </c>
      <c r="AS53">
        <v>40.9</v>
      </c>
      <c r="AT53">
        <v>0.8</v>
      </c>
      <c r="BD53">
        <v>0.8</v>
      </c>
      <c r="BH53">
        <v>23.5</v>
      </c>
      <c r="BI53">
        <v>23.1</v>
      </c>
    </row>
    <row r="54" spans="4:61" x14ac:dyDescent="0.2">
      <c r="D54" t="s">
        <v>213</v>
      </c>
      <c r="E54" t="s">
        <v>78</v>
      </c>
      <c r="F54">
        <v>39.4</v>
      </c>
      <c r="V54">
        <v>0</v>
      </c>
      <c r="AB54">
        <v>0</v>
      </c>
      <c r="AD54">
        <v>0</v>
      </c>
      <c r="AK54">
        <v>0</v>
      </c>
      <c r="AS54">
        <v>10</v>
      </c>
      <c r="AT54">
        <v>0.2</v>
      </c>
      <c r="BD54">
        <v>0.2</v>
      </c>
      <c r="BH54">
        <v>13.3</v>
      </c>
      <c r="BI54">
        <v>16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K55">
        <v>0</v>
      </c>
      <c r="AS55">
        <v>0.6</v>
      </c>
      <c r="AT55">
        <v>1.6</v>
      </c>
      <c r="BD55">
        <v>1.6</v>
      </c>
      <c r="BH55">
        <v>0.7</v>
      </c>
      <c r="BI55">
        <v>0</v>
      </c>
    </row>
    <row r="56" spans="4:61" x14ac:dyDescent="0.2">
      <c r="D56" t="s">
        <v>215</v>
      </c>
      <c r="E56" t="s">
        <v>78</v>
      </c>
      <c r="F56">
        <v>35.6</v>
      </c>
      <c r="V56">
        <v>27.1</v>
      </c>
      <c r="AB56">
        <v>27.1</v>
      </c>
      <c r="AK56">
        <v>27.1</v>
      </c>
      <c r="AS56">
        <v>5</v>
      </c>
      <c r="BH56">
        <v>3.5</v>
      </c>
    </row>
    <row r="57" spans="4:61" x14ac:dyDescent="0.2">
      <c r="D57" t="s">
        <v>226</v>
      </c>
      <c r="E57" t="s">
        <v>78</v>
      </c>
      <c r="F57">
        <v>6.2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4.0999999999999996</v>
      </c>
      <c r="BH57">
        <v>1.8</v>
      </c>
      <c r="BI57">
        <v>0.3</v>
      </c>
    </row>
    <row r="58" spans="4:61" x14ac:dyDescent="0.2">
      <c r="D58" t="s">
        <v>216</v>
      </c>
      <c r="E58" t="s">
        <v>78</v>
      </c>
      <c r="F58">
        <v>15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5.9</v>
      </c>
      <c r="BH58">
        <v>8.3000000000000007</v>
      </c>
      <c r="BI58">
        <v>0.5</v>
      </c>
    </row>
    <row r="59" spans="4:61" x14ac:dyDescent="0.2">
      <c r="D59" t="s">
        <v>102</v>
      </c>
      <c r="E59" t="s">
        <v>78</v>
      </c>
      <c r="F59">
        <v>473.4</v>
      </c>
      <c r="V59">
        <v>467.4</v>
      </c>
      <c r="AB59">
        <v>467.4</v>
      </c>
      <c r="AD59">
        <v>19.7</v>
      </c>
      <c r="AF59">
        <v>170.6</v>
      </c>
      <c r="AH59">
        <v>0.1</v>
      </c>
      <c r="AI59">
        <v>0.5</v>
      </c>
      <c r="AK59">
        <v>276.60000000000002</v>
      </c>
      <c r="AS59">
        <v>0</v>
      </c>
      <c r="BH59">
        <v>6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455</v>
      </c>
      <c r="V61">
        <v>454.9</v>
      </c>
      <c r="AB61">
        <v>454.9</v>
      </c>
      <c r="AD61">
        <v>19.7</v>
      </c>
      <c r="AF61">
        <v>170.6</v>
      </c>
      <c r="AK61">
        <v>264.60000000000002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7.4</v>
      </c>
      <c r="V62">
        <v>1.5</v>
      </c>
      <c r="AB62">
        <v>1.5</v>
      </c>
      <c r="AK62">
        <v>1.5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10.5</v>
      </c>
      <c r="V64">
        <v>10.5</v>
      </c>
      <c r="AB64">
        <v>10.5</v>
      </c>
      <c r="AK64">
        <v>10.5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942.8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42.3</v>
      </c>
      <c r="AB66">
        <v>42.3</v>
      </c>
      <c r="AD66">
        <v>4.7</v>
      </c>
      <c r="AI66">
        <v>2.1</v>
      </c>
      <c r="AJ66">
        <v>0.4</v>
      </c>
      <c r="AK66">
        <v>33.299999999999997</v>
      </c>
      <c r="AL66">
        <v>1.9</v>
      </c>
      <c r="AS66">
        <v>622</v>
      </c>
      <c r="AT66">
        <v>17.100000000000001</v>
      </c>
      <c r="AY66">
        <v>0.7</v>
      </c>
      <c r="AZ66">
        <v>0.7</v>
      </c>
      <c r="BC66">
        <v>0.5</v>
      </c>
      <c r="BD66">
        <v>15.9</v>
      </c>
      <c r="BF66">
        <v>15.3</v>
      </c>
      <c r="BG66">
        <v>0.5</v>
      </c>
      <c r="BH66">
        <v>214.8</v>
      </c>
      <c r="BI66">
        <v>44.9</v>
      </c>
      <c r="BJ66">
        <v>1.6</v>
      </c>
      <c r="BL66">
        <v>0.7</v>
      </c>
      <c r="BM66">
        <v>1</v>
      </c>
    </row>
    <row r="67" spans="4:65" x14ac:dyDescent="0.2">
      <c r="D67" t="s">
        <v>115</v>
      </c>
      <c r="E67" t="s">
        <v>78</v>
      </c>
      <c r="F67">
        <v>307.2</v>
      </c>
      <c r="G67">
        <v>0</v>
      </c>
      <c r="N67">
        <v>0</v>
      </c>
      <c r="P67">
        <v>0</v>
      </c>
      <c r="V67">
        <v>8.6</v>
      </c>
      <c r="AB67">
        <v>8.6</v>
      </c>
      <c r="AD67">
        <v>1.9</v>
      </c>
      <c r="AK67">
        <v>6.6</v>
      </c>
      <c r="AL67">
        <v>0</v>
      </c>
      <c r="AS67">
        <v>157.69999999999999</v>
      </c>
      <c r="AT67">
        <v>1.3</v>
      </c>
      <c r="AY67">
        <v>0.1</v>
      </c>
      <c r="AZ67">
        <v>0.1</v>
      </c>
      <c r="BC67">
        <v>0.3</v>
      </c>
      <c r="BD67">
        <v>0.9</v>
      </c>
      <c r="BF67">
        <v>0.3</v>
      </c>
      <c r="BG67">
        <v>0.5</v>
      </c>
      <c r="BH67">
        <v>118.9</v>
      </c>
      <c r="BI67">
        <v>19.2</v>
      </c>
      <c r="BJ67">
        <v>1.6</v>
      </c>
      <c r="BL67">
        <v>0.7</v>
      </c>
      <c r="BM67">
        <v>1</v>
      </c>
    </row>
    <row r="68" spans="4:65" x14ac:dyDescent="0.2">
      <c r="D68" t="s">
        <v>104</v>
      </c>
      <c r="E68" t="s">
        <v>78</v>
      </c>
      <c r="F68">
        <v>462.1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2.1</v>
      </c>
      <c r="AB68">
        <v>2.1</v>
      </c>
      <c r="AD68">
        <v>1</v>
      </c>
      <c r="AJ68">
        <v>0.4</v>
      </c>
      <c r="AK68">
        <v>0.8</v>
      </c>
      <c r="AS68">
        <v>357.7</v>
      </c>
      <c r="AT68">
        <v>15.7</v>
      </c>
      <c r="AY68">
        <v>0.6</v>
      </c>
      <c r="AZ68">
        <v>0.6</v>
      </c>
      <c r="BC68">
        <v>0.2</v>
      </c>
      <c r="BD68">
        <v>14.9</v>
      </c>
      <c r="BF68">
        <v>14.9</v>
      </c>
      <c r="BH68">
        <v>77.5</v>
      </c>
      <c r="BI68">
        <v>9.1</v>
      </c>
    </row>
    <row r="69" spans="4:65" x14ac:dyDescent="0.2">
      <c r="D69" t="s">
        <v>105</v>
      </c>
      <c r="E69" t="s">
        <v>78</v>
      </c>
      <c r="F69">
        <v>157.6</v>
      </c>
      <c r="V69">
        <v>15.7</v>
      </c>
      <c r="AB69">
        <v>15.7</v>
      </c>
      <c r="AD69">
        <v>1.8</v>
      </c>
      <c r="AK69">
        <v>13.9</v>
      </c>
      <c r="AS69">
        <v>106.7</v>
      </c>
      <c r="AT69">
        <v>0.2</v>
      </c>
      <c r="BC69">
        <v>0.1</v>
      </c>
      <c r="BD69">
        <v>0.1</v>
      </c>
      <c r="BF69">
        <v>0.1</v>
      </c>
      <c r="BH69">
        <v>18.399999999999999</v>
      </c>
      <c r="BI69">
        <v>16.7</v>
      </c>
    </row>
    <row r="70" spans="4:65" x14ac:dyDescent="0.2">
      <c r="D70" t="s">
        <v>106</v>
      </c>
      <c r="E70" t="s">
        <v>78</v>
      </c>
      <c r="F70">
        <v>12.5</v>
      </c>
      <c r="V70">
        <v>12.5</v>
      </c>
      <c r="AB70">
        <v>12.5</v>
      </c>
      <c r="AK70">
        <v>10.6</v>
      </c>
      <c r="AL70">
        <v>1.9</v>
      </c>
    </row>
    <row r="71" spans="4:65" x14ac:dyDescent="0.2">
      <c r="D71" t="s">
        <v>107</v>
      </c>
      <c r="E71" t="s">
        <v>78</v>
      </c>
      <c r="F71">
        <v>3.4</v>
      </c>
      <c r="V71">
        <v>3.4</v>
      </c>
      <c r="AB71">
        <v>3.4</v>
      </c>
      <c r="AI71">
        <v>2.1</v>
      </c>
      <c r="AK71">
        <v>1.3</v>
      </c>
    </row>
    <row r="72" spans="4:65" x14ac:dyDescent="0.2">
      <c r="D72" t="s">
        <v>108</v>
      </c>
      <c r="E72" t="s">
        <v>78</v>
      </c>
      <c r="F72">
        <v>558.79999999999995</v>
      </c>
      <c r="G72">
        <v>4.5999999999999996</v>
      </c>
      <c r="H72">
        <v>0.1</v>
      </c>
      <c r="I72">
        <v>0.1</v>
      </c>
      <c r="K72">
        <v>0.1</v>
      </c>
      <c r="N72">
        <v>4.5</v>
      </c>
      <c r="O72">
        <v>2.2000000000000002</v>
      </c>
      <c r="R72">
        <v>2.4</v>
      </c>
      <c r="V72">
        <v>463.9</v>
      </c>
      <c r="W72">
        <v>128.6</v>
      </c>
      <c r="Y72">
        <v>128.5</v>
      </c>
      <c r="Z72">
        <v>0.2</v>
      </c>
      <c r="AB72">
        <v>335.3</v>
      </c>
      <c r="AD72">
        <v>37.6</v>
      </c>
      <c r="AE72">
        <v>229.4</v>
      </c>
      <c r="AJ72">
        <v>4.0999999999999996</v>
      </c>
      <c r="AK72">
        <v>2.4</v>
      </c>
      <c r="AL72">
        <v>0</v>
      </c>
      <c r="AM72">
        <v>8.5</v>
      </c>
      <c r="AN72">
        <v>7.4</v>
      </c>
      <c r="AO72">
        <v>15.6</v>
      </c>
      <c r="AP72">
        <v>3.9</v>
      </c>
      <c r="AQ72">
        <v>20.2</v>
      </c>
      <c r="AR72">
        <v>6</v>
      </c>
      <c r="AS72">
        <v>90.3</v>
      </c>
    </row>
    <row r="73" spans="4:65" x14ac:dyDescent="0.2">
      <c r="D73" t="s">
        <v>109</v>
      </c>
      <c r="E73" t="s">
        <v>78</v>
      </c>
      <c r="F73">
        <v>553.29999999999995</v>
      </c>
      <c r="G73">
        <v>4.5999999999999996</v>
      </c>
      <c r="H73">
        <v>0.1</v>
      </c>
      <c r="I73">
        <v>0.1</v>
      </c>
      <c r="K73">
        <v>0.1</v>
      </c>
      <c r="N73">
        <v>4.5</v>
      </c>
      <c r="O73">
        <v>2.2000000000000002</v>
      </c>
      <c r="R73">
        <v>2.4</v>
      </c>
      <c r="V73">
        <v>458.5</v>
      </c>
      <c r="W73">
        <v>128.6</v>
      </c>
      <c r="Y73">
        <v>128.5</v>
      </c>
      <c r="Z73">
        <v>0.2</v>
      </c>
      <c r="AB73">
        <v>329.8</v>
      </c>
      <c r="AD73">
        <v>37.6</v>
      </c>
      <c r="AE73">
        <v>229.4</v>
      </c>
      <c r="AJ73">
        <v>3.6</v>
      </c>
      <c r="AK73">
        <v>2.4</v>
      </c>
      <c r="AL73">
        <v>0</v>
      </c>
      <c r="AM73">
        <v>8.5</v>
      </c>
      <c r="AN73">
        <v>2.5</v>
      </c>
      <c r="AO73">
        <v>15.6</v>
      </c>
      <c r="AP73">
        <v>3.9</v>
      </c>
      <c r="AQ73">
        <v>20.2</v>
      </c>
      <c r="AR73">
        <v>6</v>
      </c>
      <c r="AS73">
        <v>90.3</v>
      </c>
    </row>
    <row r="74" spans="4:65" x14ac:dyDescent="0.2">
      <c r="D74" t="s">
        <v>110</v>
      </c>
      <c r="E74" t="s">
        <v>78</v>
      </c>
      <c r="F74">
        <v>514.79999999999995</v>
      </c>
      <c r="G74">
        <v>4.2</v>
      </c>
      <c r="N74">
        <v>4.2</v>
      </c>
      <c r="O74">
        <v>1.8</v>
      </c>
      <c r="R74">
        <v>2.4</v>
      </c>
      <c r="V74">
        <v>420.4</v>
      </c>
      <c r="W74">
        <v>128.6</v>
      </c>
      <c r="Y74">
        <v>128.5</v>
      </c>
      <c r="Z74">
        <v>0.2</v>
      </c>
      <c r="AB74">
        <v>291.7</v>
      </c>
      <c r="AD74">
        <v>37.6</v>
      </c>
      <c r="AE74">
        <v>229.4</v>
      </c>
      <c r="AJ74">
        <v>3.6</v>
      </c>
      <c r="AK74">
        <v>2.4</v>
      </c>
      <c r="AL74">
        <v>0</v>
      </c>
      <c r="AM74">
        <v>7.7</v>
      </c>
      <c r="AP74">
        <v>2.5</v>
      </c>
      <c r="AQ74">
        <v>2.4</v>
      </c>
      <c r="AR74">
        <v>6</v>
      </c>
      <c r="AS74">
        <v>90.3</v>
      </c>
    </row>
    <row r="75" spans="4:65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5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0.5</v>
      </c>
      <c r="AN76">
        <v>1.7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D8C-FEAA-9B48-A75C-580B0566D66F}">
  <sheetPr>
    <tabColor theme="9" tint="0.79998168889431442"/>
  </sheetPr>
  <dimension ref="C8:BM77"/>
  <sheetViews>
    <sheetView topLeftCell="A2" zoomScale="68" workbookViewId="0">
      <selection activeCell="G79" sqref="G79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358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3374.2</v>
      </c>
      <c r="G17" s="5">
        <v>359.3</v>
      </c>
      <c r="H17" s="5">
        <v>357.7</v>
      </c>
      <c r="I17" s="5">
        <v>357.2</v>
      </c>
      <c r="J17" s="5">
        <v>1</v>
      </c>
      <c r="K17" s="5">
        <v>125.6</v>
      </c>
      <c r="L17" s="5">
        <v>230.6</v>
      </c>
      <c r="M17" s="5">
        <v>0.5</v>
      </c>
      <c r="N17" s="5">
        <v>1.6</v>
      </c>
      <c r="O17" s="5">
        <v>1.3</v>
      </c>
      <c r="P17">
        <v>0.3</v>
      </c>
      <c r="R17">
        <v>0</v>
      </c>
      <c r="V17">
        <v>1305.9000000000001</v>
      </c>
      <c r="W17">
        <v>2571.1</v>
      </c>
      <c r="X17">
        <v>2156.3000000000002</v>
      </c>
      <c r="Y17">
        <v>397.8</v>
      </c>
      <c r="Z17">
        <v>17</v>
      </c>
      <c r="AB17">
        <v>-1265.2</v>
      </c>
      <c r="AC17">
        <v>1</v>
      </c>
      <c r="AD17">
        <v>12.1</v>
      </c>
      <c r="AE17">
        <v>114.7</v>
      </c>
      <c r="AF17">
        <v>-211.7</v>
      </c>
      <c r="AH17">
        <v>-2.4</v>
      </c>
      <c r="AI17">
        <v>-270.60000000000002</v>
      </c>
      <c r="AJ17">
        <v>12.1</v>
      </c>
      <c r="AK17">
        <v>-519.20000000000005</v>
      </c>
      <c r="AL17">
        <v>-390.5</v>
      </c>
      <c r="AM17">
        <v>11.1</v>
      </c>
      <c r="AN17">
        <v>-16.399999999999999</v>
      </c>
      <c r="AO17">
        <v>-0.1</v>
      </c>
      <c r="AP17">
        <v>-3.5</v>
      </c>
      <c r="AQ17">
        <v>15.5</v>
      </c>
      <c r="AR17">
        <v>-17.3</v>
      </c>
      <c r="AS17">
        <v>1506.4</v>
      </c>
      <c r="AT17">
        <v>64</v>
      </c>
      <c r="AU17">
        <v>0.3</v>
      </c>
      <c r="AV17">
        <v>4.8</v>
      </c>
      <c r="AW17">
        <v>4.8</v>
      </c>
      <c r="AY17">
        <v>0.8</v>
      </c>
      <c r="AZ17">
        <v>0.7</v>
      </c>
      <c r="BA17">
        <v>0.1</v>
      </c>
      <c r="BC17">
        <v>0.4</v>
      </c>
      <c r="BD17">
        <v>57.8</v>
      </c>
      <c r="BE17">
        <v>25.1</v>
      </c>
      <c r="BF17">
        <v>27.4</v>
      </c>
      <c r="BG17">
        <v>5.4</v>
      </c>
      <c r="BH17">
        <v>61.2</v>
      </c>
      <c r="BJ17">
        <v>77.3</v>
      </c>
      <c r="BK17">
        <v>41.3</v>
      </c>
      <c r="BL17">
        <v>35.200000000000003</v>
      </c>
      <c r="BM17">
        <v>0.9</v>
      </c>
    </row>
    <row r="18" spans="4:65" x14ac:dyDescent="0.2">
      <c r="D18" s="5" t="s">
        <v>79</v>
      </c>
      <c r="E18" s="5" t="s">
        <v>78</v>
      </c>
      <c r="F18" s="5">
        <v>2477.5</v>
      </c>
      <c r="G18" s="5"/>
      <c r="H18" s="5"/>
      <c r="I18" s="5"/>
      <c r="J18" s="5"/>
      <c r="K18" s="5"/>
      <c r="L18" s="5"/>
      <c r="M18" s="5"/>
      <c r="N18" s="5"/>
      <c r="O18" s="5"/>
      <c r="V18">
        <v>142.1</v>
      </c>
      <c r="W18">
        <v>141.1</v>
      </c>
      <c r="X18">
        <v>98.4</v>
      </c>
      <c r="Y18">
        <v>34</v>
      </c>
      <c r="Z18">
        <v>8.6999999999999993</v>
      </c>
      <c r="AB18">
        <v>1</v>
      </c>
      <c r="AC18">
        <v>1</v>
      </c>
      <c r="AS18">
        <v>2185.8000000000002</v>
      </c>
      <c r="AT18">
        <v>72.3</v>
      </c>
      <c r="AU18">
        <v>0.3</v>
      </c>
      <c r="AV18">
        <v>4.8</v>
      </c>
      <c r="AW18">
        <v>4.8</v>
      </c>
      <c r="AY18">
        <v>0.8</v>
      </c>
      <c r="AZ18">
        <v>0.7</v>
      </c>
      <c r="BA18">
        <v>0.1</v>
      </c>
      <c r="BC18">
        <v>0.4</v>
      </c>
      <c r="BD18">
        <v>66.2</v>
      </c>
      <c r="BE18">
        <v>25.1</v>
      </c>
      <c r="BF18">
        <v>35.700000000000003</v>
      </c>
      <c r="BG18">
        <v>5.4</v>
      </c>
      <c r="BJ18">
        <v>77.3</v>
      </c>
      <c r="BK18">
        <v>41.3</v>
      </c>
      <c r="BL18">
        <v>35.200000000000003</v>
      </c>
      <c r="BM18">
        <v>0.9</v>
      </c>
    </row>
    <row r="19" spans="4:65" x14ac:dyDescent="0.2">
      <c r="D19" s="5" t="s">
        <v>80</v>
      </c>
      <c r="E19" s="5" t="s">
        <v>78</v>
      </c>
      <c r="F19" s="5">
        <v>7680.9</v>
      </c>
      <c r="G19" s="5">
        <v>372.8</v>
      </c>
      <c r="H19" s="5">
        <v>353.9</v>
      </c>
      <c r="I19" s="5">
        <v>353.4</v>
      </c>
      <c r="J19" s="5">
        <v>1</v>
      </c>
      <c r="K19" s="5">
        <v>123.3</v>
      </c>
      <c r="L19" s="5">
        <v>229.1</v>
      </c>
      <c r="M19" s="5">
        <v>0.5</v>
      </c>
      <c r="N19" s="5">
        <v>18.899999999999999</v>
      </c>
      <c r="O19" s="5">
        <v>17.2</v>
      </c>
      <c r="P19">
        <v>0.3</v>
      </c>
      <c r="R19">
        <v>1.4</v>
      </c>
      <c r="V19">
        <v>6466</v>
      </c>
      <c r="W19">
        <v>4443.7</v>
      </c>
      <c r="X19">
        <v>4045.8</v>
      </c>
      <c r="Y19">
        <v>372.5</v>
      </c>
      <c r="Z19">
        <v>25.4</v>
      </c>
      <c r="AB19">
        <v>2022.4</v>
      </c>
      <c r="AD19">
        <v>43.7</v>
      </c>
      <c r="AE19">
        <v>660</v>
      </c>
      <c r="AF19">
        <v>177.8</v>
      </c>
      <c r="AI19">
        <v>25.6</v>
      </c>
      <c r="AJ19">
        <v>21.3</v>
      </c>
      <c r="AK19">
        <v>403.1</v>
      </c>
      <c r="AL19">
        <v>577.79999999999995</v>
      </c>
      <c r="AM19">
        <v>17.7</v>
      </c>
      <c r="AN19">
        <v>20.9</v>
      </c>
      <c r="AO19">
        <v>9.9</v>
      </c>
      <c r="AP19">
        <v>4.7</v>
      </c>
      <c r="AQ19">
        <v>46.2</v>
      </c>
      <c r="AR19">
        <v>13.6</v>
      </c>
      <c r="AS19">
        <v>764.3</v>
      </c>
      <c r="AT19">
        <v>2.8</v>
      </c>
      <c r="BD19">
        <v>2.8</v>
      </c>
      <c r="BF19">
        <v>2.8</v>
      </c>
      <c r="BH19">
        <v>74.900000000000006</v>
      </c>
    </row>
    <row r="20" spans="4:65" x14ac:dyDescent="0.2">
      <c r="D20" s="5" t="s">
        <v>81</v>
      </c>
      <c r="E20" s="5" t="s">
        <v>78</v>
      </c>
      <c r="F20" s="5">
        <v>6117.4</v>
      </c>
      <c r="G20" s="5">
        <v>17.5</v>
      </c>
      <c r="H20" s="5"/>
      <c r="I20" s="5"/>
      <c r="J20" s="5"/>
      <c r="K20" s="5"/>
      <c r="L20" s="5"/>
      <c r="M20" s="5"/>
      <c r="N20" s="5">
        <v>17.5</v>
      </c>
      <c r="O20" s="5">
        <v>16.2</v>
      </c>
      <c r="R20">
        <v>1.4</v>
      </c>
      <c r="V20">
        <v>4632.3999999999996</v>
      </c>
      <c r="W20">
        <v>2051.8000000000002</v>
      </c>
      <c r="X20">
        <v>2035</v>
      </c>
      <c r="Y20">
        <v>0.5</v>
      </c>
      <c r="Z20">
        <v>16.399999999999999</v>
      </c>
      <c r="AB20">
        <v>2580.6</v>
      </c>
      <c r="AD20">
        <v>32.700000000000003</v>
      </c>
      <c r="AE20">
        <v>535.4</v>
      </c>
      <c r="AF20">
        <v>380.4</v>
      </c>
      <c r="AH20">
        <v>2.2999999999999998</v>
      </c>
      <c r="AI20">
        <v>157.1</v>
      </c>
      <c r="AJ20">
        <v>7.4</v>
      </c>
      <c r="AK20">
        <v>878</v>
      </c>
      <c r="AL20">
        <v>465.5</v>
      </c>
      <c r="AM20">
        <v>6.5</v>
      </c>
      <c r="AN20">
        <v>31.7</v>
      </c>
      <c r="AO20">
        <v>10.4</v>
      </c>
      <c r="AP20">
        <v>8.1</v>
      </c>
      <c r="AQ20">
        <v>31.3</v>
      </c>
      <c r="AR20">
        <v>33.799999999999997</v>
      </c>
      <c r="AS20">
        <v>1442.6</v>
      </c>
      <c r="AT20">
        <v>11.2</v>
      </c>
      <c r="BD20">
        <v>11.2</v>
      </c>
      <c r="BF20">
        <v>11.2</v>
      </c>
      <c r="BH20">
        <v>13.7</v>
      </c>
    </row>
    <row r="21" spans="4:65" x14ac:dyDescent="0.2">
      <c r="D21" s="5" t="s">
        <v>82</v>
      </c>
      <c r="E21" s="5" t="s">
        <v>78</v>
      </c>
      <c r="F21" s="5">
        <v>1563.4</v>
      </c>
      <c r="G21" s="5">
        <v>355.3</v>
      </c>
      <c r="H21" s="5">
        <v>353.9</v>
      </c>
      <c r="I21" s="5">
        <v>353.4</v>
      </c>
      <c r="J21" s="5">
        <v>1</v>
      </c>
      <c r="K21" s="5">
        <v>123.3</v>
      </c>
      <c r="L21" s="5">
        <v>229.1</v>
      </c>
      <c r="M21" s="5">
        <v>0.5</v>
      </c>
      <c r="N21" s="5">
        <v>1.4</v>
      </c>
      <c r="O21" s="5">
        <v>1.1000000000000001</v>
      </c>
      <c r="P21">
        <v>0.3</v>
      </c>
      <c r="V21">
        <v>1833.6</v>
      </c>
      <c r="W21">
        <v>2391.8000000000002</v>
      </c>
      <c r="X21">
        <v>2010.8</v>
      </c>
      <c r="Y21">
        <v>372.1</v>
      </c>
      <c r="Z21">
        <v>9</v>
      </c>
      <c r="AB21">
        <v>-558.20000000000005</v>
      </c>
      <c r="AD21">
        <v>11</v>
      </c>
      <c r="AE21">
        <v>124.6</v>
      </c>
      <c r="AF21">
        <v>-202.6</v>
      </c>
      <c r="AH21">
        <v>-2.2999999999999998</v>
      </c>
      <c r="AI21">
        <v>-131.5</v>
      </c>
      <c r="AJ21">
        <v>13.8</v>
      </c>
      <c r="AK21">
        <v>-474.9</v>
      </c>
      <c r="AL21">
        <v>112.3</v>
      </c>
      <c r="AM21">
        <v>11.2</v>
      </c>
      <c r="AN21">
        <v>-10.7</v>
      </c>
      <c r="AO21">
        <v>-0.5</v>
      </c>
      <c r="AP21">
        <v>-3.4</v>
      </c>
      <c r="AQ21">
        <v>14.9</v>
      </c>
      <c r="AR21">
        <v>-20.2</v>
      </c>
      <c r="AS21">
        <v>-678.4</v>
      </c>
      <c r="AT21">
        <v>-8.3000000000000007</v>
      </c>
      <c r="BD21">
        <v>-8.3000000000000007</v>
      </c>
      <c r="BF21">
        <v>-8.3000000000000007</v>
      </c>
      <c r="BH21">
        <v>61.2</v>
      </c>
    </row>
    <row r="22" spans="4:65" x14ac:dyDescent="0.2">
      <c r="D22" s="5" t="s">
        <v>83</v>
      </c>
      <c r="E22" s="5" t="s">
        <v>78</v>
      </c>
      <c r="F22" s="5">
        <v>699</v>
      </c>
      <c r="G22" s="5"/>
      <c r="H22" s="5"/>
      <c r="I22" s="5"/>
      <c r="J22" s="5"/>
      <c r="K22" s="5"/>
      <c r="L22" s="5"/>
      <c r="M22" s="5"/>
      <c r="N22" s="5"/>
      <c r="O22" s="5"/>
      <c r="V22">
        <v>699</v>
      </c>
      <c r="AB22">
        <v>699</v>
      </c>
      <c r="AH22">
        <v>0</v>
      </c>
      <c r="AI22">
        <v>138.4</v>
      </c>
      <c r="AK22">
        <v>67.400000000000006</v>
      </c>
      <c r="AL22">
        <v>488.4</v>
      </c>
      <c r="AN22">
        <v>4.8</v>
      </c>
    </row>
    <row r="23" spans="4:65" x14ac:dyDescent="0.2">
      <c r="D23" s="5" t="s">
        <v>84</v>
      </c>
      <c r="E23" s="5" t="s">
        <v>78</v>
      </c>
      <c r="F23" s="5">
        <v>32.200000000000003</v>
      </c>
      <c r="G23" s="5">
        <v>4</v>
      </c>
      <c r="H23" s="5">
        <v>3.8</v>
      </c>
      <c r="I23" s="5">
        <v>3.8</v>
      </c>
      <c r="J23" s="5"/>
      <c r="K23" s="5">
        <v>2.2999999999999998</v>
      </c>
      <c r="L23" s="5">
        <v>1.5</v>
      </c>
      <c r="M23" s="5">
        <v>0</v>
      </c>
      <c r="N23" s="5">
        <v>0.2</v>
      </c>
      <c r="O23" s="5">
        <v>0.2</v>
      </c>
      <c r="R23">
        <v>0</v>
      </c>
      <c r="V23">
        <v>29.2</v>
      </c>
      <c r="W23">
        <v>38.200000000000003</v>
      </c>
      <c r="X23">
        <v>47.2</v>
      </c>
      <c r="Y23">
        <v>-8.3000000000000007</v>
      </c>
      <c r="Z23">
        <v>-0.7</v>
      </c>
      <c r="AB23">
        <v>-9</v>
      </c>
      <c r="AD23">
        <v>1.1000000000000001</v>
      </c>
      <c r="AE23">
        <v>-9.9</v>
      </c>
      <c r="AF23">
        <v>-9.1</v>
      </c>
      <c r="AH23">
        <v>-0.1</v>
      </c>
      <c r="AI23">
        <v>-0.6</v>
      </c>
      <c r="AJ23">
        <v>-1.8</v>
      </c>
      <c r="AK23">
        <v>23.1</v>
      </c>
      <c r="AL23">
        <v>-14.5</v>
      </c>
      <c r="AM23">
        <v>-0.1</v>
      </c>
      <c r="AN23">
        <v>-0.8</v>
      </c>
      <c r="AO23">
        <v>0.4</v>
      </c>
      <c r="AP23">
        <v>-0.1</v>
      </c>
      <c r="AQ23">
        <v>0.6</v>
      </c>
      <c r="AR23">
        <v>2.9</v>
      </c>
      <c r="AS23">
        <v>-1</v>
      </c>
    </row>
    <row r="24" spans="4:65" x14ac:dyDescent="0.2">
      <c r="D24" s="5" t="s">
        <v>85</v>
      </c>
      <c r="E24" s="5" t="s">
        <v>78</v>
      </c>
      <c r="F24" s="5">
        <v>7.1</v>
      </c>
      <c r="G24" s="5"/>
      <c r="H24" s="5"/>
      <c r="I24" s="5"/>
      <c r="J24" s="5"/>
      <c r="K24" s="5"/>
      <c r="L24" s="5"/>
      <c r="M24" s="5"/>
      <c r="N24" s="5"/>
      <c r="O24" s="5"/>
      <c r="V24">
        <v>-1</v>
      </c>
      <c r="AB24">
        <v>-1</v>
      </c>
      <c r="AK24">
        <v>-1</v>
      </c>
      <c r="AS24">
        <v>5.8</v>
      </c>
      <c r="AT24">
        <v>0</v>
      </c>
      <c r="BD24">
        <v>0</v>
      </c>
      <c r="BG24">
        <v>0</v>
      </c>
      <c r="BH24">
        <v>2.2999999999999998</v>
      </c>
    </row>
    <row r="25" spans="4:65" x14ac:dyDescent="0.2">
      <c r="D25" s="5" t="s">
        <v>86</v>
      </c>
      <c r="E25" s="5" t="s">
        <v>78</v>
      </c>
      <c r="F25" s="5">
        <v>3367.1</v>
      </c>
      <c r="G25" s="5">
        <v>359.3</v>
      </c>
      <c r="H25" s="5">
        <v>357.7</v>
      </c>
      <c r="I25" s="5">
        <v>357.2</v>
      </c>
      <c r="J25" s="5">
        <v>1</v>
      </c>
      <c r="K25" s="5">
        <v>125.6</v>
      </c>
      <c r="L25" s="5">
        <v>230.6</v>
      </c>
      <c r="M25" s="5">
        <v>0.5</v>
      </c>
      <c r="N25" s="5">
        <v>1.6</v>
      </c>
      <c r="O25" s="5">
        <v>1.3</v>
      </c>
      <c r="P25">
        <v>0.3</v>
      </c>
      <c r="R25">
        <v>0</v>
      </c>
      <c r="V25">
        <v>1306.9000000000001</v>
      </c>
      <c r="W25">
        <v>2571.1</v>
      </c>
      <c r="X25">
        <v>2156.3000000000002</v>
      </c>
      <c r="Y25">
        <v>397.8</v>
      </c>
      <c r="Z25">
        <v>17</v>
      </c>
      <c r="AB25">
        <v>-1264.2</v>
      </c>
      <c r="AC25">
        <v>1</v>
      </c>
      <c r="AD25">
        <v>12.1</v>
      </c>
      <c r="AE25">
        <v>114.7</v>
      </c>
      <c r="AF25">
        <v>-211.7</v>
      </c>
      <c r="AH25">
        <v>-2.4</v>
      </c>
      <c r="AI25">
        <v>-270.60000000000002</v>
      </c>
      <c r="AJ25">
        <v>12.1</v>
      </c>
      <c r="AK25">
        <v>-518.20000000000005</v>
      </c>
      <c r="AL25">
        <v>-390.5</v>
      </c>
      <c r="AM25">
        <v>11.1</v>
      </c>
      <c r="AN25">
        <v>-16.399999999999999</v>
      </c>
      <c r="AO25">
        <v>-0.1</v>
      </c>
      <c r="AP25">
        <v>-3.5</v>
      </c>
      <c r="AQ25">
        <v>15.5</v>
      </c>
      <c r="AR25">
        <v>-17.3</v>
      </c>
      <c r="AS25">
        <v>1500.6</v>
      </c>
      <c r="AT25">
        <v>64</v>
      </c>
      <c r="AU25">
        <v>0.3</v>
      </c>
      <c r="AV25">
        <v>4.8</v>
      </c>
      <c r="AW25">
        <v>4.8</v>
      </c>
      <c r="AY25">
        <v>0.8</v>
      </c>
      <c r="AZ25">
        <v>0.7</v>
      </c>
      <c r="BA25">
        <v>0.1</v>
      </c>
      <c r="BC25">
        <v>0.4</v>
      </c>
      <c r="BD25">
        <v>57.8</v>
      </c>
      <c r="BE25">
        <v>25.1</v>
      </c>
      <c r="BF25">
        <v>27.4</v>
      </c>
      <c r="BG25">
        <v>5.4</v>
      </c>
      <c r="BH25">
        <v>58.9</v>
      </c>
      <c r="BJ25">
        <v>77.3</v>
      </c>
      <c r="BK25">
        <v>41.3</v>
      </c>
      <c r="BL25">
        <v>35.200000000000003</v>
      </c>
      <c r="BM25">
        <v>0.9</v>
      </c>
    </row>
    <row r="26" spans="4:65" x14ac:dyDescent="0.2">
      <c r="D26" s="5" t="s">
        <v>87</v>
      </c>
      <c r="E26" s="5" t="s">
        <v>78</v>
      </c>
      <c r="F26" s="5">
        <v>3997.4</v>
      </c>
      <c r="G26" s="5">
        <v>439.5</v>
      </c>
      <c r="H26" s="5">
        <v>356</v>
      </c>
      <c r="I26" s="5">
        <v>356</v>
      </c>
      <c r="J26" s="5"/>
      <c r="K26" s="5">
        <v>125.5</v>
      </c>
      <c r="L26" s="5">
        <v>230.6</v>
      </c>
      <c r="M26" s="5"/>
      <c r="N26" s="5">
        <v>83.4</v>
      </c>
      <c r="O26" s="5">
        <v>53.7</v>
      </c>
      <c r="R26">
        <v>1.4</v>
      </c>
      <c r="T26">
        <v>3.2</v>
      </c>
      <c r="U26">
        <v>25</v>
      </c>
      <c r="V26">
        <v>2861.8</v>
      </c>
      <c r="W26">
        <v>2443.1999999999998</v>
      </c>
      <c r="X26">
        <v>2161.4</v>
      </c>
      <c r="Y26">
        <v>264.8</v>
      </c>
      <c r="Z26">
        <v>17</v>
      </c>
      <c r="AB26">
        <v>418.6</v>
      </c>
      <c r="AC26">
        <v>63.4</v>
      </c>
      <c r="AD26">
        <v>11.1</v>
      </c>
      <c r="AE26">
        <v>202.2</v>
      </c>
      <c r="AF26">
        <v>0.1</v>
      </c>
      <c r="AH26">
        <v>0</v>
      </c>
      <c r="AI26">
        <v>3.5</v>
      </c>
      <c r="AJ26">
        <v>21.2</v>
      </c>
      <c r="AK26">
        <v>42.9</v>
      </c>
      <c r="AL26">
        <v>30.2</v>
      </c>
      <c r="AM26">
        <v>8.8000000000000007</v>
      </c>
      <c r="AN26">
        <v>0</v>
      </c>
      <c r="AO26">
        <v>0</v>
      </c>
      <c r="AP26">
        <v>0</v>
      </c>
      <c r="AQ26">
        <v>1</v>
      </c>
      <c r="AR26">
        <v>34.1</v>
      </c>
      <c r="AS26">
        <v>563.6</v>
      </c>
      <c r="AT26">
        <v>44.7</v>
      </c>
      <c r="AU26">
        <v>0.3</v>
      </c>
      <c r="AV26">
        <v>4.8</v>
      </c>
      <c r="AW26">
        <v>4.8</v>
      </c>
      <c r="AY26">
        <v>0.1</v>
      </c>
      <c r="BA26">
        <v>0.1</v>
      </c>
      <c r="BD26">
        <v>39.6</v>
      </c>
      <c r="BE26">
        <v>25.1</v>
      </c>
      <c r="BF26">
        <v>10.199999999999999</v>
      </c>
      <c r="BG26">
        <v>4.4000000000000004</v>
      </c>
      <c r="BI26">
        <v>13.5</v>
      </c>
      <c r="BJ26">
        <v>74.400000000000006</v>
      </c>
      <c r="BK26">
        <v>41.3</v>
      </c>
      <c r="BL26">
        <v>32.299999999999997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959.2</v>
      </c>
      <c r="G27" s="5">
        <v>258.8</v>
      </c>
      <c r="H27" s="5">
        <v>230.6</v>
      </c>
      <c r="I27" s="5">
        <v>230.6</v>
      </c>
      <c r="J27" s="5"/>
      <c r="K27" s="5"/>
      <c r="L27" s="5">
        <v>230.6</v>
      </c>
      <c r="M27" s="5"/>
      <c r="N27" s="5">
        <v>28.2</v>
      </c>
      <c r="O27" s="5"/>
      <c r="T27">
        <v>3.2</v>
      </c>
      <c r="U27">
        <v>25</v>
      </c>
      <c r="V27">
        <v>45.9</v>
      </c>
      <c r="AB27">
        <v>45.9</v>
      </c>
      <c r="AC27">
        <v>24</v>
      </c>
      <c r="AK27">
        <v>0.5</v>
      </c>
      <c r="AL27">
        <v>1.4</v>
      </c>
      <c r="AR27">
        <v>20</v>
      </c>
      <c r="AS27">
        <v>534.6</v>
      </c>
      <c r="AT27">
        <v>40.4</v>
      </c>
      <c r="AU27">
        <v>0.3</v>
      </c>
      <c r="AV27">
        <v>4.8</v>
      </c>
      <c r="AW27">
        <v>4.8</v>
      </c>
      <c r="AY27">
        <v>0.1</v>
      </c>
      <c r="BA27">
        <v>0.1</v>
      </c>
      <c r="BD27">
        <v>35.299999999999997</v>
      </c>
      <c r="BE27">
        <v>21.7</v>
      </c>
      <c r="BF27">
        <v>9.6999999999999993</v>
      </c>
      <c r="BG27">
        <v>3.9</v>
      </c>
      <c r="BI27">
        <v>11.8</v>
      </c>
      <c r="BJ27">
        <v>67.599999999999994</v>
      </c>
      <c r="BK27">
        <v>41.3</v>
      </c>
      <c r="BL27">
        <v>25.6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3038.2</v>
      </c>
      <c r="G28" s="5">
        <v>180.6</v>
      </c>
      <c r="H28" s="5">
        <v>125.5</v>
      </c>
      <c r="I28" s="5">
        <v>125.5</v>
      </c>
      <c r="J28" s="5"/>
      <c r="K28" s="5">
        <v>125.5</v>
      </c>
      <c r="L28" s="5"/>
      <c r="M28" s="5"/>
      <c r="N28" s="5">
        <v>55.2</v>
      </c>
      <c r="O28" s="5">
        <v>53.7</v>
      </c>
      <c r="R28">
        <v>1.4</v>
      </c>
      <c r="V28">
        <v>2815.8</v>
      </c>
      <c r="W28">
        <v>2443.1999999999998</v>
      </c>
      <c r="X28">
        <v>2161.4</v>
      </c>
      <c r="Y28">
        <v>264.8</v>
      </c>
      <c r="Z28">
        <v>17</v>
      </c>
      <c r="AB28">
        <v>372.6</v>
      </c>
      <c r="AC28">
        <v>39.4</v>
      </c>
      <c r="AD28">
        <v>11.1</v>
      </c>
      <c r="AE28">
        <v>202.2</v>
      </c>
      <c r="AF28">
        <v>0.1</v>
      </c>
      <c r="AH28">
        <v>0</v>
      </c>
      <c r="AI28">
        <v>3.5</v>
      </c>
      <c r="AJ28">
        <v>21.2</v>
      </c>
      <c r="AK28">
        <v>42.4</v>
      </c>
      <c r="AL28">
        <v>28.9</v>
      </c>
      <c r="AM28">
        <v>8.8000000000000007</v>
      </c>
      <c r="AN28">
        <v>0</v>
      </c>
      <c r="AO28">
        <v>0</v>
      </c>
      <c r="AP28">
        <v>0</v>
      </c>
      <c r="AQ28">
        <v>1</v>
      </c>
      <c r="AR28">
        <v>14.1</v>
      </c>
      <c r="AS28">
        <v>29</v>
      </c>
      <c r="AT28">
        <v>4.3</v>
      </c>
      <c r="BD28">
        <v>4.3</v>
      </c>
      <c r="BE28">
        <v>3.3</v>
      </c>
      <c r="BF28">
        <v>0.5</v>
      </c>
      <c r="BG28">
        <v>0.5</v>
      </c>
      <c r="BI28">
        <v>1.7</v>
      </c>
      <c r="BJ28">
        <v>6.7</v>
      </c>
      <c r="BL28">
        <v>6.7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3453.1</v>
      </c>
      <c r="G29" s="5">
        <v>118</v>
      </c>
      <c r="H29" s="5"/>
      <c r="I29" s="5"/>
      <c r="J29" s="5"/>
      <c r="K29" s="5"/>
      <c r="L29" s="5"/>
      <c r="M29" s="5"/>
      <c r="N29" s="5">
        <v>118</v>
      </c>
      <c r="O29" s="5">
        <v>61.4</v>
      </c>
      <c r="R29">
        <v>4</v>
      </c>
      <c r="T29">
        <v>17.100000000000001</v>
      </c>
      <c r="U29">
        <v>35.4</v>
      </c>
      <c r="V29">
        <v>2733.1</v>
      </c>
      <c r="W29">
        <v>5.0999999999999996</v>
      </c>
      <c r="X29">
        <v>5</v>
      </c>
      <c r="Y29">
        <v>0.1</v>
      </c>
      <c r="AB29">
        <v>2727.9</v>
      </c>
      <c r="AC29">
        <v>216.4</v>
      </c>
      <c r="AD29">
        <v>47.9</v>
      </c>
      <c r="AE29">
        <v>336.9</v>
      </c>
      <c r="AF29">
        <v>384.3</v>
      </c>
      <c r="AH29">
        <v>2.5</v>
      </c>
      <c r="AI29">
        <v>276.89999999999998</v>
      </c>
      <c r="AJ29">
        <v>14.2</v>
      </c>
      <c r="AK29">
        <v>895.3</v>
      </c>
      <c r="AL29">
        <v>432.3</v>
      </c>
      <c r="AM29">
        <v>5.9</v>
      </c>
      <c r="AN29">
        <v>23.8</v>
      </c>
      <c r="AO29">
        <v>12.5</v>
      </c>
      <c r="AP29">
        <v>5.3</v>
      </c>
      <c r="AQ29">
        <v>7.6</v>
      </c>
      <c r="AR29">
        <v>66.3</v>
      </c>
      <c r="AS29">
        <v>0.3</v>
      </c>
      <c r="BH29">
        <v>348.5</v>
      </c>
      <c r="BI29">
        <v>253.2</v>
      </c>
    </row>
    <row r="30" spans="4:65" x14ac:dyDescent="0.2">
      <c r="D30" s="5" t="s">
        <v>91</v>
      </c>
      <c r="E30" s="5" t="s">
        <v>78</v>
      </c>
      <c r="F30" s="5">
        <v>548.70000000000005</v>
      </c>
      <c r="G30" s="5"/>
      <c r="H30" s="5"/>
      <c r="I30" s="5"/>
      <c r="J30" s="5"/>
      <c r="K30" s="5"/>
      <c r="L30" s="5"/>
      <c r="M30" s="5"/>
      <c r="N30" s="5"/>
      <c r="O30" s="5"/>
      <c r="BH30">
        <v>348.5</v>
      </c>
      <c r="BI30">
        <v>200.2</v>
      </c>
    </row>
    <row r="31" spans="4:65" x14ac:dyDescent="0.2">
      <c r="D31" s="5" t="s">
        <v>92</v>
      </c>
      <c r="E31" s="5" t="s">
        <v>78</v>
      </c>
      <c r="F31" s="5">
        <v>2904.4</v>
      </c>
      <c r="G31" s="5">
        <v>118</v>
      </c>
      <c r="H31" s="5"/>
      <c r="I31" s="5"/>
      <c r="J31" s="5"/>
      <c r="K31" s="5"/>
      <c r="L31" s="5"/>
      <c r="M31" s="5"/>
      <c r="N31" s="5">
        <v>118</v>
      </c>
      <c r="O31" s="5">
        <v>61.4</v>
      </c>
      <c r="R31">
        <v>4</v>
      </c>
      <c r="T31">
        <v>17.100000000000001</v>
      </c>
      <c r="U31">
        <v>35.4</v>
      </c>
      <c r="V31">
        <v>2733.1</v>
      </c>
      <c r="W31">
        <v>5.0999999999999996</v>
      </c>
      <c r="X31">
        <v>5</v>
      </c>
      <c r="Y31">
        <v>0.1</v>
      </c>
      <c r="AB31">
        <v>2727.9</v>
      </c>
      <c r="AC31">
        <v>216.4</v>
      </c>
      <c r="AD31">
        <v>47.9</v>
      </c>
      <c r="AE31">
        <v>336.9</v>
      </c>
      <c r="AF31">
        <v>384.3</v>
      </c>
      <c r="AH31">
        <v>2.5</v>
      </c>
      <c r="AI31">
        <v>276.89999999999998</v>
      </c>
      <c r="AJ31">
        <v>14.2</v>
      </c>
      <c r="AK31">
        <v>895.3</v>
      </c>
      <c r="AL31">
        <v>432.3</v>
      </c>
      <c r="AM31">
        <v>5.9</v>
      </c>
      <c r="AN31">
        <v>23.8</v>
      </c>
      <c r="AO31">
        <v>12.5</v>
      </c>
      <c r="AP31">
        <v>5.3</v>
      </c>
      <c r="AQ31">
        <v>7.6</v>
      </c>
      <c r="AR31">
        <v>66.3</v>
      </c>
      <c r="AS31">
        <v>0.3</v>
      </c>
      <c r="BI31">
        <v>53</v>
      </c>
    </row>
    <row r="32" spans="4:65" x14ac:dyDescent="0.2">
      <c r="D32" s="5" t="s">
        <v>200</v>
      </c>
      <c r="E32" s="5" t="s">
        <v>78</v>
      </c>
      <c r="F32" s="5">
        <v>544.29999999999995</v>
      </c>
      <c r="G32" s="5">
        <v>321.5</v>
      </c>
      <c r="H32" s="5">
        <v>356</v>
      </c>
      <c r="I32" s="5">
        <v>356</v>
      </c>
      <c r="J32" s="5"/>
      <c r="K32" s="5">
        <v>125.5</v>
      </c>
      <c r="L32" s="5">
        <v>230.6</v>
      </c>
      <c r="M32" s="5"/>
      <c r="N32" s="5">
        <v>-34.5</v>
      </c>
      <c r="O32" s="5">
        <v>-7.7</v>
      </c>
      <c r="R32">
        <v>-2.5</v>
      </c>
      <c r="T32">
        <v>-13.9</v>
      </c>
      <c r="U32">
        <v>-10.4</v>
      </c>
      <c r="V32">
        <v>128.69999999999999</v>
      </c>
      <c r="W32">
        <v>2438.1</v>
      </c>
      <c r="X32">
        <v>2156.3000000000002</v>
      </c>
      <c r="Y32">
        <v>264.7</v>
      </c>
      <c r="Z32">
        <v>17</v>
      </c>
      <c r="AB32">
        <v>-2309.4</v>
      </c>
      <c r="AC32">
        <v>-153</v>
      </c>
      <c r="AD32">
        <v>-36.700000000000003</v>
      </c>
      <c r="AE32">
        <v>-134.69999999999999</v>
      </c>
      <c r="AF32">
        <v>-384.2</v>
      </c>
      <c r="AH32">
        <v>-2.5</v>
      </c>
      <c r="AI32">
        <v>-273.39999999999998</v>
      </c>
      <c r="AJ32">
        <v>6.9</v>
      </c>
      <c r="AK32">
        <v>-852.4</v>
      </c>
      <c r="AL32">
        <v>-402</v>
      </c>
      <c r="AM32">
        <v>2.9</v>
      </c>
      <c r="AN32">
        <v>-23.8</v>
      </c>
      <c r="AO32">
        <v>-12.5</v>
      </c>
      <c r="AP32">
        <v>-5.3</v>
      </c>
      <c r="AQ32">
        <v>-6.6</v>
      </c>
      <c r="AR32">
        <v>-32.299999999999997</v>
      </c>
      <c r="AS32">
        <v>563.29999999999995</v>
      </c>
      <c r="AT32">
        <v>44.7</v>
      </c>
      <c r="AU32">
        <v>0.3</v>
      </c>
      <c r="AV32">
        <v>4.8</v>
      </c>
      <c r="AW32">
        <v>4.8</v>
      </c>
      <c r="AY32">
        <v>0.1</v>
      </c>
      <c r="BA32">
        <v>0.1</v>
      </c>
      <c r="BD32">
        <v>39.6</v>
      </c>
      <c r="BE32">
        <v>25.1</v>
      </c>
      <c r="BF32">
        <v>10.199999999999999</v>
      </c>
      <c r="BG32">
        <v>4.4000000000000004</v>
      </c>
      <c r="BH32">
        <v>-348.5</v>
      </c>
      <c r="BI32">
        <v>-239.7</v>
      </c>
      <c r="BJ32">
        <v>74.400000000000006</v>
      </c>
      <c r="BK32">
        <v>41.3</v>
      </c>
      <c r="BL32">
        <v>32.299999999999997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410.5</v>
      </c>
      <c r="G33" s="5">
        <v>258.8</v>
      </c>
      <c r="H33" s="5">
        <v>230.6</v>
      </c>
      <c r="I33" s="5">
        <v>230.6</v>
      </c>
      <c r="J33" s="5"/>
      <c r="K33" s="5"/>
      <c r="L33" s="5">
        <v>230.6</v>
      </c>
      <c r="M33" s="5"/>
      <c r="N33" s="5">
        <v>28.2</v>
      </c>
      <c r="O33" s="5"/>
      <c r="T33">
        <v>3.2</v>
      </c>
      <c r="U33">
        <v>25</v>
      </c>
      <c r="V33">
        <v>45.9</v>
      </c>
      <c r="AB33">
        <v>45.9</v>
      </c>
      <c r="AC33">
        <v>24</v>
      </c>
      <c r="AK33">
        <v>0.5</v>
      </c>
      <c r="AL33">
        <v>1.4</v>
      </c>
      <c r="AR33">
        <v>20</v>
      </c>
      <c r="AS33">
        <v>534.6</v>
      </c>
      <c r="AT33">
        <v>40.4</v>
      </c>
      <c r="AU33">
        <v>0.3</v>
      </c>
      <c r="AV33">
        <v>4.8</v>
      </c>
      <c r="AW33">
        <v>4.8</v>
      </c>
      <c r="AY33">
        <v>0.1</v>
      </c>
      <c r="BA33">
        <v>0.1</v>
      </c>
      <c r="BD33">
        <v>35.299999999999997</v>
      </c>
      <c r="BE33">
        <v>21.7</v>
      </c>
      <c r="BF33">
        <v>9.6999999999999993</v>
      </c>
      <c r="BG33">
        <v>3.9</v>
      </c>
      <c r="BH33">
        <v>-348.5</v>
      </c>
      <c r="BI33">
        <v>-188.4</v>
      </c>
      <c r="BJ33">
        <v>67.599999999999994</v>
      </c>
      <c r="BK33">
        <v>41.3</v>
      </c>
      <c r="BL33">
        <v>25.6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133.80000000000001</v>
      </c>
      <c r="G34" s="5">
        <v>62.7</v>
      </c>
      <c r="H34" s="5">
        <v>125.5</v>
      </c>
      <c r="I34" s="5">
        <v>125.5</v>
      </c>
      <c r="J34" s="5"/>
      <c r="K34" s="5">
        <v>125.5</v>
      </c>
      <c r="L34" s="5"/>
      <c r="M34" s="5"/>
      <c r="N34" s="5">
        <v>-62.8</v>
      </c>
      <c r="O34" s="5">
        <v>-7.7</v>
      </c>
      <c r="R34">
        <v>-2.5</v>
      </c>
      <c r="T34">
        <v>-17.100000000000001</v>
      </c>
      <c r="U34">
        <v>-35.4</v>
      </c>
      <c r="V34">
        <v>82.7</v>
      </c>
      <c r="W34">
        <v>2438.1</v>
      </c>
      <c r="X34">
        <v>2156.3000000000002</v>
      </c>
      <c r="Y34">
        <v>264.7</v>
      </c>
      <c r="Z34">
        <v>17</v>
      </c>
      <c r="AB34">
        <v>-2355.3000000000002</v>
      </c>
      <c r="AC34">
        <v>-177</v>
      </c>
      <c r="AD34">
        <v>-36.700000000000003</v>
      </c>
      <c r="AE34">
        <v>-134.69999999999999</v>
      </c>
      <c r="AF34">
        <v>-384.2</v>
      </c>
      <c r="AH34">
        <v>-2.5</v>
      </c>
      <c r="AI34">
        <v>-273.39999999999998</v>
      </c>
      <c r="AJ34">
        <v>6.9</v>
      </c>
      <c r="AK34">
        <v>-852.9</v>
      </c>
      <c r="AL34">
        <v>-403.4</v>
      </c>
      <c r="AM34">
        <v>2.9</v>
      </c>
      <c r="AN34">
        <v>-23.8</v>
      </c>
      <c r="AO34">
        <v>-12.5</v>
      </c>
      <c r="AP34">
        <v>-5.3</v>
      </c>
      <c r="AQ34">
        <v>-6.6</v>
      </c>
      <c r="AR34">
        <v>-52.3</v>
      </c>
      <c r="AS34">
        <v>28.7</v>
      </c>
      <c r="AT34">
        <v>4.3</v>
      </c>
      <c r="BD34">
        <v>4.3</v>
      </c>
      <c r="BE34">
        <v>3.3</v>
      </c>
      <c r="BF34">
        <v>0.5</v>
      </c>
      <c r="BG34">
        <v>0.5</v>
      </c>
      <c r="BI34">
        <v>-51.3</v>
      </c>
      <c r="BJ34">
        <v>6.7</v>
      </c>
      <c r="BL34">
        <v>6.7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187.4</v>
      </c>
      <c r="G35" s="5">
        <v>18.600000000000001</v>
      </c>
      <c r="H35" s="5"/>
      <c r="I35" s="5"/>
      <c r="J35" s="5"/>
      <c r="K35" s="5"/>
      <c r="L35" s="5"/>
      <c r="M35" s="5"/>
      <c r="N35" s="5">
        <v>18.600000000000001</v>
      </c>
      <c r="O35" s="5"/>
      <c r="T35">
        <v>9.8000000000000007</v>
      </c>
      <c r="U35">
        <v>8.8000000000000007</v>
      </c>
      <c r="V35">
        <v>79.8</v>
      </c>
      <c r="AB35">
        <v>79.8</v>
      </c>
      <c r="AC35">
        <v>59.3</v>
      </c>
      <c r="AD35">
        <v>0.1</v>
      </c>
      <c r="AK35">
        <v>0</v>
      </c>
      <c r="AL35">
        <v>8.6</v>
      </c>
      <c r="AQ35">
        <v>5</v>
      </c>
      <c r="AR35">
        <v>6.8</v>
      </c>
      <c r="AS35">
        <v>40.1</v>
      </c>
      <c r="BH35">
        <v>27.7</v>
      </c>
      <c r="BI35">
        <v>21.2</v>
      </c>
    </row>
    <row r="36" spans="4:65" x14ac:dyDescent="0.2">
      <c r="D36" s="5" t="s">
        <v>93</v>
      </c>
      <c r="E36" s="5" t="s">
        <v>78</v>
      </c>
      <c r="F36" s="5">
        <v>13.9</v>
      </c>
      <c r="G36" s="5"/>
      <c r="H36" s="5"/>
      <c r="I36" s="5"/>
      <c r="J36" s="5"/>
      <c r="K36" s="5"/>
      <c r="L36" s="5"/>
      <c r="M36" s="5"/>
      <c r="N36" s="5"/>
      <c r="O36" s="5"/>
      <c r="BH36">
        <v>13.9</v>
      </c>
    </row>
    <row r="37" spans="4:65" x14ac:dyDescent="0.2">
      <c r="D37" s="5" t="s">
        <v>94</v>
      </c>
      <c r="E37" s="5" t="s">
        <v>78</v>
      </c>
      <c r="F37" s="5">
        <v>32.5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</v>
      </c>
      <c r="BH37">
        <v>3.4</v>
      </c>
      <c r="BI37">
        <v>0.1</v>
      </c>
    </row>
    <row r="38" spans="4:65" x14ac:dyDescent="0.2">
      <c r="D38" s="5" t="s">
        <v>95</v>
      </c>
      <c r="E38" s="5" t="s">
        <v>78</v>
      </c>
      <c r="F38" s="5">
        <v>8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T38">
        <v>7.5</v>
      </c>
      <c r="U38">
        <v>0.2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10.9</v>
      </c>
      <c r="H39" s="5"/>
      <c r="I39" s="5"/>
      <c r="J39" s="5"/>
      <c r="K39" s="5"/>
      <c r="L39" s="5"/>
      <c r="M39" s="5"/>
      <c r="N39" s="5">
        <v>10.9</v>
      </c>
      <c r="O39" s="5"/>
      <c r="T39">
        <v>2.2999999999999998</v>
      </c>
      <c r="U39">
        <v>8.6</v>
      </c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118.3</v>
      </c>
      <c r="G40" s="5"/>
      <c r="H40" s="5"/>
      <c r="I40" s="5"/>
      <c r="J40" s="5"/>
      <c r="K40" s="5"/>
      <c r="L40" s="5"/>
      <c r="M40" s="5"/>
      <c r="N40" s="5"/>
      <c r="O40" s="5"/>
      <c r="V40">
        <v>79.8</v>
      </c>
      <c r="AB40">
        <v>79.8</v>
      </c>
      <c r="AC40">
        <v>59.3</v>
      </c>
      <c r="AD40">
        <v>0.1</v>
      </c>
      <c r="AK40">
        <v>0</v>
      </c>
      <c r="AL40">
        <v>8.6</v>
      </c>
      <c r="AQ40">
        <v>5</v>
      </c>
      <c r="AR40">
        <v>6.8</v>
      </c>
      <c r="AS40">
        <v>8.5</v>
      </c>
      <c r="BH40">
        <v>9.1</v>
      </c>
      <c r="BI40">
        <v>20.9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1.6</v>
      </c>
      <c r="BH41">
        <v>0.6</v>
      </c>
      <c r="BI41">
        <v>0.3</v>
      </c>
    </row>
    <row r="42" spans="4:65" x14ac:dyDescent="0.2">
      <c r="D42" s="5" t="s">
        <v>98</v>
      </c>
      <c r="E42" s="5" t="s">
        <v>78</v>
      </c>
      <c r="F42" s="5">
        <v>23.7</v>
      </c>
      <c r="G42" s="5"/>
      <c r="H42" s="5"/>
      <c r="I42" s="5"/>
      <c r="J42" s="5"/>
      <c r="K42" s="5"/>
      <c r="L42" s="5"/>
      <c r="M42" s="5"/>
      <c r="N42" s="5"/>
      <c r="O42" s="5"/>
      <c r="BH42">
        <v>18.600000000000001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2611.6</v>
      </c>
      <c r="G43" s="5">
        <v>19.2</v>
      </c>
      <c r="H43" s="5">
        <v>1.7</v>
      </c>
      <c r="I43" s="5">
        <v>1.2</v>
      </c>
      <c r="J43" s="5">
        <v>1</v>
      </c>
      <c r="K43" s="5">
        <v>0.1</v>
      </c>
      <c r="L43" s="5"/>
      <c r="M43" s="5">
        <v>0.5</v>
      </c>
      <c r="N43" s="5">
        <v>17.5</v>
      </c>
      <c r="O43" s="5">
        <v>8.9</v>
      </c>
      <c r="P43">
        <v>0.3</v>
      </c>
      <c r="R43">
        <v>2.6</v>
      </c>
      <c r="T43">
        <v>4.0999999999999996</v>
      </c>
      <c r="U43">
        <v>1.6</v>
      </c>
      <c r="V43">
        <v>1098.4000000000001</v>
      </c>
      <c r="W43">
        <v>133.1</v>
      </c>
      <c r="Y43">
        <v>133.1</v>
      </c>
      <c r="AB43">
        <v>965.4</v>
      </c>
      <c r="AC43">
        <v>94.6</v>
      </c>
      <c r="AD43">
        <v>48.8</v>
      </c>
      <c r="AE43">
        <v>249.4</v>
      </c>
      <c r="AF43">
        <v>172.4</v>
      </c>
      <c r="AH43">
        <v>0.1</v>
      </c>
      <c r="AI43">
        <v>2.8</v>
      </c>
      <c r="AJ43">
        <v>5.2</v>
      </c>
      <c r="AK43">
        <v>334.1</v>
      </c>
      <c r="AL43">
        <v>2.9</v>
      </c>
      <c r="AM43">
        <v>8.1999999999999993</v>
      </c>
      <c r="AN43">
        <v>7.4</v>
      </c>
      <c r="AO43">
        <v>12.4</v>
      </c>
      <c r="AP43">
        <v>1.7</v>
      </c>
      <c r="AQ43">
        <v>17.100000000000001</v>
      </c>
      <c r="AR43">
        <v>8.1999999999999993</v>
      </c>
      <c r="AS43">
        <v>897.2</v>
      </c>
      <c r="AT43">
        <v>19.3</v>
      </c>
      <c r="AY43">
        <v>0.7</v>
      </c>
      <c r="AZ43">
        <v>0.7</v>
      </c>
      <c r="BC43">
        <v>0.4</v>
      </c>
      <c r="BD43">
        <v>18.3</v>
      </c>
      <c r="BF43">
        <v>17.2</v>
      </c>
      <c r="BG43">
        <v>1</v>
      </c>
      <c r="BH43">
        <v>361.2</v>
      </c>
      <c r="BI43">
        <v>213.3</v>
      </c>
      <c r="BJ43">
        <v>2.9</v>
      </c>
      <c r="BL43">
        <v>2.9</v>
      </c>
    </row>
    <row r="44" spans="4:65" x14ac:dyDescent="0.2">
      <c r="D44" s="5" t="s">
        <v>100</v>
      </c>
      <c r="E44" s="5" t="s">
        <v>78</v>
      </c>
      <c r="F44" s="5">
        <v>2051.1999999999998</v>
      </c>
      <c r="G44" s="5">
        <v>14.6</v>
      </c>
      <c r="H44" s="5">
        <v>1.6</v>
      </c>
      <c r="I44" s="5">
        <v>1</v>
      </c>
      <c r="J44" s="5">
        <v>1</v>
      </c>
      <c r="K44" s="5"/>
      <c r="L44" s="5"/>
      <c r="M44" s="5">
        <v>0.5</v>
      </c>
      <c r="N44" s="5">
        <v>13</v>
      </c>
      <c r="O44" s="5">
        <v>7</v>
      </c>
      <c r="P44">
        <v>0.3</v>
      </c>
      <c r="T44">
        <v>4.0999999999999996</v>
      </c>
      <c r="U44">
        <v>1.6</v>
      </c>
      <c r="V44">
        <v>630.5</v>
      </c>
      <c r="AB44">
        <v>630.5</v>
      </c>
      <c r="AC44">
        <v>94.6</v>
      </c>
      <c r="AD44">
        <v>24.4</v>
      </c>
      <c r="AF44">
        <v>172.4</v>
      </c>
      <c r="AH44">
        <v>0.1</v>
      </c>
      <c r="AI44">
        <v>2.8</v>
      </c>
      <c r="AJ44">
        <v>0.5</v>
      </c>
      <c r="AK44">
        <v>331.4</v>
      </c>
      <c r="AL44">
        <v>2.9</v>
      </c>
      <c r="AR44">
        <v>1.3</v>
      </c>
      <c r="AS44">
        <v>809.5</v>
      </c>
      <c r="AT44">
        <v>19.3</v>
      </c>
      <c r="AY44">
        <v>0.7</v>
      </c>
      <c r="AZ44">
        <v>0.7</v>
      </c>
      <c r="BC44">
        <v>0.4</v>
      </c>
      <c r="BD44">
        <v>18.3</v>
      </c>
      <c r="BF44">
        <v>17.2</v>
      </c>
      <c r="BG44">
        <v>1</v>
      </c>
      <c r="BH44">
        <v>361.2</v>
      </c>
      <c r="BI44">
        <v>213.3</v>
      </c>
      <c r="BJ44">
        <v>2.9</v>
      </c>
      <c r="BL44">
        <v>2.9</v>
      </c>
    </row>
    <row r="45" spans="4:65" x14ac:dyDescent="0.2">
      <c r="D45" s="5" t="s">
        <v>101</v>
      </c>
      <c r="E45" s="5" t="s">
        <v>78</v>
      </c>
      <c r="F45" s="5">
        <v>649</v>
      </c>
      <c r="G45" s="5">
        <v>14.5</v>
      </c>
      <c r="H45" s="5">
        <v>1.5</v>
      </c>
      <c r="I45" s="5">
        <v>1</v>
      </c>
      <c r="J45" s="5">
        <v>1</v>
      </c>
      <c r="K45" s="5"/>
      <c r="L45" s="5"/>
      <c r="M45" s="5">
        <v>0.5</v>
      </c>
      <c r="N45" s="5">
        <v>13</v>
      </c>
      <c r="O45" s="5">
        <v>7</v>
      </c>
      <c r="P45">
        <v>0.3</v>
      </c>
      <c r="T45">
        <v>4.0999999999999996</v>
      </c>
      <c r="U45">
        <v>1.6</v>
      </c>
      <c r="V45">
        <v>126.6</v>
      </c>
      <c r="AB45">
        <v>126.6</v>
      </c>
      <c r="AC45">
        <v>94.6</v>
      </c>
      <c r="AD45">
        <v>0.3</v>
      </c>
      <c r="AF45">
        <v>0</v>
      </c>
      <c r="AJ45">
        <v>0.1</v>
      </c>
      <c r="AK45">
        <v>29.4</v>
      </c>
      <c r="AL45">
        <v>0.9</v>
      </c>
      <c r="AR45">
        <v>1.3</v>
      </c>
      <c r="AS45">
        <v>186.8</v>
      </c>
      <c r="AT45">
        <v>3.2</v>
      </c>
      <c r="BD45">
        <v>3.2</v>
      </c>
      <c r="BF45">
        <v>2.7</v>
      </c>
      <c r="BG45">
        <v>0.5</v>
      </c>
      <c r="BH45">
        <v>146.80000000000001</v>
      </c>
      <c r="BI45">
        <v>168.1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34.4</v>
      </c>
      <c r="G46" s="5">
        <v>11.7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11.5</v>
      </c>
      <c r="O46" s="5">
        <v>5.8</v>
      </c>
      <c r="T46">
        <v>4.0999999999999996</v>
      </c>
      <c r="U46">
        <v>1.6</v>
      </c>
      <c r="V46">
        <v>0.1</v>
      </c>
      <c r="AB46">
        <v>0.1</v>
      </c>
      <c r="AD46">
        <v>0</v>
      </c>
      <c r="AF46">
        <v>0</v>
      </c>
      <c r="AJ46">
        <v>0</v>
      </c>
      <c r="AK46">
        <v>0.1</v>
      </c>
      <c r="AS46">
        <v>10.9</v>
      </c>
      <c r="BH46">
        <v>9.1999999999999993</v>
      </c>
      <c r="BI46">
        <v>2.5</v>
      </c>
    </row>
    <row r="47" spans="4:65" x14ac:dyDescent="0.2">
      <c r="D47" s="5" t="s">
        <v>206</v>
      </c>
      <c r="E47" s="5" t="s">
        <v>78</v>
      </c>
      <c r="F47" s="5">
        <v>327.2</v>
      </c>
      <c r="G47" s="5"/>
      <c r="H47" s="5"/>
      <c r="I47" s="5"/>
      <c r="J47" s="5"/>
      <c r="K47" s="5"/>
      <c r="L47" s="5"/>
      <c r="M47" s="5"/>
      <c r="N47" s="5"/>
      <c r="O47" s="5"/>
      <c r="V47">
        <v>96.1</v>
      </c>
      <c r="AB47">
        <v>96.1</v>
      </c>
      <c r="AC47">
        <v>94.6</v>
      </c>
      <c r="AD47">
        <v>0</v>
      </c>
      <c r="AJ47">
        <v>0</v>
      </c>
      <c r="AK47">
        <v>0.1</v>
      </c>
      <c r="AL47">
        <v>0</v>
      </c>
      <c r="AR47">
        <v>1.3</v>
      </c>
      <c r="AS47">
        <v>61.4</v>
      </c>
      <c r="AT47">
        <v>0</v>
      </c>
      <c r="BD47">
        <v>0</v>
      </c>
      <c r="BH47">
        <v>44.9</v>
      </c>
      <c r="BI47">
        <v>123.2</v>
      </c>
      <c r="BJ47">
        <v>1.5</v>
      </c>
      <c r="BL47">
        <v>1.5</v>
      </c>
    </row>
    <row r="48" spans="4:65" x14ac:dyDescent="0.2">
      <c r="D48" s="5" t="s">
        <v>207</v>
      </c>
      <c r="E48" s="5" t="s">
        <v>78</v>
      </c>
      <c r="F48" s="5">
        <v>25.9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J48">
        <v>0</v>
      </c>
      <c r="AK48">
        <v>0</v>
      </c>
      <c r="AS48">
        <v>3.5</v>
      </c>
      <c r="BH48">
        <v>21</v>
      </c>
      <c r="BI48">
        <v>0</v>
      </c>
      <c r="BJ48">
        <v>1.4</v>
      </c>
      <c r="BL48">
        <v>1.4</v>
      </c>
    </row>
    <row r="49" spans="4:61" x14ac:dyDescent="0.2">
      <c r="D49" s="5" t="s">
        <v>208</v>
      </c>
      <c r="E49" s="5" t="s">
        <v>78</v>
      </c>
      <c r="F49" s="5">
        <v>31.3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1.2</v>
      </c>
      <c r="O49" s="5">
        <v>1.2</v>
      </c>
      <c r="V49">
        <v>0.8</v>
      </c>
      <c r="AB49">
        <v>0.8</v>
      </c>
      <c r="AD49">
        <v>0</v>
      </c>
      <c r="AJ49">
        <v>0</v>
      </c>
      <c r="AK49">
        <v>0.2</v>
      </c>
      <c r="AL49">
        <v>0.5</v>
      </c>
      <c r="AS49">
        <v>22.1</v>
      </c>
      <c r="AT49">
        <v>0.9</v>
      </c>
      <c r="BD49">
        <v>0.9</v>
      </c>
      <c r="BH49">
        <v>5.3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</v>
      </c>
      <c r="AJ50">
        <v>0.1</v>
      </c>
      <c r="AK50">
        <v>0.2</v>
      </c>
      <c r="AS50">
        <v>2.9</v>
      </c>
      <c r="BH50">
        <v>2.4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27.4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J51">
        <v>0</v>
      </c>
      <c r="AK51">
        <v>0.2</v>
      </c>
      <c r="AL51">
        <v>0</v>
      </c>
      <c r="AS51">
        <v>14.4</v>
      </c>
      <c r="BH51">
        <v>12.1</v>
      </c>
      <c r="BI51">
        <v>0.6</v>
      </c>
    </row>
    <row r="52" spans="4:61" x14ac:dyDescent="0.2">
      <c r="D52" t="s">
        <v>211</v>
      </c>
      <c r="E52" t="s">
        <v>78</v>
      </c>
      <c r="F52">
        <v>7.2</v>
      </c>
      <c r="G52">
        <v>0.2</v>
      </c>
      <c r="H52">
        <v>0.2</v>
      </c>
      <c r="M52">
        <v>0.2</v>
      </c>
      <c r="V52">
        <v>1.4</v>
      </c>
      <c r="AB52">
        <v>1.4</v>
      </c>
      <c r="AD52">
        <v>0</v>
      </c>
      <c r="AK52">
        <v>1.4</v>
      </c>
      <c r="AS52">
        <v>2.9</v>
      </c>
      <c r="BH52">
        <v>0.8</v>
      </c>
      <c r="BI52">
        <v>1.9</v>
      </c>
    </row>
    <row r="53" spans="4:61" x14ac:dyDescent="0.2">
      <c r="D53" t="s">
        <v>212</v>
      </c>
      <c r="E53" t="s">
        <v>78</v>
      </c>
      <c r="F53">
        <v>91.3</v>
      </c>
      <c r="G53">
        <v>0.8</v>
      </c>
      <c r="H53">
        <v>0.8</v>
      </c>
      <c r="I53">
        <v>0.8</v>
      </c>
      <c r="J53">
        <v>0.8</v>
      </c>
      <c r="V53">
        <v>0.4</v>
      </c>
      <c r="AB53">
        <v>0.4</v>
      </c>
      <c r="AK53">
        <v>0.1</v>
      </c>
      <c r="AL53">
        <v>0.4</v>
      </c>
      <c r="AS53">
        <v>42.7</v>
      </c>
      <c r="AT53">
        <v>0.5</v>
      </c>
      <c r="BD53">
        <v>0.5</v>
      </c>
      <c r="BH53">
        <v>23.7</v>
      </c>
      <c r="BI53">
        <v>23.1</v>
      </c>
    </row>
    <row r="54" spans="4:61" x14ac:dyDescent="0.2">
      <c r="D54" t="s">
        <v>213</v>
      </c>
      <c r="E54" t="s">
        <v>78</v>
      </c>
      <c r="F54">
        <v>38.6</v>
      </c>
      <c r="V54">
        <v>0</v>
      </c>
      <c r="AB54">
        <v>0</v>
      </c>
      <c r="AD54">
        <v>0</v>
      </c>
      <c r="AK54">
        <v>0</v>
      </c>
      <c r="AS54">
        <v>10.1</v>
      </c>
      <c r="AT54">
        <v>0.1</v>
      </c>
      <c r="BD54">
        <v>0.1</v>
      </c>
      <c r="BH54">
        <v>13.3</v>
      </c>
      <c r="BI54">
        <v>15.1</v>
      </c>
    </row>
    <row r="55" spans="4:61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D55">
        <v>0</v>
      </c>
      <c r="AJ55">
        <v>0</v>
      </c>
      <c r="AK55">
        <v>0</v>
      </c>
      <c r="AS55">
        <v>0.7</v>
      </c>
      <c r="AT55">
        <v>1.7</v>
      </c>
      <c r="BD55">
        <v>1.7</v>
      </c>
      <c r="BH55">
        <v>0.8</v>
      </c>
      <c r="BI55">
        <v>0</v>
      </c>
    </row>
    <row r="56" spans="4:61" x14ac:dyDescent="0.2">
      <c r="D56" t="s">
        <v>215</v>
      </c>
      <c r="E56" t="s">
        <v>78</v>
      </c>
      <c r="F56">
        <v>35.799999999999997</v>
      </c>
      <c r="V56">
        <v>27.1</v>
      </c>
      <c r="AB56">
        <v>27.1</v>
      </c>
      <c r="AK56">
        <v>27.1</v>
      </c>
      <c r="AS56">
        <v>5.2</v>
      </c>
      <c r="AT56">
        <v>0</v>
      </c>
      <c r="BD56">
        <v>0</v>
      </c>
      <c r="BG56">
        <v>0</v>
      </c>
      <c r="BH56">
        <v>3.6</v>
      </c>
      <c r="BI56">
        <v>0</v>
      </c>
    </row>
    <row r="57" spans="4:61" x14ac:dyDescent="0.2">
      <c r="D57" t="s">
        <v>226</v>
      </c>
      <c r="E57" t="s">
        <v>78</v>
      </c>
      <c r="F57">
        <v>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J57">
        <v>0</v>
      </c>
      <c r="AS57">
        <v>4.5</v>
      </c>
      <c r="BH57">
        <v>2</v>
      </c>
      <c r="BI57">
        <v>0.4</v>
      </c>
    </row>
    <row r="58" spans="4:61" x14ac:dyDescent="0.2">
      <c r="D58" t="s">
        <v>216</v>
      </c>
      <c r="E58" t="s">
        <v>78</v>
      </c>
      <c r="F58">
        <v>14.2</v>
      </c>
      <c r="G58">
        <v>0.3</v>
      </c>
      <c r="N58">
        <v>0.3</v>
      </c>
      <c r="P58">
        <v>0.3</v>
      </c>
      <c r="V58">
        <v>0.1</v>
      </c>
      <c r="AB58">
        <v>0.1</v>
      </c>
      <c r="AD58">
        <v>0.1</v>
      </c>
      <c r="AK58">
        <v>0</v>
      </c>
      <c r="AS58">
        <v>5.4</v>
      </c>
      <c r="BH58">
        <v>7.8</v>
      </c>
      <c r="BI58">
        <v>0.6</v>
      </c>
    </row>
    <row r="59" spans="4:61" x14ac:dyDescent="0.2">
      <c r="D59" t="s">
        <v>102</v>
      </c>
      <c r="E59" t="s">
        <v>78</v>
      </c>
      <c r="F59">
        <v>466</v>
      </c>
      <c r="V59">
        <v>460.2</v>
      </c>
      <c r="AB59">
        <v>460.2</v>
      </c>
      <c r="AD59">
        <v>19.8</v>
      </c>
      <c r="AF59">
        <v>172.4</v>
      </c>
      <c r="AH59">
        <v>0.1</v>
      </c>
      <c r="AI59">
        <v>0.6</v>
      </c>
      <c r="AK59">
        <v>267.2</v>
      </c>
      <c r="AS59">
        <v>0</v>
      </c>
      <c r="BH59">
        <v>5.7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0.6</v>
      </c>
    </row>
    <row r="61" spans="4:61" x14ac:dyDescent="0.2">
      <c r="D61" t="s">
        <v>218</v>
      </c>
      <c r="E61" t="s">
        <v>78</v>
      </c>
      <c r="F61">
        <v>447.7</v>
      </c>
      <c r="V61">
        <v>447.7</v>
      </c>
      <c r="AB61">
        <v>447.7</v>
      </c>
      <c r="AD61">
        <v>19.8</v>
      </c>
      <c r="AF61">
        <v>172.4</v>
      </c>
      <c r="AK61">
        <v>255.5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10.4</v>
      </c>
      <c r="V64">
        <v>10.4</v>
      </c>
      <c r="AB64">
        <v>10.4</v>
      </c>
      <c r="AK64">
        <v>10.4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936.3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43.7</v>
      </c>
      <c r="AB66">
        <v>43.7</v>
      </c>
      <c r="AD66">
        <v>4.3</v>
      </c>
      <c r="AI66">
        <v>2.2000000000000002</v>
      </c>
      <c r="AJ66">
        <v>0.4</v>
      </c>
      <c r="AK66">
        <v>34.799999999999997</v>
      </c>
      <c r="AL66">
        <v>2</v>
      </c>
      <c r="AS66">
        <v>622.6</v>
      </c>
      <c r="AT66">
        <v>16.100000000000001</v>
      </c>
      <c r="AY66">
        <v>0.7</v>
      </c>
      <c r="AZ66">
        <v>0.7</v>
      </c>
      <c r="BC66">
        <v>0.4</v>
      </c>
      <c r="BD66">
        <v>15</v>
      </c>
      <c r="BF66">
        <v>14.5</v>
      </c>
      <c r="BG66">
        <v>0.5</v>
      </c>
      <c r="BH66">
        <v>208.6</v>
      </c>
      <c r="BI66">
        <v>45.3</v>
      </c>
    </row>
    <row r="67" spans="4:61" x14ac:dyDescent="0.2">
      <c r="D67" t="s">
        <v>115</v>
      </c>
      <c r="E67" t="s">
        <v>78</v>
      </c>
      <c r="F67">
        <v>286.10000000000002</v>
      </c>
      <c r="G67">
        <v>0</v>
      </c>
      <c r="N67">
        <v>0</v>
      </c>
      <c r="P67">
        <v>0</v>
      </c>
      <c r="V67">
        <v>8.1</v>
      </c>
      <c r="AB67">
        <v>8.1</v>
      </c>
      <c r="AD67">
        <v>1.7</v>
      </c>
      <c r="AK67">
        <v>6.4</v>
      </c>
      <c r="AL67">
        <v>0</v>
      </c>
      <c r="AS67">
        <v>142.4</v>
      </c>
      <c r="AT67">
        <v>1</v>
      </c>
      <c r="AY67">
        <v>0.1</v>
      </c>
      <c r="AZ67">
        <v>0.1</v>
      </c>
      <c r="BC67">
        <v>0.2</v>
      </c>
      <c r="BD67">
        <v>0.7</v>
      </c>
      <c r="BF67">
        <v>0.2</v>
      </c>
      <c r="BG67">
        <v>0.5</v>
      </c>
      <c r="BH67">
        <v>114.9</v>
      </c>
      <c r="BI67">
        <v>19.7</v>
      </c>
    </row>
    <row r="68" spans="4:61" x14ac:dyDescent="0.2">
      <c r="D68" t="s">
        <v>104</v>
      </c>
      <c r="E68" t="s">
        <v>78</v>
      </c>
      <c r="F68">
        <v>477.4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2.4</v>
      </c>
      <c r="AB68">
        <v>2.4</v>
      </c>
      <c r="AD68">
        <v>1</v>
      </c>
      <c r="AJ68">
        <v>0.4</v>
      </c>
      <c r="AK68">
        <v>1</v>
      </c>
      <c r="AS68">
        <v>374.1</v>
      </c>
      <c r="AT68">
        <v>14.9</v>
      </c>
      <c r="AY68">
        <v>0.6</v>
      </c>
      <c r="AZ68">
        <v>0.6</v>
      </c>
      <c r="BC68">
        <v>0.2</v>
      </c>
      <c r="BD68">
        <v>14.2</v>
      </c>
      <c r="BF68">
        <v>14.2</v>
      </c>
      <c r="BH68">
        <v>77.099999999999994</v>
      </c>
      <c r="BI68">
        <v>8.9</v>
      </c>
    </row>
    <row r="69" spans="4:61" x14ac:dyDescent="0.2">
      <c r="D69" t="s">
        <v>105</v>
      </c>
      <c r="E69" t="s">
        <v>78</v>
      </c>
      <c r="F69">
        <v>155.69999999999999</v>
      </c>
      <c r="V69">
        <v>16.2</v>
      </c>
      <c r="AB69">
        <v>16.2</v>
      </c>
      <c r="AD69">
        <v>1.7</v>
      </c>
      <c r="AK69">
        <v>14.5</v>
      </c>
      <c r="AS69">
        <v>106.1</v>
      </c>
      <c r="AT69">
        <v>0.2</v>
      </c>
      <c r="BC69">
        <v>0.1</v>
      </c>
      <c r="BD69">
        <v>0.1</v>
      </c>
      <c r="BF69">
        <v>0.1</v>
      </c>
      <c r="BH69">
        <v>16.600000000000001</v>
      </c>
      <c r="BI69">
        <v>16.7</v>
      </c>
    </row>
    <row r="70" spans="4:61" x14ac:dyDescent="0.2">
      <c r="D70" t="s">
        <v>106</v>
      </c>
      <c r="E70" t="s">
        <v>78</v>
      </c>
      <c r="F70">
        <v>13.2</v>
      </c>
      <c r="V70">
        <v>13.2</v>
      </c>
      <c r="AB70">
        <v>13.2</v>
      </c>
      <c r="AK70">
        <v>11.2</v>
      </c>
      <c r="AL70">
        <v>2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2.2000000000000002</v>
      </c>
      <c r="AK71">
        <v>1.7</v>
      </c>
    </row>
    <row r="72" spans="4:61" x14ac:dyDescent="0.2">
      <c r="D72" t="s">
        <v>108</v>
      </c>
      <c r="E72" t="s">
        <v>78</v>
      </c>
      <c r="F72">
        <v>560.4</v>
      </c>
      <c r="G72">
        <v>4.7</v>
      </c>
      <c r="H72">
        <v>0.1</v>
      </c>
      <c r="I72">
        <v>0.1</v>
      </c>
      <c r="K72">
        <v>0.1</v>
      </c>
      <c r="N72">
        <v>4.5</v>
      </c>
      <c r="O72">
        <v>2</v>
      </c>
      <c r="R72">
        <v>2.6</v>
      </c>
      <c r="V72">
        <v>467.9</v>
      </c>
      <c r="W72">
        <v>133.1</v>
      </c>
      <c r="Y72">
        <v>133.1</v>
      </c>
      <c r="AB72">
        <v>334.9</v>
      </c>
      <c r="AD72">
        <v>24.4</v>
      </c>
      <c r="AE72">
        <v>249.4</v>
      </c>
      <c r="AJ72">
        <v>4.5999999999999996</v>
      </c>
      <c r="AK72">
        <v>2.7</v>
      </c>
      <c r="AM72">
        <v>8.1999999999999993</v>
      </c>
      <c r="AN72">
        <v>7.4</v>
      </c>
      <c r="AO72">
        <v>12.4</v>
      </c>
      <c r="AP72">
        <v>1.7</v>
      </c>
      <c r="AQ72">
        <v>17.100000000000001</v>
      </c>
      <c r="AR72">
        <v>6.9</v>
      </c>
      <c r="AS72">
        <v>87.8</v>
      </c>
    </row>
    <row r="73" spans="4:61" x14ac:dyDescent="0.2">
      <c r="D73" t="s">
        <v>109</v>
      </c>
      <c r="E73" t="s">
        <v>78</v>
      </c>
      <c r="F73">
        <v>554.79999999999995</v>
      </c>
      <c r="G73">
        <v>4.7</v>
      </c>
      <c r="H73">
        <v>0.1</v>
      </c>
      <c r="I73">
        <v>0.1</v>
      </c>
      <c r="K73">
        <v>0.1</v>
      </c>
      <c r="N73">
        <v>4.5</v>
      </c>
      <c r="O73">
        <v>2</v>
      </c>
      <c r="R73">
        <v>2.6</v>
      </c>
      <c r="V73">
        <v>462.4</v>
      </c>
      <c r="W73">
        <v>133.1</v>
      </c>
      <c r="Y73">
        <v>133.1</v>
      </c>
      <c r="AB73">
        <v>329.4</v>
      </c>
      <c r="AD73">
        <v>24.4</v>
      </c>
      <c r="AE73">
        <v>249.4</v>
      </c>
      <c r="AJ73">
        <v>4</v>
      </c>
      <c r="AK73">
        <v>2.7</v>
      </c>
      <c r="AM73">
        <v>8.1999999999999993</v>
      </c>
      <c r="AN73">
        <v>2.5</v>
      </c>
      <c r="AO73">
        <v>12.4</v>
      </c>
      <c r="AP73">
        <v>1.7</v>
      </c>
      <c r="AQ73">
        <v>17.100000000000001</v>
      </c>
      <c r="AR73">
        <v>6.9</v>
      </c>
      <c r="AS73">
        <v>87.8</v>
      </c>
    </row>
    <row r="74" spans="4:61" x14ac:dyDescent="0.2">
      <c r="D74" t="s">
        <v>110</v>
      </c>
      <c r="E74" t="s">
        <v>78</v>
      </c>
      <c r="F74">
        <v>522.5</v>
      </c>
      <c r="G74">
        <v>4.0999999999999996</v>
      </c>
      <c r="N74">
        <v>4.0999999999999996</v>
      </c>
      <c r="O74">
        <v>1.5</v>
      </c>
      <c r="R74">
        <v>2.6</v>
      </c>
      <c r="V74">
        <v>430.6</v>
      </c>
      <c r="W74">
        <v>133.1</v>
      </c>
      <c r="Y74">
        <v>133.1</v>
      </c>
      <c r="AB74">
        <v>297.60000000000002</v>
      </c>
      <c r="AD74">
        <v>24.4</v>
      </c>
      <c r="AE74">
        <v>249.4</v>
      </c>
      <c r="AJ74">
        <v>4</v>
      </c>
      <c r="AK74">
        <v>2.7</v>
      </c>
      <c r="AM74">
        <v>7.4</v>
      </c>
      <c r="AN74">
        <v>0</v>
      </c>
      <c r="AP74">
        <v>0.9</v>
      </c>
      <c r="AQ74">
        <v>1.9</v>
      </c>
      <c r="AR74">
        <v>6.9</v>
      </c>
      <c r="AS74">
        <v>87.8</v>
      </c>
    </row>
    <row r="75" spans="4:61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0.6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E827-C212-3A44-89B3-FA824DDC1C42}">
  <sheetPr>
    <tabColor theme="9" tint="0.79998168889431442"/>
  </sheetPr>
  <dimension ref="D8:BM77"/>
  <sheetViews>
    <sheetView workbookViewId="0">
      <selection activeCell="D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3264.7</v>
      </c>
      <c r="G17" s="5">
        <v>348</v>
      </c>
      <c r="H17" s="5">
        <v>349</v>
      </c>
      <c r="I17" s="5">
        <v>348.2</v>
      </c>
      <c r="J17" s="5">
        <v>1.4</v>
      </c>
      <c r="K17" s="5">
        <v>121</v>
      </c>
      <c r="L17" s="5">
        <v>225.8</v>
      </c>
      <c r="M17" s="5">
        <v>0.7</v>
      </c>
      <c r="N17" s="5">
        <v>-1</v>
      </c>
      <c r="O17" s="5">
        <v>-1</v>
      </c>
      <c r="P17">
        <v>0.3</v>
      </c>
      <c r="R17">
        <v>-0.2</v>
      </c>
      <c r="V17">
        <v>1219.3</v>
      </c>
      <c r="W17">
        <v>2453.6</v>
      </c>
      <c r="X17">
        <v>2061.6999999999998</v>
      </c>
      <c r="Y17">
        <v>378.9</v>
      </c>
      <c r="Z17">
        <v>10.7</v>
      </c>
      <c r="AA17">
        <v>2.1</v>
      </c>
      <c r="AB17">
        <v>-1234.3</v>
      </c>
      <c r="AC17">
        <v>2</v>
      </c>
      <c r="AD17">
        <v>23.5</v>
      </c>
      <c r="AE17">
        <v>8.9</v>
      </c>
      <c r="AF17">
        <v>-180.5</v>
      </c>
      <c r="AH17">
        <v>-1.6</v>
      </c>
      <c r="AI17">
        <v>-249</v>
      </c>
      <c r="AJ17">
        <v>12.6</v>
      </c>
      <c r="AK17">
        <v>-462.3</v>
      </c>
      <c r="AL17">
        <v>-373.1</v>
      </c>
      <c r="AM17">
        <v>6.8</v>
      </c>
      <c r="AN17">
        <v>-17.399999999999999</v>
      </c>
      <c r="AO17">
        <v>-5.9</v>
      </c>
      <c r="AP17">
        <v>-3.5</v>
      </c>
      <c r="AQ17">
        <v>16.7</v>
      </c>
      <c r="AR17">
        <v>-11.4</v>
      </c>
      <c r="AS17">
        <v>1498.9</v>
      </c>
      <c r="AT17">
        <v>65.400000000000006</v>
      </c>
      <c r="AU17">
        <v>0.4</v>
      </c>
      <c r="AV17">
        <v>3.4</v>
      </c>
      <c r="AW17">
        <v>3.4</v>
      </c>
      <c r="AY17">
        <v>0.7</v>
      </c>
      <c r="AZ17">
        <v>0.6</v>
      </c>
      <c r="BA17">
        <v>0.1</v>
      </c>
      <c r="BC17">
        <v>0.3</v>
      </c>
      <c r="BD17">
        <v>60.6</v>
      </c>
      <c r="BE17">
        <v>25.4</v>
      </c>
      <c r="BF17">
        <v>29.7</v>
      </c>
      <c r="BG17">
        <v>5.6</v>
      </c>
      <c r="BH17">
        <v>59</v>
      </c>
      <c r="BJ17">
        <v>74.2</v>
      </c>
      <c r="BK17">
        <v>40.299999999999997</v>
      </c>
      <c r="BL17">
        <v>33.1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2574.9</v>
      </c>
      <c r="G18" s="5"/>
      <c r="H18" s="7"/>
      <c r="I18" s="7"/>
      <c r="J18" s="7"/>
      <c r="K18" s="5"/>
      <c r="L18" s="5"/>
      <c r="M18" s="7"/>
      <c r="N18" s="7"/>
      <c r="O18" s="5"/>
      <c r="V18">
        <v>142.19999999999999</v>
      </c>
      <c r="W18">
        <v>140.19999999999999</v>
      </c>
      <c r="X18">
        <v>95.3</v>
      </c>
      <c r="Y18">
        <v>37</v>
      </c>
      <c r="Z18">
        <v>5.7</v>
      </c>
      <c r="AA18">
        <v>2.1</v>
      </c>
      <c r="AB18">
        <v>2</v>
      </c>
      <c r="AC18">
        <v>2</v>
      </c>
      <c r="AS18">
        <v>2286.6999999999998</v>
      </c>
      <c r="AT18">
        <v>71.7</v>
      </c>
      <c r="AU18">
        <v>0.4</v>
      </c>
      <c r="AV18">
        <v>3.4</v>
      </c>
      <c r="AW18">
        <v>3.4</v>
      </c>
      <c r="AY18">
        <v>0.7</v>
      </c>
      <c r="AZ18">
        <v>0.6</v>
      </c>
      <c r="BA18">
        <v>0.1</v>
      </c>
      <c r="BC18">
        <v>0.3</v>
      </c>
      <c r="BD18">
        <v>67</v>
      </c>
      <c r="BE18">
        <v>25.4</v>
      </c>
      <c r="BF18">
        <v>36</v>
      </c>
      <c r="BG18">
        <v>5.6</v>
      </c>
      <c r="BJ18">
        <v>74.2</v>
      </c>
      <c r="BK18">
        <v>40.299999999999997</v>
      </c>
      <c r="BL18">
        <v>33.1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7589.2</v>
      </c>
      <c r="G19" s="6">
        <v>367.9</v>
      </c>
      <c r="H19" s="6">
        <v>350.2</v>
      </c>
      <c r="I19" s="6">
        <v>349.5</v>
      </c>
      <c r="J19" s="6">
        <v>1.4</v>
      </c>
      <c r="K19" s="6">
        <v>119.2</v>
      </c>
      <c r="L19" s="5">
        <v>228.9</v>
      </c>
      <c r="M19" s="5">
        <v>0.7</v>
      </c>
      <c r="N19" s="6">
        <v>17.7</v>
      </c>
      <c r="O19" s="5">
        <v>16.399999999999999</v>
      </c>
      <c r="P19">
        <v>0.3</v>
      </c>
      <c r="R19">
        <v>1</v>
      </c>
      <c r="V19">
        <v>6338.6</v>
      </c>
      <c r="W19">
        <v>4260.3</v>
      </c>
      <c r="X19">
        <v>3901.4</v>
      </c>
      <c r="Y19">
        <v>344.7</v>
      </c>
      <c r="Z19">
        <v>14.2</v>
      </c>
      <c r="AB19">
        <v>2078.3000000000002</v>
      </c>
      <c r="AD19">
        <v>54.8</v>
      </c>
      <c r="AE19">
        <v>494.3</v>
      </c>
      <c r="AF19">
        <v>179.3</v>
      </c>
      <c r="AH19">
        <v>0.4</v>
      </c>
      <c r="AI19">
        <v>31.6</v>
      </c>
      <c r="AJ19">
        <v>21.6</v>
      </c>
      <c r="AK19">
        <v>540</v>
      </c>
      <c r="AL19">
        <v>638.5</v>
      </c>
      <c r="AM19">
        <v>17.899999999999999</v>
      </c>
      <c r="AN19">
        <v>20.8</v>
      </c>
      <c r="AO19">
        <v>9.8000000000000007</v>
      </c>
      <c r="AP19">
        <v>4.2</v>
      </c>
      <c r="AQ19">
        <v>48.3</v>
      </c>
      <c r="AR19">
        <v>16.899999999999999</v>
      </c>
      <c r="AS19">
        <v>802.7</v>
      </c>
      <c r="AT19">
        <v>4.8</v>
      </c>
      <c r="BD19">
        <v>4.8</v>
      </c>
      <c r="BF19">
        <v>4.8</v>
      </c>
      <c r="BH19">
        <v>75.099999999999994</v>
      </c>
    </row>
    <row r="20" spans="4:65" x14ac:dyDescent="0.2">
      <c r="D20" s="5" t="s">
        <v>81</v>
      </c>
      <c r="E20" s="5" t="s">
        <v>78</v>
      </c>
      <c r="F20" s="5">
        <v>6200.7</v>
      </c>
      <c r="G20" s="8">
        <v>21</v>
      </c>
      <c r="H20" s="8"/>
      <c r="I20" s="8"/>
      <c r="J20" s="8"/>
      <c r="K20" s="8"/>
      <c r="L20" s="5"/>
      <c r="M20" s="5"/>
      <c r="N20" s="5">
        <v>21</v>
      </c>
      <c r="O20" s="5">
        <v>19.8</v>
      </c>
      <c r="R20">
        <v>1.3</v>
      </c>
      <c r="V20">
        <v>4577.2</v>
      </c>
      <c r="W20">
        <v>1973.8</v>
      </c>
      <c r="X20">
        <v>1963.5</v>
      </c>
      <c r="Y20">
        <v>0</v>
      </c>
      <c r="Z20">
        <v>10.3</v>
      </c>
      <c r="AB20">
        <v>2603.5</v>
      </c>
      <c r="AD20">
        <v>32</v>
      </c>
      <c r="AE20">
        <v>487.8</v>
      </c>
      <c r="AF20">
        <v>381.6</v>
      </c>
      <c r="AH20">
        <v>2</v>
      </c>
      <c r="AI20">
        <v>141.19999999999999</v>
      </c>
      <c r="AJ20">
        <v>9.1</v>
      </c>
      <c r="AK20">
        <v>924.1</v>
      </c>
      <c r="AL20">
        <v>498</v>
      </c>
      <c r="AM20">
        <v>11.6</v>
      </c>
      <c r="AN20">
        <v>34.700000000000003</v>
      </c>
      <c r="AO20">
        <v>15.9</v>
      </c>
      <c r="AP20">
        <v>7.7</v>
      </c>
      <c r="AQ20">
        <v>31.4</v>
      </c>
      <c r="AR20">
        <v>26.3</v>
      </c>
      <c r="AS20">
        <v>1575.1</v>
      </c>
      <c r="AT20">
        <v>11.2</v>
      </c>
      <c r="BD20">
        <v>11.2</v>
      </c>
      <c r="BF20">
        <v>11.2</v>
      </c>
      <c r="BH20">
        <v>16.2</v>
      </c>
    </row>
    <row r="21" spans="4:65" x14ac:dyDescent="0.2">
      <c r="D21" s="5" t="s">
        <v>82</v>
      </c>
      <c r="E21" s="5" t="s">
        <v>78</v>
      </c>
      <c r="F21" s="5">
        <v>1388.5</v>
      </c>
      <c r="G21" s="5">
        <v>346.9</v>
      </c>
      <c r="H21" s="5">
        <v>350.2</v>
      </c>
      <c r="I21" s="5">
        <v>349.5</v>
      </c>
      <c r="J21" s="5">
        <v>1.4</v>
      </c>
      <c r="K21" s="5">
        <v>119.2</v>
      </c>
      <c r="L21" s="5">
        <v>228.9</v>
      </c>
      <c r="M21" s="5">
        <v>0.7</v>
      </c>
      <c r="N21" s="5">
        <v>-3.3</v>
      </c>
      <c r="O21" s="5">
        <v>-3.4</v>
      </c>
      <c r="P21">
        <v>0.3</v>
      </c>
      <c r="R21">
        <v>-0.2</v>
      </c>
      <c r="V21">
        <v>1761.3</v>
      </c>
      <c r="W21">
        <v>2286.6</v>
      </c>
      <c r="X21">
        <v>1938</v>
      </c>
      <c r="Y21">
        <v>344.7</v>
      </c>
      <c r="Z21">
        <v>3.9</v>
      </c>
      <c r="AB21">
        <v>-525.20000000000005</v>
      </c>
      <c r="AD21">
        <v>22.8</v>
      </c>
      <c r="AE21">
        <v>6.5</v>
      </c>
      <c r="AF21">
        <v>-202.4</v>
      </c>
      <c r="AH21">
        <v>-1.6</v>
      </c>
      <c r="AI21">
        <v>-109.7</v>
      </c>
      <c r="AJ21">
        <v>12.5</v>
      </c>
      <c r="AK21">
        <v>-384.1</v>
      </c>
      <c r="AL21">
        <v>140.5</v>
      </c>
      <c r="AM21">
        <v>6.3</v>
      </c>
      <c r="AN21">
        <v>-13.9</v>
      </c>
      <c r="AO21">
        <v>-6.1</v>
      </c>
      <c r="AP21">
        <v>-3.6</v>
      </c>
      <c r="AQ21">
        <v>16.899999999999999</v>
      </c>
      <c r="AR21">
        <v>-9.4</v>
      </c>
      <c r="AS21">
        <v>-772.4</v>
      </c>
      <c r="AT21">
        <v>-6.3</v>
      </c>
      <c r="BD21">
        <v>-6.3</v>
      </c>
      <c r="BF21">
        <v>-6.3</v>
      </c>
      <c r="BH21">
        <v>59</v>
      </c>
    </row>
    <row r="22" spans="4:65" x14ac:dyDescent="0.2">
      <c r="D22" s="5" t="s">
        <v>83</v>
      </c>
      <c r="E22" s="5" t="s">
        <v>78</v>
      </c>
      <c r="F22" s="5">
        <v>737.8</v>
      </c>
      <c r="G22" s="5"/>
      <c r="H22" s="14"/>
      <c r="I22" s="14"/>
      <c r="J22" s="5"/>
      <c r="K22" s="5"/>
      <c r="L22" s="5"/>
      <c r="M22" s="5"/>
      <c r="N22" s="5"/>
      <c r="O22" s="5"/>
      <c r="V22">
        <v>737.8</v>
      </c>
      <c r="AB22">
        <v>737.8</v>
      </c>
      <c r="AH22">
        <v>0.1</v>
      </c>
      <c r="AI22">
        <v>140.4</v>
      </c>
      <c r="AK22">
        <v>71.7</v>
      </c>
      <c r="AL22">
        <v>520.70000000000005</v>
      </c>
      <c r="AN22">
        <v>4.9000000000000004</v>
      </c>
    </row>
    <row r="23" spans="4:65" x14ac:dyDescent="0.2">
      <c r="D23" s="5" t="s">
        <v>84</v>
      </c>
      <c r="E23" s="5" t="s">
        <v>78</v>
      </c>
      <c r="F23" s="5">
        <v>39.1</v>
      </c>
      <c r="G23" s="5">
        <v>1.1000000000000001</v>
      </c>
      <c r="H23" s="5">
        <v>-1.2</v>
      </c>
      <c r="I23" s="5">
        <v>-1.2</v>
      </c>
      <c r="J23" s="5"/>
      <c r="K23" s="5">
        <v>1.8</v>
      </c>
      <c r="L23" s="5">
        <v>-3</v>
      </c>
      <c r="M23" s="5"/>
      <c r="N23" s="5">
        <v>2.4</v>
      </c>
      <c r="O23" s="5">
        <v>2.2999999999999998</v>
      </c>
      <c r="R23">
        <v>0</v>
      </c>
      <c r="V23">
        <v>53.5</v>
      </c>
      <c r="W23">
        <v>26.8</v>
      </c>
      <c r="X23">
        <v>28.5</v>
      </c>
      <c r="Y23">
        <v>-2.8</v>
      </c>
      <c r="Z23">
        <v>1.1000000000000001</v>
      </c>
      <c r="AB23">
        <v>26.7</v>
      </c>
      <c r="AD23">
        <v>0.7</v>
      </c>
      <c r="AE23">
        <v>2.4</v>
      </c>
      <c r="AF23">
        <v>21.9</v>
      </c>
      <c r="AH23">
        <v>0</v>
      </c>
      <c r="AI23">
        <v>1</v>
      </c>
      <c r="AJ23">
        <v>0.2</v>
      </c>
      <c r="AK23">
        <v>-6.5</v>
      </c>
      <c r="AL23">
        <v>7.1</v>
      </c>
      <c r="AM23">
        <v>0.5</v>
      </c>
      <c r="AN23">
        <v>1.4</v>
      </c>
      <c r="AO23">
        <v>0.2</v>
      </c>
      <c r="AP23">
        <v>0</v>
      </c>
      <c r="AQ23">
        <v>-0.2</v>
      </c>
      <c r="AR23">
        <v>-2</v>
      </c>
      <c r="AS23">
        <v>-15.5</v>
      </c>
    </row>
    <row r="24" spans="4:65" x14ac:dyDescent="0.2">
      <c r="D24" s="5" t="s">
        <v>85</v>
      </c>
      <c r="E24" s="5" t="s">
        <v>78</v>
      </c>
      <c r="F24" s="5">
        <v>10</v>
      </c>
      <c r="G24" s="5"/>
      <c r="H24" s="5"/>
      <c r="I24" s="5"/>
      <c r="J24" s="5"/>
      <c r="K24" s="5"/>
      <c r="L24" s="5"/>
      <c r="M24" s="5"/>
      <c r="N24" s="5"/>
      <c r="O24" s="5"/>
      <c r="V24">
        <v>-1.6</v>
      </c>
      <c r="AB24">
        <v>-1.6</v>
      </c>
      <c r="AK24">
        <v>-1.6</v>
      </c>
      <c r="AS24">
        <v>8.6</v>
      </c>
      <c r="AT24">
        <v>0</v>
      </c>
      <c r="BD24">
        <v>0</v>
      </c>
      <c r="BG24">
        <v>0</v>
      </c>
      <c r="BH24">
        <v>3.1</v>
      </c>
    </row>
    <row r="25" spans="4:65" x14ac:dyDescent="0.2">
      <c r="D25" s="5" t="s">
        <v>86</v>
      </c>
      <c r="E25" s="5" t="s">
        <v>78</v>
      </c>
      <c r="F25" s="5">
        <v>3254.7</v>
      </c>
      <c r="G25" s="5">
        <v>348</v>
      </c>
      <c r="H25" s="5">
        <v>349</v>
      </c>
      <c r="I25" s="5">
        <v>348.2</v>
      </c>
      <c r="J25" s="5">
        <v>1.4</v>
      </c>
      <c r="K25" s="5">
        <v>121</v>
      </c>
      <c r="L25" s="5">
        <v>225.8</v>
      </c>
      <c r="M25" s="5">
        <v>0.7</v>
      </c>
      <c r="N25" s="5">
        <v>-1</v>
      </c>
      <c r="O25" s="5">
        <v>-1</v>
      </c>
      <c r="P25">
        <v>0.3</v>
      </c>
      <c r="R25">
        <v>-0.2</v>
      </c>
      <c r="V25">
        <v>1220.9000000000001</v>
      </c>
      <c r="W25">
        <v>2453.6</v>
      </c>
      <c r="X25">
        <v>2061.6999999999998</v>
      </c>
      <c r="Y25">
        <v>378.9</v>
      </c>
      <c r="Z25">
        <v>10.7</v>
      </c>
      <c r="AA25">
        <v>2.1</v>
      </c>
      <c r="AB25">
        <v>-1232.5999999999999</v>
      </c>
      <c r="AC25">
        <v>2</v>
      </c>
      <c r="AD25">
        <v>23.5</v>
      </c>
      <c r="AE25">
        <v>8.9</v>
      </c>
      <c r="AF25">
        <v>-180.5</v>
      </c>
      <c r="AH25">
        <v>-1.6</v>
      </c>
      <c r="AI25">
        <v>-249</v>
      </c>
      <c r="AJ25">
        <v>12.6</v>
      </c>
      <c r="AK25">
        <v>-460.7</v>
      </c>
      <c r="AL25">
        <v>-373.1</v>
      </c>
      <c r="AM25">
        <v>6.8</v>
      </c>
      <c r="AN25">
        <v>-17.399999999999999</v>
      </c>
      <c r="AO25">
        <v>-5.9</v>
      </c>
      <c r="AP25">
        <v>-3.5</v>
      </c>
      <c r="AQ25">
        <v>16.7</v>
      </c>
      <c r="AR25">
        <v>-11.4</v>
      </c>
      <c r="AS25">
        <v>1490.3</v>
      </c>
      <c r="AT25">
        <v>65.400000000000006</v>
      </c>
      <c r="AU25">
        <v>0.4</v>
      </c>
      <c r="AV25">
        <v>3.4</v>
      </c>
      <c r="AW25">
        <v>3.4</v>
      </c>
      <c r="AY25">
        <v>0.7</v>
      </c>
      <c r="AZ25">
        <v>0.6</v>
      </c>
      <c r="BA25">
        <v>0.1</v>
      </c>
      <c r="BC25">
        <v>0.3</v>
      </c>
      <c r="BD25">
        <v>60.7</v>
      </c>
      <c r="BE25">
        <v>25.4</v>
      </c>
      <c r="BF25">
        <v>29.7</v>
      </c>
      <c r="BG25">
        <v>5.6</v>
      </c>
      <c r="BH25">
        <v>55.9</v>
      </c>
      <c r="BJ25">
        <v>74.2</v>
      </c>
      <c r="BK25">
        <v>40.299999999999997</v>
      </c>
      <c r="BL25">
        <v>33.1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3871.8</v>
      </c>
      <c r="G26" s="5">
        <v>424.2</v>
      </c>
      <c r="H26" s="5">
        <v>346.6</v>
      </c>
      <c r="I26" s="5">
        <v>346.6</v>
      </c>
      <c r="J26" s="5"/>
      <c r="K26" s="5">
        <v>120.8</v>
      </c>
      <c r="L26" s="5">
        <v>225.8</v>
      </c>
      <c r="M26" s="5"/>
      <c r="N26" s="5">
        <v>77.599999999999994</v>
      </c>
      <c r="O26" s="5">
        <v>49.5</v>
      </c>
      <c r="R26">
        <v>1.3</v>
      </c>
      <c r="T26">
        <v>2.9</v>
      </c>
      <c r="U26">
        <v>23.8</v>
      </c>
      <c r="V26">
        <v>2752.1</v>
      </c>
      <c r="W26">
        <v>2315.3000000000002</v>
      </c>
      <c r="X26">
        <v>2068.5</v>
      </c>
      <c r="Y26">
        <v>233.9</v>
      </c>
      <c r="Z26">
        <v>10.7</v>
      </c>
      <c r="AA26">
        <v>2.1</v>
      </c>
      <c r="AB26">
        <v>436.8</v>
      </c>
      <c r="AC26">
        <v>64</v>
      </c>
      <c r="AD26">
        <v>14.9</v>
      </c>
      <c r="AE26">
        <v>154.30000000000001</v>
      </c>
      <c r="AF26">
        <v>0.7</v>
      </c>
      <c r="AH26">
        <v>0.1</v>
      </c>
      <c r="AI26">
        <v>5.5</v>
      </c>
      <c r="AJ26">
        <v>22.5</v>
      </c>
      <c r="AK26">
        <v>77.900000000000006</v>
      </c>
      <c r="AL26">
        <v>57</v>
      </c>
      <c r="AM26">
        <v>7.3</v>
      </c>
      <c r="AN26">
        <v>0.1</v>
      </c>
      <c r="AO26">
        <v>0.1</v>
      </c>
      <c r="AP26">
        <v>0</v>
      </c>
      <c r="AQ26">
        <v>1.1000000000000001</v>
      </c>
      <c r="AR26">
        <v>31.4</v>
      </c>
      <c r="AS26">
        <v>565.20000000000005</v>
      </c>
      <c r="AT26">
        <v>46.8</v>
      </c>
      <c r="AU26">
        <v>0.4</v>
      </c>
      <c r="AV26">
        <v>3.4</v>
      </c>
      <c r="AW26">
        <v>3.4</v>
      </c>
      <c r="AY26">
        <v>0.1</v>
      </c>
      <c r="BA26">
        <v>0.1</v>
      </c>
      <c r="BD26">
        <v>43</v>
      </c>
      <c r="BE26">
        <v>25.4</v>
      </c>
      <c r="BF26">
        <v>13</v>
      </c>
      <c r="BG26">
        <v>4.5</v>
      </c>
      <c r="BI26">
        <v>12.4</v>
      </c>
      <c r="BJ26">
        <v>71.2</v>
      </c>
      <c r="BK26">
        <v>40.299999999999997</v>
      </c>
      <c r="BL26">
        <v>30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953.5</v>
      </c>
      <c r="G27" s="11">
        <v>252.5</v>
      </c>
      <c r="H27" s="5">
        <v>225.8</v>
      </c>
      <c r="I27" s="12">
        <v>225.8</v>
      </c>
      <c r="J27" s="12"/>
      <c r="K27" s="5"/>
      <c r="L27" s="5">
        <v>225.8</v>
      </c>
      <c r="M27" s="13"/>
      <c r="N27" s="5">
        <v>26.7</v>
      </c>
      <c r="O27" s="5"/>
      <c r="T27">
        <v>2.9</v>
      </c>
      <c r="U27">
        <v>23.8</v>
      </c>
      <c r="V27">
        <v>45.4</v>
      </c>
      <c r="AB27">
        <v>45.4</v>
      </c>
      <c r="AC27">
        <v>25.3</v>
      </c>
      <c r="AK27">
        <v>0.6</v>
      </c>
      <c r="AL27">
        <v>0.9</v>
      </c>
      <c r="AR27">
        <v>18.600000000000001</v>
      </c>
      <c r="AS27">
        <v>538.1</v>
      </c>
      <c r="AT27">
        <v>42.4</v>
      </c>
      <c r="AU27">
        <v>0.4</v>
      </c>
      <c r="AV27">
        <v>3.4</v>
      </c>
      <c r="AW27">
        <v>3.4</v>
      </c>
      <c r="AY27">
        <v>0.1</v>
      </c>
      <c r="BA27">
        <v>0.1</v>
      </c>
      <c r="BD27">
        <v>38.6</v>
      </c>
      <c r="BE27">
        <v>22</v>
      </c>
      <c r="BF27">
        <v>12.5</v>
      </c>
      <c r="BG27">
        <v>4</v>
      </c>
      <c r="BI27">
        <v>10.1</v>
      </c>
      <c r="BJ27">
        <v>64.900000000000006</v>
      </c>
      <c r="BK27">
        <v>40.299999999999997</v>
      </c>
      <c r="BL27">
        <v>23.7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2918.4</v>
      </c>
      <c r="G28" s="10">
        <v>171.7</v>
      </c>
      <c r="H28" s="5">
        <v>120.8</v>
      </c>
      <c r="I28" s="5">
        <v>120.8</v>
      </c>
      <c r="J28" s="5"/>
      <c r="K28" s="5">
        <v>120.8</v>
      </c>
      <c r="L28" s="5"/>
      <c r="M28" s="5"/>
      <c r="N28" s="5">
        <v>50.9</v>
      </c>
      <c r="O28" s="5">
        <v>49.5</v>
      </c>
      <c r="R28">
        <v>1.3</v>
      </c>
      <c r="V28">
        <v>2706.7</v>
      </c>
      <c r="W28">
        <v>2315.3000000000002</v>
      </c>
      <c r="X28">
        <v>2068.5</v>
      </c>
      <c r="Y28">
        <v>233.9</v>
      </c>
      <c r="Z28">
        <v>10.7</v>
      </c>
      <c r="AA28">
        <v>2.1</v>
      </c>
      <c r="AB28">
        <v>391.4</v>
      </c>
      <c r="AC28">
        <v>38.6</v>
      </c>
      <c r="AD28">
        <v>14.9</v>
      </c>
      <c r="AE28">
        <v>154.30000000000001</v>
      </c>
      <c r="AF28">
        <v>0.7</v>
      </c>
      <c r="AH28">
        <v>0.1</v>
      </c>
      <c r="AI28">
        <v>5.5</v>
      </c>
      <c r="AJ28">
        <v>22.5</v>
      </c>
      <c r="AK28">
        <v>77.3</v>
      </c>
      <c r="AL28">
        <v>56.1</v>
      </c>
      <c r="AM28">
        <v>7.3</v>
      </c>
      <c r="AN28">
        <v>0.1</v>
      </c>
      <c r="AO28">
        <v>0.1</v>
      </c>
      <c r="AP28">
        <v>0</v>
      </c>
      <c r="AQ28">
        <v>1.1000000000000001</v>
      </c>
      <c r="AR28">
        <v>12.8</v>
      </c>
      <c r="AS28">
        <v>27.1</v>
      </c>
      <c r="AT28">
        <v>4.4000000000000004</v>
      </c>
      <c r="BD28">
        <v>4.4000000000000004</v>
      </c>
      <c r="BE28">
        <v>3.4</v>
      </c>
      <c r="BF28">
        <v>0.5</v>
      </c>
      <c r="BG28">
        <v>0.5</v>
      </c>
      <c r="BI28">
        <v>2.2000000000000002</v>
      </c>
      <c r="BJ28">
        <v>6.3</v>
      </c>
      <c r="BL28">
        <v>6.3</v>
      </c>
    </row>
    <row r="29" spans="4:65" x14ac:dyDescent="0.2">
      <c r="D29" s="5" t="s">
        <v>90</v>
      </c>
      <c r="E29" s="5" t="s">
        <v>78</v>
      </c>
      <c r="F29" s="5">
        <v>3345.3</v>
      </c>
      <c r="G29" s="5">
        <v>113.8</v>
      </c>
      <c r="H29" s="5"/>
      <c r="I29" s="5"/>
      <c r="J29" s="5"/>
      <c r="K29" s="5"/>
      <c r="L29" s="5"/>
      <c r="M29" s="5"/>
      <c r="N29" s="5">
        <v>113.8</v>
      </c>
      <c r="O29" s="5">
        <v>60.6</v>
      </c>
      <c r="R29">
        <v>3.6</v>
      </c>
      <c r="T29">
        <v>16.2</v>
      </c>
      <c r="U29">
        <v>33.4</v>
      </c>
      <c r="V29">
        <v>2633.5</v>
      </c>
      <c r="W29">
        <v>11.3</v>
      </c>
      <c r="X29">
        <v>6.8</v>
      </c>
      <c r="Y29">
        <v>4.5</v>
      </c>
      <c r="AB29">
        <v>2622.2</v>
      </c>
      <c r="AC29">
        <v>203.7</v>
      </c>
      <c r="AD29">
        <v>44.7</v>
      </c>
      <c r="AE29">
        <v>311.10000000000002</v>
      </c>
      <c r="AF29">
        <v>352.9</v>
      </c>
      <c r="AH29">
        <v>1.9</v>
      </c>
      <c r="AI29">
        <v>257.5</v>
      </c>
      <c r="AJ29">
        <v>14.7</v>
      </c>
      <c r="AK29">
        <v>868.3</v>
      </c>
      <c r="AL29">
        <v>443</v>
      </c>
      <c r="AM29">
        <v>7.6</v>
      </c>
      <c r="AN29">
        <v>24.9</v>
      </c>
      <c r="AO29">
        <v>20.8</v>
      </c>
      <c r="AP29">
        <v>5.2</v>
      </c>
      <c r="AQ29">
        <v>6.4</v>
      </c>
      <c r="AR29">
        <v>59.4</v>
      </c>
      <c r="AS29">
        <v>0.4</v>
      </c>
      <c r="BH29">
        <v>345.5</v>
      </c>
      <c r="BI29">
        <v>252</v>
      </c>
    </row>
    <row r="30" spans="4:65" x14ac:dyDescent="0.2">
      <c r="D30" s="5" t="s">
        <v>91</v>
      </c>
      <c r="E30" s="5" t="s">
        <v>78</v>
      </c>
      <c r="F30" s="5">
        <v>546.4</v>
      </c>
      <c r="G30" s="5"/>
      <c r="H30" s="5"/>
      <c r="I30" s="5"/>
      <c r="J30" s="5"/>
      <c r="K30" s="13"/>
      <c r="L30" s="13"/>
      <c r="M30" s="5"/>
      <c r="N30" s="5"/>
      <c r="O30" s="5"/>
      <c r="BH30">
        <v>345.5</v>
      </c>
      <c r="BI30">
        <v>200.9</v>
      </c>
    </row>
    <row r="31" spans="4:65" x14ac:dyDescent="0.2">
      <c r="D31" s="5" t="s">
        <v>92</v>
      </c>
      <c r="E31" s="5" t="s">
        <v>78</v>
      </c>
      <c r="F31" s="5">
        <v>2798.8</v>
      </c>
      <c r="G31" s="5">
        <v>113.8</v>
      </c>
      <c r="H31" s="5"/>
      <c r="I31" s="5"/>
      <c r="J31" s="5"/>
      <c r="K31" s="5"/>
      <c r="L31" s="5"/>
      <c r="M31" s="5"/>
      <c r="N31" s="5">
        <v>113.8</v>
      </c>
      <c r="O31" s="5">
        <v>60.6</v>
      </c>
      <c r="R31">
        <v>3.6</v>
      </c>
      <c r="T31">
        <v>16.2</v>
      </c>
      <c r="U31">
        <v>33.4</v>
      </c>
      <c r="V31">
        <v>2633.5</v>
      </c>
      <c r="W31">
        <v>11.3</v>
      </c>
      <c r="X31">
        <v>6.8</v>
      </c>
      <c r="Y31">
        <v>4.5</v>
      </c>
      <c r="AB31">
        <v>2622.2</v>
      </c>
      <c r="AC31">
        <v>203.7</v>
      </c>
      <c r="AD31">
        <v>44.7</v>
      </c>
      <c r="AE31">
        <v>311.10000000000002</v>
      </c>
      <c r="AF31">
        <v>352.9</v>
      </c>
      <c r="AH31">
        <v>1.9</v>
      </c>
      <c r="AI31">
        <v>257.5</v>
      </c>
      <c r="AJ31">
        <v>14.7</v>
      </c>
      <c r="AK31">
        <v>868.3</v>
      </c>
      <c r="AL31">
        <v>443</v>
      </c>
      <c r="AM31">
        <v>7.6</v>
      </c>
      <c r="AN31">
        <v>24.9</v>
      </c>
      <c r="AO31">
        <v>20.8</v>
      </c>
      <c r="AP31">
        <v>5.2</v>
      </c>
      <c r="AQ31">
        <v>6.4</v>
      </c>
      <c r="AR31">
        <v>59.4</v>
      </c>
      <c r="AS31">
        <v>0.4</v>
      </c>
      <c r="BI31">
        <v>51.1</v>
      </c>
    </row>
    <row r="32" spans="4:65" x14ac:dyDescent="0.2">
      <c r="D32" s="5" t="s">
        <v>200</v>
      </c>
      <c r="E32" s="5" t="s">
        <v>78</v>
      </c>
      <c r="F32" s="5">
        <v>526.6</v>
      </c>
      <c r="G32" s="11">
        <v>310.39999999999998</v>
      </c>
      <c r="H32" s="9">
        <v>346.6</v>
      </c>
      <c r="I32" s="9">
        <v>346.6</v>
      </c>
      <c r="J32" s="9"/>
      <c r="K32" s="13">
        <v>120.8</v>
      </c>
      <c r="L32" s="17">
        <v>225.8</v>
      </c>
      <c r="M32" s="5"/>
      <c r="N32" s="5">
        <v>-36.299999999999997</v>
      </c>
      <c r="O32" s="5">
        <v>-11.1</v>
      </c>
      <c r="R32">
        <v>-2.2000000000000002</v>
      </c>
      <c r="T32">
        <v>-13.3</v>
      </c>
      <c r="U32">
        <v>-9.6</v>
      </c>
      <c r="V32">
        <v>118.6</v>
      </c>
      <c r="W32">
        <v>2304</v>
      </c>
      <c r="X32">
        <v>2061.6999999999998</v>
      </c>
      <c r="Y32">
        <v>229.4</v>
      </c>
      <c r="Z32">
        <v>10.7</v>
      </c>
      <c r="AA32">
        <v>2.1</v>
      </c>
      <c r="AB32">
        <v>-2185.4</v>
      </c>
      <c r="AC32">
        <v>-139.69999999999999</v>
      </c>
      <c r="AD32">
        <v>-29.8</v>
      </c>
      <c r="AE32">
        <v>-156.80000000000001</v>
      </c>
      <c r="AF32">
        <v>-352.2</v>
      </c>
      <c r="AH32">
        <v>-1.7</v>
      </c>
      <c r="AI32">
        <v>-252.1</v>
      </c>
      <c r="AJ32">
        <v>7.8</v>
      </c>
      <c r="AK32">
        <v>-790.5</v>
      </c>
      <c r="AL32">
        <v>-386</v>
      </c>
      <c r="AM32">
        <v>-0.3</v>
      </c>
      <c r="AN32">
        <v>-24.9</v>
      </c>
      <c r="AO32">
        <v>-20.7</v>
      </c>
      <c r="AP32">
        <v>-5.2</v>
      </c>
      <c r="AQ32">
        <v>-5.3</v>
      </c>
      <c r="AR32">
        <v>-28.1</v>
      </c>
      <c r="AS32">
        <v>564.79999999999995</v>
      </c>
      <c r="AT32">
        <v>46.8</v>
      </c>
      <c r="AU32">
        <v>0.4</v>
      </c>
      <c r="AV32">
        <v>3.4</v>
      </c>
      <c r="AW32">
        <v>3.4</v>
      </c>
      <c r="AY32">
        <v>0.1</v>
      </c>
      <c r="BA32">
        <v>0.1</v>
      </c>
      <c r="BD32">
        <v>43</v>
      </c>
      <c r="BE32">
        <v>25.4</v>
      </c>
      <c r="BF32">
        <v>13</v>
      </c>
      <c r="BG32">
        <v>4.5</v>
      </c>
      <c r="BH32">
        <v>-345.5</v>
      </c>
      <c r="BI32">
        <v>-239.6</v>
      </c>
      <c r="BJ32">
        <v>71.2</v>
      </c>
      <c r="BK32">
        <v>40.299999999999997</v>
      </c>
      <c r="BL32">
        <v>30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407</v>
      </c>
      <c r="G33" s="11">
        <v>252.5</v>
      </c>
      <c r="H33" s="9">
        <v>225.8</v>
      </c>
      <c r="I33" s="9">
        <v>225.8</v>
      </c>
      <c r="J33" s="9"/>
      <c r="K33" s="13"/>
      <c r="L33" s="17">
        <v>225.8</v>
      </c>
      <c r="M33" s="5"/>
      <c r="N33" s="5">
        <v>26.7</v>
      </c>
      <c r="O33" s="5"/>
      <c r="T33">
        <v>2.9</v>
      </c>
      <c r="U33">
        <v>23.8</v>
      </c>
      <c r="V33">
        <v>45.4</v>
      </c>
      <c r="AB33">
        <v>45.4</v>
      </c>
      <c r="AC33">
        <v>25.3</v>
      </c>
      <c r="AK33">
        <v>0.6</v>
      </c>
      <c r="AL33">
        <v>0.9</v>
      </c>
      <c r="AR33">
        <v>18.600000000000001</v>
      </c>
      <c r="AS33">
        <v>538.1</v>
      </c>
      <c r="AT33">
        <v>42.4</v>
      </c>
      <c r="AU33">
        <v>0.4</v>
      </c>
      <c r="AV33">
        <v>3.4</v>
      </c>
      <c r="AW33">
        <v>3.4</v>
      </c>
      <c r="AY33">
        <v>0.1</v>
      </c>
      <c r="BA33">
        <v>0.1</v>
      </c>
      <c r="BD33">
        <v>38.6</v>
      </c>
      <c r="BE33">
        <v>22</v>
      </c>
      <c r="BF33">
        <v>12.5</v>
      </c>
      <c r="BG33">
        <v>4</v>
      </c>
      <c r="BH33">
        <v>-345.5</v>
      </c>
      <c r="BI33">
        <v>-190.8</v>
      </c>
      <c r="BJ33">
        <v>64.900000000000006</v>
      </c>
      <c r="BK33">
        <v>40.299999999999997</v>
      </c>
      <c r="BL33">
        <v>23.7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119.6</v>
      </c>
      <c r="G34" s="11">
        <v>57.8</v>
      </c>
      <c r="H34" s="9">
        <v>120.8</v>
      </c>
      <c r="I34" s="9">
        <v>120.8</v>
      </c>
      <c r="J34" s="9"/>
      <c r="K34" s="13">
        <v>120.8</v>
      </c>
      <c r="L34" s="17"/>
      <c r="M34" s="5"/>
      <c r="N34" s="5">
        <v>-63</v>
      </c>
      <c r="O34" s="5">
        <v>-11.1</v>
      </c>
      <c r="R34">
        <v>-2.2000000000000002</v>
      </c>
      <c r="T34">
        <v>-16.2</v>
      </c>
      <c r="U34">
        <v>-33.4</v>
      </c>
      <c r="V34">
        <v>73.2</v>
      </c>
      <c r="W34">
        <v>2304</v>
      </c>
      <c r="X34">
        <v>2061.6999999999998</v>
      </c>
      <c r="Y34">
        <v>229.4</v>
      </c>
      <c r="Z34">
        <v>10.7</v>
      </c>
      <c r="AA34">
        <v>2.1</v>
      </c>
      <c r="AB34">
        <v>-2230.8000000000002</v>
      </c>
      <c r="AC34">
        <v>-165.1</v>
      </c>
      <c r="AD34">
        <v>-29.8</v>
      </c>
      <c r="AE34">
        <v>-156.80000000000001</v>
      </c>
      <c r="AF34">
        <v>-352.2</v>
      </c>
      <c r="AH34">
        <v>-1.7</v>
      </c>
      <c r="AI34">
        <v>-252.1</v>
      </c>
      <c r="AJ34">
        <v>7.8</v>
      </c>
      <c r="AK34">
        <v>-791</v>
      </c>
      <c r="AL34">
        <v>-386.9</v>
      </c>
      <c r="AM34">
        <v>-0.3</v>
      </c>
      <c r="AN34">
        <v>-24.9</v>
      </c>
      <c r="AO34">
        <v>-20.7</v>
      </c>
      <c r="AP34">
        <v>-5.2</v>
      </c>
      <c r="AQ34">
        <v>-5.3</v>
      </c>
      <c r="AR34">
        <v>-46.7</v>
      </c>
      <c r="AS34">
        <v>26.7</v>
      </c>
      <c r="AT34">
        <v>4.4000000000000004</v>
      </c>
      <c r="BD34">
        <v>4.4000000000000004</v>
      </c>
      <c r="BE34">
        <v>3.4</v>
      </c>
      <c r="BF34">
        <v>0.5</v>
      </c>
      <c r="BG34">
        <v>0.5</v>
      </c>
      <c r="BI34">
        <v>-48.9</v>
      </c>
      <c r="BJ34">
        <v>6.3</v>
      </c>
      <c r="BL34">
        <v>6.3</v>
      </c>
    </row>
    <row r="35" spans="4:65" x14ac:dyDescent="0.2">
      <c r="D35" s="5" t="s">
        <v>203</v>
      </c>
      <c r="E35" s="5" t="s">
        <v>78</v>
      </c>
      <c r="F35" s="5">
        <v>185.3</v>
      </c>
      <c r="G35" s="11">
        <v>18.2</v>
      </c>
      <c r="H35" s="9"/>
      <c r="I35" s="9"/>
      <c r="J35" s="9"/>
      <c r="K35" s="13"/>
      <c r="L35" s="17"/>
      <c r="M35" s="5"/>
      <c r="N35" s="5">
        <v>18.2</v>
      </c>
      <c r="O35" s="5"/>
      <c r="T35">
        <v>10.1</v>
      </c>
      <c r="U35">
        <v>8.1</v>
      </c>
      <c r="V35">
        <v>76.2</v>
      </c>
      <c r="AB35">
        <v>76.2</v>
      </c>
      <c r="AC35">
        <v>55</v>
      </c>
      <c r="AD35">
        <v>0</v>
      </c>
      <c r="AK35">
        <v>0</v>
      </c>
      <c r="AL35">
        <v>10.199999999999999</v>
      </c>
      <c r="AQ35">
        <v>3.3</v>
      </c>
      <c r="AR35">
        <v>7.6</v>
      </c>
      <c r="AS35">
        <v>42</v>
      </c>
      <c r="BH35">
        <v>27.3</v>
      </c>
      <c r="BI35">
        <v>21.6</v>
      </c>
    </row>
    <row r="36" spans="4:65" x14ac:dyDescent="0.2">
      <c r="D36" s="5" t="s">
        <v>93</v>
      </c>
      <c r="E36" s="5" t="s">
        <v>78</v>
      </c>
      <c r="F36" s="5">
        <v>13.9</v>
      </c>
      <c r="G36" s="11"/>
      <c r="H36" s="9"/>
      <c r="I36" s="9"/>
      <c r="J36" s="9"/>
      <c r="K36" s="13"/>
      <c r="L36" s="17"/>
      <c r="M36" s="5"/>
      <c r="N36" s="5"/>
      <c r="O36" s="5"/>
      <c r="BH36">
        <v>13.9</v>
      </c>
    </row>
    <row r="37" spans="4:65" x14ac:dyDescent="0.2">
      <c r="D37" s="5" t="s">
        <v>94</v>
      </c>
      <c r="E37" s="5" t="s">
        <v>78</v>
      </c>
      <c r="F37" s="5">
        <v>34.799999999999997</v>
      </c>
      <c r="G37" s="5"/>
      <c r="H37" s="5"/>
      <c r="I37" s="5"/>
      <c r="J37" s="5"/>
      <c r="K37" s="13"/>
      <c r="L37" s="13"/>
      <c r="M37" s="5"/>
      <c r="N37" s="5"/>
      <c r="O37" s="5"/>
      <c r="V37">
        <v>0</v>
      </c>
      <c r="AB37">
        <v>0</v>
      </c>
      <c r="AK37">
        <v>0</v>
      </c>
      <c r="AS37">
        <v>30.7</v>
      </c>
      <c r="BH37">
        <v>3.5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7.8</v>
      </c>
      <c r="G38" s="11">
        <v>7.5</v>
      </c>
      <c r="H38" s="9"/>
      <c r="I38" s="9"/>
      <c r="J38" s="9"/>
      <c r="K38" s="13"/>
      <c r="L38" s="13"/>
      <c r="M38" s="5"/>
      <c r="N38" s="5">
        <v>7.5</v>
      </c>
      <c r="O38" s="5"/>
      <c r="T38">
        <v>7.5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11.7</v>
      </c>
      <c r="G39" s="5">
        <v>10.8</v>
      </c>
      <c r="H39" s="5"/>
      <c r="I39" s="5"/>
      <c r="J39" s="5"/>
      <c r="K39" s="5"/>
      <c r="L39" s="5"/>
      <c r="M39" s="5"/>
      <c r="N39" s="5">
        <v>10.8</v>
      </c>
      <c r="O39" s="5"/>
      <c r="T39">
        <v>2.6</v>
      </c>
      <c r="U39">
        <v>8.1</v>
      </c>
      <c r="AS39">
        <v>0.5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114.1</v>
      </c>
      <c r="G40" s="5"/>
      <c r="H40" s="5"/>
      <c r="I40" s="5"/>
      <c r="J40" s="5"/>
      <c r="K40" s="5"/>
      <c r="L40" s="5"/>
      <c r="M40" s="5"/>
      <c r="N40" s="5"/>
      <c r="O40" s="5"/>
      <c r="V40">
        <v>76.2</v>
      </c>
      <c r="AB40">
        <v>76.2</v>
      </c>
      <c r="AC40">
        <v>55</v>
      </c>
      <c r="AD40">
        <v>0</v>
      </c>
      <c r="AK40">
        <v>0</v>
      </c>
      <c r="AL40">
        <v>10.199999999999999</v>
      </c>
      <c r="AQ40">
        <v>3.3</v>
      </c>
      <c r="AR40">
        <v>7.6</v>
      </c>
      <c r="AS40">
        <v>8.8000000000000007</v>
      </c>
      <c r="BH40">
        <v>8.4</v>
      </c>
      <c r="BI40">
        <v>20.7</v>
      </c>
    </row>
    <row r="41" spans="4:65" x14ac:dyDescent="0.2">
      <c r="D41" s="5" t="s">
        <v>204</v>
      </c>
      <c r="E41" s="5" t="s">
        <v>78</v>
      </c>
      <c r="F41" s="5">
        <v>3</v>
      </c>
      <c r="G41" s="5"/>
      <c r="H41" s="5"/>
      <c r="I41" s="5"/>
      <c r="J41" s="5"/>
      <c r="K41" s="5"/>
      <c r="L41" s="5"/>
      <c r="M41" s="5"/>
      <c r="N41" s="5"/>
      <c r="O41" s="5"/>
      <c r="AS41">
        <v>1.9</v>
      </c>
      <c r="BH41">
        <v>0.7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23.3</v>
      </c>
      <c r="G42" s="5"/>
      <c r="H42" s="5"/>
      <c r="I42" s="5"/>
      <c r="J42" s="5"/>
      <c r="K42" s="5"/>
      <c r="L42" s="5"/>
      <c r="M42" s="5"/>
      <c r="N42" s="5"/>
      <c r="O42" s="5"/>
      <c r="BH42">
        <v>18.399999999999999</v>
      </c>
      <c r="BI42">
        <v>4.9000000000000004</v>
      </c>
    </row>
    <row r="43" spans="4:65" x14ac:dyDescent="0.2">
      <c r="D43" s="5" t="s">
        <v>99</v>
      </c>
      <c r="E43" s="5" t="s">
        <v>78</v>
      </c>
      <c r="F43" s="5">
        <v>2519.5</v>
      </c>
      <c r="G43" s="5">
        <v>19.399999999999999</v>
      </c>
      <c r="H43" s="5">
        <v>2.2999999999999998</v>
      </c>
      <c r="I43" s="5">
        <v>1.6</v>
      </c>
      <c r="J43" s="5">
        <v>1.4</v>
      </c>
      <c r="K43" s="5">
        <v>0.2</v>
      </c>
      <c r="L43" s="5"/>
      <c r="M43" s="5">
        <v>0.7</v>
      </c>
      <c r="N43" s="5">
        <v>17.100000000000001</v>
      </c>
      <c r="O43" s="5">
        <v>10.1</v>
      </c>
      <c r="P43">
        <v>0.3</v>
      </c>
      <c r="R43">
        <v>2</v>
      </c>
      <c r="T43">
        <v>3.1</v>
      </c>
      <c r="U43">
        <v>1.5</v>
      </c>
      <c r="V43">
        <v>1026.0999999999999</v>
      </c>
      <c r="W43">
        <v>149.6</v>
      </c>
      <c r="Y43">
        <v>149.6</v>
      </c>
      <c r="AB43">
        <v>876.5</v>
      </c>
      <c r="AC43">
        <v>86.7</v>
      </c>
      <c r="AD43">
        <v>53.3</v>
      </c>
      <c r="AE43">
        <v>165.7</v>
      </c>
      <c r="AF43">
        <v>171.7</v>
      </c>
      <c r="AH43">
        <v>0.1</v>
      </c>
      <c r="AI43">
        <v>3</v>
      </c>
      <c r="AJ43">
        <v>4.8</v>
      </c>
      <c r="AK43">
        <v>329.8</v>
      </c>
      <c r="AL43">
        <v>2.7</v>
      </c>
      <c r="AM43">
        <v>7.1</v>
      </c>
      <c r="AN43">
        <v>7.5</v>
      </c>
      <c r="AO43">
        <v>14.8</v>
      </c>
      <c r="AP43">
        <v>1.7</v>
      </c>
      <c r="AQ43">
        <v>18.600000000000001</v>
      </c>
      <c r="AR43">
        <v>9.1</v>
      </c>
      <c r="AS43">
        <v>883.6</v>
      </c>
      <c r="AT43">
        <v>18.600000000000001</v>
      </c>
      <c r="AY43">
        <v>0.6</v>
      </c>
      <c r="AZ43">
        <v>0.6</v>
      </c>
      <c r="BC43">
        <v>0.3</v>
      </c>
      <c r="BD43">
        <v>17.7</v>
      </c>
      <c r="BF43">
        <v>16.7</v>
      </c>
      <c r="BG43">
        <v>1</v>
      </c>
      <c r="BH43">
        <v>355.8</v>
      </c>
      <c r="BI43">
        <v>213.1</v>
      </c>
      <c r="BJ43">
        <v>3</v>
      </c>
      <c r="BL43">
        <v>3</v>
      </c>
    </row>
    <row r="44" spans="4:65" x14ac:dyDescent="0.2">
      <c r="D44" s="5" t="s">
        <v>100</v>
      </c>
      <c r="E44" s="5" t="s">
        <v>78</v>
      </c>
      <c r="F44" s="5">
        <v>2019.9</v>
      </c>
      <c r="G44" s="5">
        <v>15</v>
      </c>
      <c r="H44" s="5">
        <v>2.2000000000000002</v>
      </c>
      <c r="I44" s="5">
        <v>1.4</v>
      </c>
      <c r="J44" s="5">
        <v>1.4</v>
      </c>
      <c r="K44" s="5"/>
      <c r="L44" s="5"/>
      <c r="M44" s="5">
        <v>0.7</v>
      </c>
      <c r="N44" s="5">
        <v>12.8</v>
      </c>
      <c r="O44" s="5">
        <v>7.9</v>
      </c>
      <c r="P44">
        <v>0.3</v>
      </c>
      <c r="T44">
        <v>3.1</v>
      </c>
      <c r="U44">
        <v>1.5</v>
      </c>
      <c r="V44">
        <v>619.1</v>
      </c>
      <c r="AB44">
        <v>619.1</v>
      </c>
      <c r="AC44">
        <v>86.7</v>
      </c>
      <c r="AD44">
        <v>27.6</v>
      </c>
      <c r="AF44">
        <v>171.7</v>
      </c>
      <c r="AH44">
        <v>0.1</v>
      </c>
      <c r="AI44">
        <v>3</v>
      </c>
      <c r="AJ44">
        <v>0.5</v>
      </c>
      <c r="AK44">
        <v>324.60000000000002</v>
      </c>
      <c r="AL44">
        <v>2.7</v>
      </c>
      <c r="AR44">
        <v>2.1</v>
      </c>
      <c r="AS44">
        <v>795.4</v>
      </c>
      <c r="AT44">
        <v>18.600000000000001</v>
      </c>
      <c r="AY44">
        <v>0.6</v>
      </c>
      <c r="AZ44">
        <v>0.6</v>
      </c>
      <c r="BC44">
        <v>0.3</v>
      </c>
      <c r="BD44">
        <v>17.7</v>
      </c>
      <c r="BF44">
        <v>16.7</v>
      </c>
      <c r="BG44">
        <v>1</v>
      </c>
      <c r="BH44">
        <v>355.8</v>
      </c>
      <c r="BI44">
        <v>213.1</v>
      </c>
      <c r="BJ44">
        <v>3</v>
      </c>
      <c r="BL44">
        <v>3</v>
      </c>
    </row>
    <row r="45" spans="4:65" x14ac:dyDescent="0.2">
      <c r="D45" s="5" t="s">
        <v>101</v>
      </c>
      <c r="E45" s="5" t="s">
        <v>78</v>
      </c>
      <c r="F45" s="5">
        <v>646.79999999999995</v>
      </c>
      <c r="G45" s="5">
        <v>14.9</v>
      </c>
      <c r="H45" s="5">
        <v>2.1</v>
      </c>
      <c r="I45" s="5">
        <v>1.4</v>
      </c>
      <c r="J45" s="5">
        <v>1.4</v>
      </c>
      <c r="K45" s="5"/>
      <c r="L45" s="5"/>
      <c r="M45" s="5">
        <v>0.7</v>
      </c>
      <c r="N45" s="5">
        <v>12.8</v>
      </c>
      <c r="O45" s="5">
        <v>7.9</v>
      </c>
      <c r="P45">
        <v>0.2</v>
      </c>
      <c r="T45">
        <v>3.1</v>
      </c>
      <c r="U45">
        <v>1.5</v>
      </c>
      <c r="V45">
        <v>120.2</v>
      </c>
      <c r="AB45">
        <v>120.2</v>
      </c>
      <c r="AC45">
        <v>86.7</v>
      </c>
      <c r="AD45">
        <v>0.3</v>
      </c>
      <c r="AF45">
        <v>0</v>
      </c>
      <c r="AJ45">
        <v>0.1</v>
      </c>
      <c r="AK45">
        <v>30.4</v>
      </c>
      <c r="AL45">
        <v>0.6</v>
      </c>
      <c r="AR45">
        <v>2.1</v>
      </c>
      <c r="AS45">
        <v>190.5</v>
      </c>
      <c r="AT45">
        <v>3</v>
      </c>
      <c r="BD45">
        <v>3</v>
      </c>
      <c r="BF45">
        <v>2.5</v>
      </c>
      <c r="BG45">
        <v>0.5</v>
      </c>
      <c r="BH45">
        <v>149.5</v>
      </c>
      <c r="BI45">
        <v>165.8</v>
      </c>
      <c r="BJ45">
        <v>3</v>
      </c>
      <c r="BL45">
        <v>3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11.7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11.5</v>
      </c>
      <c r="O46" s="5">
        <v>6.9</v>
      </c>
      <c r="T46">
        <v>3.1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11.9</v>
      </c>
      <c r="BH46">
        <v>8.9</v>
      </c>
      <c r="BI46">
        <v>2.6</v>
      </c>
    </row>
    <row r="47" spans="4:65" x14ac:dyDescent="0.2">
      <c r="D47" s="5" t="s">
        <v>206</v>
      </c>
      <c r="E47" s="5" t="s">
        <v>78</v>
      </c>
      <c r="F47" s="5">
        <v>317</v>
      </c>
      <c r="G47" s="5"/>
      <c r="H47" s="5"/>
      <c r="I47" s="5"/>
      <c r="J47" s="5"/>
      <c r="K47" s="5"/>
      <c r="L47" s="5"/>
      <c r="M47" s="5"/>
      <c r="N47" s="5"/>
      <c r="O47" s="5"/>
      <c r="V47">
        <v>88.9</v>
      </c>
      <c r="AB47">
        <v>88.9</v>
      </c>
      <c r="AC47">
        <v>86.7</v>
      </c>
      <c r="AD47">
        <v>0</v>
      </c>
      <c r="AJ47">
        <v>0</v>
      </c>
      <c r="AK47">
        <v>0.1</v>
      </c>
      <c r="AL47">
        <v>0</v>
      </c>
      <c r="AR47">
        <v>2.1</v>
      </c>
      <c r="AS47">
        <v>61.2</v>
      </c>
      <c r="AT47">
        <v>0</v>
      </c>
      <c r="BD47">
        <v>0</v>
      </c>
      <c r="BH47">
        <v>45</v>
      </c>
      <c r="BI47">
        <v>120.1</v>
      </c>
      <c r="BJ47">
        <v>1.8</v>
      </c>
      <c r="BL47">
        <v>1.8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S48">
        <v>3.6</v>
      </c>
      <c r="BH48">
        <v>20.7</v>
      </c>
      <c r="BI48">
        <v>0.1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31.3</v>
      </c>
      <c r="G49" s="5">
        <v>1.6</v>
      </c>
      <c r="H49" s="5">
        <v>0.6</v>
      </c>
      <c r="I49" s="5">
        <v>0</v>
      </c>
      <c r="J49" s="5">
        <v>0</v>
      </c>
      <c r="K49" s="5"/>
      <c r="L49" s="5"/>
      <c r="M49" s="5">
        <v>0.6</v>
      </c>
      <c r="N49" s="5">
        <v>1</v>
      </c>
      <c r="O49" s="5">
        <v>1</v>
      </c>
      <c r="V49">
        <v>0.7</v>
      </c>
      <c r="AB49">
        <v>0.7</v>
      </c>
      <c r="AD49">
        <v>0</v>
      </c>
      <c r="AJ49">
        <v>0</v>
      </c>
      <c r="AK49">
        <v>0.3</v>
      </c>
      <c r="AL49">
        <v>0.5</v>
      </c>
      <c r="AS49">
        <v>22.1</v>
      </c>
      <c r="AT49">
        <v>0.6</v>
      </c>
      <c r="BD49">
        <v>0.6</v>
      </c>
      <c r="BH49">
        <v>5.6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F50">
        <v>0</v>
      </c>
      <c r="AK50">
        <v>0.2</v>
      </c>
      <c r="AS50">
        <v>3.1</v>
      </c>
      <c r="BH50">
        <v>2.5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</v>
      </c>
      <c r="AJ51">
        <v>0</v>
      </c>
      <c r="AK51">
        <v>0.2</v>
      </c>
      <c r="AL51">
        <v>0</v>
      </c>
      <c r="AS51">
        <v>15.6</v>
      </c>
      <c r="BH51">
        <v>13.1</v>
      </c>
      <c r="BI51">
        <v>0.5</v>
      </c>
    </row>
    <row r="52" spans="4:61" x14ac:dyDescent="0.2">
      <c r="D52" t="s">
        <v>211</v>
      </c>
      <c r="E52" t="s">
        <v>78</v>
      </c>
      <c r="F52">
        <v>5.7</v>
      </c>
      <c r="G52">
        <v>0.2</v>
      </c>
      <c r="H52">
        <v>0.2</v>
      </c>
      <c r="M52">
        <v>0.2</v>
      </c>
      <c r="V52">
        <v>1.1000000000000001</v>
      </c>
      <c r="AB52">
        <v>1.1000000000000001</v>
      </c>
      <c r="AD52">
        <v>0</v>
      </c>
      <c r="AK52">
        <v>1.1000000000000001</v>
      </c>
      <c r="AS52">
        <v>3</v>
      </c>
      <c r="BH52">
        <v>0.7</v>
      </c>
      <c r="BI52">
        <v>0.7</v>
      </c>
    </row>
    <row r="53" spans="4:61" x14ac:dyDescent="0.2">
      <c r="D53" t="s">
        <v>212</v>
      </c>
      <c r="E53" t="s">
        <v>78</v>
      </c>
      <c r="F53">
        <v>93.6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0.3</v>
      </c>
      <c r="AB53">
        <v>0.3</v>
      </c>
      <c r="AK53">
        <v>0.2</v>
      </c>
      <c r="AL53">
        <v>0.1</v>
      </c>
      <c r="AS53">
        <v>43.6</v>
      </c>
      <c r="AT53">
        <v>0.4</v>
      </c>
      <c r="BD53">
        <v>0.4</v>
      </c>
      <c r="BH53">
        <v>24.1</v>
      </c>
      <c r="BI53">
        <v>24.1</v>
      </c>
    </row>
    <row r="54" spans="4:61" x14ac:dyDescent="0.2">
      <c r="D54" t="s">
        <v>213</v>
      </c>
      <c r="E54" t="s">
        <v>78</v>
      </c>
      <c r="F54">
        <v>39.700000000000003</v>
      </c>
      <c r="V54">
        <v>0.1</v>
      </c>
      <c r="AB54">
        <v>0.1</v>
      </c>
      <c r="AD54">
        <v>0</v>
      </c>
      <c r="AK54">
        <v>0</v>
      </c>
      <c r="AS54">
        <v>10.4</v>
      </c>
      <c r="AT54">
        <v>0.1</v>
      </c>
      <c r="BD54">
        <v>0.1</v>
      </c>
      <c r="BH54">
        <v>13.7</v>
      </c>
      <c r="BI54">
        <v>15.5</v>
      </c>
    </row>
    <row r="55" spans="4:61" x14ac:dyDescent="0.2">
      <c r="D55" t="s">
        <v>214</v>
      </c>
      <c r="E55" t="s">
        <v>78</v>
      </c>
      <c r="F55">
        <v>3.5</v>
      </c>
      <c r="V55">
        <v>0</v>
      </c>
      <c r="AB55">
        <v>0</v>
      </c>
      <c r="AD55">
        <v>0</v>
      </c>
      <c r="AJ55">
        <v>0</v>
      </c>
      <c r="AK55">
        <v>0</v>
      </c>
      <c r="AS55">
        <v>0.7</v>
      </c>
      <c r="AT55">
        <v>1.8</v>
      </c>
      <c r="BD55">
        <v>1.8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37</v>
      </c>
      <c r="V56">
        <v>28.2</v>
      </c>
      <c r="AB56">
        <v>28.2</v>
      </c>
      <c r="AK56">
        <v>28.2</v>
      </c>
      <c r="AS56">
        <v>5.0999999999999996</v>
      </c>
      <c r="BH56">
        <v>3.7</v>
      </c>
    </row>
    <row r="57" spans="4:61" x14ac:dyDescent="0.2">
      <c r="D57" t="s">
        <v>226</v>
      </c>
      <c r="E57" t="s">
        <v>78</v>
      </c>
      <c r="F57">
        <v>7.5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</v>
      </c>
      <c r="AS57">
        <v>4.4000000000000004</v>
      </c>
      <c r="BH57">
        <v>2.1</v>
      </c>
      <c r="BI57">
        <v>0.9</v>
      </c>
    </row>
    <row r="58" spans="4:61" x14ac:dyDescent="0.2">
      <c r="D58" t="s">
        <v>216</v>
      </c>
      <c r="E58" t="s">
        <v>78</v>
      </c>
      <c r="F58">
        <v>15.2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5.8</v>
      </c>
      <c r="BH58">
        <v>8.5</v>
      </c>
      <c r="BI58">
        <v>0.6</v>
      </c>
    </row>
    <row r="59" spans="4:61" x14ac:dyDescent="0.2">
      <c r="D59" t="s">
        <v>102</v>
      </c>
      <c r="E59" t="s">
        <v>78</v>
      </c>
      <c r="F59">
        <v>459.1</v>
      </c>
      <c r="V59">
        <v>453.4</v>
      </c>
      <c r="AB59">
        <v>453.4</v>
      </c>
      <c r="AD59">
        <v>22.6</v>
      </c>
      <c r="AF59">
        <v>171.7</v>
      </c>
      <c r="AH59">
        <v>0.1</v>
      </c>
      <c r="AI59">
        <v>0.5</v>
      </c>
      <c r="AK59">
        <v>258.39999999999998</v>
      </c>
      <c r="AS59">
        <v>0</v>
      </c>
      <c r="BH59">
        <v>5.6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440.4</v>
      </c>
      <c r="V61">
        <v>440.3</v>
      </c>
      <c r="AB61">
        <v>440.3</v>
      </c>
      <c r="AD61">
        <v>22.6</v>
      </c>
      <c r="AF61">
        <v>171.7</v>
      </c>
      <c r="AK61">
        <v>246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11</v>
      </c>
      <c r="V64">
        <v>11</v>
      </c>
      <c r="AB64">
        <v>11</v>
      </c>
      <c r="AK64">
        <v>11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914.1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45.5</v>
      </c>
      <c r="AB66">
        <v>45.5</v>
      </c>
      <c r="AD66">
        <v>4.7</v>
      </c>
      <c r="AI66">
        <v>2.5</v>
      </c>
      <c r="AJ66">
        <v>0.4</v>
      </c>
      <c r="AK66">
        <v>35.799999999999997</v>
      </c>
      <c r="AL66">
        <v>2.1</v>
      </c>
      <c r="AS66">
        <v>604.9</v>
      </c>
      <c r="AT66">
        <v>15.6</v>
      </c>
      <c r="AY66">
        <v>0.6</v>
      </c>
      <c r="AZ66">
        <v>0.6</v>
      </c>
      <c r="BC66">
        <v>0.3</v>
      </c>
      <c r="BD66">
        <v>14.7</v>
      </c>
      <c r="BF66">
        <v>14.2</v>
      </c>
      <c r="BG66">
        <v>0.6</v>
      </c>
      <c r="BH66">
        <v>200.6</v>
      </c>
      <c r="BI66">
        <v>47.3</v>
      </c>
    </row>
    <row r="67" spans="4:61" x14ac:dyDescent="0.2">
      <c r="D67" t="s">
        <v>115</v>
      </c>
      <c r="E67" t="s">
        <v>78</v>
      </c>
      <c r="F67">
        <v>273.7</v>
      </c>
      <c r="G67">
        <v>0</v>
      </c>
      <c r="N67">
        <v>0</v>
      </c>
      <c r="P67">
        <v>0</v>
      </c>
      <c r="V67">
        <v>8.1</v>
      </c>
      <c r="AB67">
        <v>8.1</v>
      </c>
      <c r="AD67">
        <v>1.8</v>
      </c>
      <c r="AK67">
        <v>6.2</v>
      </c>
      <c r="AL67">
        <v>0</v>
      </c>
      <c r="AS67">
        <v>132.5</v>
      </c>
      <c r="AT67">
        <v>1</v>
      </c>
      <c r="AY67">
        <v>0.1</v>
      </c>
      <c r="AZ67">
        <v>0.1</v>
      </c>
      <c r="BC67">
        <v>0.1</v>
      </c>
      <c r="BD67">
        <v>0.8</v>
      </c>
      <c r="BF67">
        <v>0.2</v>
      </c>
      <c r="BG67">
        <v>0.6</v>
      </c>
      <c r="BH67">
        <v>109.8</v>
      </c>
      <c r="BI67">
        <v>22.2</v>
      </c>
    </row>
    <row r="68" spans="4:61" x14ac:dyDescent="0.2">
      <c r="D68" t="s">
        <v>104</v>
      </c>
      <c r="E68" t="s">
        <v>78</v>
      </c>
      <c r="F68">
        <v>466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2.6</v>
      </c>
      <c r="AB68">
        <v>2.6</v>
      </c>
      <c r="AD68">
        <v>1</v>
      </c>
      <c r="AJ68">
        <v>0.4</v>
      </c>
      <c r="AK68">
        <v>1.2</v>
      </c>
      <c r="AS68">
        <v>365.3</v>
      </c>
      <c r="AT68">
        <v>14.5</v>
      </c>
      <c r="AY68">
        <v>0.5</v>
      </c>
      <c r="AZ68">
        <v>0.5</v>
      </c>
      <c r="BC68">
        <v>0.1</v>
      </c>
      <c r="BD68">
        <v>13.9</v>
      </c>
      <c r="BF68">
        <v>13.9</v>
      </c>
      <c r="BH68">
        <v>75.400000000000006</v>
      </c>
      <c r="BI68">
        <v>8.1</v>
      </c>
    </row>
    <row r="69" spans="4:61" x14ac:dyDescent="0.2">
      <c r="D69" t="s">
        <v>105</v>
      </c>
      <c r="E69" t="s">
        <v>78</v>
      </c>
      <c r="F69">
        <v>155.9</v>
      </c>
      <c r="V69">
        <v>16.3</v>
      </c>
      <c r="AB69">
        <v>16.3</v>
      </c>
      <c r="AD69">
        <v>1.9</v>
      </c>
      <c r="AK69">
        <v>14.4</v>
      </c>
      <c r="AS69">
        <v>107.1</v>
      </c>
      <c r="AT69">
        <v>0.2</v>
      </c>
      <c r="BC69">
        <v>0</v>
      </c>
      <c r="BD69">
        <v>0.1</v>
      </c>
      <c r="BF69">
        <v>0.1</v>
      </c>
      <c r="BH69">
        <v>15.4</v>
      </c>
      <c r="BI69">
        <v>17</v>
      </c>
    </row>
    <row r="70" spans="4:61" x14ac:dyDescent="0.2">
      <c r="D70" t="s">
        <v>106</v>
      </c>
      <c r="E70" t="s">
        <v>78</v>
      </c>
      <c r="F70">
        <v>14.5</v>
      </c>
      <c r="V70">
        <v>14.5</v>
      </c>
      <c r="AB70">
        <v>14.5</v>
      </c>
      <c r="AK70">
        <v>12.5</v>
      </c>
      <c r="AL70">
        <v>2.1</v>
      </c>
    </row>
    <row r="71" spans="4:61" x14ac:dyDescent="0.2">
      <c r="D71" t="s">
        <v>107</v>
      </c>
      <c r="E71" t="s">
        <v>78</v>
      </c>
      <c r="F71">
        <v>4</v>
      </c>
      <c r="V71">
        <v>4</v>
      </c>
      <c r="AB71">
        <v>4</v>
      </c>
      <c r="AI71">
        <v>2.5</v>
      </c>
      <c r="AK71">
        <v>1.5</v>
      </c>
    </row>
    <row r="72" spans="4:61" x14ac:dyDescent="0.2">
      <c r="D72" t="s">
        <v>108</v>
      </c>
      <c r="E72" t="s">
        <v>78</v>
      </c>
      <c r="F72">
        <v>499.6</v>
      </c>
      <c r="G72">
        <v>4.4000000000000004</v>
      </c>
      <c r="H72">
        <v>0.2</v>
      </c>
      <c r="I72">
        <v>0.2</v>
      </c>
      <c r="K72">
        <v>0.2</v>
      </c>
      <c r="N72">
        <v>4.2</v>
      </c>
      <c r="O72">
        <v>2.2000000000000002</v>
      </c>
      <c r="R72">
        <v>2</v>
      </c>
      <c r="V72">
        <v>407</v>
      </c>
      <c r="W72">
        <v>149.6</v>
      </c>
      <c r="Y72">
        <v>149.6</v>
      </c>
      <c r="AB72">
        <v>257.39999999999998</v>
      </c>
      <c r="AD72">
        <v>25.7</v>
      </c>
      <c r="AE72">
        <v>165.7</v>
      </c>
      <c r="AJ72">
        <v>4.3</v>
      </c>
      <c r="AK72">
        <v>5.0999999999999996</v>
      </c>
      <c r="AL72">
        <v>0</v>
      </c>
      <c r="AM72">
        <v>7.1</v>
      </c>
      <c r="AN72">
        <v>7.5</v>
      </c>
      <c r="AO72">
        <v>14.8</v>
      </c>
      <c r="AP72">
        <v>1.7</v>
      </c>
      <c r="AQ72">
        <v>18.600000000000001</v>
      </c>
      <c r="AR72">
        <v>7</v>
      </c>
      <c r="AS72">
        <v>88.2</v>
      </c>
    </row>
    <row r="73" spans="4:61" x14ac:dyDescent="0.2">
      <c r="D73" t="s">
        <v>109</v>
      </c>
      <c r="E73" t="s">
        <v>78</v>
      </c>
      <c r="F73">
        <v>494</v>
      </c>
      <c r="G73">
        <v>4.4000000000000004</v>
      </c>
      <c r="H73">
        <v>0.2</v>
      </c>
      <c r="I73">
        <v>0.2</v>
      </c>
      <c r="K73">
        <v>0.2</v>
      </c>
      <c r="N73">
        <v>4.2</v>
      </c>
      <c r="O73">
        <v>2.2000000000000002</v>
      </c>
      <c r="R73">
        <v>2</v>
      </c>
      <c r="V73">
        <v>401.4</v>
      </c>
      <c r="W73">
        <v>149.6</v>
      </c>
      <c r="Y73">
        <v>149.6</v>
      </c>
      <c r="AB73">
        <v>251.9</v>
      </c>
      <c r="AD73">
        <v>25.7</v>
      </c>
      <c r="AE73">
        <v>165.7</v>
      </c>
      <c r="AJ73">
        <v>3.7</v>
      </c>
      <c r="AK73">
        <v>5.0999999999999996</v>
      </c>
      <c r="AL73">
        <v>0</v>
      </c>
      <c r="AM73">
        <v>7.1</v>
      </c>
      <c r="AN73">
        <v>2.5</v>
      </c>
      <c r="AO73">
        <v>14.8</v>
      </c>
      <c r="AP73">
        <v>1.7</v>
      </c>
      <c r="AQ73">
        <v>18.600000000000001</v>
      </c>
      <c r="AR73">
        <v>7</v>
      </c>
      <c r="AS73">
        <v>88.2</v>
      </c>
    </row>
    <row r="74" spans="4:61" x14ac:dyDescent="0.2">
      <c r="D74" t="s">
        <v>110</v>
      </c>
      <c r="E74" t="s">
        <v>78</v>
      </c>
      <c r="F74">
        <v>458.4</v>
      </c>
      <c r="G74">
        <v>4</v>
      </c>
      <c r="N74">
        <v>4</v>
      </c>
      <c r="O74">
        <v>1.9</v>
      </c>
      <c r="R74">
        <v>2</v>
      </c>
      <c r="V74">
        <v>366.3</v>
      </c>
      <c r="W74">
        <v>149.6</v>
      </c>
      <c r="Y74">
        <v>149.6</v>
      </c>
      <c r="AB74">
        <v>216.7</v>
      </c>
      <c r="AD74">
        <v>25.6</v>
      </c>
      <c r="AE74">
        <v>165.7</v>
      </c>
      <c r="AJ74">
        <v>3.7</v>
      </c>
      <c r="AK74">
        <v>5.0999999999999996</v>
      </c>
      <c r="AL74">
        <v>0</v>
      </c>
      <c r="AM74">
        <v>6.6</v>
      </c>
      <c r="AP74">
        <v>0.8</v>
      </c>
      <c r="AQ74">
        <v>2.1</v>
      </c>
      <c r="AR74">
        <v>7</v>
      </c>
      <c r="AS74">
        <v>88.2</v>
      </c>
    </row>
    <row r="75" spans="4:61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0.6</v>
      </c>
      <c r="AN76">
        <v>1.8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506-16B3-9841-8124-E3C8F7948FF7}">
  <sheetPr>
    <tabColor theme="9" tint="0.79998168889431442"/>
  </sheetPr>
  <dimension ref="D8:BM77"/>
  <sheetViews>
    <sheetView topLeftCell="AZ29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3231</v>
      </c>
      <c r="G17" s="5">
        <v>346.2</v>
      </c>
      <c r="H17" s="5">
        <v>349.8</v>
      </c>
      <c r="I17" s="5">
        <v>349</v>
      </c>
      <c r="J17" s="5">
        <v>1.7</v>
      </c>
      <c r="K17" s="5">
        <v>123.4</v>
      </c>
      <c r="L17" s="5">
        <v>223.9</v>
      </c>
      <c r="M17" s="5">
        <v>0.8</v>
      </c>
      <c r="N17" s="5">
        <v>-3.6</v>
      </c>
      <c r="O17" s="5">
        <v>-3.8</v>
      </c>
      <c r="P17">
        <v>0.2</v>
      </c>
      <c r="R17">
        <v>0</v>
      </c>
      <c r="V17">
        <v>1188.5</v>
      </c>
      <c r="W17">
        <v>2647.2</v>
      </c>
      <c r="X17">
        <v>2334.6999999999998</v>
      </c>
      <c r="Y17">
        <v>302</v>
      </c>
      <c r="Z17">
        <v>8.4</v>
      </c>
      <c r="AA17">
        <v>2.1</v>
      </c>
      <c r="AB17">
        <v>-1458.7</v>
      </c>
      <c r="AC17">
        <v>2.1</v>
      </c>
      <c r="AD17">
        <v>20.9</v>
      </c>
      <c r="AE17">
        <v>-18</v>
      </c>
      <c r="AF17">
        <v>-244.6</v>
      </c>
      <c r="AH17">
        <v>-2.2000000000000002</v>
      </c>
      <c r="AI17">
        <v>-261.3</v>
      </c>
      <c r="AJ17">
        <v>17.7</v>
      </c>
      <c r="AK17">
        <v>-619.29999999999995</v>
      </c>
      <c r="AL17">
        <v>-343.1</v>
      </c>
      <c r="AM17">
        <v>6.4</v>
      </c>
      <c r="AN17">
        <v>-15.5</v>
      </c>
      <c r="AO17">
        <v>-8.5</v>
      </c>
      <c r="AP17">
        <v>-2.6</v>
      </c>
      <c r="AQ17">
        <v>15.7</v>
      </c>
      <c r="AR17">
        <v>-6.5</v>
      </c>
      <c r="AS17">
        <v>1501.8</v>
      </c>
      <c r="AT17">
        <v>59.5</v>
      </c>
      <c r="AU17">
        <v>0.4</v>
      </c>
      <c r="AV17">
        <v>3</v>
      </c>
      <c r="AW17">
        <v>3</v>
      </c>
      <c r="AY17">
        <v>0.6</v>
      </c>
      <c r="AZ17">
        <v>0.5</v>
      </c>
      <c r="BA17">
        <v>0</v>
      </c>
      <c r="BC17">
        <v>0.2</v>
      </c>
      <c r="BD17">
        <v>55.4</v>
      </c>
      <c r="BE17">
        <v>24.5</v>
      </c>
      <c r="BF17">
        <v>25.5</v>
      </c>
      <c r="BG17">
        <v>5.4</v>
      </c>
      <c r="BH17">
        <v>62.2</v>
      </c>
      <c r="BJ17">
        <v>72.8</v>
      </c>
      <c r="BK17">
        <v>40.9</v>
      </c>
      <c r="BL17">
        <v>30.5</v>
      </c>
      <c r="BM17">
        <v>1.4</v>
      </c>
    </row>
    <row r="18" spans="4:65" x14ac:dyDescent="0.2">
      <c r="D18" s="5" t="s">
        <v>79</v>
      </c>
      <c r="E18" s="5" t="s">
        <v>78</v>
      </c>
      <c r="F18" s="5">
        <v>2573.9</v>
      </c>
      <c r="G18" s="5"/>
      <c r="H18" s="5"/>
      <c r="I18" s="5"/>
      <c r="J18" s="5"/>
      <c r="K18" s="5"/>
      <c r="L18" s="5"/>
      <c r="M18" s="5"/>
      <c r="N18" s="5"/>
      <c r="O18" s="5"/>
      <c r="V18">
        <v>108.6</v>
      </c>
      <c r="W18">
        <v>106.5</v>
      </c>
      <c r="X18">
        <v>58.5</v>
      </c>
      <c r="Y18">
        <v>39.299999999999997</v>
      </c>
      <c r="Z18">
        <v>6.6</v>
      </c>
      <c r="AA18">
        <v>2.1</v>
      </c>
      <c r="AB18">
        <v>2.1</v>
      </c>
      <c r="AC18">
        <v>2.1</v>
      </c>
      <c r="AS18">
        <v>2327.3000000000002</v>
      </c>
      <c r="AT18">
        <v>65.2</v>
      </c>
      <c r="AU18">
        <v>0.4</v>
      </c>
      <c r="AV18">
        <v>3</v>
      </c>
      <c r="AW18">
        <v>3</v>
      </c>
      <c r="AY18">
        <v>0.6</v>
      </c>
      <c r="AZ18">
        <v>0.5</v>
      </c>
      <c r="BA18">
        <v>0</v>
      </c>
      <c r="BC18">
        <v>0.2</v>
      </c>
      <c r="BD18">
        <v>61.1</v>
      </c>
      <c r="BE18">
        <v>24.5</v>
      </c>
      <c r="BF18">
        <v>31.2</v>
      </c>
      <c r="BG18">
        <v>5.4</v>
      </c>
      <c r="BJ18">
        <v>72.8</v>
      </c>
      <c r="BK18">
        <v>40.9</v>
      </c>
      <c r="BL18">
        <v>30.5</v>
      </c>
      <c r="BM18">
        <v>1.4</v>
      </c>
    </row>
    <row r="19" spans="4:65" x14ac:dyDescent="0.2">
      <c r="D19" s="5" t="s">
        <v>80</v>
      </c>
      <c r="E19" s="5" t="s">
        <v>78</v>
      </c>
      <c r="F19" s="5">
        <v>7341.3</v>
      </c>
      <c r="G19" s="5">
        <v>371.3</v>
      </c>
      <c r="H19" s="5">
        <v>351.8</v>
      </c>
      <c r="I19" s="5">
        <v>351</v>
      </c>
      <c r="J19" s="5">
        <v>1.7</v>
      </c>
      <c r="K19" s="5">
        <v>127.2</v>
      </c>
      <c r="L19" s="5">
        <v>222.2</v>
      </c>
      <c r="M19" s="5">
        <v>0.8</v>
      </c>
      <c r="N19" s="5">
        <v>19.5</v>
      </c>
      <c r="O19" s="5">
        <v>17.5</v>
      </c>
      <c r="P19">
        <v>0.3</v>
      </c>
      <c r="R19">
        <v>1.7</v>
      </c>
      <c r="V19">
        <v>6249.8</v>
      </c>
      <c r="W19">
        <v>4375.3999999999996</v>
      </c>
      <c r="X19">
        <v>4092.8</v>
      </c>
      <c r="Y19">
        <v>265.60000000000002</v>
      </c>
      <c r="Z19">
        <v>17</v>
      </c>
      <c r="AB19">
        <v>1874.4</v>
      </c>
      <c r="AD19">
        <v>55.4</v>
      </c>
      <c r="AE19">
        <v>468.4</v>
      </c>
      <c r="AF19">
        <v>162.69999999999999</v>
      </c>
      <c r="AH19">
        <v>0</v>
      </c>
      <c r="AI19">
        <v>40.9</v>
      </c>
      <c r="AJ19">
        <v>27</v>
      </c>
      <c r="AK19">
        <v>399.7</v>
      </c>
      <c r="AL19">
        <v>603</v>
      </c>
      <c r="AM19">
        <v>14.7</v>
      </c>
      <c r="AN19">
        <v>24.7</v>
      </c>
      <c r="AO19">
        <v>11.8</v>
      </c>
      <c r="AP19">
        <v>4.4000000000000004</v>
      </c>
      <c r="AQ19">
        <v>48.2</v>
      </c>
      <c r="AR19">
        <v>13.4</v>
      </c>
      <c r="AS19">
        <v>641.5</v>
      </c>
      <c r="AT19">
        <v>1.3</v>
      </c>
      <c r="BD19">
        <v>1.3</v>
      </c>
      <c r="BF19">
        <v>1.3</v>
      </c>
      <c r="BH19">
        <v>77.400000000000006</v>
      </c>
    </row>
    <row r="20" spans="4:65" x14ac:dyDescent="0.2">
      <c r="D20" s="5" t="s">
        <v>81</v>
      </c>
      <c r="E20" s="5" t="s">
        <v>78</v>
      </c>
      <c r="F20" s="5">
        <v>5961.4</v>
      </c>
      <c r="G20" s="5">
        <v>23.9</v>
      </c>
      <c r="H20" s="5"/>
      <c r="I20" s="5"/>
      <c r="J20" s="5"/>
      <c r="K20" s="5"/>
      <c r="L20" s="5"/>
      <c r="M20" s="5"/>
      <c r="N20" s="5">
        <v>23.9</v>
      </c>
      <c r="O20" s="5">
        <v>22.1</v>
      </c>
      <c r="P20">
        <v>0.1</v>
      </c>
      <c r="R20">
        <v>1.7</v>
      </c>
      <c r="V20">
        <v>4429.3999999999996</v>
      </c>
      <c r="W20">
        <v>1801.3</v>
      </c>
      <c r="X20">
        <v>1787.2</v>
      </c>
      <c r="Y20">
        <v>0</v>
      </c>
      <c r="Z20">
        <v>14.2</v>
      </c>
      <c r="AB20">
        <v>2628</v>
      </c>
      <c r="AD20">
        <v>34.700000000000003</v>
      </c>
      <c r="AE20">
        <v>494.9</v>
      </c>
      <c r="AF20">
        <v>400.5</v>
      </c>
      <c r="AH20">
        <v>2.1</v>
      </c>
      <c r="AI20">
        <v>170.7</v>
      </c>
      <c r="AJ20">
        <v>10.7</v>
      </c>
      <c r="AK20">
        <v>940.6</v>
      </c>
      <c r="AL20">
        <v>452.4</v>
      </c>
      <c r="AM20">
        <v>8.6999999999999993</v>
      </c>
      <c r="AN20">
        <v>32.6</v>
      </c>
      <c r="AO20">
        <v>20.3</v>
      </c>
      <c r="AP20">
        <v>6.7</v>
      </c>
      <c r="AQ20">
        <v>32.299999999999997</v>
      </c>
      <c r="AR20">
        <v>20.6</v>
      </c>
      <c r="AS20">
        <v>1486</v>
      </c>
      <c r="AT20">
        <v>7</v>
      </c>
      <c r="BD20">
        <v>7</v>
      </c>
      <c r="BF20">
        <v>7</v>
      </c>
      <c r="BH20">
        <v>15.2</v>
      </c>
    </row>
    <row r="21" spans="4:65" x14ac:dyDescent="0.2">
      <c r="D21" s="5" t="s">
        <v>82</v>
      </c>
      <c r="E21" s="5" t="s">
        <v>78</v>
      </c>
      <c r="F21" s="5">
        <v>1379.9</v>
      </c>
      <c r="G21" s="5">
        <v>347.4</v>
      </c>
      <c r="H21" s="5">
        <v>351.8</v>
      </c>
      <c r="I21" s="5">
        <v>351</v>
      </c>
      <c r="J21" s="5">
        <v>1.7</v>
      </c>
      <c r="K21" s="5">
        <v>127.2</v>
      </c>
      <c r="L21" s="5">
        <v>222.2</v>
      </c>
      <c r="M21" s="5">
        <v>0.8</v>
      </c>
      <c r="N21" s="5">
        <v>-4.4000000000000004</v>
      </c>
      <c r="O21" s="5">
        <v>-4.7</v>
      </c>
      <c r="P21">
        <v>0.2</v>
      </c>
      <c r="V21">
        <v>1820.4</v>
      </c>
      <c r="W21">
        <v>2574.1</v>
      </c>
      <c r="X21">
        <v>2305.6</v>
      </c>
      <c r="Y21">
        <v>265.60000000000002</v>
      </c>
      <c r="Z21">
        <v>2.9</v>
      </c>
      <c r="AB21">
        <v>-753.7</v>
      </c>
      <c r="AD21">
        <v>20.6</v>
      </c>
      <c r="AE21">
        <v>-26.5</v>
      </c>
      <c r="AF21">
        <v>-237.8</v>
      </c>
      <c r="AH21">
        <v>-2.1</v>
      </c>
      <c r="AI21">
        <v>-129.80000000000001</v>
      </c>
      <c r="AJ21">
        <v>16.2</v>
      </c>
      <c r="AK21">
        <v>-540.9</v>
      </c>
      <c r="AL21">
        <v>150.6</v>
      </c>
      <c r="AM21">
        <v>6</v>
      </c>
      <c r="AN21">
        <v>-7.9</v>
      </c>
      <c r="AO21">
        <v>-8.6</v>
      </c>
      <c r="AP21">
        <v>-2.2999999999999998</v>
      </c>
      <c r="AQ21">
        <v>16</v>
      </c>
      <c r="AR21">
        <v>-7.2</v>
      </c>
      <c r="AS21">
        <v>-844.5</v>
      </c>
      <c r="AT21">
        <v>-5.7</v>
      </c>
      <c r="BD21">
        <v>-5.7</v>
      </c>
      <c r="BF21">
        <v>-5.7</v>
      </c>
      <c r="BH21">
        <v>62.2</v>
      </c>
    </row>
    <row r="22" spans="4:65" x14ac:dyDescent="0.2">
      <c r="D22" s="5" t="s">
        <v>83</v>
      </c>
      <c r="E22" s="5" t="s">
        <v>78</v>
      </c>
      <c r="F22" s="5">
        <v>737.1</v>
      </c>
      <c r="G22" s="5"/>
      <c r="H22" s="5"/>
      <c r="I22" s="5"/>
      <c r="J22" s="5"/>
      <c r="K22" s="5"/>
      <c r="L22" s="5"/>
      <c r="M22" s="5"/>
      <c r="N22" s="5"/>
      <c r="O22" s="5"/>
      <c r="V22">
        <v>737.1</v>
      </c>
      <c r="AB22">
        <v>737.1</v>
      </c>
      <c r="AH22">
        <v>0</v>
      </c>
      <c r="AI22">
        <v>134.6</v>
      </c>
      <c r="AK22">
        <v>74.2</v>
      </c>
      <c r="AL22">
        <v>521.1</v>
      </c>
      <c r="AN22">
        <v>7.1</v>
      </c>
    </row>
    <row r="23" spans="4:65" x14ac:dyDescent="0.2">
      <c r="D23" s="5" t="s">
        <v>84</v>
      </c>
      <c r="E23" s="5" t="s">
        <v>78</v>
      </c>
      <c r="F23" s="5">
        <v>14.3</v>
      </c>
      <c r="G23" s="5">
        <v>-1.2</v>
      </c>
      <c r="H23" s="5">
        <v>-2.1</v>
      </c>
      <c r="I23" s="5">
        <v>-2.1</v>
      </c>
      <c r="J23" s="5"/>
      <c r="K23" s="5">
        <v>-3.8</v>
      </c>
      <c r="L23" s="5">
        <v>1.8</v>
      </c>
      <c r="M23" s="5">
        <v>0</v>
      </c>
      <c r="N23" s="5">
        <v>0.8</v>
      </c>
      <c r="O23" s="5">
        <v>0.8</v>
      </c>
      <c r="R23">
        <v>0</v>
      </c>
      <c r="V23">
        <v>-3.5</v>
      </c>
      <c r="W23">
        <v>-33.5</v>
      </c>
      <c r="X23">
        <v>-29.5</v>
      </c>
      <c r="Y23">
        <v>-2.9</v>
      </c>
      <c r="Z23">
        <v>-1.1000000000000001</v>
      </c>
      <c r="AB23">
        <v>29.9</v>
      </c>
      <c r="AD23">
        <v>0.3</v>
      </c>
      <c r="AE23">
        <v>8.5</v>
      </c>
      <c r="AF23">
        <v>-6.8</v>
      </c>
      <c r="AH23">
        <v>0</v>
      </c>
      <c r="AI23">
        <v>3</v>
      </c>
      <c r="AJ23">
        <v>1.5</v>
      </c>
      <c r="AK23">
        <v>-4.3</v>
      </c>
      <c r="AL23">
        <v>27.5</v>
      </c>
      <c r="AM23">
        <v>0.4</v>
      </c>
      <c r="AN23">
        <v>-0.5</v>
      </c>
      <c r="AO23">
        <v>0.1</v>
      </c>
      <c r="AP23">
        <v>-0.3</v>
      </c>
      <c r="AQ23">
        <v>-0.2</v>
      </c>
      <c r="AR23">
        <v>0.7</v>
      </c>
      <c r="AS23">
        <v>19.100000000000001</v>
      </c>
    </row>
    <row r="24" spans="4:65" x14ac:dyDescent="0.2">
      <c r="D24" s="5" t="s">
        <v>85</v>
      </c>
      <c r="E24" s="5" t="s">
        <v>78</v>
      </c>
      <c r="F24" s="5">
        <v>-1.3</v>
      </c>
      <c r="G24" s="5"/>
      <c r="H24" s="5"/>
      <c r="I24" s="5"/>
      <c r="J24" s="5"/>
      <c r="K24" s="5"/>
      <c r="L24" s="5"/>
      <c r="M24" s="5"/>
      <c r="N24" s="5"/>
      <c r="O24" s="5"/>
      <c r="V24">
        <v>-1.1000000000000001</v>
      </c>
      <c r="AB24">
        <v>-1.1000000000000001</v>
      </c>
      <c r="AK24">
        <v>-1.1000000000000001</v>
      </c>
      <c r="AS24">
        <v>-3.7</v>
      </c>
      <c r="AT24">
        <v>0</v>
      </c>
      <c r="BD24">
        <v>0</v>
      </c>
      <c r="BG24">
        <v>0</v>
      </c>
      <c r="BH24">
        <v>3.4</v>
      </c>
    </row>
    <row r="25" spans="4:65" x14ac:dyDescent="0.2">
      <c r="D25" s="5" t="s">
        <v>86</v>
      </c>
      <c r="E25" s="5" t="s">
        <v>78</v>
      </c>
      <c r="F25" s="5">
        <v>3232.3</v>
      </c>
      <c r="G25" s="5">
        <v>346.2</v>
      </c>
      <c r="H25" s="5">
        <v>349.8</v>
      </c>
      <c r="I25" s="5">
        <v>349</v>
      </c>
      <c r="J25" s="5">
        <v>1.7</v>
      </c>
      <c r="K25" s="5">
        <v>123.4</v>
      </c>
      <c r="L25" s="5">
        <v>223.9</v>
      </c>
      <c r="M25" s="5">
        <v>0.8</v>
      </c>
      <c r="N25" s="5">
        <v>-3.6</v>
      </c>
      <c r="O25" s="5">
        <v>-3.8</v>
      </c>
      <c r="P25">
        <v>0.2</v>
      </c>
      <c r="R25">
        <v>0</v>
      </c>
      <c r="V25">
        <v>1189.5</v>
      </c>
      <c r="W25">
        <v>2647.2</v>
      </c>
      <c r="X25">
        <v>2334.6999999999998</v>
      </c>
      <c r="Y25">
        <v>302</v>
      </c>
      <c r="Z25">
        <v>8.4</v>
      </c>
      <c r="AA25">
        <v>2.1</v>
      </c>
      <c r="AB25">
        <v>-1457.6</v>
      </c>
      <c r="AC25">
        <v>2.1</v>
      </c>
      <c r="AD25">
        <v>20.9</v>
      </c>
      <c r="AE25">
        <v>-18</v>
      </c>
      <c r="AF25">
        <v>-244.6</v>
      </c>
      <c r="AH25">
        <v>-2.2000000000000002</v>
      </c>
      <c r="AI25">
        <v>-261.3</v>
      </c>
      <c r="AJ25">
        <v>17.7</v>
      </c>
      <c r="AK25">
        <v>-618.20000000000005</v>
      </c>
      <c r="AL25">
        <v>-343.1</v>
      </c>
      <c r="AM25">
        <v>6.4</v>
      </c>
      <c r="AN25">
        <v>-15.5</v>
      </c>
      <c r="AO25">
        <v>-8.5</v>
      </c>
      <c r="AP25">
        <v>-2.6</v>
      </c>
      <c r="AQ25">
        <v>15.7</v>
      </c>
      <c r="AR25">
        <v>-6.5</v>
      </c>
      <c r="AS25">
        <v>1505.5</v>
      </c>
      <c r="AT25">
        <v>59.5</v>
      </c>
      <c r="AU25">
        <v>0.4</v>
      </c>
      <c r="AV25">
        <v>3</v>
      </c>
      <c r="AW25">
        <v>3</v>
      </c>
      <c r="AY25">
        <v>0.6</v>
      </c>
      <c r="AZ25">
        <v>0.5</v>
      </c>
      <c r="BA25">
        <v>0</v>
      </c>
      <c r="BC25">
        <v>0.2</v>
      </c>
      <c r="BD25">
        <v>55.3</v>
      </c>
      <c r="BE25">
        <v>24.5</v>
      </c>
      <c r="BF25">
        <v>25.5</v>
      </c>
      <c r="BG25">
        <v>5.3</v>
      </c>
      <c r="BH25">
        <v>58.8</v>
      </c>
      <c r="BJ25">
        <v>72.8</v>
      </c>
      <c r="BK25">
        <v>40.9</v>
      </c>
      <c r="BL25">
        <v>30.5</v>
      </c>
      <c r="BM25">
        <v>1.4</v>
      </c>
    </row>
    <row r="26" spans="4:65" x14ac:dyDescent="0.2">
      <c r="D26" s="5" t="s">
        <v>87</v>
      </c>
      <c r="E26" s="5" t="s">
        <v>78</v>
      </c>
      <c r="F26" s="5">
        <v>3973.8</v>
      </c>
      <c r="G26" s="5">
        <v>426.6</v>
      </c>
      <c r="H26" s="5">
        <v>347.1</v>
      </c>
      <c r="I26" s="5">
        <v>347.1</v>
      </c>
      <c r="J26" s="5"/>
      <c r="K26" s="5">
        <v>123.2</v>
      </c>
      <c r="L26" s="5">
        <v>223.9</v>
      </c>
      <c r="M26" s="5"/>
      <c r="N26" s="5">
        <v>79.5</v>
      </c>
      <c r="O26" s="5">
        <v>50.8</v>
      </c>
      <c r="R26">
        <v>1.7</v>
      </c>
      <c r="T26">
        <v>3.2</v>
      </c>
      <c r="U26">
        <v>23.8</v>
      </c>
      <c r="V26">
        <v>2865.3</v>
      </c>
      <c r="W26">
        <v>2528.4</v>
      </c>
      <c r="X26">
        <v>2339</v>
      </c>
      <c r="Y26">
        <v>179</v>
      </c>
      <c r="Z26">
        <v>8.3000000000000007</v>
      </c>
      <c r="AA26">
        <v>2.1</v>
      </c>
      <c r="AB26">
        <v>336.9</v>
      </c>
      <c r="AC26">
        <v>64.2</v>
      </c>
      <c r="AD26">
        <v>13.7</v>
      </c>
      <c r="AE26">
        <v>137</v>
      </c>
      <c r="AF26">
        <v>0.1</v>
      </c>
      <c r="AH26">
        <v>0</v>
      </c>
      <c r="AI26">
        <v>5.3</v>
      </c>
      <c r="AJ26">
        <v>28.2</v>
      </c>
      <c r="AK26">
        <v>7.6</v>
      </c>
      <c r="AL26">
        <v>43.4</v>
      </c>
      <c r="AM26">
        <v>6.4</v>
      </c>
      <c r="AN26">
        <v>0.1</v>
      </c>
      <c r="AO26">
        <v>0.1</v>
      </c>
      <c r="AQ26">
        <v>1.4</v>
      </c>
      <c r="AR26">
        <v>29.5</v>
      </c>
      <c r="AS26">
        <v>554.70000000000005</v>
      </c>
      <c r="AT26">
        <v>41</v>
      </c>
      <c r="AU26">
        <v>0.4</v>
      </c>
      <c r="AV26">
        <v>3</v>
      </c>
      <c r="AW26">
        <v>3</v>
      </c>
      <c r="AY26">
        <v>0</v>
      </c>
      <c r="BA26">
        <v>0</v>
      </c>
      <c r="BD26">
        <v>37.5</v>
      </c>
      <c r="BE26">
        <v>24.5</v>
      </c>
      <c r="BF26">
        <v>8.9</v>
      </c>
      <c r="BG26">
        <v>4.0999999999999996</v>
      </c>
      <c r="BI26">
        <v>15.7</v>
      </c>
      <c r="BJ26">
        <v>70.5</v>
      </c>
      <c r="BK26">
        <v>40.9</v>
      </c>
      <c r="BL26">
        <v>28.2</v>
      </c>
      <c r="BM26">
        <v>1.4</v>
      </c>
    </row>
    <row r="27" spans="4:65" x14ac:dyDescent="0.2">
      <c r="D27" s="5" t="s">
        <v>88</v>
      </c>
      <c r="E27" s="5" t="s">
        <v>78</v>
      </c>
      <c r="F27" s="5">
        <v>939</v>
      </c>
      <c r="G27" s="5">
        <v>251</v>
      </c>
      <c r="H27" s="5">
        <v>223.9</v>
      </c>
      <c r="I27" s="5">
        <v>223.9</v>
      </c>
      <c r="J27" s="5"/>
      <c r="K27" s="5"/>
      <c r="L27" s="5">
        <v>223.9</v>
      </c>
      <c r="M27" s="5"/>
      <c r="N27" s="5">
        <v>27</v>
      </c>
      <c r="O27" s="5"/>
      <c r="T27">
        <v>3.2</v>
      </c>
      <c r="U27">
        <v>23.8</v>
      </c>
      <c r="V27">
        <v>50.8</v>
      </c>
      <c r="AB27">
        <v>50.8</v>
      </c>
      <c r="AC27">
        <v>29.9</v>
      </c>
      <c r="AK27">
        <v>0.4</v>
      </c>
      <c r="AL27">
        <v>1.4</v>
      </c>
      <c r="AR27">
        <v>19.100000000000001</v>
      </c>
      <c r="AS27">
        <v>527.70000000000005</v>
      </c>
      <c r="AT27">
        <v>36.799999999999997</v>
      </c>
      <c r="AU27">
        <v>0.4</v>
      </c>
      <c r="AV27">
        <v>3</v>
      </c>
      <c r="AW27">
        <v>3</v>
      </c>
      <c r="AY27">
        <v>0</v>
      </c>
      <c r="BA27">
        <v>0</v>
      </c>
      <c r="BD27">
        <v>33.4</v>
      </c>
      <c r="BE27">
        <v>21.3</v>
      </c>
      <c r="BF27">
        <v>8.5</v>
      </c>
      <c r="BG27">
        <v>3.6</v>
      </c>
      <c r="BI27">
        <v>8.8000000000000007</v>
      </c>
      <c r="BJ27">
        <v>63.9</v>
      </c>
      <c r="BK27">
        <v>40.9</v>
      </c>
      <c r="BL27">
        <v>22.2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3034.8</v>
      </c>
      <c r="G28" s="5">
        <v>175.6</v>
      </c>
      <c r="H28" s="5">
        <v>123.2</v>
      </c>
      <c r="I28" s="5">
        <v>123.2</v>
      </c>
      <c r="J28" s="5"/>
      <c r="K28" s="5">
        <v>123.2</v>
      </c>
      <c r="L28" s="5"/>
      <c r="M28" s="5"/>
      <c r="N28" s="5">
        <v>52.5</v>
      </c>
      <c r="O28" s="5">
        <v>50.8</v>
      </c>
      <c r="R28">
        <v>1.7</v>
      </c>
      <c r="V28">
        <v>2814.5</v>
      </c>
      <c r="W28">
        <v>2528.4</v>
      </c>
      <c r="X28">
        <v>2339</v>
      </c>
      <c r="Y28">
        <v>179</v>
      </c>
      <c r="Z28">
        <v>8.3000000000000007</v>
      </c>
      <c r="AA28">
        <v>2.1</v>
      </c>
      <c r="AB28">
        <v>286.10000000000002</v>
      </c>
      <c r="AC28">
        <v>34.200000000000003</v>
      </c>
      <c r="AD28">
        <v>13.7</v>
      </c>
      <c r="AE28">
        <v>137</v>
      </c>
      <c r="AF28">
        <v>0.1</v>
      </c>
      <c r="AH28">
        <v>0</v>
      </c>
      <c r="AI28">
        <v>5.3</v>
      </c>
      <c r="AJ28">
        <v>28.2</v>
      </c>
      <c r="AK28">
        <v>7.2</v>
      </c>
      <c r="AL28">
        <v>42</v>
      </c>
      <c r="AM28">
        <v>6.4</v>
      </c>
      <c r="AN28">
        <v>0.1</v>
      </c>
      <c r="AO28">
        <v>0.1</v>
      </c>
      <c r="AQ28">
        <v>1.4</v>
      </c>
      <c r="AR28">
        <v>10.4</v>
      </c>
      <c r="AS28">
        <v>27</v>
      </c>
      <c r="AT28">
        <v>4.2</v>
      </c>
      <c r="BD28">
        <v>4.2</v>
      </c>
      <c r="BE28">
        <v>3.2</v>
      </c>
      <c r="BF28">
        <v>0.4</v>
      </c>
      <c r="BG28">
        <v>0.5</v>
      </c>
      <c r="BI28">
        <v>6.9</v>
      </c>
      <c r="BJ28">
        <v>6.6</v>
      </c>
      <c r="BL28">
        <v>6.1</v>
      </c>
      <c r="BM28">
        <v>0.5</v>
      </c>
    </row>
    <row r="29" spans="4:65" x14ac:dyDescent="0.2">
      <c r="D29" s="5" t="s">
        <v>90</v>
      </c>
      <c r="E29" s="5" t="s">
        <v>78</v>
      </c>
      <c r="F29" s="5">
        <v>3442.9</v>
      </c>
      <c r="G29" s="5">
        <v>117.6</v>
      </c>
      <c r="H29" s="5"/>
      <c r="I29" s="5"/>
      <c r="J29" s="5"/>
      <c r="K29" s="5"/>
      <c r="L29" s="5"/>
      <c r="M29" s="5"/>
      <c r="N29" s="5">
        <v>117.6</v>
      </c>
      <c r="O29" s="5">
        <v>63.1</v>
      </c>
      <c r="R29">
        <v>3.8</v>
      </c>
      <c r="T29">
        <v>17.3</v>
      </c>
      <c r="U29">
        <v>33.299999999999997</v>
      </c>
      <c r="V29">
        <v>2731.6</v>
      </c>
      <c r="W29">
        <v>4.3</v>
      </c>
      <c r="X29">
        <v>4.3</v>
      </c>
      <c r="AB29">
        <v>2727.3</v>
      </c>
      <c r="AC29">
        <v>192.6</v>
      </c>
      <c r="AD29">
        <v>48.8</v>
      </c>
      <c r="AE29">
        <v>311.3</v>
      </c>
      <c r="AF29">
        <v>414.5</v>
      </c>
      <c r="AH29">
        <v>2.2999999999999998</v>
      </c>
      <c r="AI29">
        <v>269.2</v>
      </c>
      <c r="AJ29">
        <v>15.8</v>
      </c>
      <c r="AK29">
        <v>950.4</v>
      </c>
      <c r="AL29">
        <v>403.9</v>
      </c>
      <c r="AM29">
        <v>7.2</v>
      </c>
      <c r="AN29">
        <v>22.7</v>
      </c>
      <c r="AO29">
        <v>24.5</v>
      </c>
      <c r="AP29">
        <v>4.4000000000000004</v>
      </c>
      <c r="AQ29">
        <v>7.8</v>
      </c>
      <c r="AR29">
        <v>51.8</v>
      </c>
      <c r="AS29">
        <v>0.5</v>
      </c>
      <c r="BH29">
        <v>337.2</v>
      </c>
      <c r="BI29">
        <v>256.10000000000002</v>
      </c>
    </row>
    <row r="30" spans="4:65" x14ac:dyDescent="0.2">
      <c r="D30" s="5" t="s">
        <v>91</v>
      </c>
      <c r="E30" s="5" t="s">
        <v>78</v>
      </c>
      <c r="F30" s="5">
        <v>538.6</v>
      </c>
      <c r="G30" s="5"/>
      <c r="H30" s="5"/>
      <c r="I30" s="5"/>
      <c r="J30" s="5"/>
      <c r="K30" s="5"/>
      <c r="L30" s="5"/>
      <c r="M30" s="5"/>
      <c r="N30" s="5"/>
      <c r="O30" s="5"/>
      <c r="BH30">
        <v>337.2</v>
      </c>
      <c r="BI30">
        <v>201.4</v>
      </c>
    </row>
    <row r="31" spans="4:65" x14ac:dyDescent="0.2">
      <c r="D31" s="5" t="s">
        <v>92</v>
      </c>
      <c r="E31" s="5" t="s">
        <v>78</v>
      </c>
      <c r="F31" s="5">
        <v>2904.4</v>
      </c>
      <c r="G31" s="5">
        <v>117.6</v>
      </c>
      <c r="H31" s="5"/>
      <c r="I31" s="5"/>
      <c r="J31" s="5"/>
      <c r="K31" s="5"/>
      <c r="L31" s="5"/>
      <c r="M31" s="5"/>
      <c r="N31" s="5">
        <v>117.6</v>
      </c>
      <c r="O31" s="5">
        <v>63.1</v>
      </c>
      <c r="R31">
        <v>3.8</v>
      </c>
      <c r="T31">
        <v>17.3</v>
      </c>
      <c r="U31">
        <v>33.299999999999997</v>
      </c>
      <c r="V31">
        <v>2731.6</v>
      </c>
      <c r="W31">
        <v>4.3</v>
      </c>
      <c r="X31">
        <v>4.3</v>
      </c>
      <c r="AB31">
        <v>2727.3</v>
      </c>
      <c r="AC31">
        <v>192.6</v>
      </c>
      <c r="AD31">
        <v>48.8</v>
      </c>
      <c r="AE31">
        <v>311.3</v>
      </c>
      <c r="AF31">
        <v>414.5</v>
      </c>
      <c r="AH31">
        <v>2.2999999999999998</v>
      </c>
      <c r="AI31">
        <v>269.2</v>
      </c>
      <c r="AJ31">
        <v>15.8</v>
      </c>
      <c r="AK31">
        <v>950.4</v>
      </c>
      <c r="AL31">
        <v>403.9</v>
      </c>
      <c r="AM31">
        <v>7.2</v>
      </c>
      <c r="AN31">
        <v>22.7</v>
      </c>
      <c r="AO31">
        <v>24.5</v>
      </c>
      <c r="AP31">
        <v>4.4000000000000004</v>
      </c>
      <c r="AQ31">
        <v>7.8</v>
      </c>
      <c r="AR31">
        <v>51.8</v>
      </c>
      <c r="AS31">
        <v>0.5</v>
      </c>
      <c r="BI31">
        <v>54.8</v>
      </c>
    </row>
    <row r="32" spans="4:65" x14ac:dyDescent="0.2">
      <c r="D32" s="5" t="s">
        <v>200</v>
      </c>
      <c r="E32" s="5" t="s">
        <v>78</v>
      </c>
      <c r="F32" s="5">
        <v>530.79999999999995</v>
      </c>
      <c r="G32" s="5">
        <v>309.10000000000002</v>
      </c>
      <c r="H32" s="5">
        <v>347.1</v>
      </c>
      <c r="I32" s="5">
        <v>347.1</v>
      </c>
      <c r="J32" s="5"/>
      <c r="K32" s="5">
        <v>123.2</v>
      </c>
      <c r="L32" s="5">
        <v>223.9</v>
      </c>
      <c r="M32" s="5"/>
      <c r="N32" s="5">
        <v>-38.1</v>
      </c>
      <c r="O32" s="5">
        <v>-12.3</v>
      </c>
      <c r="R32">
        <v>-2.1</v>
      </c>
      <c r="T32">
        <v>-14.1</v>
      </c>
      <c r="U32">
        <v>-9.5</v>
      </c>
      <c r="V32">
        <v>133.80000000000001</v>
      </c>
      <c r="W32">
        <v>2524.1</v>
      </c>
      <c r="X32">
        <v>2334.6999999999998</v>
      </c>
      <c r="Y32">
        <v>179</v>
      </c>
      <c r="Z32">
        <v>8.3000000000000007</v>
      </c>
      <c r="AA32">
        <v>2.1</v>
      </c>
      <c r="AB32">
        <v>-2390.4</v>
      </c>
      <c r="AC32">
        <v>-128.5</v>
      </c>
      <c r="AD32">
        <v>-35.1</v>
      </c>
      <c r="AE32">
        <v>-174.3</v>
      </c>
      <c r="AF32">
        <v>-414.4</v>
      </c>
      <c r="AH32">
        <v>-2.2999999999999998</v>
      </c>
      <c r="AI32">
        <v>-264</v>
      </c>
      <c r="AJ32">
        <v>12.4</v>
      </c>
      <c r="AK32">
        <v>-942.8</v>
      </c>
      <c r="AL32">
        <v>-360.6</v>
      </c>
      <c r="AM32">
        <v>-0.8</v>
      </c>
      <c r="AN32">
        <v>-22.5</v>
      </c>
      <c r="AO32">
        <v>-24.4</v>
      </c>
      <c r="AP32">
        <v>-4.4000000000000004</v>
      </c>
      <c r="AQ32">
        <v>-6.4</v>
      </c>
      <c r="AR32">
        <v>-22.2</v>
      </c>
      <c r="AS32">
        <v>554.20000000000005</v>
      </c>
      <c r="AT32">
        <v>41</v>
      </c>
      <c r="AU32">
        <v>0.4</v>
      </c>
      <c r="AV32">
        <v>3</v>
      </c>
      <c r="AW32">
        <v>3</v>
      </c>
      <c r="AY32">
        <v>0</v>
      </c>
      <c r="BA32">
        <v>0</v>
      </c>
      <c r="BD32">
        <v>37.5</v>
      </c>
      <c r="BE32">
        <v>24.5</v>
      </c>
      <c r="BF32">
        <v>8.9</v>
      </c>
      <c r="BG32">
        <v>4.0999999999999996</v>
      </c>
      <c r="BH32">
        <v>-337.2</v>
      </c>
      <c r="BI32">
        <v>-240.5</v>
      </c>
      <c r="BJ32">
        <v>70.5</v>
      </c>
      <c r="BK32">
        <v>40.9</v>
      </c>
      <c r="BL32">
        <v>28.2</v>
      </c>
      <c r="BM32">
        <v>1.4</v>
      </c>
    </row>
    <row r="33" spans="4:65" x14ac:dyDescent="0.2">
      <c r="D33" s="5" t="s">
        <v>201</v>
      </c>
      <c r="E33" s="5" t="s">
        <v>78</v>
      </c>
      <c r="F33" s="5">
        <v>400.5</v>
      </c>
      <c r="G33" s="5">
        <v>251</v>
      </c>
      <c r="H33" s="5">
        <v>223.9</v>
      </c>
      <c r="I33" s="5">
        <v>223.9</v>
      </c>
      <c r="J33" s="5"/>
      <c r="K33" s="5"/>
      <c r="L33" s="5">
        <v>223.9</v>
      </c>
      <c r="M33" s="5"/>
      <c r="N33" s="5">
        <v>27</v>
      </c>
      <c r="O33" s="5"/>
      <c r="T33">
        <v>3.2</v>
      </c>
      <c r="U33">
        <v>23.8</v>
      </c>
      <c r="V33">
        <v>50.8</v>
      </c>
      <c r="AB33">
        <v>50.8</v>
      </c>
      <c r="AC33">
        <v>29.9</v>
      </c>
      <c r="AK33">
        <v>0.4</v>
      </c>
      <c r="AL33">
        <v>1.4</v>
      </c>
      <c r="AR33">
        <v>19.100000000000001</v>
      </c>
      <c r="AS33">
        <v>527.70000000000005</v>
      </c>
      <c r="AT33">
        <v>36.799999999999997</v>
      </c>
      <c r="AU33">
        <v>0.4</v>
      </c>
      <c r="AV33">
        <v>3</v>
      </c>
      <c r="AW33">
        <v>3</v>
      </c>
      <c r="AY33">
        <v>0</v>
      </c>
      <c r="BA33">
        <v>0</v>
      </c>
      <c r="BD33">
        <v>33.4</v>
      </c>
      <c r="BE33">
        <v>21.3</v>
      </c>
      <c r="BF33">
        <v>8.5</v>
      </c>
      <c r="BG33">
        <v>3.6</v>
      </c>
      <c r="BH33">
        <v>-337.2</v>
      </c>
      <c r="BI33">
        <v>-192.6</v>
      </c>
      <c r="BJ33">
        <v>63.9</v>
      </c>
      <c r="BK33">
        <v>40.9</v>
      </c>
      <c r="BL33">
        <v>22.2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130.4</v>
      </c>
      <c r="G34" s="5">
        <v>58.1</v>
      </c>
      <c r="H34" s="5">
        <v>123.2</v>
      </c>
      <c r="I34" s="5">
        <v>123.2</v>
      </c>
      <c r="J34" s="5"/>
      <c r="K34" s="5">
        <v>123.2</v>
      </c>
      <c r="L34" s="5"/>
      <c r="M34" s="5"/>
      <c r="N34" s="5">
        <v>-65.099999999999994</v>
      </c>
      <c r="O34" s="5">
        <v>-12.3</v>
      </c>
      <c r="R34">
        <v>-2.1</v>
      </c>
      <c r="T34">
        <v>-17.3</v>
      </c>
      <c r="U34">
        <v>-33.299999999999997</v>
      </c>
      <c r="V34">
        <v>82.9</v>
      </c>
      <c r="W34">
        <v>2524.1</v>
      </c>
      <c r="X34">
        <v>2334.6999999999998</v>
      </c>
      <c r="Y34">
        <v>179</v>
      </c>
      <c r="Z34">
        <v>8.3000000000000007</v>
      </c>
      <c r="AA34">
        <v>2.1</v>
      </c>
      <c r="AB34">
        <v>-2441.1999999999998</v>
      </c>
      <c r="AC34">
        <v>-158.4</v>
      </c>
      <c r="AD34">
        <v>-35.1</v>
      </c>
      <c r="AE34">
        <v>-174.3</v>
      </c>
      <c r="AF34">
        <v>-414.4</v>
      </c>
      <c r="AH34">
        <v>-2.2999999999999998</v>
      </c>
      <c r="AI34">
        <v>-264</v>
      </c>
      <c r="AJ34">
        <v>12.4</v>
      </c>
      <c r="AK34">
        <v>-943.2</v>
      </c>
      <c r="AL34">
        <v>-362</v>
      </c>
      <c r="AM34">
        <v>-0.8</v>
      </c>
      <c r="AN34">
        <v>-22.5</v>
      </c>
      <c r="AO34">
        <v>-24.4</v>
      </c>
      <c r="AP34">
        <v>-4.4000000000000004</v>
      </c>
      <c r="AQ34">
        <v>-6.4</v>
      </c>
      <c r="AR34">
        <v>-41.3</v>
      </c>
      <c r="AS34">
        <v>26.5</v>
      </c>
      <c r="AT34">
        <v>4.2</v>
      </c>
      <c r="BD34">
        <v>4.2</v>
      </c>
      <c r="BE34">
        <v>3.2</v>
      </c>
      <c r="BF34">
        <v>0.4</v>
      </c>
      <c r="BG34">
        <v>0.5</v>
      </c>
      <c r="BI34">
        <v>-47.9</v>
      </c>
      <c r="BJ34">
        <v>6.6</v>
      </c>
      <c r="BL34">
        <v>6.1</v>
      </c>
      <c r="BM34">
        <v>0.5</v>
      </c>
    </row>
    <row r="35" spans="4:65" x14ac:dyDescent="0.2">
      <c r="D35" s="5" t="s">
        <v>203</v>
      </c>
      <c r="E35" s="5" t="s">
        <v>78</v>
      </c>
      <c r="F35" s="5">
        <v>189.2</v>
      </c>
      <c r="G35" s="5">
        <v>18.7</v>
      </c>
      <c r="H35" s="5"/>
      <c r="I35" s="5"/>
      <c r="J35" s="5"/>
      <c r="K35" s="5"/>
      <c r="L35" s="5"/>
      <c r="M35" s="5"/>
      <c r="N35" s="5">
        <v>18.7</v>
      </c>
      <c r="O35" s="5"/>
      <c r="T35">
        <v>10.7</v>
      </c>
      <c r="U35">
        <v>8</v>
      </c>
      <c r="V35">
        <v>84.5</v>
      </c>
      <c r="AB35">
        <v>84.5</v>
      </c>
      <c r="AC35">
        <v>58.6</v>
      </c>
      <c r="AD35">
        <v>0.1</v>
      </c>
      <c r="AK35">
        <v>0.1</v>
      </c>
      <c r="AL35">
        <v>13</v>
      </c>
      <c r="AQ35">
        <v>5.0999999999999996</v>
      </c>
      <c r="AR35">
        <v>7.6</v>
      </c>
      <c r="AS35">
        <v>36</v>
      </c>
      <c r="BH35">
        <v>27.5</v>
      </c>
      <c r="BI35">
        <v>22.5</v>
      </c>
    </row>
    <row r="36" spans="4:65" x14ac:dyDescent="0.2">
      <c r="D36" s="5" t="s">
        <v>93</v>
      </c>
      <c r="E36" s="5" t="s">
        <v>78</v>
      </c>
      <c r="F36" s="5">
        <v>13.7</v>
      </c>
      <c r="G36" s="5"/>
      <c r="H36" s="5"/>
      <c r="I36" s="5"/>
      <c r="J36" s="5"/>
      <c r="K36" s="5"/>
      <c r="L36" s="5"/>
      <c r="M36" s="5"/>
      <c r="N36" s="5"/>
      <c r="O36" s="5"/>
      <c r="BH36">
        <v>13.7</v>
      </c>
    </row>
    <row r="37" spans="4:65" x14ac:dyDescent="0.2">
      <c r="D37" s="5" t="s">
        <v>94</v>
      </c>
      <c r="E37" s="5" t="s">
        <v>78</v>
      </c>
      <c r="F37" s="5">
        <v>32.4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28.6</v>
      </c>
      <c r="BH37">
        <v>3.3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8.4</v>
      </c>
      <c r="G38" s="5">
        <v>8.1</v>
      </c>
      <c r="H38" s="5"/>
      <c r="I38" s="5"/>
      <c r="J38" s="5"/>
      <c r="K38" s="5"/>
      <c r="L38" s="5"/>
      <c r="M38" s="5"/>
      <c r="N38" s="5">
        <v>8.1</v>
      </c>
      <c r="O38" s="5"/>
      <c r="T38">
        <v>8.1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11.6</v>
      </c>
      <c r="G39" s="5">
        <v>10.7</v>
      </c>
      <c r="H39" s="5"/>
      <c r="I39" s="5"/>
      <c r="J39" s="5"/>
      <c r="K39" s="5"/>
      <c r="L39" s="5"/>
      <c r="M39" s="5"/>
      <c r="N39" s="5">
        <v>10.7</v>
      </c>
      <c r="O39" s="5"/>
      <c r="T39">
        <v>2.7</v>
      </c>
      <c r="U39">
        <v>8</v>
      </c>
      <c r="AS39">
        <v>0.5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120.9</v>
      </c>
      <c r="G40" s="5"/>
      <c r="H40" s="5"/>
      <c r="I40" s="5"/>
      <c r="J40" s="5"/>
      <c r="K40" s="5"/>
      <c r="L40" s="5"/>
      <c r="M40" s="5"/>
      <c r="N40" s="5"/>
      <c r="O40" s="5"/>
      <c r="V40">
        <v>84.5</v>
      </c>
      <c r="AB40">
        <v>84.5</v>
      </c>
      <c r="AC40">
        <v>58.6</v>
      </c>
      <c r="AD40">
        <v>0.1</v>
      </c>
      <c r="AK40">
        <v>0</v>
      </c>
      <c r="AL40">
        <v>13</v>
      </c>
      <c r="AQ40">
        <v>5.0999999999999996</v>
      </c>
      <c r="AR40">
        <v>7.6</v>
      </c>
      <c r="AS40">
        <v>5.4</v>
      </c>
      <c r="BH40">
        <v>9.1999999999999993</v>
      </c>
      <c r="BI40">
        <v>21.9</v>
      </c>
    </row>
    <row r="41" spans="4:65" x14ac:dyDescent="0.2">
      <c r="D41" s="5" t="s">
        <v>204</v>
      </c>
      <c r="E41" s="5" t="s">
        <v>78</v>
      </c>
      <c r="F41" s="5">
        <v>2.2000000000000002</v>
      </c>
      <c r="G41" s="5"/>
      <c r="H41" s="5"/>
      <c r="I41" s="5"/>
      <c r="J41" s="5"/>
      <c r="K41" s="5"/>
      <c r="L41" s="5"/>
      <c r="M41" s="5"/>
      <c r="N41" s="5"/>
      <c r="O41" s="5"/>
      <c r="AS41">
        <v>1.5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22.9</v>
      </c>
      <c r="G42" s="5"/>
      <c r="H42" s="5"/>
      <c r="I42" s="5"/>
      <c r="J42" s="5"/>
      <c r="K42" s="5"/>
      <c r="L42" s="5"/>
      <c r="M42" s="5"/>
      <c r="N42" s="5"/>
      <c r="O42" s="5"/>
      <c r="BH42">
        <v>18.2</v>
      </c>
      <c r="BI42">
        <v>4.7</v>
      </c>
    </row>
    <row r="43" spans="4:65" x14ac:dyDescent="0.2">
      <c r="D43" s="5" t="s">
        <v>99</v>
      </c>
      <c r="E43" s="5" t="s">
        <v>78</v>
      </c>
      <c r="F43" s="5">
        <v>2489.4</v>
      </c>
      <c r="G43" s="5">
        <v>18.399999999999999</v>
      </c>
      <c r="H43" s="5">
        <v>2.6</v>
      </c>
      <c r="I43" s="5">
        <v>1.8</v>
      </c>
      <c r="J43" s="5">
        <v>1.7</v>
      </c>
      <c r="K43" s="5">
        <v>0.2</v>
      </c>
      <c r="L43" s="5"/>
      <c r="M43" s="5">
        <v>0.8</v>
      </c>
      <c r="N43" s="5">
        <v>15.7</v>
      </c>
      <c r="O43" s="5">
        <v>8.5</v>
      </c>
      <c r="P43">
        <v>0.2</v>
      </c>
      <c r="R43">
        <v>2.1</v>
      </c>
      <c r="T43">
        <v>3.4</v>
      </c>
      <c r="U43">
        <v>1.5</v>
      </c>
      <c r="V43">
        <v>971.3</v>
      </c>
      <c r="W43">
        <v>123.1</v>
      </c>
      <c r="Y43">
        <v>123</v>
      </c>
      <c r="Z43">
        <v>0</v>
      </c>
      <c r="AB43">
        <v>848.2</v>
      </c>
      <c r="AC43">
        <v>71.900000000000006</v>
      </c>
      <c r="AD43">
        <v>55.9</v>
      </c>
      <c r="AE43">
        <v>156.30000000000001</v>
      </c>
      <c r="AF43">
        <v>169.8</v>
      </c>
      <c r="AH43">
        <v>0.1</v>
      </c>
      <c r="AI43">
        <v>2.7</v>
      </c>
      <c r="AJ43">
        <v>5.4</v>
      </c>
      <c r="AK43">
        <v>324.5</v>
      </c>
      <c r="AL43">
        <v>4.4000000000000004</v>
      </c>
      <c r="AM43">
        <v>7.2</v>
      </c>
      <c r="AN43">
        <v>7.1</v>
      </c>
      <c r="AO43">
        <v>15.9</v>
      </c>
      <c r="AP43">
        <v>1.8</v>
      </c>
      <c r="AQ43">
        <v>17.100000000000001</v>
      </c>
      <c r="AR43">
        <v>8.1999999999999993</v>
      </c>
      <c r="AS43">
        <v>915.3</v>
      </c>
      <c r="AT43">
        <v>18.5</v>
      </c>
      <c r="AY43">
        <v>0.5</v>
      </c>
      <c r="AZ43">
        <v>0.5</v>
      </c>
      <c r="BC43">
        <v>0.2</v>
      </c>
      <c r="BD43">
        <v>17.8</v>
      </c>
      <c r="BF43">
        <v>16.600000000000001</v>
      </c>
      <c r="BG43">
        <v>1.2</v>
      </c>
      <c r="BH43">
        <v>350.3</v>
      </c>
      <c r="BI43">
        <v>213.3</v>
      </c>
      <c r="BJ43">
        <v>2.2999999999999998</v>
      </c>
      <c r="BL43">
        <v>2.2999999999999998</v>
      </c>
    </row>
    <row r="44" spans="4:65" x14ac:dyDescent="0.2">
      <c r="D44" s="5" t="s">
        <v>100</v>
      </c>
      <c r="E44" s="5" t="s">
        <v>78</v>
      </c>
      <c r="F44" s="5">
        <v>2022.7</v>
      </c>
      <c r="G44" s="5">
        <v>13.9</v>
      </c>
      <c r="H44" s="5">
        <v>2.5</v>
      </c>
      <c r="I44" s="5">
        <v>1.7</v>
      </c>
      <c r="J44" s="5">
        <v>1.7</v>
      </c>
      <c r="K44" s="5"/>
      <c r="L44" s="5"/>
      <c r="M44" s="5">
        <v>0.8</v>
      </c>
      <c r="N44" s="5">
        <v>11.5</v>
      </c>
      <c r="O44" s="5">
        <v>6.4</v>
      </c>
      <c r="P44">
        <v>0.2</v>
      </c>
      <c r="T44">
        <v>3.4</v>
      </c>
      <c r="U44">
        <v>1.5</v>
      </c>
      <c r="V44">
        <v>600</v>
      </c>
      <c r="AB44">
        <v>600</v>
      </c>
      <c r="AC44">
        <v>71.900000000000006</v>
      </c>
      <c r="AD44">
        <v>28.5</v>
      </c>
      <c r="AF44">
        <v>169.8</v>
      </c>
      <c r="AH44">
        <v>0.1</v>
      </c>
      <c r="AI44">
        <v>2.7</v>
      </c>
      <c r="AJ44">
        <v>0.5</v>
      </c>
      <c r="AK44">
        <v>320.7</v>
      </c>
      <c r="AL44">
        <v>4.4000000000000004</v>
      </c>
      <c r="AR44">
        <v>1.3</v>
      </c>
      <c r="AS44">
        <v>824.4</v>
      </c>
      <c r="AT44">
        <v>18.5</v>
      </c>
      <c r="AY44">
        <v>0.5</v>
      </c>
      <c r="AZ44">
        <v>0.5</v>
      </c>
      <c r="BC44">
        <v>0.2</v>
      </c>
      <c r="BD44">
        <v>17.8</v>
      </c>
      <c r="BF44">
        <v>16.600000000000001</v>
      </c>
      <c r="BG44">
        <v>1.2</v>
      </c>
      <c r="BH44">
        <v>350.3</v>
      </c>
      <c r="BI44">
        <v>213.3</v>
      </c>
      <c r="BJ44">
        <v>2.2999999999999998</v>
      </c>
      <c r="BL44">
        <v>2.2999999999999998</v>
      </c>
    </row>
    <row r="45" spans="4:65" x14ac:dyDescent="0.2">
      <c r="D45" s="5" t="s">
        <v>101</v>
      </c>
      <c r="E45" s="5" t="s">
        <v>78</v>
      </c>
      <c r="F45" s="5">
        <v>631.6</v>
      </c>
      <c r="G45" s="5">
        <v>13.8</v>
      </c>
      <c r="H45" s="5">
        <v>2.4</v>
      </c>
      <c r="I45" s="5">
        <v>1.6</v>
      </c>
      <c r="J45" s="5">
        <v>1.6</v>
      </c>
      <c r="K45" s="5"/>
      <c r="L45" s="5"/>
      <c r="M45" s="5">
        <v>0.8</v>
      </c>
      <c r="N45" s="5">
        <v>11.4</v>
      </c>
      <c r="O45" s="5">
        <v>6.4</v>
      </c>
      <c r="P45">
        <v>0.2</v>
      </c>
      <c r="T45">
        <v>3.4</v>
      </c>
      <c r="U45">
        <v>1.5</v>
      </c>
      <c r="V45">
        <v>107.8</v>
      </c>
      <c r="AB45">
        <v>107.8</v>
      </c>
      <c r="AC45">
        <v>71.900000000000006</v>
      </c>
      <c r="AD45">
        <v>0.3</v>
      </c>
      <c r="AF45">
        <v>0</v>
      </c>
      <c r="AJ45">
        <v>0</v>
      </c>
      <c r="AK45">
        <v>32.4</v>
      </c>
      <c r="AL45">
        <v>1.8</v>
      </c>
      <c r="AR45">
        <v>1.3</v>
      </c>
      <c r="AS45">
        <v>191.1</v>
      </c>
      <c r="AT45">
        <v>2.8</v>
      </c>
      <c r="BD45">
        <v>2.8</v>
      </c>
      <c r="BF45">
        <v>2.2999999999999998</v>
      </c>
      <c r="BG45">
        <v>0.5</v>
      </c>
      <c r="BH45">
        <v>147.5</v>
      </c>
      <c r="BI45">
        <v>166.3</v>
      </c>
      <c r="BJ45">
        <v>2.2999999999999998</v>
      </c>
      <c r="BL45">
        <v>2.2999999999999998</v>
      </c>
    </row>
    <row r="46" spans="4:65" x14ac:dyDescent="0.2">
      <c r="D46" s="5" t="s">
        <v>205</v>
      </c>
      <c r="E46" s="5" t="s">
        <v>78</v>
      </c>
      <c r="F46" s="5">
        <v>34</v>
      </c>
      <c r="G46" s="5">
        <v>10.1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</v>
      </c>
      <c r="O46" s="5">
        <v>5.0999999999999996</v>
      </c>
      <c r="T46">
        <v>3.4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11.9</v>
      </c>
      <c r="BH46">
        <v>9.1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299.10000000000002</v>
      </c>
      <c r="G47" s="5"/>
      <c r="H47" s="5"/>
      <c r="I47" s="5"/>
      <c r="J47" s="5"/>
      <c r="K47" s="5"/>
      <c r="L47" s="5"/>
      <c r="M47" s="5"/>
      <c r="N47" s="5"/>
      <c r="O47" s="5"/>
      <c r="V47">
        <v>73.900000000000006</v>
      </c>
      <c r="AB47">
        <v>73.900000000000006</v>
      </c>
      <c r="AC47">
        <v>71.900000000000006</v>
      </c>
      <c r="AD47">
        <v>0</v>
      </c>
      <c r="AJ47">
        <v>0</v>
      </c>
      <c r="AK47">
        <v>0.1</v>
      </c>
      <c r="AL47">
        <v>0.5</v>
      </c>
      <c r="AR47">
        <v>1.3</v>
      </c>
      <c r="AS47">
        <v>62</v>
      </c>
      <c r="AT47">
        <v>0</v>
      </c>
      <c r="BD47">
        <v>0</v>
      </c>
      <c r="BH47">
        <v>43.5</v>
      </c>
      <c r="BI47">
        <v>118.5</v>
      </c>
      <c r="BJ47">
        <v>1.2</v>
      </c>
      <c r="BL47">
        <v>1.2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S48">
        <v>3.4</v>
      </c>
      <c r="BH48">
        <v>20.9</v>
      </c>
      <c r="BI48">
        <v>0.3</v>
      </c>
      <c r="BJ48">
        <v>1.1000000000000001</v>
      </c>
      <c r="BL48">
        <v>1.1000000000000001</v>
      </c>
    </row>
    <row r="49" spans="4:61" x14ac:dyDescent="0.2">
      <c r="D49" s="5" t="s">
        <v>208</v>
      </c>
      <c r="E49" s="5" t="s">
        <v>78</v>
      </c>
      <c r="F49" s="5">
        <v>35.5</v>
      </c>
      <c r="G49" s="5">
        <v>2.4</v>
      </c>
      <c r="H49" s="5">
        <v>1.1000000000000001</v>
      </c>
      <c r="I49" s="5">
        <v>0.4</v>
      </c>
      <c r="J49" s="5">
        <v>0.4</v>
      </c>
      <c r="K49" s="5"/>
      <c r="L49" s="5"/>
      <c r="M49" s="5">
        <v>0.7</v>
      </c>
      <c r="N49" s="5">
        <v>1.3</v>
      </c>
      <c r="O49" s="5">
        <v>1.3</v>
      </c>
      <c r="V49">
        <v>1.3</v>
      </c>
      <c r="AB49">
        <v>1.3</v>
      </c>
      <c r="AD49">
        <v>0</v>
      </c>
      <c r="AJ49">
        <v>0</v>
      </c>
      <c r="AK49">
        <v>0.4</v>
      </c>
      <c r="AL49">
        <v>0.9</v>
      </c>
      <c r="AS49">
        <v>25</v>
      </c>
      <c r="AT49">
        <v>0.3</v>
      </c>
      <c r="BD49">
        <v>0.3</v>
      </c>
      <c r="BH49">
        <v>5.8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F50">
        <v>0</v>
      </c>
      <c r="AK50">
        <v>0.2</v>
      </c>
      <c r="AS50">
        <v>3.2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</v>
      </c>
      <c r="AJ51">
        <v>0</v>
      </c>
      <c r="AK51">
        <v>0.2</v>
      </c>
      <c r="AL51">
        <v>0.1</v>
      </c>
      <c r="AS51">
        <v>16.100000000000001</v>
      </c>
      <c r="BH51">
        <v>12.7</v>
      </c>
      <c r="BI51">
        <v>0.5</v>
      </c>
    </row>
    <row r="52" spans="4:61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V52">
        <v>0.2</v>
      </c>
      <c r="AB52">
        <v>0.2</v>
      </c>
      <c r="AD52">
        <v>0</v>
      </c>
      <c r="AK52">
        <v>0.2</v>
      </c>
      <c r="AS52">
        <v>2.8</v>
      </c>
      <c r="BH52">
        <v>0.7</v>
      </c>
      <c r="BI52">
        <v>1.3</v>
      </c>
    </row>
    <row r="53" spans="4:61" x14ac:dyDescent="0.2">
      <c r="D53" t="s">
        <v>212</v>
      </c>
      <c r="E53" t="s">
        <v>78</v>
      </c>
      <c r="F53">
        <v>92.5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0.8</v>
      </c>
      <c r="AB53">
        <v>0.8</v>
      </c>
      <c r="AK53">
        <v>0.5</v>
      </c>
      <c r="AL53">
        <v>0.3</v>
      </c>
      <c r="AS53">
        <v>40.799999999999997</v>
      </c>
      <c r="AT53">
        <v>0.4</v>
      </c>
      <c r="BD53">
        <v>0.4</v>
      </c>
      <c r="BH53">
        <v>24.5</v>
      </c>
      <c r="BI53">
        <v>24.7</v>
      </c>
    </row>
    <row r="54" spans="4:61" x14ac:dyDescent="0.2">
      <c r="D54" t="s">
        <v>213</v>
      </c>
      <c r="E54" t="s">
        <v>78</v>
      </c>
      <c r="F54">
        <v>38.299999999999997</v>
      </c>
      <c r="V54">
        <v>0.1</v>
      </c>
      <c r="AB54">
        <v>0.1</v>
      </c>
      <c r="AD54">
        <v>0</v>
      </c>
      <c r="AK54">
        <v>0</v>
      </c>
      <c r="AS54">
        <v>9.1999999999999993</v>
      </c>
      <c r="AT54">
        <v>0.1</v>
      </c>
      <c r="BD54">
        <v>0.1</v>
      </c>
      <c r="BH54">
        <v>13</v>
      </c>
      <c r="BI54">
        <v>15.8</v>
      </c>
    </row>
    <row r="55" spans="4:61" x14ac:dyDescent="0.2">
      <c r="D55" t="s">
        <v>214</v>
      </c>
      <c r="E55" t="s">
        <v>78</v>
      </c>
      <c r="F55">
        <v>3.5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1.9</v>
      </c>
      <c r="BD55">
        <v>1.9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39.700000000000003</v>
      </c>
      <c r="V56">
        <v>30.5</v>
      </c>
      <c r="AB56">
        <v>30.5</v>
      </c>
      <c r="AK56">
        <v>30.5</v>
      </c>
      <c r="AS56">
        <v>5.4</v>
      </c>
      <c r="BH56">
        <v>3.7</v>
      </c>
    </row>
    <row r="57" spans="4:61" x14ac:dyDescent="0.2">
      <c r="D57" t="s">
        <v>226</v>
      </c>
      <c r="E57" t="s">
        <v>78</v>
      </c>
      <c r="F57">
        <v>7.8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0.1</v>
      </c>
      <c r="AS57">
        <v>4.5999999999999996</v>
      </c>
      <c r="BH57">
        <v>1.9</v>
      </c>
      <c r="BI57">
        <v>1.1000000000000001</v>
      </c>
    </row>
    <row r="58" spans="4:61" x14ac:dyDescent="0.2">
      <c r="D58" t="s">
        <v>216</v>
      </c>
      <c r="E58" t="s">
        <v>78</v>
      </c>
      <c r="F58">
        <v>15.2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6</v>
      </c>
      <c r="BH58">
        <v>8.4</v>
      </c>
      <c r="BI58">
        <v>0.5</v>
      </c>
    </row>
    <row r="59" spans="4:61" x14ac:dyDescent="0.2">
      <c r="D59" t="s">
        <v>102</v>
      </c>
      <c r="E59" t="s">
        <v>78</v>
      </c>
      <c r="F59">
        <v>448.9</v>
      </c>
      <c r="V59">
        <v>443.2</v>
      </c>
      <c r="AB59">
        <v>443.2</v>
      </c>
      <c r="AD59">
        <v>23.4</v>
      </c>
      <c r="AF59">
        <v>169.8</v>
      </c>
      <c r="AH59">
        <v>0.1</v>
      </c>
      <c r="AI59">
        <v>0.6</v>
      </c>
      <c r="AK59">
        <v>249.2</v>
      </c>
      <c r="AS59">
        <v>0</v>
      </c>
      <c r="BH59">
        <v>5.7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0.6</v>
      </c>
    </row>
    <row r="61" spans="4:61" x14ac:dyDescent="0.2">
      <c r="D61" t="s">
        <v>218</v>
      </c>
      <c r="E61" t="s">
        <v>78</v>
      </c>
      <c r="F61">
        <v>430.4</v>
      </c>
      <c r="V61">
        <v>430.4</v>
      </c>
      <c r="AB61">
        <v>430.4</v>
      </c>
      <c r="AD61">
        <v>23.4</v>
      </c>
      <c r="AF61">
        <v>169.8</v>
      </c>
      <c r="AK61">
        <v>237.2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1.5</v>
      </c>
      <c r="AB62">
        <v>1.5</v>
      </c>
      <c r="AK62">
        <v>1.5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10.6</v>
      </c>
      <c r="V64">
        <v>10.6</v>
      </c>
      <c r="AB64">
        <v>10.6</v>
      </c>
      <c r="AK64">
        <v>10.6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942.3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49.1</v>
      </c>
      <c r="AB66">
        <v>49.1</v>
      </c>
      <c r="AD66">
        <v>4.8</v>
      </c>
      <c r="AI66">
        <v>2</v>
      </c>
      <c r="AJ66">
        <v>0.5</v>
      </c>
      <c r="AK66">
        <v>39.1</v>
      </c>
      <c r="AL66">
        <v>2.7</v>
      </c>
      <c r="AS66">
        <v>633.29999999999995</v>
      </c>
      <c r="AT66">
        <v>15.7</v>
      </c>
      <c r="AY66">
        <v>0.5</v>
      </c>
      <c r="AZ66">
        <v>0.5</v>
      </c>
      <c r="BC66">
        <v>0.2</v>
      </c>
      <c r="BD66">
        <v>15</v>
      </c>
      <c r="BF66">
        <v>14.3</v>
      </c>
      <c r="BG66">
        <v>0.7</v>
      </c>
      <c r="BH66">
        <v>197.1</v>
      </c>
      <c r="BI66">
        <v>47</v>
      </c>
    </row>
    <row r="67" spans="4:61" x14ac:dyDescent="0.2">
      <c r="D67" t="s">
        <v>115</v>
      </c>
      <c r="E67" t="s">
        <v>78</v>
      </c>
      <c r="F67">
        <v>276.89999999999998</v>
      </c>
      <c r="G67">
        <v>0</v>
      </c>
      <c r="N67">
        <v>0</v>
      </c>
      <c r="P67">
        <v>0</v>
      </c>
      <c r="V67">
        <v>7.8</v>
      </c>
      <c r="AB67">
        <v>7.8</v>
      </c>
      <c r="AD67">
        <v>1.7</v>
      </c>
      <c r="AK67">
        <v>6.1</v>
      </c>
      <c r="AL67">
        <v>0</v>
      </c>
      <c r="AS67">
        <v>139.30000000000001</v>
      </c>
      <c r="AT67">
        <v>1.1000000000000001</v>
      </c>
      <c r="AY67">
        <v>0.1</v>
      </c>
      <c r="AZ67">
        <v>0.1</v>
      </c>
      <c r="BC67">
        <v>0.1</v>
      </c>
      <c r="BD67">
        <v>0.9</v>
      </c>
      <c r="BF67">
        <v>0.2</v>
      </c>
      <c r="BG67">
        <v>0.7</v>
      </c>
      <c r="BH67">
        <v>108.5</v>
      </c>
      <c r="BI67">
        <v>20.2</v>
      </c>
    </row>
    <row r="68" spans="4:61" x14ac:dyDescent="0.2">
      <c r="D68" t="s">
        <v>104</v>
      </c>
      <c r="E68" t="s">
        <v>78</v>
      </c>
      <c r="F68">
        <v>477.4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2.9</v>
      </c>
      <c r="AB68">
        <v>2.9</v>
      </c>
      <c r="AD68">
        <v>1</v>
      </c>
      <c r="AJ68">
        <v>0.5</v>
      </c>
      <c r="AK68">
        <v>1.4</v>
      </c>
      <c r="AS68">
        <v>378.6</v>
      </c>
      <c r="AT68">
        <v>14.5</v>
      </c>
      <c r="AY68">
        <v>0.4</v>
      </c>
      <c r="AZ68">
        <v>0.4</v>
      </c>
      <c r="BC68">
        <v>0.1</v>
      </c>
      <c r="BD68">
        <v>13.9</v>
      </c>
      <c r="BF68">
        <v>13.9</v>
      </c>
      <c r="BH68">
        <v>73.099999999999994</v>
      </c>
      <c r="BI68">
        <v>8.1999999999999993</v>
      </c>
    </row>
    <row r="69" spans="4:61" x14ac:dyDescent="0.2">
      <c r="D69" t="s">
        <v>105</v>
      </c>
      <c r="E69" t="s">
        <v>78</v>
      </c>
      <c r="F69">
        <v>166.7</v>
      </c>
      <c r="V69">
        <v>17</v>
      </c>
      <c r="AB69">
        <v>17</v>
      </c>
      <c r="AD69">
        <v>2</v>
      </c>
      <c r="AK69">
        <v>15</v>
      </c>
      <c r="AS69">
        <v>115.4</v>
      </c>
      <c r="AT69">
        <v>0.2</v>
      </c>
      <c r="BC69">
        <v>0</v>
      </c>
      <c r="BD69">
        <v>0.1</v>
      </c>
      <c r="BF69">
        <v>0.1</v>
      </c>
      <c r="BH69">
        <v>15.6</v>
      </c>
      <c r="BI69">
        <v>18.600000000000001</v>
      </c>
    </row>
    <row r="70" spans="4:61" x14ac:dyDescent="0.2">
      <c r="D70" t="s">
        <v>106</v>
      </c>
      <c r="E70" t="s">
        <v>78</v>
      </c>
      <c r="F70">
        <v>17.399999999999999</v>
      </c>
      <c r="V70">
        <v>17.399999999999999</v>
      </c>
      <c r="AB70">
        <v>17.399999999999999</v>
      </c>
      <c r="AK70">
        <v>14.7</v>
      </c>
      <c r="AL70">
        <v>2.7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</v>
      </c>
      <c r="AK71">
        <v>1.9</v>
      </c>
    </row>
    <row r="72" spans="4:61" x14ac:dyDescent="0.2">
      <c r="D72" t="s">
        <v>108</v>
      </c>
      <c r="E72" t="s">
        <v>78</v>
      </c>
      <c r="F72">
        <v>466.7</v>
      </c>
      <c r="G72">
        <v>4.4000000000000004</v>
      </c>
      <c r="H72">
        <v>0.2</v>
      </c>
      <c r="I72">
        <v>0.2</v>
      </c>
      <c r="K72">
        <v>0.2</v>
      </c>
      <c r="N72">
        <v>4.2</v>
      </c>
      <c r="O72">
        <v>2.1</v>
      </c>
      <c r="R72">
        <v>2.1</v>
      </c>
      <c r="V72">
        <v>371.3</v>
      </c>
      <c r="W72">
        <v>123.1</v>
      </c>
      <c r="Y72">
        <v>123</v>
      </c>
      <c r="Z72">
        <v>0</v>
      </c>
      <c r="AB72">
        <v>248.2</v>
      </c>
      <c r="AD72">
        <v>27.4</v>
      </c>
      <c r="AE72">
        <v>156.30000000000001</v>
      </c>
      <c r="AJ72">
        <v>4.8</v>
      </c>
      <c r="AK72">
        <v>3.8</v>
      </c>
      <c r="AL72">
        <v>0</v>
      </c>
      <c r="AM72">
        <v>7.2</v>
      </c>
      <c r="AN72">
        <v>7.1</v>
      </c>
      <c r="AO72">
        <v>15.9</v>
      </c>
      <c r="AP72">
        <v>1.8</v>
      </c>
      <c r="AQ72">
        <v>17.100000000000001</v>
      </c>
      <c r="AR72">
        <v>6.9</v>
      </c>
      <c r="AS72">
        <v>91</v>
      </c>
    </row>
    <row r="73" spans="4:61" x14ac:dyDescent="0.2">
      <c r="D73" t="s">
        <v>109</v>
      </c>
      <c r="E73" t="s">
        <v>78</v>
      </c>
      <c r="F73">
        <v>461.3</v>
      </c>
      <c r="G73">
        <v>4.4000000000000004</v>
      </c>
      <c r="H73">
        <v>0.2</v>
      </c>
      <c r="I73">
        <v>0.2</v>
      </c>
      <c r="K73">
        <v>0.2</v>
      </c>
      <c r="N73">
        <v>4.2</v>
      </c>
      <c r="O73">
        <v>2.1</v>
      </c>
      <c r="R73">
        <v>2.1</v>
      </c>
      <c r="V73">
        <v>365.9</v>
      </c>
      <c r="W73">
        <v>123.1</v>
      </c>
      <c r="Y73">
        <v>123</v>
      </c>
      <c r="Z73">
        <v>0</v>
      </c>
      <c r="AB73">
        <v>242.9</v>
      </c>
      <c r="AD73">
        <v>27.4</v>
      </c>
      <c r="AE73">
        <v>156.30000000000001</v>
      </c>
      <c r="AJ73">
        <v>4.0999999999999996</v>
      </c>
      <c r="AK73">
        <v>3.8</v>
      </c>
      <c r="AL73">
        <v>0</v>
      </c>
      <c r="AM73">
        <v>7.2</v>
      </c>
      <c r="AN73">
        <v>2.4</v>
      </c>
      <c r="AO73">
        <v>15.9</v>
      </c>
      <c r="AP73">
        <v>1.8</v>
      </c>
      <c r="AQ73">
        <v>17.100000000000001</v>
      </c>
      <c r="AR73">
        <v>6.9</v>
      </c>
      <c r="AS73">
        <v>91</v>
      </c>
    </row>
    <row r="74" spans="4:61" x14ac:dyDescent="0.2">
      <c r="D74" t="s">
        <v>110</v>
      </c>
      <c r="E74" t="s">
        <v>78</v>
      </c>
      <c r="F74">
        <v>425.6</v>
      </c>
      <c r="G74">
        <v>3.9</v>
      </c>
      <c r="N74">
        <v>3.9</v>
      </c>
      <c r="O74">
        <v>1.7</v>
      </c>
      <c r="R74">
        <v>2.1</v>
      </c>
      <c r="V74">
        <v>330.8</v>
      </c>
      <c r="W74">
        <v>123.1</v>
      </c>
      <c r="Y74">
        <v>123</v>
      </c>
      <c r="Z74">
        <v>0</v>
      </c>
      <c r="AB74">
        <v>207.7</v>
      </c>
      <c r="AD74">
        <v>27.3</v>
      </c>
      <c r="AE74">
        <v>156.30000000000001</v>
      </c>
      <c r="AJ74">
        <v>4.0999999999999996</v>
      </c>
      <c r="AK74">
        <v>3.8</v>
      </c>
      <c r="AL74">
        <v>0</v>
      </c>
      <c r="AM74">
        <v>6.8</v>
      </c>
      <c r="AP74">
        <v>0.9</v>
      </c>
      <c r="AQ74">
        <v>1.6</v>
      </c>
      <c r="AR74">
        <v>6.9</v>
      </c>
      <c r="AS74">
        <v>91</v>
      </c>
    </row>
    <row r="75" spans="4:61" x14ac:dyDescent="0.2">
      <c r="D75" t="s">
        <v>223</v>
      </c>
      <c r="E75" t="s">
        <v>78</v>
      </c>
      <c r="F75">
        <v>3</v>
      </c>
      <c r="V75">
        <v>3</v>
      </c>
      <c r="AB75">
        <v>3</v>
      </c>
      <c r="AN75">
        <v>3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0.7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4363-8E31-1F4C-871B-76757236D4FD}">
  <sheetPr>
    <tabColor theme="9" tint="0.79998168889431442"/>
  </sheetPr>
  <dimension ref="D8:BM77"/>
  <sheetViews>
    <sheetView workbookViewId="0">
      <selection activeCell="F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3146.4</v>
      </c>
      <c r="G17" s="5">
        <v>325.2</v>
      </c>
      <c r="H17" s="5">
        <v>327.9</v>
      </c>
      <c r="I17" s="5">
        <v>327.3</v>
      </c>
      <c r="J17" s="5">
        <v>1.8</v>
      </c>
      <c r="K17" s="5">
        <v>116.1</v>
      </c>
      <c r="L17" s="5">
        <v>209.4</v>
      </c>
      <c r="M17" s="5">
        <v>0.6</v>
      </c>
      <c r="N17" s="5">
        <v>-2.7</v>
      </c>
      <c r="O17" s="5">
        <v>-2.8</v>
      </c>
      <c r="P17">
        <v>0.2</v>
      </c>
      <c r="R17">
        <v>-0.1</v>
      </c>
      <c r="V17">
        <v>1158.5999999999999</v>
      </c>
      <c r="W17">
        <v>2639.6</v>
      </c>
      <c r="X17">
        <v>2348.1999999999998</v>
      </c>
      <c r="Y17">
        <v>280.39999999999998</v>
      </c>
      <c r="Z17">
        <v>8.8000000000000007</v>
      </c>
      <c r="AA17">
        <v>2.1</v>
      </c>
      <c r="AB17">
        <v>-1480.9</v>
      </c>
      <c r="AC17">
        <v>2.6</v>
      </c>
      <c r="AD17">
        <v>17.3</v>
      </c>
      <c r="AE17">
        <v>-42.6</v>
      </c>
      <c r="AF17">
        <v>-224.8</v>
      </c>
      <c r="AH17">
        <v>-2.1</v>
      </c>
      <c r="AI17">
        <v>-296.89999999999998</v>
      </c>
      <c r="AJ17">
        <v>16.2</v>
      </c>
      <c r="AK17">
        <v>-562.20000000000005</v>
      </c>
      <c r="AL17">
        <v>-373.4</v>
      </c>
      <c r="AM17">
        <v>5</v>
      </c>
      <c r="AN17">
        <v>-18.899999999999999</v>
      </c>
      <c r="AO17">
        <v>-11.6</v>
      </c>
      <c r="AP17">
        <v>-1.2</v>
      </c>
      <c r="AQ17">
        <v>15.1</v>
      </c>
      <c r="AR17">
        <v>-3.6</v>
      </c>
      <c r="AS17">
        <v>1465.7</v>
      </c>
      <c r="AT17">
        <v>56.7</v>
      </c>
      <c r="AU17">
        <v>0.5</v>
      </c>
      <c r="AV17">
        <v>3</v>
      </c>
      <c r="AW17">
        <v>3</v>
      </c>
      <c r="AY17">
        <v>0.5</v>
      </c>
      <c r="AZ17">
        <v>0.5</v>
      </c>
      <c r="BA17">
        <v>0</v>
      </c>
      <c r="BC17">
        <v>0.2</v>
      </c>
      <c r="BD17">
        <v>52.5</v>
      </c>
      <c r="BE17">
        <v>25.5</v>
      </c>
      <c r="BF17">
        <v>21.8</v>
      </c>
      <c r="BG17">
        <v>5.2</v>
      </c>
      <c r="BH17">
        <v>68.099999999999994</v>
      </c>
      <c r="BJ17">
        <v>72</v>
      </c>
      <c r="BK17">
        <v>40.5</v>
      </c>
      <c r="BL17">
        <v>30.5</v>
      </c>
      <c r="BM17">
        <v>1</v>
      </c>
    </row>
    <row r="18" spans="4:65" x14ac:dyDescent="0.2">
      <c r="D18" s="5" t="s">
        <v>79</v>
      </c>
      <c r="E18" s="5" t="s">
        <v>78</v>
      </c>
      <c r="F18" s="5">
        <v>2456.8000000000002</v>
      </c>
      <c r="G18" s="5"/>
      <c r="H18" s="5"/>
      <c r="I18" s="5"/>
      <c r="J18" s="5"/>
      <c r="K18" s="5"/>
      <c r="L18" s="5"/>
      <c r="M18" s="5"/>
      <c r="N18" s="5"/>
      <c r="O18" s="5"/>
      <c r="V18">
        <v>114.8</v>
      </c>
      <c r="W18">
        <v>112.2</v>
      </c>
      <c r="X18">
        <v>61.6</v>
      </c>
      <c r="Y18">
        <v>40</v>
      </c>
      <c r="Z18">
        <v>8.5</v>
      </c>
      <c r="AA18">
        <v>2.1</v>
      </c>
      <c r="AB18">
        <v>2.6</v>
      </c>
      <c r="AC18">
        <v>2.6</v>
      </c>
      <c r="AS18">
        <v>2209</v>
      </c>
      <c r="AT18">
        <v>60.9</v>
      </c>
      <c r="AU18">
        <v>0.5</v>
      </c>
      <c r="AV18">
        <v>3</v>
      </c>
      <c r="AW18">
        <v>3</v>
      </c>
      <c r="AY18">
        <v>0.5</v>
      </c>
      <c r="AZ18">
        <v>0.5</v>
      </c>
      <c r="BA18">
        <v>0</v>
      </c>
      <c r="BC18">
        <v>0.2</v>
      </c>
      <c r="BD18">
        <v>56.8</v>
      </c>
      <c r="BE18">
        <v>25.5</v>
      </c>
      <c r="BF18">
        <v>26</v>
      </c>
      <c r="BG18">
        <v>5.2</v>
      </c>
      <c r="BJ18">
        <v>72</v>
      </c>
      <c r="BK18">
        <v>40.5</v>
      </c>
      <c r="BL18">
        <v>30.5</v>
      </c>
      <c r="BM18">
        <v>1</v>
      </c>
    </row>
    <row r="19" spans="4:65" x14ac:dyDescent="0.2">
      <c r="D19" s="5" t="s">
        <v>80</v>
      </c>
      <c r="E19" s="5" t="s">
        <v>78</v>
      </c>
      <c r="F19" s="5">
        <v>7172.1</v>
      </c>
      <c r="G19" s="5">
        <v>340.1</v>
      </c>
      <c r="H19" s="5">
        <v>324.39999999999998</v>
      </c>
      <c r="I19" s="5">
        <v>323.8</v>
      </c>
      <c r="J19" s="5">
        <v>1.8</v>
      </c>
      <c r="K19" s="5">
        <v>112.6</v>
      </c>
      <c r="L19" s="5">
        <v>209.4</v>
      </c>
      <c r="M19" s="5">
        <v>0.6</v>
      </c>
      <c r="N19" s="5">
        <v>15.6</v>
      </c>
      <c r="O19" s="5">
        <v>14.7</v>
      </c>
      <c r="P19">
        <v>0.3</v>
      </c>
      <c r="R19">
        <v>0.7</v>
      </c>
      <c r="V19">
        <v>6227</v>
      </c>
      <c r="W19">
        <v>4413.8</v>
      </c>
      <c r="X19">
        <v>4156.7</v>
      </c>
      <c r="Y19">
        <v>244.5</v>
      </c>
      <c r="Z19">
        <v>12.6</v>
      </c>
      <c r="AB19">
        <v>1813.2</v>
      </c>
      <c r="AD19">
        <v>49.1</v>
      </c>
      <c r="AE19">
        <v>539.79999999999995</v>
      </c>
      <c r="AF19">
        <v>189.1</v>
      </c>
      <c r="AI19">
        <v>24.3</v>
      </c>
      <c r="AJ19">
        <v>31.8</v>
      </c>
      <c r="AK19">
        <v>344.8</v>
      </c>
      <c r="AL19">
        <v>536.29999999999995</v>
      </c>
      <c r="AM19">
        <v>14.7</v>
      </c>
      <c r="AN19">
        <v>22.3</v>
      </c>
      <c r="AO19">
        <v>6.7</v>
      </c>
      <c r="AP19">
        <v>4.0999999999999996</v>
      </c>
      <c r="AQ19">
        <v>33.200000000000003</v>
      </c>
      <c r="AR19">
        <v>17</v>
      </c>
      <c r="AS19">
        <v>522.29999999999995</v>
      </c>
      <c r="AT19">
        <v>0.2</v>
      </c>
      <c r="BD19">
        <v>0.2</v>
      </c>
      <c r="BF19">
        <v>0.2</v>
      </c>
      <c r="BH19">
        <v>82.6</v>
      </c>
    </row>
    <row r="20" spans="4:65" x14ac:dyDescent="0.2">
      <c r="D20" s="5" t="s">
        <v>81</v>
      </c>
      <c r="E20" s="5" t="s">
        <v>78</v>
      </c>
      <c r="F20" s="5">
        <v>5686.4</v>
      </c>
      <c r="G20" s="5">
        <v>16.8</v>
      </c>
      <c r="H20" s="5"/>
      <c r="I20" s="5"/>
      <c r="J20" s="5"/>
      <c r="K20" s="5"/>
      <c r="L20" s="5"/>
      <c r="M20" s="5"/>
      <c r="N20" s="5">
        <v>16.8</v>
      </c>
      <c r="O20" s="5">
        <v>16</v>
      </c>
      <c r="P20">
        <v>0.1</v>
      </c>
      <c r="R20">
        <v>0.7</v>
      </c>
      <c r="V20">
        <v>4408.7</v>
      </c>
      <c r="W20">
        <v>1856.8</v>
      </c>
      <c r="X20">
        <v>1843.2</v>
      </c>
      <c r="Y20">
        <v>1.4</v>
      </c>
      <c r="Z20">
        <v>12.2</v>
      </c>
      <c r="AB20">
        <v>2551.9</v>
      </c>
      <c r="AD20">
        <v>32.799999999999997</v>
      </c>
      <c r="AE20">
        <v>574.70000000000005</v>
      </c>
      <c r="AF20">
        <v>395.9</v>
      </c>
      <c r="AH20">
        <v>1.9</v>
      </c>
      <c r="AI20">
        <v>180.3</v>
      </c>
      <c r="AJ20">
        <v>12.8</v>
      </c>
      <c r="AK20">
        <v>823.6</v>
      </c>
      <c r="AL20">
        <v>424.1</v>
      </c>
      <c r="AM20">
        <v>9.1999999999999993</v>
      </c>
      <c r="AN20">
        <v>33.5</v>
      </c>
      <c r="AO20">
        <v>19.600000000000001</v>
      </c>
      <c r="AP20">
        <v>5.3</v>
      </c>
      <c r="AQ20">
        <v>18.399999999999999</v>
      </c>
      <c r="AR20">
        <v>19.7</v>
      </c>
      <c r="AS20">
        <v>1241.9000000000001</v>
      </c>
      <c r="AT20">
        <v>4.4000000000000004</v>
      </c>
      <c r="BD20">
        <v>4.4000000000000004</v>
      </c>
      <c r="BF20">
        <v>4.4000000000000004</v>
      </c>
      <c r="BH20">
        <v>14.5</v>
      </c>
    </row>
    <row r="21" spans="4:65" x14ac:dyDescent="0.2">
      <c r="D21" s="5" t="s">
        <v>82</v>
      </c>
      <c r="E21" s="5" t="s">
        <v>78</v>
      </c>
      <c r="F21" s="5">
        <v>1485.8</v>
      </c>
      <c r="G21" s="5">
        <v>323.3</v>
      </c>
      <c r="H21" s="5">
        <v>324.39999999999998</v>
      </c>
      <c r="I21" s="5">
        <v>323.8</v>
      </c>
      <c r="J21" s="5">
        <v>1.8</v>
      </c>
      <c r="K21" s="5">
        <v>112.6</v>
      </c>
      <c r="L21" s="5">
        <v>209.4</v>
      </c>
      <c r="M21" s="5">
        <v>0.6</v>
      </c>
      <c r="N21" s="5">
        <v>-1.1000000000000001</v>
      </c>
      <c r="O21" s="5">
        <v>-1.3</v>
      </c>
      <c r="P21">
        <v>0.2</v>
      </c>
      <c r="V21">
        <v>1818.3</v>
      </c>
      <c r="W21">
        <v>2557</v>
      </c>
      <c r="X21">
        <v>2313.5</v>
      </c>
      <c r="Y21">
        <v>243.1</v>
      </c>
      <c r="Z21">
        <v>0.4</v>
      </c>
      <c r="AB21">
        <v>-738.7</v>
      </c>
      <c r="AD21">
        <v>16.3</v>
      </c>
      <c r="AE21">
        <v>-35</v>
      </c>
      <c r="AF21">
        <v>-206.8</v>
      </c>
      <c r="AH21">
        <v>-1.9</v>
      </c>
      <c r="AI21">
        <v>-156</v>
      </c>
      <c r="AJ21">
        <v>19.100000000000001</v>
      </c>
      <c r="AK21">
        <v>-478.8</v>
      </c>
      <c r="AL21">
        <v>112.2</v>
      </c>
      <c r="AM21">
        <v>5.5</v>
      </c>
      <c r="AN21">
        <v>-11.2</v>
      </c>
      <c r="AO21">
        <v>-12.9</v>
      </c>
      <c r="AP21">
        <v>-1.2</v>
      </c>
      <c r="AQ21">
        <v>14.8</v>
      </c>
      <c r="AR21">
        <v>-2.7</v>
      </c>
      <c r="AS21">
        <v>-719.7</v>
      </c>
      <c r="AT21">
        <v>-4.2</v>
      </c>
      <c r="BD21">
        <v>-4.2</v>
      </c>
      <c r="BF21">
        <v>-4.2</v>
      </c>
      <c r="BH21">
        <v>68.099999999999994</v>
      </c>
    </row>
    <row r="22" spans="4:65" x14ac:dyDescent="0.2">
      <c r="D22" s="5" t="s">
        <v>83</v>
      </c>
      <c r="E22" s="5" t="s">
        <v>78</v>
      </c>
      <c r="F22" s="5">
        <v>689.2</v>
      </c>
      <c r="G22" s="5"/>
      <c r="H22" s="5"/>
      <c r="I22" s="5"/>
      <c r="J22" s="5"/>
      <c r="K22" s="5"/>
      <c r="L22" s="5"/>
      <c r="M22" s="5"/>
      <c r="N22" s="5"/>
      <c r="O22" s="5"/>
      <c r="V22">
        <v>689.2</v>
      </c>
      <c r="AB22">
        <v>689.2</v>
      </c>
      <c r="AH22">
        <v>0.1</v>
      </c>
      <c r="AI22">
        <v>138.19999999999999</v>
      </c>
      <c r="AK22">
        <v>72.599999999999994</v>
      </c>
      <c r="AL22">
        <v>471.7</v>
      </c>
      <c r="AN22">
        <v>6.7</v>
      </c>
    </row>
    <row r="23" spans="4:65" x14ac:dyDescent="0.2">
      <c r="D23" s="5" t="s">
        <v>84</v>
      </c>
      <c r="E23" s="5" t="s">
        <v>78</v>
      </c>
      <c r="F23" s="5">
        <v>-107</v>
      </c>
      <c r="G23" s="5">
        <v>1.9</v>
      </c>
      <c r="H23" s="5">
        <v>3.5</v>
      </c>
      <c r="I23" s="5">
        <v>3.5</v>
      </c>
      <c r="J23" s="5"/>
      <c r="K23" s="5">
        <v>3.5</v>
      </c>
      <c r="L23" s="5"/>
      <c r="M23" s="5">
        <v>0</v>
      </c>
      <c r="N23" s="5">
        <v>-1.6</v>
      </c>
      <c r="O23" s="5">
        <v>-1.5</v>
      </c>
      <c r="R23">
        <v>-0.1</v>
      </c>
      <c r="V23">
        <v>-85.3</v>
      </c>
      <c r="W23">
        <v>-29.7</v>
      </c>
      <c r="X23">
        <v>-26.9</v>
      </c>
      <c r="Y23">
        <v>-2.7</v>
      </c>
      <c r="Z23">
        <v>-0.1</v>
      </c>
      <c r="AB23">
        <v>-55.6</v>
      </c>
      <c r="AD23">
        <v>1</v>
      </c>
      <c r="AE23">
        <v>-7.6</v>
      </c>
      <c r="AF23">
        <v>-18</v>
      </c>
      <c r="AH23">
        <v>-0.1</v>
      </c>
      <c r="AI23">
        <v>-2.8</v>
      </c>
      <c r="AJ23">
        <v>-2.9</v>
      </c>
      <c r="AK23">
        <v>-10.7</v>
      </c>
      <c r="AL23">
        <v>-14</v>
      </c>
      <c r="AM23">
        <v>-0.5</v>
      </c>
      <c r="AN23">
        <v>-1</v>
      </c>
      <c r="AO23">
        <v>1.3</v>
      </c>
      <c r="AP23">
        <v>0.1</v>
      </c>
      <c r="AQ23">
        <v>0.4</v>
      </c>
      <c r="AR23">
        <v>-0.9</v>
      </c>
      <c r="AS23">
        <v>-23.7</v>
      </c>
    </row>
    <row r="24" spans="4:65" x14ac:dyDescent="0.2">
      <c r="D24" s="5" t="s">
        <v>85</v>
      </c>
      <c r="E24" s="5" t="s">
        <v>78</v>
      </c>
      <c r="F24" s="5">
        <v>-11.6</v>
      </c>
      <c r="G24" s="5"/>
      <c r="H24" s="5"/>
      <c r="I24" s="5"/>
      <c r="J24" s="5"/>
      <c r="K24" s="5"/>
      <c r="L24" s="5"/>
      <c r="M24" s="5"/>
      <c r="N24" s="5"/>
      <c r="O24" s="5"/>
      <c r="V24">
        <v>-4.9000000000000004</v>
      </c>
      <c r="AB24">
        <v>-4.9000000000000004</v>
      </c>
      <c r="AK24">
        <v>-4.9000000000000004</v>
      </c>
      <c r="AS24">
        <v>-10</v>
      </c>
      <c r="AT24">
        <v>0</v>
      </c>
      <c r="BD24">
        <v>0</v>
      </c>
      <c r="BG24">
        <v>0</v>
      </c>
      <c r="BH24">
        <v>3.3</v>
      </c>
    </row>
    <row r="25" spans="4:65" x14ac:dyDescent="0.2">
      <c r="D25" s="5" t="s">
        <v>86</v>
      </c>
      <c r="E25" s="5" t="s">
        <v>78</v>
      </c>
      <c r="F25" s="5">
        <v>3158</v>
      </c>
      <c r="G25" s="5">
        <v>325.2</v>
      </c>
      <c r="H25" s="5">
        <v>327.9</v>
      </c>
      <c r="I25" s="5">
        <v>327.3</v>
      </c>
      <c r="J25" s="5">
        <v>1.8</v>
      </c>
      <c r="K25" s="5">
        <v>116.1</v>
      </c>
      <c r="L25" s="5">
        <v>209.4</v>
      </c>
      <c r="M25" s="5">
        <v>0.6</v>
      </c>
      <c r="N25" s="5">
        <v>-2.7</v>
      </c>
      <c r="O25" s="5">
        <v>-2.8</v>
      </c>
      <c r="P25">
        <v>0.2</v>
      </c>
      <c r="R25">
        <v>-0.1</v>
      </c>
      <c r="V25">
        <v>1163.5999999999999</v>
      </c>
      <c r="W25">
        <v>2639.6</v>
      </c>
      <c r="X25">
        <v>2348.1999999999998</v>
      </c>
      <c r="Y25">
        <v>280.39999999999998</v>
      </c>
      <c r="Z25">
        <v>8.8000000000000007</v>
      </c>
      <c r="AA25">
        <v>2.1</v>
      </c>
      <c r="AB25">
        <v>-1476</v>
      </c>
      <c r="AC25">
        <v>2.6</v>
      </c>
      <c r="AD25">
        <v>17.3</v>
      </c>
      <c r="AE25">
        <v>-42.6</v>
      </c>
      <c r="AF25">
        <v>-224.8</v>
      </c>
      <c r="AH25">
        <v>-2.1</v>
      </c>
      <c r="AI25">
        <v>-296.89999999999998</v>
      </c>
      <c r="AJ25">
        <v>16.2</v>
      </c>
      <c r="AK25">
        <v>-557.29999999999995</v>
      </c>
      <c r="AL25">
        <v>-373.4</v>
      </c>
      <c r="AM25">
        <v>5</v>
      </c>
      <c r="AN25">
        <v>-18.899999999999999</v>
      </c>
      <c r="AO25">
        <v>-11.6</v>
      </c>
      <c r="AP25">
        <v>-1.2</v>
      </c>
      <c r="AQ25">
        <v>15.1</v>
      </c>
      <c r="AR25">
        <v>-3.6</v>
      </c>
      <c r="AS25">
        <v>1475.7</v>
      </c>
      <c r="AT25">
        <v>56.7</v>
      </c>
      <c r="AU25">
        <v>0.5</v>
      </c>
      <c r="AV25">
        <v>3</v>
      </c>
      <c r="AW25">
        <v>3</v>
      </c>
      <c r="AY25">
        <v>0.5</v>
      </c>
      <c r="AZ25">
        <v>0.5</v>
      </c>
      <c r="BA25">
        <v>0</v>
      </c>
      <c r="BC25">
        <v>0.2</v>
      </c>
      <c r="BD25">
        <v>52.6</v>
      </c>
      <c r="BE25">
        <v>25.5</v>
      </c>
      <c r="BF25">
        <v>21.8</v>
      </c>
      <c r="BG25">
        <v>5.2</v>
      </c>
      <c r="BH25">
        <v>64.8</v>
      </c>
      <c r="BJ25">
        <v>72</v>
      </c>
      <c r="BK25">
        <v>40.5</v>
      </c>
      <c r="BL25">
        <v>30.5</v>
      </c>
      <c r="BM25">
        <v>1</v>
      </c>
    </row>
    <row r="26" spans="4:65" x14ac:dyDescent="0.2">
      <c r="D26" s="5" t="s">
        <v>87</v>
      </c>
      <c r="E26" s="5" t="s">
        <v>78</v>
      </c>
      <c r="F26" s="5">
        <v>3926.4</v>
      </c>
      <c r="G26" s="5">
        <v>400.9</v>
      </c>
      <c r="H26" s="5">
        <v>325.10000000000002</v>
      </c>
      <c r="I26" s="5">
        <v>325.10000000000002</v>
      </c>
      <c r="J26" s="5"/>
      <c r="K26" s="5">
        <v>115.8</v>
      </c>
      <c r="L26" s="5">
        <v>209.3</v>
      </c>
      <c r="M26" s="5"/>
      <c r="N26" s="5">
        <v>75.8</v>
      </c>
      <c r="O26" s="5">
        <v>49</v>
      </c>
      <c r="R26">
        <v>1.6</v>
      </c>
      <c r="T26">
        <v>3.6</v>
      </c>
      <c r="U26">
        <v>21.6</v>
      </c>
      <c r="V26">
        <v>2866.6</v>
      </c>
      <c r="W26">
        <v>2526.3000000000002</v>
      </c>
      <c r="X26">
        <v>2355.6</v>
      </c>
      <c r="Y26">
        <v>159.80000000000001</v>
      </c>
      <c r="Z26">
        <v>8.6999999999999993</v>
      </c>
      <c r="AA26">
        <v>2.1</v>
      </c>
      <c r="AB26">
        <v>340.3</v>
      </c>
      <c r="AC26">
        <v>65</v>
      </c>
      <c r="AD26">
        <v>12.9</v>
      </c>
      <c r="AE26">
        <v>126.6</v>
      </c>
      <c r="AF26">
        <v>0.1</v>
      </c>
      <c r="AH26">
        <v>0</v>
      </c>
      <c r="AI26">
        <v>3.9</v>
      </c>
      <c r="AJ26">
        <v>24.6</v>
      </c>
      <c r="AK26">
        <v>8.1</v>
      </c>
      <c r="AL26">
        <v>55.9</v>
      </c>
      <c r="AM26">
        <v>7</v>
      </c>
      <c r="AO26">
        <v>1.1000000000000001</v>
      </c>
      <c r="AQ26">
        <v>1.4</v>
      </c>
      <c r="AR26">
        <v>33.799999999999997</v>
      </c>
      <c r="AS26">
        <v>530.70000000000005</v>
      </c>
      <c r="AT26">
        <v>38</v>
      </c>
      <c r="AU26">
        <v>0.5</v>
      </c>
      <c r="AV26">
        <v>3</v>
      </c>
      <c r="AW26">
        <v>3</v>
      </c>
      <c r="AY26">
        <v>0</v>
      </c>
      <c r="BA26">
        <v>0</v>
      </c>
      <c r="BD26">
        <v>34.5</v>
      </c>
      <c r="BE26">
        <v>25.5</v>
      </c>
      <c r="BF26">
        <v>5.0999999999999996</v>
      </c>
      <c r="BG26">
        <v>3.9</v>
      </c>
      <c r="BI26">
        <v>20.7</v>
      </c>
      <c r="BJ26">
        <v>69.5</v>
      </c>
      <c r="BK26">
        <v>40.5</v>
      </c>
      <c r="BL26">
        <v>28</v>
      </c>
      <c r="BM26">
        <v>1</v>
      </c>
    </row>
    <row r="27" spans="4:65" x14ac:dyDescent="0.2">
      <c r="D27" s="5" t="s">
        <v>88</v>
      </c>
      <c r="E27" s="5" t="s">
        <v>78</v>
      </c>
      <c r="F27" s="5">
        <v>893.3</v>
      </c>
      <c r="G27" s="5">
        <v>234.5</v>
      </c>
      <c r="H27" s="5">
        <v>209.3</v>
      </c>
      <c r="I27" s="5">
        <v>209.3</v>
      </c>
      <c r="J27" s="5"/>
      <c r="K27" s="5"/>
      <c r="L27" s="5">
        <v>209.3</v>
      </c>
      <c r="M27" s="5"/>
      <c r="N27" s="5">
        <v>25.2</v>
      </c>
      <c r="O27" s="5"/>
      <c r="T27">
        <v>3.6</v>
      </c>
      <c r="U27">
        <v>21.6</v>
      </c>
      <c r="V27">
        <v>51.6</v>
      </c>
      <c r="AB27">
        <v>51.6</v>
      </c>
      <c r="AC27">
        <v>31</v>
      </c>
      <c r="AK27">
        <v>0.4</v>
      </c>
      <c r="AL27">
        <v>0.6</v>
      </c>
      <c r="AR27">
        <v>19.5</v>
      </c>
      <c r="AS27">
        <v>501.3</v>
      </c>
      <c r="AT27">
        <v>33.1</v>
      </c>
      <c r="AU27">
        <v>0.5</v>
      </c>
      <c r="AV27">
        <v>3</v>
      </c>
      <c r="AW27">
        <v>3</v>
      </c>
      <c r="AY27">
        <v>0</v>
      </c>
      <c r="BA27">
        <v>0</v>
      </c>
      <c r="BD27">
        <v>29.6</v>
      </c>
      <c r="BE27">
        <v>21.6</v>
      </c>
      <c r="BF27">
        <v>4.5999999999999996</v>
      </c>
      <c r="BG27">
        <v>3.3</v>
      </c>
      <c r="BI27">
        <v>10</v>
      </c>
      <c r="BJ27">
        <v>62.9</v>
      </c>
      <c r="BK27">
        <v>40.5</v>
      </c>
      <c r="BL27">
        <v>21.5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3033.1</v>
      </c>
      <c r="G28" s="5">
        <v>166.4</v>
      </c>
      <c r="H28" s="5">
        <v>115.8</v>
      </c>
      <c r="I28" s="5">
        <v>115.8</v>
      </c>
      <c r="J28" s="5"/>
      <c r="K28" s="5">
        <v>115.8</v>
      </c>
      <c r="L28" s="5"/>
      <c r="M28" s="5"/>
      <c r="N28" s="5">
        <v>50.6</v>
      </c>
      <c r="O28" s="5">
        <v>49</v>
      </c>
      <c r="R28">
        <v>1.6</v>
      </c>
      <c r="V28">
        <v>2815</v>
      </c>
      <c r="W28">
        <v>2526.3000000000002</v>
      </c>
      <c r="X28">
        <v>2355.6</v>
      </c>
      <c r="Y28">
        <v>159.80000000000001</v>
      </c>
      <c r="Z28">
        <v>8.6999999999999993</v>
      </c>
      <c r="AA28">
        <v>2.1</v>
      </c>
      <c r="AB28">
        <v>288.7</v>
      </c>
      <c r="AC28">
        <v>33.9</v>
      </c>
      <c r="AD28">
        <v>12.9</v>
      </c>
      <c r="AE28">
        <v>126.6</v>
      </c>
      <c r="AF28">
        <v>0.1</v>
      </c>
      <c r="AH28">
        <v>0</v>
      </c>
      <c r="AI28">
        <v>3.9</v>
      </c>
      <c r="AJ28">
        <v>24.6</v>
      </c>
      <c r="AK28">
        <v>7.6</v>
      </c>
      <c r="AL28">
        <v>55.3</v>
      </c>
      <c r="AM28">
        <v>7</v>
      </c>
      <c r="AO28">
        <v>1.1000000000000001</v>
      </c>
      <c r="AQ28">
        <v>1.4</v>
      </c>
      <c r="AR28">
        <v>14.3</v>
      </c>
      <c r="AS28">
        <v>29.4</v>
      </c>
      <c r="AT28">
        <v>4.9000000000000004</v>
      </c>
      <c r="BD28">
        <v>4.9000000000000004</v>
      </c>
      <c r="BE28">
        <v>3.9</v>
      </c>
      <c r="BF28">
        <v>0.4</v>
      </c>
      <c r="BG28">
        <v>0.6</v>
      </c>
      <c r="BI28">
        <v>10.7</v>
      </c>
      <c r="BJ28">
        <v>6.6</v>
      </c>
      <c r="BL28">
        <v>6.5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3438.4</v>
      </c>
      <c r="G29" s="5">
        <v>112.3</v>
      </c>
      <c r="H29" s="5"/>
      <c r="I29" s="5"/>
      <c r="J29" s="5"/>
      <c r="K29" s="5"/>
      <c r="L29" s="5"/>
      <c r="M29" s="5"/>
      <c r="N29" s="5">
        <v>112.3</v>
      </c>
      <c r="O29" s="5">
        <v>60.6</v>
      </c>
      <c r="R29">
        <v>4.0999999999999996</v>
      </c>
      <c r="T29">
        <v>17</v>
      </c>
      <c r="U29">
        <v>30.6</v>
      </c>
      <c r="V29">
        <v>2742</v>
      </c>
      <c r="W29">
        <v>7.8</v>
      </c>
      <c r="X29">
        <v>7.4</v>
      </c>
      <c r="Y29">
        <v>0.4</v>
      </c>
      <c r="AB29">
        <v>2734.2</v>
      </c>
      <c r="AC29">
        <v>185.4</v>
      </c>
      <c r="AD29">
        <v>52.8</v>
      </c>
      <c r="AE29">
        <v>321.3</v>
      </c>
      <c r="AF29">
        <v>390.9</v>
      </c>
      <c r="AH29">
        <v>2.2999999999999998</v>
      </c>
      <c r="AI29">
        <v>304.39999999999998</v>
      </c>
      <c r="AJ29">
        <v>12.8</v>
      </c>
      <c r="AK29">
        <v>891.8</v>
      </c>
      <c r="AL29">
        <v>445</v>
      </c>
      <c r="AM29">
        <v>8.8000000000000007</v>
      </c>
      <c r="AN29">
        <v>25.3</v>
      </c>
      <c r="AO29">
        <v>24.7</v>
      </c>
      <c r="AP29">
        <v>5.0999999999999996</v>
      </c>
      <c r="AQ29">
        <v>9.1</v>
      </c>
      <c r="AR29">
        <v>54.7</v>
      </c>
      <c r="AS29">
        <v>0.5</v>
      </c>
      <c r="BH29">
        <v>322.7</v>
      </c>
      <c r="BI29">
        <v>260.8</v>
      </c>
    </row>
    <row r="30" spans="4:65" x14ac:dyDescent="0.2">
      <c r="D30" s="5" t="s">
        <v>91</v>
      </c>
      <c r="E30" s="5" t="s">
        <v>78</v>
      </c>
      <c r="F30" s="5">
        <v>525.9</v>
      </c>
      <c r="G30" s="5"/>
      <c r="H30" s="5"/>
      <c r="I30" s="5"/>
      <c r="J30" s="5"/>
      <c r="K30" s="5"/>
      <c r="L30" s="5"/>
      <c r="M30" s="5"/>
      <c r="N30" s="5"/>
      <c r="O30" s="5"/>
      <c r="BH30">
        <v>322.7</v>
      </c>
      <c r="BI30">
        <v>203.2</v>
      </c>
    </row>
    <row r="31" spans="4:65" x14ac:dyDescent="0.2">
      <c r="D31" s="5" t="s">
        <v>92</v>
      </c>
      <c r="E31" s="5" t="s">
        <v>78</v>
      </c>
      <c r="F31" s="5">
        <v>2912.5</v>
      </c>
      <c r="G31" s="5">
        <v>112.3</v>
      </c>
      <c r="H31" s="5"/>
      <c r="I31" s="5"/>
      <c r="J31" s="5"/>
      <c r="K31" s="5"/>
      <c r="L31" s="5"/>
      <c r="M31" s="5"/>
      <c r="N31" s="5">
        <v>112.3</v>
      </c>
      <c r="O31" s="5">
        <v>60.6</v>
      </c>
      <c r="R31">
        <v>4.0999999999999996</v>
      </c>
      <c r="T31">
        <v>17</v>
      </c>
      <c r="U31">
        <v>30.6</v>
      </c>
      <c r="V31">
        <v>2742</v>
      </c>
      <c r="W31">
        <v>7.8</v>
      </c>
      <c r="X31">
        <v>7.4</v>
      </c>
      <c r="Y31">
        <v>0.4</v>
      </c>
      <c r="AB31">
        <v>2734.2</v>
      </c>
      <c r="AC31">
        <v>185.4</v>
      </c>
      <c r="AD31">
        <v>52.8</v>
      </c>
      <c r="AE31">
        <v>321.3</v>
      </c>
      <c r="AF31">
        <v>390.9</v>
      </c>
      <c r="AH31">
        <v>2.2999999999999998</v>
      </c>
      <c r="AI31">
        <v>304.39999999999998</v>
      </c>
      <c r="AJ31">
        <v>12.8</v>
      </c>
      <c r="AK31">
        <v>891.8</v>
      </c>
      <c r="AL31">
        <v>445</v>
      </c>
      <c r="AM31">
        <v>8.8000000000000007</v>
      </c>
      <c r="AN31">
        <v>25.3</v>
      </c>
      <c r="AO31">
        <v>24.7</v>
      </c>
      <c r="AP31">
        <v>5.0999999999999996</v>
      </c>
      <c r="AQ31">
        <v>9.1</v>
      </c>
      <c r="AR31">
        <v>54.7</v>
      </c>
      <c r="AS31">
        <v>0.5</v>
      </c>
      <c r="BI31">
        <v>57.6</v>
      </c>
    </row>
    <row r="32" spans="4:65" x14ac:dyDescent="0.2">
      <c r="D32" s="5" t="s">
        <v>200</v>
      </c>
      <c r="E32" s="5" t="s">
        <v>78</v>
      </c>
      <c r="F32" s="5">
        <v>488.1</v>
      </c>
      <c r="G32" s="5">
        <v>288.60000000000002</v>
      </c>
      <c r="H32" s="5">
        <v>325.10000000000002</v>
      </c>
      <c r="I32" s="5">
        <v>325.10000000000002</v>
      </c>
      <c r="J32" s="5"/>
      <c r="K32" s="5">
        <v>115.8</v>
      </c>
      <c r="L32" s="5">
        <v>209.3</v>
      </c>
      <c r="M32" s="5"/>
      <c r="N32" s="5">
        <v>-36.5</v>
      </c>
      <c r="O32" s="5">
        <v>-11.6</v>
      </c>
      <c r="R32">
        <v>-2.5</v>
      </c>
      <c r="T32">
        <v>-13.4</v>
      </c>
      <c r="U32">
        <v>-9</v>
      </c>
      <c r="V32">
        <v>124.5</v>
      </c>
      <c r="W32">
        <v>2518.5</v>
      </c>
      <c r="X32">
        <v>2348.1999999999998</v>
      </c>
      <c r="Y32">
        <v>159.4</v>
      </c>
      <c r="Z32">
        <v>8.6999999999999993</v>
      </c>
      <c r="AA32">
        <v>2.1</v>
      </c>
      <c r="AB32">
        <v>-2393.9</v>
      </c>
      <c r="AC32">
        <v>-120.4</v>
      </c>
      <c r="AD32">
        <v>-39.9</v>
      </c>
      <c r="AE32">
        <v>-194.7</v>
      </c>
      <c r="AF32">
        <v>-390.8</v>
      </c>
      <c r="AH32">
        <v>-2.2000000000000002</v>
      </c>
      <c r="AI32">
        <v>-300.5</v>
      </c>
      <c r="AJ32">
        <v>11.8</v>
      </c>
      <c r="AK32">
        <v>-883.7</v>
      </c>
      <c r="AL32">
        <v>-389.1</v>
      </c>
      <c r="AM32">
        <v>-1.8</v>
      </c>
      <c r="AN32">
        <v>-25.3</v>
      </c>
      <c r="AO32">
        <v>-23.6</v>
      </c>
      <c r="AP32">
        <v>-5.0999999999999996</v>
      </c>
      <c r="AQ32">
        <v>-7.7</v>
      </c>
      <c r="AR32">
        <v>-20.9</v>
      </c>
      <c r="AS32">
        <v>530.20000000000005</v>
      </c>
      <c r="AT32">
        <v>38</v>
      </c>
      <c r="AU32">
        <v>0.5</v>
      </c>
      <c r="AV32">
        <v>3</v>
      </c>
      <c r="AW32">
        <v>3</v>
      </c>
      <c r="AY32">
        <v>0</v>
      </c>
      <c r="BA32">
        <v>0</v>
      </c>
      <c r="BD32">
        <v>34.5</v>
      </c>
      <c r="BE32">
        <v>25.5</v>
      </c>
      <c r="BF32">
        <v>5.0999999999999996</v>
      </c>
      <c r="BG32">
        <v>3.9</v>
      </c>
      <c r="BH32">
        <v>-322.7</v>
      </c>
      <c r="BI32">
        <v>-240.1</v>
      </c>
      <c r="BJ32">
        <v>69.5</v>
      </c>
      <c r="BK32">
        <v>40.5</v>
      </c>
      <c r="BL32">
        <v>28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367.4</v>
      </c>
      <c r="G33" s="5">
        <v>234.5</v>
      </c>
      <c r="H33" s="5">
        <v>209.3</v>
      </c>
      <c r="I33" s="5">
        <v>209.3</v>
      </c>
      <c r="J33" s="5"/>
      <c r="K33" s="5"/>
      <c r="L33" s="5">
        <v>209.3</v>
      </c>
      <c r="M33" s="5"/>
      <c r="N33" s="5">
        <v>25.2</v>
      </c>
      <c r="O33" s="5"/>
      <c r="T33">
        <v>3.6</v>
      </c>
      <c r="U33">
        <v>21.6</v>
      </c>
      <c r="V33">
        <v>51.6</v>
      </c>
      <c r="AB33">
        <v>51.6</v>
      </c>
      <c r="AC33">
        <v>31</v>
      </c>
      <c r="AK33">
        <v>0.4</v>
      </c>
      <c r="AL33">
        <v>0.6</v>
      </c>
      <c r="AR33">
        <v>19.5</v>
      </c>
      <c r="AS33">
        <v>501.3</v>
      </c>
      <c r="AT33">
        <v>33.1</v>
      </c>
      <c r="AU33">
        <v>0.5</v>
      </c>
      <c r="AV33">
        <v>3</v>
      </c>
      <c r="AW33">
        <v>3</v>
      </c>
      <c r="AY33">
        <v>0</v>
      </c>
      <c r="BA33">
        <v>0</v>
      </c>
      <c r="BD33">
        <v>29.6</v>
      </c>
      <c r="BE33">
        <v>21.6</v>
      </c>
      <c r="BF33">
        <v>4.5999999999999996</v>
      </c>
      <c r="BG33">
        <v>3.3</v>
      </c>
      <c r="BH33">
        <v>-322.7</v>
      </c>
      <c r="BI33">
        <v>-193.3</v>
      </c>
      <c r="BJ33">
        <v>62.9</v>
      </c>
      <c r="BK33">
        <v>40.5</v>
      </c>
      <c r="BL33">
        <v>21.5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120.7</v>
      </c>
      <c r="G34" s="5">
        <v>54.1</v>
      </c>
      <c r="H34" s="5">
        <v>115.8</v>
      </c>
      <c r="I34" s="5">
        <v>115.8</v>
      </c>
      <c r="J34" s="5"/>
      <c r="K34" s="5">
        <v>115.8</v>
      </c>
      <c r="L34" s="5"/>
      <c r="M34" s="5"/>
      <c r="N34" s="5">
        <v>-61.7</v>
      </c>
      <c r="O34" s="5">
        <v>-11.6</v>
      </c>
      <c r="R34">
        <v>-2.5</v>
      </c>
      <c r="T34">
        <v>-17</v>
      </c>
      <c r="U34">
        <v>-30.6</v>
      </c>
      <c r="V34">
        <v>73</v>
      </c>
      <c r="W34">
        <v>2518.5</v>
      </c>
      <c r="X34">
        <v>2348.1999999999998</v>
      </c>
      <c r="Y34">
        <v>159.4</v>
      </c>
      <c r="Z34">
        <v>8.6999999999999993</v>
      </c>
      <c r="AA34">
        <v>2.1</v>
      </c>
      <c r="AB34">
        <v>-2445.5</v>
      </c>
      <c r="AC34">
        <v>-151.4</v>
      </c>
      <c r="AD34">
        <v>-39.9</v>
      </c>
      <c r="AE34">
        <v>-194.7</v>
      </c>
      <c r="AF34">
        <v>-390.8</v>
      </c>
      <c r="AH34">
        <v>-2.2000000000000002</v>
      </c>
      <c r="AI34">
        <v>-300.5</v>
      </c>
      <c r="AJ34">
        <v>11.8</v>
      </c>
      <c r="AK34">
        <v>-884.2</v>
      </c>
      <c r="AL34">
        <v>-389.7</v>
      </c>
      <c r="AM34">
        <v>-1.8</v>
      </c>
      <c r="AN34">
        <v>-25.3</v>
      </c>
      <c r="AO34">
        <v>-23.6</v>
      </c>
      <c r="AP34">
        <v>-5.0999999999999996</v>
      </c>
      <c r="AQ34">
        <v>-7.7</v>
      </c>
      <c r="AR34">
        <v>-40.4</v>
      </c>
      <c r="AS34">
        <v>28.9</v>
      </c>
      <c r="AT34">
        <v>4.9000000000000004</v>
      </c>
      <c r="BD34">
        <v>4.9000000000000004</v>
      </c>
      <c r="BE34">
        <v>3.9</v>
      </c>
      <c r="BF34">
        <v>0.4</v>
      </c>
      <c r="BG34">
        <v>0.6</v>
      </c>
      <c r="BI34">
        <v>-46.8</v>
      </c>
      <c r="BJ34">
        <v>6.6</v>
      </c>
      <c r="BL34">
        <v>6.5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187.5</v>
      </c>
      <c r="G35" s="5">
        <v>17.600000000000001</v>
      </c>
      <c r="H35" s="5"/>
      <c r="I35" s="5"/>
      <c r="J35" s="5"/>
      <c r="K35" s="5"/>
      <c r="L35" s="5"/>
      <c r="M35" s="5"/>
      <c r="N35" s="5">
        <v>17.600000000000001</v>
      </c>
      <c r="O35" s="5"/>
      <c r="T35">
        <v>10</v>
      </c>
      <c r="U35">
        <v>7.6</v>
      </c>
      <c r="V35">
        <v>84.4</v>
      </c>
      <c r="AB35">
        <v>84.4</v>
      </c>
      <c r="AC35">
        <v>58.8</v>
      </c>
      <c r="AD35">
        <v>0.2</v>
      </c>
      <c r="AK35">
        <v>0</v>
      </c>
      <c r="AL35">
        <v>11</v>
      </c>
      <c r="AQ35">
        <v>5.7</v>
      </c>
      <c r="AR35">
        <v>8.6999999999999993</v>
      </c>
      <c r="AS35">
        <v>37.9</v>
      </c>
      <c r="BH35">
        <v>26</v>
      </c>
      <c r="BI35">
        <v>21.6</v>
      </c>
    </row>
    <row r="36" spans="4:65" x14ac:dyDescent="0.2">
      <c r="D36" s="5" t="s">
        <v>93</v>
      </c>
      <c r="E36" s="5" t="s">
        <v>78</v>
      </c>
      <c r="F36" s="5">
        <v>13</v>
      </c>
      <c r="G36" s="5"/>
      <c r="H36" s="5"/>
      <c r="I36" s="5"/>
      <c r="J36" s="5"/>
      <c r="K36" s="5"/>
      <c r="L36" s="5"/>
      <c r="M36" s="5"/>
      <c r="N36" s="5"/>
      <c r="O36" s="5"/>
      <c r="BH36">
        <v>13</v>
      </c>
    </row>
    <row r="37" spans="4:65" x14ac:dyDescent="0.2">
      <c r="D37" s="5" t="s">
        <v>94</v>
      </c>
      <c r="E37" s="5" t="s">
        <v>78</v>
      </c>
      <c r="F37" s="5">
        <v>32.9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29.3</v>
      </c>
      <c r="BH37">
        <v>3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7.3</v>
      </c>
      <c r="U38">
        <v>0.2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11.1</v>
      </c>
      <c r="G39" s="5">
        <v>10.1</v>
      </c>
      <c r="H39" s="5"/>
      <c r="I39" s="5"/>
      <c r="J39" s="5"/>
      <c r="K39" s="5"/>
      <c r="L39" s="5"/>
      <c r="M39" s="5"/>
      <c r="N39" s="5">
        <v>10.1</v>
      </c>
      <c r="O39" s="5"/>
      <c r="T39">
        <v>2.7</v>
      </c>
      <c r="U39">
        <v>7.4</v>
      </c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121</v>
      </c>
      <c r="G40" s="5"/>
      <c r="H40" s="5"/>
      <c r="I40" s="5"/>
      <c r="J40" s="5"/>
      <c r="K40" s="5"/>
      <c r="L40" s="5"/>
      <c r="M40" s="5"/>
      <c r="N40" s="5"/>
      <c r="O40" s="5"/>
      <c r="V40">
        <v>84.3</v>
      </c>
      <c r="AB40">
        <v>84.3</v>
      </c>
      <c r="AC40">
        <v>58.8</v>
      </c>
      <c r="AD40">
        <v>0.2</v>
      </c>
      <c r="AK40">
        <v>0</v>
      </c>
      <c r="AL40">
        <v>11</v>
      </c>
      <c r="AQ40">
        <v>5.7</v>
      </c>
      <c r="AR40">
        <v>8.6999999999999993</v>
      </c>
      <c r="AS40">
        <v>6.7</v>
      </c>
      <c r="BH40">
        <v>8.8000000000000007</v>
      </c>
      <c r="BI40">
        <v>21.1</v>
      </c>
    </row>
    <row r="41" spans="4:65" x14ac:dyDescent="0.2">
      <c r="D41" s="5" t="s">
        <v>204</v>
      </c>
      <c r="E41" s="5" t="s">
        <v>78</v>
      </c>
      <c r="F41" s="5">
        <v>1.8</v>
      </c>
      <c r="G41" s="5"/>
      <c r="H41" s="5"/>
      <c r="I41" s="5"/>
      <c r="J41" s="5"/>
      <c r="K41" s="5"/>
      <c r="L41" s="5"/>
      <c r="M41" s="5"/>
      <c r="N41" s="5"/>
      <c r="O41" s="5"/>
      <c r="AS41">
        <v>1.4</v>
      </c>
      <c r="BH41">
        <v>0.5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22.2</v>
      </c>
      <c r="G42" s="5"/>
      <c r="H42" s="5"/>
      <c r="I42" s="5"/>
      <c r="J42" s="5"/>
      <c r="K42" s="5"/>
      <c r="L42" s="5"/>
      <c r="M42" s="5"/>
      <c r="N42" s="5"/>
      <c r="O42" s="5"/>
      <c r="BH42">
        <v>17.7</v>
      </c>
      <c r="BI42">
        <v>4.5</v>
      </c>
    </row>
    <row r="43" spans="4:65" x14ac:dyDescent="0.2">
      <c r="D43" s="5" t="s">
        <v>99</v>
      </c>
      <c r="E43" s="5" t="s">
        <v>78</v>
      </c>
      <c r="F43" s="5">
        <v>2460.1999999999998</v>
      </c>
      <c r="G43" s="5">
        <v>19</v>
      </c>
      <c r="H43" s="5">
        <v>2.8</v>
      </c>
      <c r="I43" s="5">
        <v>2.2000000000000002</v>
      </c>
      <c r="J43" s="5">
        <v>1.8</v>
      </c>
      <c r="K43" s="5">
        <v>0.2</v>
      </c>
      <c r="L43" s="5">
        <v>0.1</v>
      </c>
      <c r="M43" s="5">
        <v>0.6</v>
      </c>
      <c r="N43" s="5">
        <v>16.2</v>
      </c>
      <c r="O43" s="5">
        <v>8.8000000000000007</v>
      </c>
      <c r="P43">
        <v>0.2</v>
      </c>
      <c r="R43">
        <v>2.5</v>
      </c>
      <c r="T43">
        <v>3.4</v>
      </c>
      <c r="U43">
        <v>1.4</v>
      </c>
      <c r="V43">
        <v>954.6</v>
      </c>
      <c r="W43">
        <v>121.1</v>
      </c>
      <c r="Y43">
        <v>121</v>
      </c>
      <c r="Z43">
        <v>0.1</v>
      </c>
      <c r="AB43">
        <v>833.6</v>
      </c>
      <c r="AC43">
        <v>64.2</v>
      </c>
      <c r="AD43">
        <v>57.1</v>
      </c>
      <c r="AE43">
        <v>152.1</v>
      </c>
      <c r="AF43">
        <v>166</v>
      </c>
      <c r="AH43">
        <v>0.1</v>
      </c>
      <c r="AI43">
        <v>3.5</v>
      </c>
      <c r="AJ43">
        <v>4.4000000000000004</v>
      </c>
      <c r="AK43">
        <v>326.39999999999998</v>
      </c>
      <c r="AL43">
        <v>4.7</v>
      </c>
      <c r="AM43">
        <v>6.7</v>
      </c>
      <c r="AN43">
        <v>6.5</v>
      </c>
      <c r="AO43">
        <v>12.1</v>
      </c>
      <c r="AP43">
        <v>3.9</v>
      </c>
      <c r="AQ43">
        <v>17.2</v>
      </c>
      <c r="AR43">
        <v>8.6999999999999993</v>
      </c>
      <c r="AS43">
        <v>907.6</v>
      </c>
      <c r="AT43">
        <v>18.7</v>
      </c>
      <c r="AY43">
        <v>0.5</v>
      </c>
      <c r="AZ43">
        <v>0.5</v>
      </c>
      <c r="BC43">
        <v>0.2</v>
      </c>
      <c r="BD43">
        <v>18</v>
      </c>
      <c r="BF43">
        <v>16.7</v>
      </c>
      <c r="BG43">
        <v>1.3</v>
      </c>
      <c r="BH43">
        <v>343.7</v>
      </c>
      <c r="BI43">
        <v>213.9</v>
      </c>
      <c r="BJ43">
        <v>2.5</v>
      </c>
      <c r="BL43">
        <v>2.5</v>
      </c>
    </row>
    <row r="44" spans="4:65" x14ac:dyDescent="0.2">
      <c r="D44" s="5" t="s">
        <v>100</v>
      </c>
      <c r="E44" s="5" t="s">
        <v>78</v>
      </c>
      <c r="F44" s="5">
        <v>1989.4</v>
      </c>
      <c r="G44" s="5">
        <v>14.2</v>
      </c>
      <c r="H44" s="5">
        <v>2.6</v>
      </c>
      <c r="I44" s="5">
        <v>2</v>
      </c>
      <c r="J44" s="5">
        <v>1.8</v>
      </c>
      <c r="K44" s="5"/>
      <c r="L44" s="5">
        <v>0.1</v>
      </c>
      <c r="M44" s="5">
        <v>0.6</v>
      </c>
      <c r="N44" s="5">
        <v>11.6</v>
      </c>
      <c r="O44" s="5">
        <v>6.7</v>
      </c>
      <c r="P44">
        <v>0.2</v>
      </c>
      <c r="T44">
        <v>3.4</v>
      </c>
      <c r="U44">
        <v>1.4</v>
      </c>
      <c r="V44">
        <v>590.79999999999995</v>
      </c>
      <c r="AB44">
        <v>590.79999999999995</v>
      </c>
      <c r="AC44">
        <v>64.2</v>
      </c>
      <c r="AD44">
        <v>30</v>
      </c>
      <c r="AF44">
        <v>166</v>
      </c>
      <c r="AH44">
        <v>0.1</v>
      </c>
      <c r="AI44">
        <v>3.5</v>
      </c>
      <c r="AJ44">
        <v>0.6</v>
      </c>
      <c r="AK44">
        <v>320.39999999999998</v>
      </c>
      <c r="AL44">
        <v>4.5999999999999996</v>
      </c>
      <c r="AR44">
        <v>1.4</v>
      </c>
      <c r="AS44">
        <v>805.6</v>
      </c>
      <c r="AT44">
        <v>18.7</v>
      </c>
      <c r="AY44">
        <v>0.5</v>
      </c>
      <c r="AZ44">
        <v>0.5</v>
      </c>
      <c r="BC44">
        <v>0.2</v>
      </c>
      <c r="BD44">
        <v>18</v>
      </c>
      <c r="BF44">
        <v>16.7</v>
      </c>
      <c r="BG44">
        <v>1.3</v>
      </c>
      <c r="BH44">
        <v>343.7</v>
      </c>
      <c r="BI44">
        <v>213.9</v>
      </c>
      <c r="BJ44">
        <v>2.5</v>
      </c>
      <c r="BL44">
        <v>2.5</v>
      </c>
    </row>
    <row r="45" spans="4:65" x14ac:dyDescent="0.2">
      <c r="D45" s="5" t="s">
        <v>101</v>
      </c>
      <c r="E45" s="5" t="s">
        <v>78</v>
      </c>
      <c r="F45" s="5">
        <v>636.70000000000005</v>
      </c>
      <c r="G45" s="5">
        <v>14.1</v>
      </c>
      <c r="H45" s="5">
        <v>2.5</v>
      </c>
      <c r="I45" s="5">
        <v>1.9</v>
      </c>
      <c r="J45" s="5">
        <v>1.8</v>
      </c>
      <c r="K45" s="5"/>
      <c r="L45" s="5">
        <v>0.1</v>
      </c>
      <c r="M45" s="5">
        <v>0.6</v>
      </c>
      <c r="N45" s="5">
        <v>11.6</v>
      </c>
      <c r="O45" s="5">
        <v>6.7</v>
      </c>
      <c r="P45">
        <v>0.2</v>
      </c>
      <c r="T45">
        <v>3.4</v>
      </c>
      <c r="U45">
        <v>1.4</v>
      </c>
      <c r="V45">
        <v>101.4</v>
      </c>
      <c r="AB45">
        <v>101.4</v>
      </c>
      <c r="AC45">
        <v>64.2</v>
      </c>
      <c r="AD45">
        <v>0.4</v>
      </c>
      <c r="AF45">
        <v>0</v>
      </c>
      <c r="AJ45">
        <v>0.1</v>
      </c>
      <c r="AK45">
        <v>33.6</v>
      </c>
      <c r="AL45">
        <v>1.6</v>
      </c>
      <c r="AR45">
        <v>1.4</v>
      </c>
      <c r="AS45">
        <v>202.6</v>
      </c>
      <c r="AT45">
        <v>2.9</v>
      </c>
      <c r="BD45">
        <v>2.9</v>
      </c>
      <c r="BF45">
        <v>2.4</v>
      </c>
      <c r="BG45">
        <v>0.5</v>
      </c>
      <c r="BH45">
        <v>146.69999999999999</v>
      </c>
      <c r="BI45">
        <v>166.5</v>
      </c>
      <c r="BJ45">
        <v>2.5</v>
      </c>
      <c r="BL45">
        <v>2.5</v>
      </c>
    </row>
    <row r="46" spans="4:65" x14ac:dyDescent="0.2">
      <c r="D46" s="5" t="s">
        <v>205</v>
      </c>
      <c r="E46" s="5" t="s">
        <v>78</v>
      </c>
      <c r="F46" s="5">
        <v>33.9</v>
      </c>
      <c r="G46" s="5">
        <v>10.3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10.1</v>
      </c>
      <c r="O46" s="5">
        <v>5.4</v>
      </c>
      <c r="T46">
        <v>3.4</v>
      </c>
      <c r="U46">
        <v>1.4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11.9</v>
      </c>
      <c r="BH46">
        <v>9.1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297.2</v>
      </c>
      <c r="G47" s="5">
        <v>0.1</v>
      </c>
      <c r="H47" s="5">
        <v>0.1</v>
      </c>
      <c r="I47" s="5">
        <v>0.1</v>
      </c>
      <c r="J47" s="5"/>
      <c r="K47" s="5"/>
      <c r="L47" s="5">
        <v>0.1</v>
      </c>
      <c r="M47" s="5"/>
      <c r="N47" s="5"/>
      <c r="O47" s="5"/>
      <c r="V47">
        <v>66</v>
      </c>
      <c r="AB47">
        <v>66</v>
      </c>
      <c r="AC47">
        <v>64.2</v>
      </c>
      <c r="AD47">
        <v>0</v>
      </c>
      <c r="AK47">
        <v>0.1</v>
      </c>
      <c r="AL47">
        <v>0.3</v>
      </c>
      <c r="AR47">
        <v>1.4</v>
      </c>
      <c r="AS47">
        <v>67.7</v>
      </c>
      <c r="AT47">
        <v>0</v>
      </c>
      <c r="BD47">
        <v>0</v>
      </c>
      <c r="BH47">
        <v>43.5</v>
      </c>
      <c r="BI47">
        <v>118.6</v>
      </c>
      <c r="BJ47">
        <v>1.2</v>
      </c>
      <c r="BL47">
        <v>1.2</v>
      </c>
    </row>
    <row r="48" spans="4:65" x14ac:dyDescent="0.2">
      <c r="D48" s="5" t="s">
        <v>207</v>
      </c>
      <c r="E48" s="5" t="s">
        <v>78</v>
      </c>
      <c r="F48" s="5">
        <v>27</v>
      </c>
      <c r="G48" s="5"/>
      <c r="H48" s="5"/>
      <c r="I48" s="5"/>
      <c r="J48" s="5"/>
      <c r="K48" s="5"/>
      <c r="L48" s="5"/>
      <c r="M48" s="5"/>
      <c r="N48" s="5"/>
      <c r="O48" s="5"/>
      <c r="V48">
        <v>0.3</v>
      </c>
      <c r="AB48">
        <v>0.3</v>
      </c>
      <c r="AD48">
        <v>0</v>
      </c>
      <c r="AK48">
        <v>0.3</v>
      </c>
      <c r="AS48">
        <v>3.6</v>
      </c>
      <c r="AT48">
        <v>0.1</v>
      </c>
      <c r="BD48">
        <v>0.1</v>
      </c>
      <c r="BH48">
        <v>21.4</v>
      </c>
      <c r="BI48">
        <v>0.2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36.200000000000003</v>
      </c>
      <c r="G49" s="5">
        <v>2.2999999999999998</v>
      </c>
      <c r="H49" s="5">
        <v>1</v>
      </c>
      <c r="I49" s="5">
        <v>0.5</v>
      </c>
      <c r="J49" s="5">
        <v>0.5</v>
      </c>
      <c r="K49" s="5"/>
      <c r="L49" s="5"/>
      <c r="M49" s="5">
        <v>0.5</v>
      </c>
      <c r="N49" s="5">
        <v>1.3</v>
      </c>
      <c r="O49" s="5">
        <v>1.3</v>
      </c>
      <c r="V49">
        <v>1.4</v>
      </c>
      <c r="AB49">
        <v>1.4</v>
      </c>
      <c r="AD49">
        <v>0</v>
      </c>
      <c r="AK49">
        <v>0.3</v>
      </c>
      <c r="AL49">
        <v>1.1000000000000001</v>
      </c>
      <c r="AS49">
        <v>25.4</v>
      </c>
      <c r="AT49">
        <v>0.3</v>
      </c>
      <c r="BD49">
        <v>0.3</v>
      </c>
      <c r="BH49">
        <v>6.1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F50">
        <v>0</v>
      </c>
      <c r="AK50">
        <v>0.2</v>
      </c>
      <c r="AS50">
        <v>2.9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29.9</v>
      </c>
      <c r="G51" s="5"/>
      <c r="H51" s="5"/>
      <c r="I51" s="5"/>
      <c r="J51" s="5"/>
      <c r="K51" s="5"/>
      <c r="L51" s="5"/>
      <c r="M51" s="5"/>
      <c r="N51" s="5"/>
      <c r="O51" s="5"/>
      <c r="V51">
        <v>0.4</v>
      </c>
      <c r="AB51">
        <v>0.4</v>
      </c>
      <c r="AD51">
        <v>0.1</v>
      </c>
      <c r="AF51">
        <v>0</v>
      </c>
      <c r="AJ51">
        <v>0</v>
      </c>
      <c r="AK51">
        <v>0.2</v>
      </c>
      <c r="AL51">
        <v>0.1</v>
      </c>
      <c r="AS51">
        <v>16.2</v>
      </c>
      <c r="BH51">
        <v>12.8</v>
      </c>
      <c r="BI51">
        <v>0.5</v>
      </c>
    </row>
    <row r="52" spans="4:61" x14ac:dyDescent="0.2">
      <c r="D52" t="s">
        <v>211</v>
      </c>
      <c r="E52" t="s">
        <v>78</v>
      </c>
      <c r="F52">
        <v>6.2</v>
      </c>
      <c r="G52">
        <v>0.1</v>
      </c>
      <c r="H52">
        <v>0.1</v>
      </c>
      <c r="M52">
        <v>0.1</v>
      </c>
      <c r="V52">
        <v>1.1000000000000001</v>
      </c>
      <c r="AB52">
        <v>1.1000000000000001</v>
      </c>
      <c r="AD52">
        <v>0</v>
      </c>
      <c r="AK52">
        <v>1</v>
      </c>
      <c r="AS52">
        <v>2.5</v>
      </c>
      <c r="BH52">
        <v>0.8</v>
      </c>
      <c r="BI52">
        <v>1.7</v>
      </c>
    </row>
    <row r="53" spans="4:61" x14ac:dyDescent="0.2">
      <c r="D53" t="s">
        <v>212</v>
      </c>
      <c r="E53" t="s">
        <v>78</v>
      </c>
      <c r="F53">
        <v>94.4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0.7</v>
      </c>
      <c r="AB53">
        <v>0.7</v>
      </c>
      <c r="AD53">
        <v>0</v>
      </c>
      <c r="AJ53">
        <v>0</v>
      </c>
      <c r="AK53">
        <v>0.5</v>
      </c>
      <c r="AL53">
        <v>0.2</v>
      </c>
      <c r="AS53">
        <v>44</v>
      </c>
      <c r="AT53">
        <v>0.4</v>
      </c>
      <c r="BD53">
        <v>0.4</v>
      </c>
      <c r="BH53">
        <v>22.9</v>
      </c>
      <c r="BI53">
        <v>25.3</v>
      </c>
    </row>
    <row r="54" spans="4:61" x14ac:dyDescent="0.2">
      <c r="D54" t="s">
        <v>213</v>
      </c>
      <c r="E54" t="s">
        <v>78</v>
      </c>
      <c r="F54">
        <v>40.5</v>
      </c>
      <c r="V54">
        <v>0.1</v>
      </c>
      <c r="AB54">
        <v>0.1</v>
      </c>
      <c r="AD54">
        <v>0</v>
      </c>
      <c r="AK54">
        <v>0</v>
      </c>
      <c r="AS54">
        <v>10.3</v>
      </c>
      <c r="AT54">
        <v>0.1</v>
      </c>
      <c r="BD54">
        <v>0.1</v>
      </c>
      <c r="BH54">
        <v>13.7</v>
      </c>
      <c r="BI54">
        <v>16.3</v>
      </c>
    </row>
    <row r="55" spans="4:61" x14ac:dyDescent="0.2">
      <c r="D55" t="s">
        <v>214</v>
      </c>
      <c r="E55" t="s">
        <v>78</v>
      </c>
      <c r="F55">
        <v>4.5999999999999996</v>
      </c>
      <c r="V55">
        <v>0.1</v>
      </c>
      <c r="AB55">
        <v>0.1</v>
      </c>
      <c r="AD55">
        <v>0</v>
      </c>
      <c r="AK55">
        <v>0.1</v>
      </c>
      <c r="AS55">
        <v>1.5</v>
      </c>
      <c r="AT55">
        <v>2</v>
      </c>
      <c r="BD55">
        <v>2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39</v>
      </c>
      <c r="V56">
        <v>30.4</v>
      </c>
      <c r="AB56">
        <v>30.4</v>
      </c>
      <c r="AK56">
        <v>30.4</v>
      </c>
      <c r="AS56">
        <v>4.9000000000000004</v>
      </c>
      <c r="BH56">
        <v>3.7</v>
      </c>
    </row>
    <row r="57" spans="4:61" x14ac:dyDescent="0.2">
      <c r="D57" t="s">
        <v>226</v>
      </c>
      <c r="E57" t="s">
        <v>78</v>
      </c>
      <c r="F57">
        <v>8.3000000000000007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0.1</v>
      </c>
      <c r="AK57">
        <v>0.1</v>
      </c>
      <c r="AS57">
        <v>5.8</v>
      </c>
      <c r="BH57">
        <v>2</v>
      </c>
      <c r="BI57">
        <v>0.3</v>
      </c>
    </row>
    <row r="58" spans="4:61" x14ac:dyDescent="0.2">
      <c r="D58" t="s">
        <v>216</v>
      </c>
      <c r="E58" t="s">
        <v>78</v>
      </c>
      <c r="F58">
        <v>13.8</v>
      </c>
      <c r="G58">
        <v>0.2</v>
      </c>
      <c r="N58">
        <v>0.2</v>
      </c>
      <c r="P58">
        <v>0.2</v>
      </c>
      <c r="V58">
        <v>0.2</v>
      </c>
      <c r="AB58">
        <v>0.2</v>
      </c>
      <c r="AD58">
        <v>0</v>
      </c>
      <c r="AK58">
        <v>0.2</v>
      </c>
      <c r="AL58">
        <v>0</v>
      </c>
      <c r="AS58">
        <v>5.8</v>
      </c>
      <c r="BH58">
        <v>7.3</v>
      </c>
      <c r="BI58">
        <v>0.4</v>
      </c>
    </row>
    <row r="59" spans="4:61" x14ac:dyDescent="0.2">
      <c r="D59" t="s">
        <v>102</v>
      </c>
      <c r="E59" t="s">
        <v>78</v>
      </c>
      <c r="F59">
        <v>445.6</v>
      </c>
      <c r="V59">
        <v>439.7</v>
      </c>
      <c r="AB59">
        <v>439.7</v>
      </c>
      <c r="AD59">
        <v>25.2</v>
      </c>
      <c r="AF59">
        <v>166</v>
      </c>
      <c r="AH59">
        <v>0.1</v>
      </c>
      <c r="AI59">
        <v>0.7</v>
      </c>
      <c r="AK59">
        <v>247.7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0.8</v>
      </c>
      <c r="V60">
        <v>0.8</v>
      </c>
      <c r="AB60">
        <v>0.8</v>
      </c>
      <c r="AH60">
        <v>0.1</v>
      </c>
      <c r="AI60">
        <v>0.7</v>
      </c>
    </row>
    <row r="61" spans="4:61" x14ac:dyDescent="0.2">
      <c r="D61" t="s">
        <v>218</v>
      </c>
      <c r="E61" t="s">
        <v>78</v>
      </c>
      <c r="F61">
        <v>427.1</v>
      </c>
      <c r="V61">
        <v>427.1</v>
      </c>
      <c r="AB61">
        <v>427.1</v>
      </c>
      <c r="AD61">
        <v>25.2</v>
      </c>
      <c r="AF61">
        <v>166</v>
      </c>
      <c r="AK61">
        <v>235.9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7.4</v>
      </c>
      <c r="V62">
        <v>1.6</v>
      </c>
      <c r="AB62">
        <v>1.6</v>
      </c>
      <c r="AK62">
        <v>1.6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10.199999999999999</v>
      </c>
      <c r="V64">
        <v>10.199999999999999</v>
      </c>
      <c r="AB64">
        <v>10.199999999999999</v>
      </c>
      <c r="AK64">
        <v>10.199999999999999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907.1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49.7</v>
      </c>
      <c r="AB66">
        <v>49.7</v>
      </c>
      <c r="AD66">
        <v>4.3</v>
      </c>
      <c r="AI66">
        <v>2.9</v>
      </c>
      <c r="AJ66">
        <v>0.5</v>
      </c>
      <c r="AK66">
        <v>39.1</v>
      </c>
      <c r="AL66">
        <v>3</v>
      </c>
      <c r="AS66">
        <v>602.9</v>
      </c>
      <c r="AT66">
        <v>15.8</v>
      </c>
      <c r="AY66">
        <v>0.5</v>
      </c>
      <c r="AZ66">
        <v>0.5</v>
      </c>
      <c r="BC66">
        <v>0.2</v>
      </c>
      <c r="BD66">
        <v>15.2</v>
      </c>
      <c r="BF66">
        <v>14.4</v>
      </c>
      <c r="BG66">
        <v>0.8</v>
      </c>
      <c r="BH66">
        <v>191.2</v>
      </c>
      <c r="BI66">
        <v>47.4</v>
      </c>
    </row>
    <row r="67" spans="4:61" x14ac:dyDescent="0.2">
      <c r="D67" t="s">
        <v>115</v>
      </c>
      <c r="E67" t="s">
        <v>78</v>
      </c>
      <c r="F67">
        <v>261.7</v>
      </c>
      <c r="G67">
        <v>0</v>
      </c>
      <c r="N67">
        <v>0</v>
      </c>
      <c r="P67">
        <v>0</v>
      </c>
      <c r="V67">
        <v>7.6</v>
      </c>
      <c r="AB67">
        <v>7.6</v>
      </c>
      <c r="AD67">
        <v>1.4</v>
      </c>
      <c r="AK67">
        <v>6.2</v>
      </c>
      <c r="AS67">
        <v>128.80000000000001</v>
      </c>
      <c r="AT67">
        <v>1.2</v>
      </c>
      <c r="AY67">
        <v>0.1</v>
      </c>
      <c r="AZ67">
        <v>0.1</v>
      </c>
      <c r="BC67">
        <v>0.1</v>
      </c>
      <c r="BD67">
        <v>1</v>
      </c>
      <c r="BF67">
        <v>0.2</v>
      </c>
      <c r="BG67">
        <v>0.8</v>
      </c>
      <c r="BH67">
        <v>104</v>
      </c>
      <c r="BI67">
        <v>20.2</v>
      </c>
    </row>
    <row r="68" spans="4:61" x14ac:dyDescent="0.2">
      <c r="D68" t="s">
        <v>104</v>
      </c>
      <c r="E68" t="s">
        <v>78</v>
      </c>
      <c r="F68">
        <v>453.1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3.1</v>
      </c>
      <c r="AB68">
        <v>3.1</v>
      </c>
      <c r="AD68">
        <v>1</v>
      </c>
      <c r="AJ68">
        <v>0.5</v>
      </c>
      <c r="AK68">
        <v>1.6</v>
      </c>
      <c r="AS68">
        <v>356.2</v>
      </c>
      <c r="AT68">
        <v>14.5</v>
      </c>
      <c r="AY68">
        <v>0.4</v>
      </c>
      <c r="AZ68">
        <v>0.4</v>
      </c>
      <c r="BC68">
        <v>0.1</v>
      </c>
      <c r="BD68">
        <v>14</v>
      </c>
      <c r="BF68">
        <v>14</v>
      </c>
      <c r="BH68">
        <v>72.099999999999994</v>
      </c>
      <c r="BI68">
        <v>7.1</v>
      </c>
    </row>
    <row r="69" spans="4:61" x14ac:dyDescent="0.2">
      <c r="D69" t="s">
        <v>105</v>
      </c>
      <c r="E69" t="s">
        <v>78</v>
      </c>
      <c r="F69">
        <v>170.4</v>
      </c>
      <c r="V69">
        <v>17.100000000000001</v>
      </c>
      <c r="AB69">
        <v>17.100000000000001</v>
      </c>
      <c r="AD69">
        <v>1.9</v>
      </c>
      <c r="AK69">
        <v>15.2</v>
      </c>
      <c r="AS69">
        <v>117.9</v>
      </c>
      <c r="AT69">
        <v>0.2</v>
      </c>
      <c r="BC69">
        <v>0</v>
      </c>
      <c r="BD69">
        <v>0.1</v>
      </c>
      <c r="BF69">
        <v>0.1</v>
      </c>
      <c r="BH69">
        <v>15.1</v>
      </c>
      <c r="BI69">
        <v>20.100000000000001</v>
      </c>
    </row>
    <row r="70" spans="4:61" x14ac:dyDescent="0.2">
      <c r="D70" t="s">
        <v>106</v>
      </c>
      <c r="E70" t="s">
        <v>78</v>
      </c>
      <c r="F70">
        <v>17.600000000000001</v>
      </c>
      <c r="V70">
        <v>17.600000000000001</v>
      </c>
      <c r="AB70">
        <v>17.600000000000001</v>
      </c>
      <c r="AK70">
        <v>14.7</v>
      </c>
      <c r="AL70">
        <v>3</v>
      </c>
    </row>
    <row r="71" spans="4:61" x14ac:dyDescent="0.2">
      <c r="D71" t="s">
        <v>107</v>
      </c>
      <c r="E71" t="s">
        <v>78</v>
      </c>
      <c r="F71">
        <v>4.2</v>
      </c>
      <c r="V71">
        <v>4.2</v>
      </c>
      <c r="AB71">
        <v>4.2</v>
      </c>
      <c r="AI71">
        <v>2.9</v>
      </c>
      <c r="AK71">
        <v>1.4</v>
      </c>
    </row>
    <row r="72" spans="4:61" x14ac:dyDescent="0.2">
      <c r="D72" t="s">
        <v>108</v>
      </c>
      <c r="E72" t="s">
        <v>78</v>
      </c>
      <c r="F72">
        <v>470.7</v>
      </c>
      <c r="G72">
        <v>4.9000000000000004</v>
      </c>
      <c r="H72">
        <v>0.2</v>
      </c>
      <c r="I72">
        <v>0.2</v>
      </c>
      <c r="K72">
        <v>0.2</v>
      </c>
      <c r="N72">
        <v>4.5999999999999996</v>
      </c>
      <c r="O72">
        <v>2.1</v>
      </c>
      <c r="R72">
        <v>2.5</v>
      </c>
      <c r="V72">
        <v>363.9</v>
      </c>
      <c r="W72">
        <v>121.1</v>
      </c>
      <c r="Y72">
        <v>121</v>
      </c>
      <c r="Z72">
        <v>0.1</v>
      </c>
      <c r="AB72">
        <v>242.8</v>
      </c>
      <c r="AD72">
        <v>27.1</v>
      </c>
      <c r="AE72">
        <v>152.1</v>
      </c>
      <c r="AJ72">
        <v>3.8</v>
      </c>
      <c r="AK72">
        <v>6.1</v>
      </c>
      <c r="AL72">
        <v>0.1</v>
      </c>
      <c r="AM72">
        <v>6.7</v>
      </c>
      <c r="AN72">
        <v>6.5</v>
      </c>
      <c r="AO72">
        <v>12.1</v>
      </c>
      <c r="AP72">
        <v>3.9</v>
      </c>
      <c r="AQ72">
        <v>17.2</v>
      </c>
      <c r="AR72">
        <v>7.2</v>
      </c>
      <c r="AS72">
        <v>102</v>
      </c>
    </row>
    <row r="73" spans="4:61" x14ac:dyDescent="0.2">
      <c r="D73" t="s">
        <v>109</v>
      </c>
      <c r="E73" t="s">
        <v>78</v>
      </c>
      <c r="F73">
        <v>466</v>
      </c>
      <c r="G73">
        <v>4.9000000000000004</v>
      </c>
      <c r="H73">
        <v>0.2</v>
      </c>
      <c r="I73">
        <v>0.2</v>
      </c>
      <c r="K73">
        <v>0.2</v>
      </c>
      <c r="N73">
        <v>4.5999999999999996</v>
      </c>
      <c r="O73">
        <v>2.1</v>
      </c>
      <c r="R73">
        <v>2.5</v>
      </c>
      <c r="V73">
        <v>359.1</v>
      </c>
      <c r="W73">
        <v>121.1</v>
      </c>
      <c r="Y73">
        <v>121</v>
      </c>
      <c r="Z73">
        <v>0.1</v>
      </c>
      <c r="AB73">
        <v>238.1</v>
      </c>
      <c r="AD73">
        <v>27.1</v>
      </c>
      <c r="AE73">
        <v>152.1</v>
      </c>
      <c r="AJ73">
        <v>3.4</v>
      </c>
      <c r="AK73">
        <v>6.1</v>
      </c>
      <c r="AL73">
        <v>0.1</v>
      </c>
      <c r="AM73">
        <v>6.7</v>
      </c>
      <c r="AN73">
        <v>2.2000000000000002</v>
      </c>
      <c r="AO73">
        <v>12.1</v>
      </c>
      <c r="AP73">
        <v>3.9</v>
      </c>
      <c r="AQ73">
        <v>17.2</v>
      </c>
      <c r="AR73">
        <v>7.2</v>
      </c>
      <c r="AS73">
        <v>102</v>
      </c>
    </row>
    <row r="74" spans="4:61" x14ac:dyDescent="0.2">
      <c r="D74" t="s">
        <v>110</v>
      </c>
      <c r="E74" t="s">
        <v>78</v>
      </c>
      <c r="F74">
        <v>432.6</v>
      </c>
      <c r="G74">
        <v>4.2</v>
      </c>
      <c r="H74">
        <v>0</v>
      </c>
      <c r="I74">
        <v>0</v>
      </c>
      <c r="K74">
        <v>0</v>
      </c>
      <c r="N74">
        <v>4.2</v>
      </c>
      <c r="O74">
        <v>1.7</v>
      </c>
      <c r="R74">
        <v>2.5</v>
      </c>
      <c r="V74">
        <v>326.39999999999998</v>
      </c>
      <c r="W74">
        <v>121.1</v>
      </c>
      <c r="Y74">
        <v>121</v>
      </c>
      <c r="Z74">
        <v>0.1</v>
      </c>
      <c r="AB74">
        <v>205.3</v>
      </c>
      <c r="AD74">
        <v>27.1</v>
      </c>
      <c r="AE74">
        <v>152.1</v>
      </c>
      <c r="AJ74">
        <v>3.4</v>
      </c>
      <c r="AK74">
        <v>6.1</v>
      </c>
      <c r="AL74">
        <v>0.1</v>
      </c>
      <c r="AM74">
        <v>6.2</v>
      </c>
      <c r="AP74">
        <v>1.9</v>
      </c>
      <c r="AQ74">
        <v>1.1000000000000001</v>
      </c>
      <c r="AR74">
        <v>7.2</v>
      </c>
      <c r="AS74">
        <v>102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1.9</v>
      </c>
      <c r="V76">
        <v>1.9</v>
      </c>
      <c r="AB76">
        <v>1.9</v>
      </c>
      <c r="AJ76">
        <v>0.4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048C-F3E4-4949-A558-3CA74140AFE5}">
  <sheetPr>
    <tabColor theme="9" tint="0.79998168889431442"/>
  </sheetPr>
  <dimension ref="C8:BM77"/>
  <sheetViews>
    <sheetView workbookViewId="0">
      <selection activeCell="BF45" sqref="BF4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  <col min="18" max="18" width="27" customWidth="1"/>
    <col min="19" max="19" width="32.83203125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362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3107.5</v>
      </c>
      <c r="G17" s="5">
        <v>312.3</v>
      </c>
      <c r="H17" s="5">
        <v>317.60000000000002</v>
      </c>
      <c r="I17" s="5">
        <v>317.2</v>
      </c>
      <c r="J17" s="5">
        <v>1.9</v>
      </c>
      <c r="K17" s="5">
        <v>126.4</v>
      </c>
      <c r="L17" s="5">
        <v>188.9</v>
      </c>
      <c r="M17" s="5">
        <v>0.4</v>
      </c>
      <c r="N17" s="5">
        <v>-5.3</v>
      </c>
      <c r="O17" s="5">
        <v>-5.5</v>
      </c>
      <c r="P17">
        <v>0.2</v>
      </c>
      <c r="R17">
        <v>0.1</v>
      </c>
      <c r="S17" s="5"/>
      <c r="T17" s="5"/>
      <c r="U17" s="5"/>
      <c r="V17" s="5">
        <v>1156</v>
      </c>
      <c r="W17" s="5">
        <v>2614.8000000000002</v>
      </c>
      <c r="X17" s="5">
        <v>2346.3000000000002</v>
      </c>
      <c r="Y17" s="5">
        <v>261.39999999999998</v>
      </c>
      <c r="Z17" s="5">
        <v>5.2</v>
      </c>
      <c r="AA17" s="5">
        <v>1.9</v>
      </c>
      <c r="AB17" s="5">
        <v>-1458.7</v>
      </c>
      <c r="AC17" s="5">
        <v>1.5</v>
      </c>
      <c r="AD17" s="5">
        <v>23</v>
      </c>
      <c r="AE17">
        <v>-73.400000000000006</v>
      </c>
      <c r="AF17">
        <v>-203.5</v>
      </c>
      <c r="AH17">
        <v>-2.5</v>
      </c>
      <c r="AI17">
        <v>-287</v>
      </c>
      <c r="AJ17">
        <v>15.2</v>
      </c>
      <c r="AK17">
        <v>-547.6</v>
      </c>
      <c r="AL17">
        <v>-393</v>
      </c>
      <c r="AM17">
        <v>7.7</v>
      </c>
      <c r="AN17">
        <v>-17.3</v>
      </c>
      <c r="AO17">
        <v>-7.1</v>
      </c>
      <c r="AP17">
        <v>-2.2000000000000002</v>
      </c>
      <c r="AQ17">
        <v>14.4</v>
      </c>
      <c r="AR17">
        <v>13</v>
      </c>
      <c r="AS17">
        <v>1447.8</v>
      </c>
      <c r="AT17">
        <v>52.9</v>
      </c>
      <c r="AU17">
        <v>0.3</v>
      </c>
      <c r="AV17">
        <v>2.2999999999999998</v>
      </c>
      <c r="AW17">
        <v>2.2999999999999998</v>
      </c>
      <c r="AY17">
        <v>0.4</v>
      </c>
      <c r="AZ17">
        <v>0.4</v>
      </c>
      <c r="BA17">
        <v>0</v>
      </c>
      <c r="BC17">
        <v>0.1</v>
      </c>
      <c r="BD17">
        <v>49.7</v>
      </c>
      <c r="BE17">
        <v>25.4</v>
      </c>
      <c r="BF17">
        <v>19.100000000000001</v>
      </c>
      <c r="BG17">
        <v>5.0999999999999996</v>
      </c>
      <c r="BH17">
        <v>66.400000000000006</v>
      </c>
      <c r="BJ17">
        <v>72.2</v>
      </c>
      <c r="BK17">
        <v>39.700000000000003</v>
      </c>
      <c r="BL17">
        <v>31.8</v>
      </c>
      <c r="BM17">
        <v>0.6</v>
      </c>
    </row>
    <row r="18" spans="4:65" x14ac:dyDescent="0.2">
      <c r="D18" s="5" t="s">
        <v>79</v>
      </c>
      <c r="E18" s="5" t="s">
        <v>78</v>
      </c>
      <c r="F18" s="5">
        <v>2515.5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122.3</v>
      </c>
      <c r="W18" s="5">
        <v>120.8</v>
      </c>
      <c r="X18" s="5">
        <v>68.099999999999994</v>
      </c>
      <c r="Y18" s="5">
        <v>41.4</v>
      </c>
      <c r="Z18" s="5">
        <v>9.4</v>
      </c>
      <c r="AA18" s="5">
        <v>1.9</v>
      </c>
      <c r="AB18" s="5">
        <v>1.5</v>
      </c>
      <c r="AC18" s="5">
        <v>1.5</v>
      </c>
      <c r="AD18" s="5"/>
      <c r="AS18">
        <v>2265.6</v>
      </c>
      <c r="AT18">
        <v>55.4</v>
      </c>
      <c r="AU18">
        <v>0.3</v>
      </c>
      <c r="AV18">
        <v>2.2999999999999998</v>
      </c>
      <c r="AW18">
        <v>2.2999999999999998</v>
      </c>
      <c r="AY18">
        <v>0.4</v>
      </c>
      <c r="AZ18">
        <v>0.4</v>
      </c>
      <c r="BA18">
        <v>0</v>
      </c>
      <c r="BC18">
        <v>0.1</v>
      </c>
      <c r="BD18">
        <v>52.2</v>
      </c>
      <c r="BE18">
        <v>25.4</v>
      </c>
      <c r="BF18">
        <v>21.7</v>
      </c>
      <c r="BG18">
        <v>5.0999999999999996</v>
      </c>
      <c r="BJ18">
        <v>72.2</v>
      </c>
      <c r="BK18">
        <v>39.700000000000003</v>
      </c>
      <c r="BL18">
        <v>31.8</v>
      </c>
      <c r="BM18">
        <v>0.6</v>
      </c>
    </row>
    <row r="19" spans="4:65" x14ac:dyDescent="0.2">
      <c r="D19" s="5" t="s">
        <v>80</v>
      </c>
      <c r="E19" s="5" t="s">
        <v>78</v>
      </c>
      <c r="F19" s="5">
        <v>6572.5</v>
      </c>
      <c r="G19" s="5">
        <v>328.6</v>
      </c>
      <c r="H19" s="5">
        <v>312.60000000000002</v>
      </c>
      <c r="I19" s="5">
        <v>312.2</v>
      </c>
      <c r="J19" s="5">
        <v>1.9</v>
      </c>
      <c r="K19" s="5">
        <v>121.4</v>
      </c>
      <c r="L19" s="5">
        <v>188.9</v>
      </c>
      <c r="M19" s="5">
        <v>0.4</v>
      </c>
      <c r="N19" s="5">
        <v>16</v>
      </c>
      <c r="O19" s="5">
        <v>15</v>
      </c>
      <c r="P19">
        <v>0.3</v>
      </c>
      <c r="Q19" s="5"/>
      <c r="R19">
        <v>0.6</v>
      </c>
      <c r="S19" s="5"/>
      <c r="T19" s="5"/>
      <c r="U19" s="5"/>
      <c r="V19" s="5">
        <v>5838.7</v>
      </c>
      <c r="W19" s="5">
        <v>4325.1000000000004</v>
      </c>
      <c r="X19" s="5">
        <v>4094.2</v>
      </c>
      <c r="Y19" s="5">
        <v>221.2</v>
      </c>
      <c r="Z19" s="5">
        <v>9.6999999999999993</v>
      </c>
      <c r="AA19" s="5"/>
      <c r="AB19" s="5">
        <v>1513.6</v>
      </c>
      <c r="AC19" s="5"/>
      <c r="AD19" s="5">
        <v>56.8</v>
      </c>
      <c r="AE19">
        <v>458.1</v>
      </c>
      <c r="AF19">
        <v>113.4</v>
      </c>
      <c r="AH19">
        <v>0</v>
      </c>
      <c r="AI19">
        <v>29.3</v>
      </c>
      <c r="AJ19">
        <v>27.6</v>
      </c>
      <c r="AK19">
        <v>319.60000000000002</v>
      </c>
      <c r="AL19">
        <v>387.9</v>
      </c>
      <c r="AM19">
        <v>17.100000000000001</v>
      </c>
      <c r="AN19">
        <v>24.3</v>
      </c>
      <c r="AO19">
        <v>10.4</v>
      </c>
      <c r="AP19">
        <v>4.5</v>
      </c>
      <c r="AQ19">
        <v>32.6</v>
      </c>
      <c r="AR19">
        <v>31.9</v>
      </c>
      <c r="AS19">
        <v>324.5</v>
      </c>
      <c r="AT19">
        <v>0</v>
      </c>
      <c r="BD19">
        <v>0</v>
      </c>
      <c r="BF19">
        <v>0</v>
      </c>
      <c r="BH19">
        <v>80.7</v>
      </c>
    </row>
    <row r="20" spans="4:65" x14ac:dyDescent="0.2">
      <c r="D20" s="5" t="s">
        <v>81</v>
      </c>
      <c r="E20" s="5" t="s">
        <v>78</v>
      </c>
      <c r="F20" s="5">
        <v>5451.1</v>
      </c>
      <c r="G20" s="5">
        <v>24.7</v>
      </c>
      <c r="H20" s="5"/>
      <c r="I20" s="5"/>
      <c r="J20" s="5"/>
      <c r="K20" s="5"/>
      <c r="L20" s="5"/>
      <c r="M20" s="5"/>
      <c r="N20" s="5">
        <v>24.7</v>
      </c>
      <c r="O20" s="5">
        <v>23.9</v>
      </c>
      <c r="P20">
        <v>0.2</v>
      </c>
      <c r="Q20" s="5"/>
      <c r="R20">
        <v>0.6</v>
      </c>
      <c r="S20" s="5"/>
      <c r="T20" s="5"/>
      <c r="U20" s="5"/>
      <c r="V20" s="5">
        <v>4266.8999999999996</v>
      </c>
      <c r="W20" s="5">
        <v>1883.8</v>
      </c>
      <c r="X20" s="5">
        <v>1867.9</v>
      </c>
      <c r="Y20" s="5">
        <v>2.4</v>
      </c>
      <c r="Z20" s="5">
        <v>13.5</v>
      </c>
      <c r="AA20" s="5"/>
      <c r="AB20" s="5">
        <v>2383.1</v>
      </c>
      <c r="AC20" s="5"/>
      <c r="AD20" s="5">
        <v>32.200000000000003</v>
      </c>
      <c r="AE20">
        <v>531.70000000000005</v>
      </c>
      <c r="AF20">
        <v>327.10000000000002</v>
      </c>
      <c r="AH20">
        <v>2.5</v>
      </c>
      <c r="AI20">
        <v>179.4</v>
      </c>
      <c r="AJ20">
        <v>13.5</v>
      </c>
      <c r="AK20">
        <v>856.1</v>
      </c>
      <c r="AL20">
        <v>329.8</v>
      </c>
      <c r="AM20">
        <v>9.4</v>
      </c>
      <c r="AN20">
        <v>38.4</v>
      </c>
      <c r="AO20">
        <v>17.100000000000001</v>
      </c>
      <c r="AP20">
        <v>6.6</v>
      </c>
      <c r="AQ20">
        <v>19.100000000000001</v>
      </c>
      <c r="AR20">
        <v>20.3</v>
      </c>
      <c r="AS20">
        <v>1142.5999999999999</v>
      </c>
      <c r="AT20">
        <v>2.6</v>
      </c>
      <c r="BD20">
        <v>2.6</v>
      </c>
      <c r="BF20">
        <v>2.6</v>
      </c>
      <c r="BH20">
        <v>14.3</v>
      </c>
    </row>
    <row r="21" spans="4:65" x14ac:dyDescent="0.2">
      <c r="D21" s="5" t="s">
        <v>82</v>
      </c>
      <c r="E21" s="5" t="s">
        <v>78</v>
      </c>
      <c r="F21" s="5">
        <v>1121.4000000000001</v>
      </c>
      <c r="G21" s="5">
        <v>303.89999999999998</v>
      </c>
      <c r="H21" s="5">
        <v>312.60000000000002</v>
      </c>
      <c r="I21" s="5">
        <v>312.2</v>
      </c>
      <c r="J21" s="5">
        <v>1.9</v>
      </c>
      <c r="K21" s="5">
        <v>121.4</v>
      </c>
      <c r="L21" s="5">
        <v>188.9</v>
      </c>
      <c r="M21" s="5">
        <v>0.4</v>
      </c>
      <c r="N21" s="5">
        <v>-8.6999999999999993</v>
      </c>
      <c r="O21" s="5">
        <v>-8.9</v>
      </c>
      <c r="P21">
        <v>0.2</v>
      </c>
      <c r="Q21" s="5"/>
      <c r="R21">
        <v>0</v>
      </c>
      <c r="S21" s="5"/>
      <c r="T21" s="5"/>
      <c r="U21" s="5"/>
      <c r="V21" s="5">
        <v>1571.8</v>
      </c>
      <c r="W21" s="5">
        <v>2441.3000000000002</v>
      </c>
      <c r="X21" s="5">
        <v>2226.3000000000002</v>
      </c>
      <c r="Y21" s="5">
        <v>218.8</v>
      </c>
      <c r="Z21" s="5">
        <v>-3.8</v>
      </c>
      <c r="AA21" s="5"/>
      <c r="AB21" s="5">
        <v>-869.5</v>
      </c>
      <c r="AC21" s="5"/>
      <c r="AD21" s="5">
        <v>24.6</v>
      </c>
      <c r="AE21">
        <v>-73.599999999999994</v>
      </c>
      <c r="AF21">
        <v>-213.7</v>
      </c>
      <c r="AH21">
        <v>-2.5</v>
      </c>
      <c r="AI21">
        <v>-150</v>
      </c>
      <c r="AJ21">
        <v>14.1</v>
      </c>
      <c r="AK21">
        <v>-536.5</v>
      </c>
      <c r="AL21">
        <v>58.1</v>
      </c>
      <c r="AM21">
        <v>7.8</v>
      </c>
      <c r="AN21">
        <v>-14.1</v>
      </c>
      <c r="AO21">
        <v>-6.7</v>
      </c>
      <c r="AP21">
        <v>-2.1</v>
      </c>
      <c r="AQ21">
        <v>13.5</v>
      </c>
      <c r="AR21">
        <v>11.6</v>
      </c>
      <c r="AS21">
        <v>-818.1</v>
      </c>
      <c r="AT21">
        <v>-2.5</v>
      </c>
      <c r="BD21">
        <v>-2.5</v>
      </c>
      <c r="BF21">
        <v>-2.5</v>
      </c>
      <c r="BH21">
        <v>66.400000000000006</v>
      </c>
    </row>
    <row r="22" spans="4:65" x14ac:dyDescent="0.2">
      <c r="D22" s="5" t="s">
        <v>83</v>
      </c>
      <c r="E22" s="5" t="s">
        <v>78</v>
      </c>
      <c r="F22" s="5">
        <v>660.3</v>
      </c>
      <c r="G22" s="5"/>
      <c r="H22" s="5"/>
      <c r="I22" s="5"/>
      <c r="J22" s="5"/>
      <c r="K22" s="5"/>
      <c r="L22" s="5"/>
      <c r="M22" s="5"/>
      <c r="N22" s="5"/>
      <c r="O22" s="5"/>
      <c r="Q22" s="5"/>
      <c r="S22" s="5"/>
      <c r="T22" s="5"/>
      <c r="U22" s="5"/>
      <c r="V22" s="5">
        <v>660.3</v>
      </c>
      <c r="W22" s="5"/>
      <c r="X22" s="5"/>
      <c r="Y22" s="5"/>
      <c r="Z22" s="5"/>
      <c r="AA22" s="5"/>
      <c r="AB22" s="5">
        <v>660.3</v>
      </c>
      <c r="AC22" s="5"/>
      <c r="AD22" s="5"/>
      <c r="AH22">
        <v>0.1</v>
      </c>
      <c r="AI22">
        <v>138.19999999999999</v>
      </c>
      <c r="AK22">
        <v>72.099999999999994</v>
      </c>
      <c r="AL22">
        <v>444.6</v>
      </c>
      <c r="AN22">
        <v>5.3</v>
      </c>
    </row>
    <row r="23" spans="4:65" x14ac:dyDescent="0.2">
      <c r="D23" s="5" t="s">
        <v>84</v>
      </c>
      <c r="E23" s="5" t="s">
        <v>78</v>
      </c>
      <c r="F23" s="5">
        <v>130.9</v>
      </c>
      <c r="G23" s="5">
        <v>8.4</v>
      </c>
      <c r="H23" s="5">
        <v>5</v>
      </c>
      <c r="I23" s="5">
        <v>5</v>
      </c>
      <c r="J23" s="5"/>
      <c r="K23" s="5">
        <v>5</v>
      </c>
      <c r="L23" s="5"/>
      <c r="M23" s="5">
        <v>0</v>
      </c>
      <c r="N23" s="5">
        <v>3.4</v>
      </c>
      <c r="O23" s="5">
        <v>3.3</v>
      </c>
      <c r="Q23" s="5"/>
      <c r="R23">
        <v>0.1</v>
      </c>
      <c r="S23" s="5"/>
      <c r="T23" s="5"/>
      <c r="U23" s="5"/>
      <c r="V23" s="5">
        <v>122.2</v>
      </c>
      <c r="W23" s="5">
        <v>52.7</v>
      </c>
      <c r="X23" s="5">
        <v>51.9</v>
      </c>
      <c r="Y23" s="5">
        <v>1.2</v>
      </c>
      <c r="Z23" s="5">
        <v>-0.5</v>
      </c>
      <c r="AA23" s="5"/>
      <c r="AB23" s="5">
        <v>69.5</v>
      </c>
      <c r="AC23" s="5"/>
      <c r="AD23" s="5">
        <v>-1.7</v>
      </c>
      <c r="AE23">
        <v>0.2</v>
      </c>
      <c r="AF23">
        <v>10.199999999999999</v>
      </c>
      <c r="AH23">
        <v>0</v>
      </c>
      <c r="AI23">
        <v>1.2</v>
      </c>
      <c r="AJ23">
        <v>1.1000000000000001</v>
      </c>
      <c r="AK23">
        <v>61</v>
      </c>
      <c r="AL23">
        <v>-6.5</v>
      </c>
      <c r="AM23">
        <v>0</v>
      </c>
      <c r="AN23">
        <v>2.1</v>
      </c>
      <c r="AO23">
        <v>-0.4</v>
      </c>
      <c r="AP23">
        <v>-0.1</v>
      </c>
      <c r="AQ23">
        <v>1</v>
      </c>
      <c r="AR23">
        <v>1.4</v>
      </c>
      <c r="AS23">
        <v>0.3</v>
      </c>
    </row>
    <row r="24" spans="4:65" x14ac:dyDescent="0.2">
      <c r="D24" s="5" t="s">
        <v>85</v>
      </c>
      <c r="E24" s="5" t="s">
        <v>78</v>
      </c>
      <c r="F24" s="5">
        <v>-28.5</v>
      </c>
      <c r="G24" s="5"/>
      <c r="H24" s="5"/>
      <c r="I24" s="5"/>
      <c r="J24" s="5"/>
      <c r="K24" s="5"/>
      <c r="L24" s="5"/>
      <c r="M24" s="5"/>
      <c r="N24" s="5"/>
      <c r="O24" s="5"/>
      <c r="Q24" s="5"/>
      <c r="S24" s="5"/>
      <c r="T24" s="5"/>
      <c r="U24" s="5"/>
      <c r="V24" s="5">
        <v>-6.7</v>
      </c>
      <c r="W24" s="5"/>
      <c r="X24" s="5"/>
      <c r="Y24" s="5"/>
      <c r="Z24" s="5"/>
      <c r="AA24" s="5"/>
      <c r="AB24" s="5">
        <v>-6.7</v>
      </c>
      <c r="AC24" s="5"/>
      <c r="AD24" s="5"/>
      <c r="AK24">
        <v>-6.7</v>
      </c>
      <c r="AS24">
        <v>-23.8</v>
      </c>
      <c r="AT24">
        <v>0</v>
      </c>
      <c r="BD24">
        <v>0</v>
      </c>
      <c r="BG24">
        <v>0</v>
      </c>
      <c r="BH24">
        <v>2</v>
      </c>
    </row>
    <row r="25" spans="4:65" x14ac:dyDescent="0.2">
      <c r="D25" s="5" t="s">
        <v>86</v>
      </c>
      <c r="E25" s="5" t="s">
        <v>78</v>
      </c>
      <c r="F25" s="5">
        <v>3136</v>
      </c>
      <c r="G25" s="5">
        <v>312.3</v>
      </c>
      <c r="H25" s="5">
        <v>317.60000000000002</v>
      </c>
      <c r="I25" s="5">
        <v>317.2</v>
      </c>
      <c r="J25" s="5">
        <v>1.9</v>
      </c>
      <c r="K25" s="5">
        <v>126.4</v>
      </c>
      <c r="L25" s="5">
        <v>188.9</v>
      </c>
      <c r="M25" s="5">
        <v>0.4</v>
      </c>
      <c r="N25" s="5">
        <v>-5.3</v>
      </c>
      <c r="O25" s="5">
        <v>-5.5</v>
      </c>
      <c r="P25">
        <v>0.2</v>
      </c>
      <c r="Q25" s="5"/>
      <c r="R25">
        <v>0.1</v>
      </c>
      <c r="S25" s="5"/>
      <c r="T25" s="5"/>
      <c r="U25" s="5"/>
      <c r="V25" s="5">
        <v>1162.7</v>
      </c>
      <c r="W25" s="5">
        <v>2614.8000000000002</v>
      </c>
      <c r="X25" s="5">
        <v>2346.3000000000002</v>
      </c>
      <c r="Y25" s="5">
        <v>261.39999999999998</v>
      </c>
      <c r="Z25" s="5">
        <v>5.2</v>
      </c>
      <c r="AA25" s="5">
        <v>1.9</v>
      </c>
      <c r="AB25" s="5">
        <v>-1452</v>
      </c>
      <c r="AC25" s="5">
        <v>1.5</v>
      </c>
      <c r="AD25" s="5">
        <v>23</v>
      </c>
      <c r="AE25">
        <v>-73.400000000000006</v>
      </c>
      <c r="AF25">
        <v>-203.5</v>
      </c>
      <c r="AH25">
        <v>-2.5</v>
      </c>
      <c r="AI25">
        <v>-287</v>
      </c>
      <c r="AJ25">
        <v>15.2</v>
      </c>
      <c r="AK25">
        <v>-540.9</v>
      </c>
      <c r="AL25">
        <v>-393</v>
      </c>
      <c r="AM25">
        <v>7.7</v>
      </c>
      <c r="AN25">
        <v>-17.3</v>
      </c>
      <c r="AO25">
        <v>-7.1</v>
      </c>
      <c r="AP25">
        <v>-2.2000000000000002</v>
      </c>
      <c r="AQ25">
        <v>14.4</v>
      </c>
      <c r="AR25">
        <v>13</v>
      </c>
      <c r="AS25">
        <v>1471.6</v>
      </c>
      <c r="AT25">
        <v>52.9</v>
      </c>
      <c r="AU25">
        <v>0.3</v>
      </c>
      <c r="AV25">
        <v>2.2999999999999998</v>
      </c>
      <c r="AW25">
        <v>2.2999999999999998</v>
      </c>
      <c r="AY25">
        <v>0.4</v>
      </c>
      <c r="AZ25">
        <v>0.4</v>
      </c>
      <c r="BA25">
        <v>0</v>
      </c>
      <c r="BC25">
        <v>0.1</v>
      </c>
      <c r="BD25">
        <v>49.7</v>
      </c>
      <c r="BE25">
        <v>25.4</v>
      </c>
      <c r="BF25">
        <v>19.100000000000001</v>
      </c>
      <c r="BG25">
        <v>5.2</v>
      </c>
      <c r="BH25">
        <v>64.3</v>
      </c>
      <c r="BJ25">
        <v>72.2</v>
      </c>
      <c r="BK25">
        <v>39.700000000000003</v>
      </c>
      <c r="BL25">
        <v>31.8</v>
      </c>
      <c r="BM25">
        <v>0.6</v>
      </c>
    </row>
    <row r="26" spans="4:65" x14ac:dyDescent="0.2">
      <c r="D26" s="5" t="s">
        <v>87</v>
      </c>
      <c r="E26" s="5" t="s">
        <v>78</v>
      </c>
      <c r="F26" s="5">
        <v>3884.2</v>
      </c>
      <c r="G26" s="5">
        <v>393.8</v>
      </c>
      <c r="H26" s="5">
        <v>313.7</v>
      </c>
      <c r="I26" s="5">
        <v>313.7</v>
      </c>
      <c r="J26" s="5"/>
      <c r="K26" s="5">
        <v>126</v>
      </c>
      <c r="L26" s="5">
        <v>187.7</v>
      </c>
      <c r="M26" s="5"/>
      <c r="N26" s="5">
        <v>80.099999999999994</v>
      </c>
      <c r="O26" s="5">
        <v>51.2</v>
      </c>
      <c r="Q26" s="5"/>
      <c r="R26">
        <v>1.3</v>
      </c>
      <c r="S26" s="5"/>
      <c r="T26" s="5">
        <v>3.7</v>
      </c>
      <c r="U26" s="5">
        <v>23.8</v>
      </c>
      <c r="V26" s="5">
        <v>2848.8</v>
      </c>
      <c r="W26" s="5">
        <v>2508.6</v>
      </c>
      <c r="X26" s="5">
        <v>2349.4</v>
      </c>
      <c r="Y26" s="5">
        <v>152</v>
      </c>
      <c r="Z26" s="5">
        <v>5.2</v>
      </c>
      <c r="AA26" s="5">
        <v>1.9</v>
      </c>
      <c r="AB26" s="5">
        <v>340.3</v>
      </c>
      <c r="AC26" s="5">
        <v>62.5</v>
      </c>
      <c r="AD26" s="5">
        <v>12.8</v>
      </c>
      <c r="AE26">
        <v>120.2</v>
      </c>
      <c r="AF26">
        <v>1.1000000000000001</v>
      </c>
      <c r="AH26">
        <v>0</v>
      </c>
      <c r="AI26">
        <v>7.3</v>
      </c>
      <c r="AJ26">
        <v>23.2</v>
      </c>
      <c r="AK26">
        <v>13.2</v>
      </c>
      <c r="AL26">
        <v>41</v>
      </c>
      <c r="AM26">
        <v>9.6999999999999993</v>
      </c>
      <c r="AN26">
        <v>0</v>
      </c>
      <c r="AO26">
        <v>0.6</v>
      </c>
      <c r="AQ26">
        <v>2</v>
      </c>
      <c r="AR26">
        <v>46.6</v>
      </c>
      <c r="AS26">
        <v>518.1</v>
      </c>
      <c r="AT26">
        <v>34.200000000000003</v>
      </c>
      <c r="AU26">
        <v>0.3</v>
      </c>
      <c r="AV26">
        <v>2.2999999999999998</v>
      </c>
      <c r="AW26">
        <v>2.2999999999999998</v>
      </c>
      <c r="AY26">
        <v>0</v>
      </c>
      <c r="BA26">
        <v>0</v>
      </c>
      <c r="BD26">
        <v>31.5</v>
      </c>
      <c r="BE26">
        <v>25.4</v>
      </c>
      <c r="BF26">
        <v>2.2999999999999998</v>
      </c>
      <c r="BG26">
        <v>3.8</v>
      </c>
      <c r="BI26">
        <v>20.5</v>
      </c>
      <c r="BJ26">
        <v>68.900000000000006</v>
      </c>
      <c r="BK26">
        <v>39.700000000000003</v>
      </c>
      <c r="BL26">
        <v>28.5</v>
      </c>
      <c r="BM26">
        <v>0.6</v>
      </c>
    </row>
    <row r="27" spans="4:65" x14ac:dyDescent="0.2">
      <c r="D27" s="5" t="s">
        <v>88</v>
      </c>
      <c r="E27" s="5" t="s">
        <v>78</v>
      </c>
      <c r="F27" s="5">
        <v>870.4</v>
      </c>
      <c r="G27" s="5">
        <v>215.2</v>
      </c>
      <c r="H27" s="5">
        <v>187.7</v>
      </c>
      <c r="I27" s="5">
        <v>187.7</v>
      </c>
      <c r="J27" s="5"/>
      <c r="K27" s="5"/>
      <c r="L27" s="5">
        <v>187.7</v>
      </c>
      <c r="M27" s="5"/>
      <c r="N27" s="5">
        <v>27.5</v>
      </c>
      <c r="O27" s="5"/>
      <c r="Q27" s="5"/>
      <c r="S27" s="5"/>
      <c r="T27" s="5">
        <v>3.7</v>
      </c>
      <c r="U27" s="5">
        <v>23.8</v>
      </c>
      <c r="V27" s="5">
        <v>55.4</v>
      </c>
      <c r="W27" s="5"/>
      <c r="X27" s="5"/>
      <c r="Y27" s="5"/>
      <c r="Z27" s="5"/>
      <c r="AA27" s="5"/>
      <c r="AB27" s="5">
        <v>55.4</v>
      </c>
      <c r="AC27" s="5">
        <v>29</v>
      </c>
      <c r="AD27" s="5"/>
      <c r="AK27">
        <v>0.6</v>
      </c>
      <c r="AL27">
        <v>1.1000000000000001</v>
      </c>
      <c r="AR27">
        <v>24.7</v>
      </c>
      <c r="AS27">
        <v>495.7</v>
      </c>
      <c r="AT27">
        <v>29.5</v>
      </c>
      <c r="AU27">
        <v>0.3</v>
      </c>
      <c r="AV27">
        <v>2.2999999999999998</v>
      </c>
      <c r="AW27">
        <v>2.2999999999999998</v>
      </c>
      <c r="AY27">
        <v>0</v>
      </c>
      <c r="BA27">
        <v>0</v>
      </c>
      <c r="BD27">
        <v>26.8</v>
      </c>
      <c r="BE27">
        <v>21.3</v>
      </c>
      <c r="BF27">
        <v>2.2999999999999998</v>
      </c>
      <c r="BG27">
        <v>3.2</v>
      </c>
      <c r="BI27">
        <v>12.5</v>
      </c>
      <c r="BJ27">
        <v>62.1</v>
      </c>
      <c r="BK27">
        <v>39.700000000000003</v>
      </c>
      <c r="BL27">
        <v>21.7</v>
      </c>
      <c r="BM27">
        <v>0.6</v>
      </c>
    </row>
    <row r="28" spans="4:65" x14ac:dyDescent="0.2">
      <c r="D28" s="5" t="s">
        <v>89</v>
      </c>
      <c r="E28" s="5" t="s">
        <v>78</v>
      </c>
      <c r="F28" s="5">
        <v>3013.8</v>
      </c>
      <c r="G28" s="5">
        <v>178.5</v>
      </c>
      <c r="H28" s="5">
        <v>126</v>
      </c>
      <c r="I28" s="5">
        <v>126</v>
      </c>
      <c r="J28" s="5"/>
      <c r="K28" s="5">
        <v>126</v>
      </c>
      <c r="L28" s="5"/>
      <c r="M28" s="5"/>
      <c r="N28" s="5">
        <v>52.6</v>
      </c>
      <c r="O28" s="5">
        <v>51.2</v>
      </c>
      <c r="Q28" s="5"/>
      <c r="R28">
        <v>1.3</v>
      </c>
      <c r="S28" s="5"/>
      <c r="T28" s="5"/>
      <c r="U28" s="5"/>
      <c r="V28" s="5">
        <v>2793.4</v>
      </c>
      <c r="W28" s="5">
        <v>2508.6</v>
      </c>
      <c r="X28" s="5">
        <v>2349.4</v>
      </c>
      <c r="Y28" s="5">
        <v>152</v>
      </c>
      <c r="Z28" s="5">
        <v>5.2</v>
      </c>
      <c r="AA28" s="5">
        <v>1.9</v>
      </c>
      <c r="AB28" s="5">
        <v>284.89999999999998</v>
      </c>
      <c r="AC28" s="5">
        <v>33.5</v>
      </c>
      <c r="AD28" s="5">
        <v>12.8</v>
      </c>
      <c r="AE28">
        <v>120.2</v>
      </c>
      <c r="AF28">
        <v>1.1000000000000001</v>
      </c>
      <c r="AH28">
        <v>0</v>
      </c>
      <c r="AI28">
        <v>7.3</v>
      </c>
      <c r="AJ28">
        <v>23.2</v>
      </c>
      <c r="AK28">
        <v>12.6</v>
      </c>
      <c r="AL28">
        <v>39.9</v>
      </c>
      <c r="AM28">
        <v>9.6999999999999993</v>
      </c>
      <c r="AN28">
        <v>0</v>
      </c>
      <c r="AO28">
        <v>0.6</v>
      </c>
      <c r="AQ28">
        <v>2</v>
      </c>
      <c r="AR28">
        <v>21.9</v>
      </c>
      <c r="AS28">
        <v>22.4</v>
      </c>
      <c r="AT28">
        <v>4.7</v>
      </c>
      <c r="BD28">
        <v>4.7</v>
      </c>
      <c r="BE28">
        <v>4.2</v>
      </c>
      <c r="BG28">
        <v>0.5</v>
      </c>
      <c r="BI28">
        <v>8</v>
      </c>
      <c r="BJ28">
        <v>6.8</v>
      </c>
      <c r="BL28">
        <v>6.8</v>
      </c>
    </row>
    <row r="29" spans="4:65" x14ac:dyDescent="0.2">
      <c r="D29" s="5" t="s">
        <v>90</v>
      </c>
      <c r="E29" s="5" t="s">
        <v>78</v>
      </c>
      <c r="F29" s="5">
        <v>3412.6</v>
      </c>
      <c r="G29" s="5">
        <v>121.1</v>
      </c>
      <c r="H29" s="5"/>
      <c r="I29" s="5"/>
      <c r="J29" s="5"/>
      <c r="K29" s="5"/>
      <c r="L29" s="5"/>
      <c r="M29" s="5"/>
      <c r="N29" s="5">
        <v>121.1</v>
      </c>
      <c r="O29" s="5">
        <v>66.3</v>
      </c>
      <c r="Q29" s="5"/>
      <c r="R29">
        <v>4.5</v>
      </c>
      <c r="S29" s="5"/>
      <c r="T29" s="5">
        <v>17.8</v>
      </c>
      <c r="U29" s="5">
        <v>32.4</v>
      </c>
      <c r="V29" s="5">
        <v>2719.2</v>
      </c>
      <c r="W29" s="5">
        <v>3.1</v>
      </c>
      <c r="X29" s="5">
        <v>3.1</v>
      </c>
      <c r="Y29" s="5"/>
      <c r="Z29" s="5"/>
      <c r="AA29" s="5"/>
      <c r="AB29" s="5">
        <v>2716</v>
      </c>
      <c r="AC29" s="5">
        <v>179.8</v>
      </c>
      <c r="AD29" s="5">
        <v>50.9</v>
      </c>
      <c r="AE29">
        <v>334.7</v>
      </c>
      <c r="AF29">
        <v>375.7</v>
      </c>
      <c r="AH29">
        <v>2.7</v>
      </c>
      <c r="AI29">
        <v>298.5</v>
      </c>
      <c r="AJ29">
        <v>12.4</v>
      </c>
      <c r="AK29">
        <v>881.7</v>
      </c>
      <c r="AL29">
        <v>452.3</v>
      </c>
      <c r="AM29">
        <v>9</v>
      </c>
      <c r="AN29">
        <v>24.6</v>
      </c>
      <c r="AO29">
        <v>22.7</v>
      </c>
      <c r="AP29">
        <v>4.9000000000000004</v>
      </c>
      <c r="AQ29">
        <v>8.8000000000000007</v>
      </c>
      <c r="AR29">
        <v>57.4</v>
      </c>
      <c r="AS29">
        <v>0.5</v>
      </c>
      <c r="BH29">
        <v>312.2</v>
      </c>
      <c r="BI29">
        <v>259.7</v>
      </c>
    </row>
    <row r="30" spans="4:65" x14ac:dyDescent="0.2">
      <c r="D30" s="5" t="s">
        <v>91</v>
      </c>
      <c r="E30" s="5" t="s">
        <v>78</v>
      </c>
      <c r="F30" s="5">
        <v>515.5</v>
      </c>
      <c r="G30" s="5"/>
      <c r="H30" s="5"/>
      <c r="I30" s="5"/>
      <c r="J30" s="5"/>
      <c r="K30" s="5"/>
      <c r="L30" s="5"/>
      <c r="M30" s="5"/>
      <c r="N30" s="5"/>
      <c r="O30" s="5"/>
      <c r="Q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312.2</v>
      </c>
      <c r="BI30">
        <v>203.3</v>
      </c>
    </row>
    <row r="31" spans="4:65" x14ac:dyDescent="0.2">
      <c r="D31" s="5" t="s">
        <v>92</v>
      </c>
      <c r="E31" s="5" t="s">
        <v>78</v>
      </c>
      <c r="F31" s="5">
        <v>2897.2</v>
      </c>
      <c r="G31" s="5">
        <v>121.1</v>
      </c>
      <c r="H31" s="5"/>
      <c r="I31" s="5"/>
      <c r="J31" s="5"/>
      <c r="K31" s="5"/>
      <c r="L31" s="5"/>
      <c r="M31" s="5"/>
      <c r="N31" s="5">
        <v>121.1</v>
      </c>
      <c r="O31" s="5">
        <v>66.3</v>
      </c>
      <c r="Q31" s="5"/>
      <c r="R31">
        <v>4.5</v>
      </c>
      <c r="S31" s="5"/>
      <c r="T31" s="5">
        <v>17.8</v>
      </c>
      <c r="U31" s="5">
        <v>32.4</v>
      </c>
      <c r="V31" s="5">
        <v>2719.2</v>
      </c>
      <c r="W31" s="5">
        <v>3.1</v>
      </c>
      <c r="X31" s="5">
        <v>3.1</v>
      </c>
      <c r="Y31" s="5"/>
      <c r="Z31" s="5"/>
      <c r="AA31" s="5"/>
      <c r="AB31" s="5">
        <v>2716</v>
      </c>
      <c r="AC31" s="5">
        <v>179.8</v>
      </c>
      <c r="AD31" s="5">
        <v>50.9</v>
      </c>
      <c r="AE31">
        <v>334.7</v>
      </c>
      <c r="AF31">
        <v>375.7</v>
      </c>
      <c r="AH31">
        <v>2.7</v>
      </c>
      <c r="AI31">
        <v>298.5</v>
      </c>
      <c r="AJ31">
        <v>12.4</v>
      </c>
      <c r="AK31">
        <v>881.7</v>
      </c>
      <c r="AL31">
        <v>452.3</v>
      </c>
      <c r="AM31">
        <v>9</v>
      </c>
      <c r="AN31">
        <v>24.6</v>
      </c>
      <c r="AO31">
        <v>22.7</v>
      </c>
      <c r="AP31">
        <v>4.9000000000000004</v>
      </c>
      <c r="AQ31">
        <v>8.8000000000000007</v>
      </c>
      <c r="AR31">
        <v>57.4</v>
      </c>
      <c r="AS31">
        <v>0.5</v>
      </c>
      <c r="BI31">
        <v>56.4</v>
      </c>
    </row>
    <row r="32" spans="4:65" x14ac:dyDescent="0.2">
      <c r="D32" s="5" t="s">
        <v>200</v>
      </c>
      <c r="E32" s="5" t="s">
        <v>78</v>
      </c>
      <c r="F32" s="5">
        <v>471.6</v>
      </c>
      <c r="G32" s="5">
        <v>272.7</v>
      </c>
      <c r="H32" s="5">
        <v>313.7</v>
      </c>
      <c r="I32" s="5">
        <v>313.7</v>
      </c>
      <c r="J32" s="5"/>
      <c r="K32" s="5">
        <v>126</v>
      </c>
      <c r="L32" s="5">
        <v>187.7</v>
      </c>
      <c r="M32" s="5"/>
      <c r="N32" s="5">
        <v>-41</v>
      </c>
      <c r="O32" s="5">
        <v>-15.1</v>
      </c>
      <c r="Q32" s="5"/>
      <c r="R32">
        <v>-3.2</v>
      </c>
      <c r="S32" s="5"/>
      <c r="T32" s="5">
        <v>-14.1</v>
      </c>
      <c r="U32" s="5">
        <v>-8.6</v>
      </c>
      <c r="V32" s="5">
        <v>129.69999999999999</v>
      </c>
      <c r="W32" s="5">
        <v>2505.4</v>
      </c>
      <c r="X32" s="5">
        <v>2346.3000000000002</v>
      </c>
      <c r="Y32" s="5">
        <v>152</v>
      </c>
      <c r="Z32" s="5">
        <v>5.2</v>
      </c>
      <c r="AA32" s="5">
        <v>1.9</v>
      </c>
      <c r="AB32" s="5">
        <v>-2375.6999999999998</v>
      </c>
      <c r="AC32" s="5">
        <v>-117.4</v>
      </c>
      <c r="AD32" s="5">
        <v>-38.200000000000003</v>
      </c>
      <c r="AE32">
        <v>-214.4</v>
      </c>
      <c r="AF32">
        <v>-374.6</v>
      </c>
      <c r="AH32">
        <v>-2.7</v>
      </c>
      <c r="AI32">
        <v>-291.2</v>
      </c>
      <c r="AJ32">
        <v>10.9</v>
      </c>
      <c r="AK32">
        <v>-868.5</v>
      </c>
      <c r="AL32">
        <v>-411.3</v>
      </c>
      <c r="AM32">
        <v>0.7</v>
      </c>
      <c r="AN32">
        <v>-24.6</v>
      </c>
      <c r="AO32">
        <v>-22.1</v>
      </c>
      <c r="AP32">
        <v>-4.9000000000000004</v>
      </c>
      <c r="AQ32">
        <v>-6.8</v>
      </c>
      <c r="AR32">
        <v>-10.8</v>
      </c>
      <c r="AS32">
        <v>517.5</v>
      </c>
      <c r="AT32">
        <v>34.200000000000003</v>
      </c>
      <c r="AU32">
        <v>0.3</v>
      </c>
      <c r="AV32">
        <v>2.2999999999999998</v>
      </c>
      <c r="AW32">
        <v>2.2999999999999998</v>
      </c>
      <c r="AY32">
        <v>0</v>
      </c>
      <c r="BA32">
        <v>0</v>
      </c>
      <c r="BD32">
        <v>31.5</v>
      </c>
      <c r="BE32">
        <v>25.4</v>
      </c>
      <c r="BF32">
        <v>2.2999999999999998</v>
      </c>
      <c r="BG32">
        <v>3.8</v>
      </c>
      <c r="BH32">
        <v>-312.2</v>
      </c>
      <c r="BI32">
        <v>-239.2</v>
      </c>
      <c r="BJ32">
        <v>68.900000000000006</v>
      </c>
      <c r="BK32">
        <v>39.700000000000003</v>
      </c>
      <c r="BL32">
        <v>28.5</v>
      </c>
      <c r="BM32">
        <v>0.6</v>
      </c>
    </row>
    <row r="33" spans="4:65" x14ac:dyDescent="0.2">
      <c r="D33" s="5" t="s">
        <v>201</v>
      </c>
      <c r="E33" s="5" t="s">
        <v>78</v>
      </c>
      <c r="F33" s="5">
        <v>354.9</v>
      </c>
      <c r="G33" s="5">
        <v>215.2</v>
      </c>
      <c r="H33" s="5">
        <v>187.7</v>
      </c>
      <c r="I33" s="5">
        <v>187.7</v>
      </c>
      <c r="J33" s="5"/>
      <c r="K33" s="5"/>
      <c r="L33" s="5">
        <v>187.7</v>
      </c>
      <c r="M33" s="5"/>
      <c r="N33" s="5">
        <v>27.5</v>
      </c>
      <c r="O33" s="5"/>
      <c r="Q33" s="5"/>
      <c r="S33" s="5"/>
      <c r="T33" s="5">
        <v>3.7</v>
      </c>
      <c r="U33" s="5">
        <v>23.8</v>
      </c>
      <c r="V33" s="5">
        <v>55.4</v>
      </c>
      <c r="W33" s="5"/>
      <c r="X33" s="5"/>
      <c r="Y33" s="5"/>
      <c r="Z33" s="5"/>
      <c r="AA33" s="5"/>
      <c r="AB33" s="5">
        <v>55.4</v>
      </c>
      <c r="AC33" s="5">
        <v>29</v>
      </c>
      <c r="AD33" s="5"/>
      <c r="AK33">
        <v>0.6</v>
      </c>
      <c r="AL33">
        <v>1.1000000000000001</v>
      </c>
      <c r="AR33">
        <v>24.7</v>
      </c>
      <c r="AS33">
        <v>495.7</v>
      </c>
      <c r="AT33">
        <v>29.5</v>
      </c>
      <c r="AU33">
        <v>0.3</v>
      </c>
      <c r="AV33">
        <v>2.2999999999999998</v>
      </c>
      <c r="AW33">
        <v>2.2999999999999998</v>
      </c>
      <c r="AY33">
        <v>0</v>
      </c>
      <c r="BA33">
        <v>0</v>
      </c>
      <c r="BD33">
        <v>26.8</v>
      </c>
      <c r="BE33">
        <v>21.3</v>
      </c>
      <c r="BF33">
        <v>2.2999999999999998</v>
      </c>
      <c r="BG33">
        <v>3.2</v>
      </c>
      <c r="BH33">
        <v>-312.2</v>
      </c>
      <c r="BI33">
        <v>-190.8</v>
      </c>
      <c r="BJ33">
        <v>62.1</v>
      </c>
      <c r="BK33">
        <v>39.700000000000003</v>
      </c>
      <c r="BL33">
        <v>21.7</v>
      </c>
      <c r="BM33">
        <v>0.6</v>
      </c>
    </row>
    <row r="34" spans="4:65" x14ac:dyDescent="0.2">
      <c r="D34" s="5" t="s">
        <v>202</v>
      </c>
      <c r="E34" s="5" t="s">
        <v>78</v>
      </c>
      <c r="F34" s="5">
        <v>116.7</v>
      </c>
      <c r="G34" s="5">
        <v>57.5</v>
      </c>
      <c r="H34" s="5">
        <v>126</v>
      </c>
      <c r="I34" s="5">
        <v>126</v>
      </c>
      <c r="J34" s="5"/>
      <c r="K34" s="5">
        <v>126</v>
      </c>
      <c r="L34" s="5"/>
      <c r="M34" s="5"/>
      <c r="N34" s="5">
        <v>-68.5</v>
      </c>
      <c r="O34" s="5">
        <v>-15.1</v>
      </c>
      <c r="Q34" s="5"/>
      <c r="R34">
        <v>-3.2</v>
      </c>
      <c r="S34" s="5"/>
      <c r="T34" s="5">
        <v>-17.8</v>
      </c>
      <c r="U34" s="5">
        <v>-32.4</v>
      </c>
      <c r="V34" s="5">
        <v>74.3</v>
      </c>
      <c r="W34" s="5">
        <v>2505.4</v>
      </c>
      <c r="X34" s="5">
        <v>2346.3000000000002</v>
      </c>
      <c r="Y34" s="5">
        <v>152</v>
      </c>
      <c r="Z34" s="5">
        <v>5.2</v>
      </c>
      <c r="AA34" s="5">
        <v>1.9</v>
      </c>
      <c r="AB34" s="5">
        <v>-2431.1</v>
      </c>
      <c r="AC34" s="5">
        <v>-146.30000000000001</v>
      </c>
      <c r="AD34" s="5">
        <v>-38.200000000000003</v>
      </c>
      <c r="AE34">
        <v>-214.4</v>
      </c>
      <c r="AF34">
        <v>-374.6</v>
      </c>
      <c r="AH34">
        <v>-2.7</v>
      </c>
      <c r="AI34">
        <v>-291.2</v>
      </c>
      <c r="AJ34">
        <v>10.9</v>
      </c>
      <c r="AK34">
        <v>-869.2</v>
      </c>
      <c r="AL34">
        <v>-412.4</v>
      </c>
      <c r="AM34">
        <v>0.7</v>
      </c>
      <c r="AN34">
        <v>-24.6</v>
      </c>
      <c r="AO34">
        <v>-22.1</v>
      </c>
      <c r="AP34">
        <v>-4.9000000000000004</v>
      </c>
      <c r="AQ34">
        <v>-6.8</v>
      </c>
      <c r="AR34">
        <v>-35.5</v>
      </c>
      <c r="AS34">
        <v>21.9</v>
      </c>
      <c r="AT34">
        <v>4.7</v>
      </c>
      <c r="BD34">
        <v>4.7</v>
      </c>
      <c r="BE34">
        <v>4.2</v>
      </c>
      <c r="BG34">
        <v>0.5</v>
      </c>
      <c r="BI34">
        <v>-48.4</v>
      </c>
      <c r="BJ34">
        <v>6.8</v>
      </c>
      <c r="BL34">
        <v>6.8</v>
      </c>
    </row>
    <row r="35" spans="4:65" x14ac:dyDescent="0.2">
      <c r="D35" s="5" t="s">
        <v>203</v>
      </c>
      <c r="E35" s="5" t="s">
        <v>78</v>
      </c>
      <c r="F35" s="5">
        <v>189.7</v>
      </c>
      <c r="G35" s="5">
        <v>18.100000000000001</v>
      </c>
      <c r="H35" s="5"/>
      <c r="I35" s="5"/>
      <c r="J35" s="5"/>
      <c r="K35" s="5"/>
      <c r="L35" s="5"/>
      <c r="M35" s="5"/>
      <c r="N35" s="5">
        <v>18.100000000000001</v>
      </c>
      <c r="O35" s="5"/>
      <c r="Q35" s="5"/>
      <c r="S35" s="5"/>
      <c r="T35" s="5">
        <v>10.7</v>
      </c>
      <c r="U35" s="5">
        <v>7.4</v>
      </c>
      <c r="V35" s="5">
        <v>80.400000000000006</v>
      </c>
      <c r="W35" s="5"/>
      <c r="X35" s="5"/>
      <c r="Y35" s="5"/>
      <c r="Z35" s="5"/>
      <c r="AA35" s="5"/>
      <c r="AB35" s="5">
        <v>80.400000000000006</v>
      </c>
      <c r="AC35" s="5">
        <v>50.3</v>
      </c>
      <c r="AD35" s="5">
        <v>0.1</v>
      </c>
      <c r="AK35">
        <v>0.1</v>
      </c>
      <c r="AL35">
        <v>13</v>
      </c>
      <c r="AQ35">
        <v>5.6</v>
      </c>
      <c r="AR35">
        <v>11.4</v>
      </c>
      <c r="AS35">
        <v>46.9</v>
      </c>
      <c r="BH35">
        <v>25.5</v>
      </c>
      <c r="BI35">
        <v>18.8</v>
      </c>
    </row>
    <row r="36" spans="4:65" x14ac:dyDescent="0.2">
      <c r="D36" s="5" t="s">
        <v>93</v>
      </c>
      <c r="E36" s="5" t="s">
        <v>78</v>
      </c>
      <c r="F36" s="5">
        <v>12.7</v>
      </c>
      <c r="G36" s="5"/>
      <c r="H36" s="5"/>
      <c r="I36" s="5"/>
      <c r="J36" s="5"/>
      <c r="K36" s="5"/>
      <c r="L36" s="5"/>
      <c r="M36" s="5"/>
      <c r="N36" s="5"/>
      <c r="O36" s="5"/>
      <c r="Q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12.7</v>
      </c>
    </row>
    <row r="37" spans="4:65" x14ac:dyDescent="0.2">
      <c r="D37" s="5" t="s">
        <v>94</v>
      </c>
      <c r="E37" s="5" t="s">
        <v>78</v>
      </c>
      <c r="F37" s="5">
        <v>32.9</v>
      </c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29.3</v>
      </c>
      <c r="BH37">
        <v>3.1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8.6</v>
      </c>
      <c r="G38" s="5">
        <v>8.1999999999999993</v>
      </c>
      <c r="H38" s="5"/>
      <c r="I38" s="5"/>
      <c r="J38" s="5"/>
      <c r="K38" s="5"/>
      <c r="L38" s="5"/>
      <c r="M38" s="5"/>
      <c r="N38" s="5">
        <v>8.1999999999999993</v>
      </c>
      <c r="O38" s="5"/>
      <c r="Q38" s="5"/>
      <c r="S38" s="5"/>
      <c r="T38" s="5">
        <v>7.5</v>
      </c>
      <c r="U38" s="5">
        <v>0.7</v>
      </c>
      <c r="V38" s="5"/>
      <c r="W38" s="5"/>
      <c r="X38" s="5"/>
      <c r="Y38" s="5"/>
      <c r="Z38" s="5"/>
      <c r="AA38" s="5"/>
      <c r="AB38" s="5"/>
      <c r="AC38" s="5"/>
      <c r="AD38" s="5"/>
      <c r="BH38">
        <v>0.4</v>
      </c>
    </row>
    <row r="39" spans="4:65" x14ac:dyDescent="0.2">
      <c r="D39" s="5" t="s">
        <v>96</v>
      </c>
      <c r="E39" s="5" t="s">
        <v>78</v>
      </c>
      <c r="F39" s="5">
        <v>11</v>
      </c>
      <c r="G39" s="5">
        <v>9.9</v>
      </c>
      <c r="H39" s="5"/>
      <c r="I39" s="5"/>
      <c r="J39" s="5"/>
      <c r="K39" s="5"/>
      <c r="L39" s="5"/>
      <c r="M39" s="5"/>
      <c r="N39" s="5">
        <v>9.9</v>
      </c>
      <c r="O39" s="5"/>
      <c r="Q39" s="5"/>
      <c r="S39" s="5"/>
      <c r="T39" s="5">
        <v>3.2</v>
      </c>
      <c r="U39" s="5">
        <v>6.6</v>
      </c>
      <c r="V39" s="5"/>
      <c r="W39" s="5"/>
      <c r="X39" s="5"/>
      <c r="Y39" s="5"/>
      <c r="Z39" s="5"/>
      <c r="AA39" s="5"/>
      <c r="AB39" s="5"/>
      <c r="AC39" s="5"/>
      <c r="AD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</v>
      </c>
      <c r="G40" s="5"/>
      <c r="H40" s="5"/>
      <c r="I40" s="5"/>
      <c r="J40" s="5"/>
      <c r="K40" s="5"/>
      <c r="L40" s="5"/>
      <c r="M40" s="5"/>
      <c r="N40" s="5"/>
      <c r="O40" s="5"/>
      <c r="Q40" s="5"/>
      <c r="S40" s="5"/>
      <c r="T40" s="5"/>
      <c r="U40" s="5"/>
      <c r="V40" s="5">
        <v>80.400000000000006</v>
      </c>
      <c r="W40" s="5"/>
      <c r="X40" s="5"/>
      <c r="Y40" s="5"/>
      <c r="Z40" s="5"/>
      <c r="AA40" s="5"/>
      <c r="AB40" s="5">
        <v>80.400000000000006</v>
      </c>
      <c r="AC40" s="5">
        <v>50.3</v>
      </c>
      <c r="AD40" s="5">
        <v>0.1</v>
      </c>
      <c r="AK40">
        <v>0</v>
      </c>
      <c r="AL40">
        <v>13</v>
      </c>
      <c r="AQ40">
        <v>5.6</v>
      </c>
      <c r="AR40">
        <v>11.4</v>
      </c>
      <c r="AS40">
        <v>15.5</v>
      </c>
      <c r="BH40">
        <v>8.8000000000000007</v>
      </c>
      <c r="BI40">
        <v>18.3</v>
      </c>
    </row>
    <row r="41" spans="4:65" x14ac:dyDescent="0.2">
      <c r="D41" s="5" t="s">
        <v>204</v>
      </c>
      <c r="E41" s="5" t="s">
        <v>78</v>
      </c>
      <c r="F41" s="5">
        <v>1.4</v>
      </c>
      <c r="G41" s="5"/>
      <c r="H41" s="5"/>
      <c r="I41" s="5"/>
      <c r="J41" s="5"/>
      <c r="K41" s="5"/>
      <c r="L41" s="5"/>
      <c r="M41" s="5"/>
      <c r="N41" s="5"/>
      <c r="O41" s="5"/>
      <c r="Q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1.4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21.5</v>
      </c>
      <c r="G42" s="5"/>
      <c r="H42" s="5"/>
      <c r="I42" s="5"/>
      <c r="J42" s="5"/>
      <c r="K42" s="5"/>
      <c r="L42" s="5"/>
      <c r="M42" s="5"/>
      <c r="N42" s="5"/>
      <c r="O42" s="5"/>
      <c r="Q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17.2</v>
      </c>
      <c r="BI42">
        <v>4.4000000000000004</v>
      </c>
    </row>
    <row r="43" spans="4:65" x14ac:dyDescent="0.2">
      <c r="D43" s="5" t="s">
        <v>99</v>
      </c>
      <c r="E43" s="5" t="s">
        <v>78</v>
      </c>
      <c r="F43" s="5">
        <v>2453.1999999999998</v>
      </c>
      <c r="G43" s="5">
        <v>21.5</v>
      </c>
      <c r="H43" s="5">
        <v>3.9</v>
      </c>
      <c r="I43" s="5">
        <v>3.5</v>
      </c>
      <c r="J43" s="5">
        <v>1.9</v>
      </c>
      <c r="K43" s="5">
        <v>0.5</v>
      </c>
      <c r="L43" s="5">
        <v>1.1000000000000001</v>
      </c>
      <c r="M43" s="5">
        <v>0.4</v>
      </c>
      <c r="N43" s="5">
        <v>17.600000000000001</v>
      </c>
      <c r="O43" s="5">
        <v>9.6</v>
      </c>
      <c r="P43">
        <v>0.2</v>
      </c>
      <c r="Q43" s="5"/>
      <c r="R43">
        <v>3.2</v>
      </c>
      <c r="S43" s="5"/>
      <c r="T43" s="5">
        <v>3.4</v>
      </c>
      <c r="U43" s="5">
        <v>1.3</v>
      </c>
      <c r="V43" s="5">
        <v>952.6</v>
      </c>
      <c r="W43" s="5">
        <v>109.4</v>
      </c>
      <c r="X43" s="5"/>
      <c r="Y43" s="5">
        <v>109.4</v>
      </c>
      <c r="Z43" s="5"/>
      <c r="AA43" s="5"/>
      <c r="AB43" s="5">
        <v>843.3</v>
      </c>
      <c r="AC43" s="5">
        <v>68.599999999999994</v>
      </c>
      <c r="AD43" s="5">
        <v>61.1</v>
      </c>
      <c r="AE43">
        <v>141.1</v>
      </c>
      <c r="AF43">
        <v>171.1</v>
      </c>
      <c r="AH43">
        <v>0.2</v>
      </c>
      <c r="AI43">
        <v>4.2</v>
      </c>
      <c r="AJ43">
        <v>4.4000000000000004</v>
      </c>
      <c r="AK43">
        <v>327.5</v>
      </c>
      <c r="AL43">
        <v>5.3</v>
      </c>
      <c r="AM43">
        <v>7</v>
      </c>
      <c r="AN43">
        <v>7.3</v>
      </c>
      <c r="AO43">
        <v>15</v>
      </c>
      <c r="AP43">
        <v>2.7</v>
      </c>
      <c r="AQ43">
        <v>15.6</v>
      </c>
      <c r="AR43">
        <v>12.3</v>
      </c>
      <c r="AS43">
        <v>907.1</v>
      </c>
      <c r="AT43">
        <v>18.7</v>
      </c>
      <c r="AY43">
        <v>0.4</v>
      </c>
      <c r="AZ43">
        <v>0.4</v>
      </c>
      <c r="BC43">
        <v>0.1</v>
      </c>
      <c r="BD43">
        <v>18.2</v>
      </c>
      <c r="BF43">
        <v>16.8</v>
      </c>
      <c r="BG43">
        <v>1.4</v>
      </c>
      <c r="BH43">
        <v>333.9</v>
      </c>
      <c r="BI43">
        <v>216</v>
      </c>
      <c r="BJ43">
        <v>3.3</v>
      </c>
      <c r="BL43">
        <v>3.3</v>
      </c>
    </row>
    <row r="44" spans="4:65" x14ac:dyDescent="0.2">
      <c r="D44" s="5" t="s">
        <v>100</v>
      </c>
      <c r="E44" s="5" t="s">
        <v>78</v>
      </c>
      <c r="F44" s="5">
        <v>1995.2</v>
      </c>
      <c r="G44" s="5">
        <v>15.6</v>
      </c>
      <c r="H44" s="5">
        <v>3.4</v>
      </c>
      <c r="I44" s="5">
        <v>3</v>
      </c>
      <c r="J44" s="5">
        <v>1.9</v>
      </c>
      <c r="K44" s="5"/>
      <c r="L44" s="5">
        <v>1.1000000000000001</v>
      </c>
      <c r="M44" s="5">
        <v>0.4</v>
      </c>
      <c r="N44" s="5">
        <v>12.2</v>
      </c>
      <c r="O44" s="5">
        <v>7.4</v>
      </c>
      <c r="P44">
        <v>0.2</v>
      </c>
      <c r="Q44" s="5"/>
      <c r="S44" s="5"/>
      <c r="T44" s="5">
        <v>3.4</v>
      </c>
      <c r="U44" s="5">
        <v>1.3</v>
      </c>
      <c r="V44" s="5">
        <v>598.9</v>
      </c>
      <c r="W44" s="5"/>
      <c r="X44" s="5"/>
      <c r="Y44" s="5"/>
      <c r="Z44" s="5"/>
      <c r="AA44" s="5"/>
      <c r="AB44" s="5">
        <v>598.9</v>
      </c>
      <c r="AC44" s="5">
        <v>68.599999999999994</v>
      </c>
      <c r="AD44" s="5">
        <v>33.799999999999997</v>
      </c>
      <c r="AF44">
        <v>171.1</v>
      </c>
      <c r="AH44">
        <v>0.2</v>
      </c>
      <c r="AI44">
        <v>4.2</v>
      </c>
      <c r="AJ44">
        <v>0.6</v>
      </c>
      <c r="AK44">
        <v>313.5</v>
      </c>
      <c r="AL44">
        <v>5.0999999999999996</v>
      </c>
      <c r="AR44">
        <v>1.9</v>
      </c>
      <c r="AS44">
        <v>808.7</v>
      </c>
      <c r="AT44">
        <v>18.7</v>
      </c>
      <c r="AY44">
        <v>0.4</v>
      </c>
      <c r="AZ44">
        <v>0.4</v>
      </c>
      <c r="BC44">
        <v>0.1</v>
      </c>
      <c r="BD44">
        <v>18.2</v>
      </c>
      <c r="BF44">
        <v>16.8</v>
      </c>
      <c r="BG44">
        <v>1.4</v>
      </c>
      <c r="BH44">
        <v>333.9</v>
      </c>
      <c r="BI44">
        <v>216</v>
      </c>
      <c r="BJ44">
        <v>3.3</v>
      </c>
      <c r="BL44">
        <v>3.3</v>
      </c>
    </row>
    <row r="45" spans="4:65" x14ac:dyDescent="0.2">
      <c r="D45" s="5" t="s">
        <v>101</v>
      </c>
      <c r="E45" s="5" t="s">
        <v>78</v>
      </c>
      <c r="F45" s="5">
        <v>652</v>
      </c>
      <c r="G45" s="5">
        <v>15.5</v>
      </c>
      <c r="H45" s="5">
        <v>3.3</v>
      </c>
      <c r="I45" s="5">
        <v>2.9</v>
      </c>
      <c r="J45" s="5">
        <v>1.8</v>
      </c>
      <c r="K45" s="5"/>
      <c r="L45" s="5">
        <v>1.1000000000000001</v>
      </c>
      <c r="M45" s="5">
        <v>0.4</v>
      </c>
      <c r="N45" s="5">
        <v>12.2</v>
      </c>
      <c r="O45" s="5">
        <v>7.4</v>
      </c>
      <c r="P45">
        <v>0.1</v>
      </c>
      <c r="Q45" s="5"/>
      <c r="S45" s="5"/>
      <c r="T45" s="5">
        <v>3.4</v>
      </c>
      <c r="U45" s="5">
        <v>1.3</v>
      </c>
      <c r="V45" s="5">
        <v>108.8</v>
      </c>
      <c r="W45" s="5"/>
      <c r="X45" s="5"/>
      <c r="Y45" s="5"/>
      <c r="Z45" s="5"/>
      <c r="AA45" s="5"/>
      <c r="AB45" s="5">
        <v>108.8</v>
      </c>
      <c r="AC45" s="5">
        <v>68.599999999999994</v>
      </c>
      <c r="AD45" s="5">
        <v>0.6</v>
      </c>
      <c r="AF45">
        <v>0</v>
      </c>
      <c r="AJ45">
        <v>0</v>
      </c>
      <c r="AK45">
        <v>35.700000000000003</v>
      </c>
      <c r="AL45">
        <v>1.9</v>
      </c>
      <c r="AR45">
        <v>1.9</v>
      </c>
      <c r="AS45">
        <v>207.4</v>
      </c>
      <c r="AT45">
        <v>3</v>
      </c>
      <c r="BD45">
        <v>3</v>
      </c>
      <c r="BF45">
        <v>2.4</v>
      </c>
      <c r="BG45">
        <v>0.6</v>
      </c>
      <c r="BH45">
        <v>144.69999999999999</v>
      </c>
      <c r="BI45">
        <v>169.3</v>
      </c>
      <c r="BJ45">
        <v>3.3</v>
      </c>
      <c r="BL45">
        <v>3.3</v>
      </c>
    </row>
    <row r="46" spans="4:65" x14ac:dyDescent="0.2">
      <c r="D46" s="5" t="s">
        <v>205</v>
      </c>
      <c r="E46" s="5" t="s">
        <v>78</v>
      </c>
      <c r="F46" s="5">
        <v>33.200000000000003</v>
      </c>
      <c r="G46" s="5">
        <v>10.9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10.8</v>
      </c>
      <c r="O46" s="5">
        <v>6.1</v>
      </c>
      <c r="Q46" s="5"/>
      <c r="S46" s="5"/>
      <c r="T46" s="5">
        <v>3.4</v>
      </c>
      <c r="U46" s="5">
        <v>1.3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0.1</v>
      </c>
      <c r="AF46">
        <v>0</v>
      </c>
      <c r="AK46">
        <v>0.1</v>
      </c>
      <c r="AS46">
        <v>11.7</v>
      </c>
      <c r="BH46">
        <v>7.8</v>
      </c>
      <c r="BI46">
        <v>2.6</v>
      </c>
    </row>
    <row r="47" spans="4:65" x14ac:dyDescent="0.2">
      <c r="D47" s="5" t="s">
        <v>206</v>
      </c>
      <c r="E47" s="5" t="s">
        <v>78</v>
      </c>
      <c r="F47" s="5">
        <v>307.89999999999998</v>
      </c>
      <c r="G47" s="5">
        <v>1.1000000000000001</v>
      </c>
      <c r="H47" s="5">
        <v>1.1000000000000001</v>
      </c>
      <c r="I47" s="5">
        <v>1.1000000000000001</v>
      </c>
      <c r="J47" s="5"/>
      <c r="K47" s="5"/>
      <c r="L47" s="5">
        <v>1.1000000000000001</v>
      </c>
      <c r="M47" s="5"/>
      <c r="N47" s="5"/>
      <c r="O47" s="5"/>
      <c r="Q47" s="5"/>
      <c r="S47" s="5"/>
      <c r="T47" s="5"/>
      <c r="U47" s="5"/>
      <c r="V47" s="5">
        <v>70.900000000000006</v>
      </c>
      <c r="W47" s="5"/>
      <c r="X47" s="5"/>
      <c r="Y47" s="5"/>
      <c r="Z47" s="5"/>
      <c r="AA47" s="5"/>
      <c r="AB47" s="5">
        <v>70.900000000000006</v>
      </c>
      <c r="AC47" s="5">
        <v>68.599999999999994</v>
      </c>
      <c r="AD47" s="5">
        <v>0</v>
      </c>
      <c r="AK47">
        <v>0.1</v>
      </c>
      <c r="AL47">
        <v>0.2</v>
      </c>
      <c r="AR47">
        <v>1.9</v>
      </c>
      <c r="AS47">
        <v>67.900000000000006</v>
      </c>
      <c r="AT47">
        <v>0</v>
      </c>
      <c r="BD47">
        <v>0</v>
      </c>
      <c r="BH47">
        <v>43.5</v>
      </c>
      <c r="BI47">
        <v>122.4</v>
      </c>
      <c r="BJ47">
        <v>2.1</v>
      </c>
      <c r="BL47">
        <v>2.1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Q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3.4</v>
      </c>
      <c r="AT48">
        <v>0.1</v>
      </c>
      <c r="BD48">
        <v>0.1</v>
      </c>
      <c r="BH48">
        <v>20.5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35.4</v>
      </c>
      <c r="G49" s="5">
        <v>2.2999999999999998</v>
      </c>
      <c r="H49" s="5">
        <v>1</v>
      </c>
      <c r="I49" s="5">
        <v>0.6</v>
      </c>
      <c r="J49" s="5">
        <v>0.6</v>
      </c>
      <c r="K49" s="5"/>
      <c r="L49" s="5"/>
      <c r="M49" s="5">
        <v>0.3</v>
      </c>
      <c r="N49" s="5">
        <v>1.3</v>
      </c>
      <c r="O49" s="5">
        <v>1.3</v>
      </c>
      <c r="Q49" s="5"/>
      <c r="S49" s="5"/>
      <c r="T49" s="5"/>
      <c r="U49" s="5"/>
      <c r="V49" s="5">
        <v>1.7</v>
      </c>
      <c r="W49" s="5"/>
      <c r="X49" s="5"/>
      <c r="Y49" s="5"/>
      <c r="Z49" s="5"/>
      <c r="AA49" s="5"/>
      <c r="AB49" s="5">
        <v>1.7</v>
      </c>
      <c r="AC49" s="5"/>
      <c r="AD49" s="5">
        <v>0.1</v>
      </c>
      <c r="AJ49">
        <v>0</v>
      </c>
      <c r="AK49">
        <v>0.3</v>
      </c>
      <c r="AL49">
        <v>1.4</v>
      </c>
      <c r="AS49">
        <v>24.8</v>
      </c>
      <c r="AT49">
        <v>0.2</v>
      </c>
      <c r="BD49">
        <v>0.2</v>
      </c>
      <c r="BH49">
        <v>5.6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Q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2.8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32.299999999999997</v>
      </c>
      <c r="G51" s="5"/>
      <c r="H51" s="5"/>
      <c r="I51" s="5"/>
      <c r="J51" s="5"/>
      <c r="K51" s="5"/>
      <c r="L51" s="5"/>
      <c r="M51" s="5"/>
      <c r="N51" s="5"/>
      <c r="O51" s="5"/>
      <c r="Q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0.1</v>
      </c>
      <c r="AF51">
        <v>0</v>
      </c>
      <c r="AJ51">
        <v>0</v>
      </c>
      <c r="AK51">
        <v>0.2</v>
      </c>
      <c r="AL51">
        <v>0.1</v>
      </c>
      <c r="AS51">
        <v>17.399999999999999</v>
      </c>
      <c r="BH51">
        <v>14.1</v>
      </c>
      <c r="BI51">
        <v>0.5</v>
      </c>
    </row>
    <row r="52" spans="4:61" x14ac:dyDescent="0.2">
      <c r="D52" t="s">
        <v>211</v>
      </c>
      <c r="E52" t="s">
        <v>78</v>
      </c>
      <c r="F52">
        <v>7.1</v>
      </c>
      <c r="G52">
        <v>0.1</v>
      </c>
      <c r="H52">
        <v>0.1</v>
      </c>
      <c r="M52">
        <v>0.1</v>
      </c>
      <c r="R52" s="5"/>
      <c r="S52" s="5"/>
      <c r="T52" s="5"/>
      <c r="U52" s="5"/>
      <c r="V52" s="5">
        <v>1.4</v>
      </c>
      <c r="W52" s="5"/>
      <c r="X52" s="5"/>
      <c r="Y52" s="5"/>
      <c r="Z52" s="5"/>
      <c r="AA52" s="5"/>
      <c r="AB52" s="5">
        <v>1.4</v>
      </c>
      <c r="AC52" s="5"/>
      <c r="AD52" s="5">
        <v>0</v>
      </c>
      <c r="AK52">
        <v>1.4</v>
      </c>
      <c r="AS52">
        <v>2.9</v>
      </c>
      <c r="BH52">
        <v>1</v>
      </c>
      <c r="BI52">
        <v>1.7</v>
      </c>
    </row>
    <row r="53" spans="4:61" x14ac:dyDescent="0.2">
      <c r="D53" t="s">
        <v>212</v>
      </c>
      <c r="E53" t="s">
        <v>78</v>
      </c>
      <c r="F53">
        <v>98.6</v>
      </c>
      <c r="G53">
        <v>0.9</v>
      </c>
      <c r="H53">
        <v>0.9</v>
      </c>
      <c r="I53">
        <v>0.9</v>
      </c>
      <c r="J53">
        <v>0.9</v>
      </c>
      <c r="R53" s="5"/>
      <c r="S53" s="5"/>
      <c r="T53" s="5"/>
      <c r="U53" s="5"/>
      <c r="V53" s="5">
        <v>1.5</v>
      </c>
      <c r="W53" s="5"/>
      <c r="X53" s="5"/>
      <c r="Y53" s="5"/>
      <c r="Z53" s="5"/>
      <c r="AA53" s="5"/>
      <c r="AB53" s="5">
        <v>1.5</v>
      </c>
      <c r="AC53" s="5"/>
      <c r="AD53" s="5">
        <v>0.2</v>
      </c>
      <c r="AF53">
        <v>0</v>
      </c>
      <c r="AJ53">
        <v>0</v>
      </c>
      <c r="AK53">
        <v>1.1000000000000001</v>
      </c>
      <c r="AL53">
        <v>0.2</v>
      </c>
      <c r="AS53">
        <v>49.3</v>
      </c>
      <c r="AT53">
        <v>0.4</v>
      </c>
      <c r="BD53">
        <v>0.4</v>
      </c>
      <c r="BH53">
        <v>22.8</v>
      </c>
      <c r="BI53">
        <v>23.6</v>
      </c>
    </row>
    <row r="54" spans="4:61" x14ac:dyDescent="0.2">
      <c r="D54" t="s">
        <v>213</v>
      </c>
      <c r="E54" t="s">
        <v>78</v>
      </c>
      <c r="F54">
        <v>39.9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10.4</v>
      </c>
      <c r="AT54">
        <v>0.1</v>
      </c>
      <c r="BD54">
        <v>0.1</v>
      </c>
      <c r="BH54">
        <v>13.2</v>
      </c>
      <c r="BI54">
        <v>16.100000000000001</v>
      </c>
    </row>
    <row r="55" spans="4:61" x14ac:dyDescent="0.2">
      <c r="D55" t="s">
        <v>214</v>
      </c>
      <c r="E55" t="s">
        <v>78</v>
      </c>
      <c r="F55">
        <v>4.2</v>
      </c>
      <c r="V55">
        <v>0.1</v>
      </c>
      <c r="AB55">
        <v>0.1</v>
      </c>
      <c r="AD55">
        <v>0</v>
      </c>
      <c r="AK55">
        <v>0.1</v>
      </c>
      <c r="AS55">
        <v>0.8</v>
      </c>
      <c r="AT55">
        <v>2.1</v>
      </c>
      <c r="BD55">
        <v>2.1</v>
      </c>
      <c r="BH55">
        <v>1.1000000000000001</v>
      </c>
      <c r="BI55">
        <v>0</v>
      </c>
    </row>
    <row r="56" spans="4:61" x14ac:dyDescent="0.2">
      <c r="D56" t="s">
        <v>215</v>
      </c>
      <c r="E56" t="s">
        <v>78</v>
      </c>
      <c r="F56">
        <v>40.4</v>
      </c>
      <c r="V56">
        <v>32</v>
      </c>
      <c r="AB56">
        <v>32</v>
      </c>
      <c r="AK56">
        <v>32</v>
      </c>
      <c r="AS56">
        <v>4.8</v>
      </c>
      <c r="BH56">
        <v>3.6</v>
      </c>
    </row>
    <row r="57" spans="4:61" x14ac:dyDescent="0.2">
      <c r="D57" t="s">
        <v>226</v>
      </c>
      <c r="E57" t="s">
        <v>78</v>
      </c>
      <c r="F57">
        <v>8.1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</v>
      </c>
      <c r="AS57">
        <v>5.2</v>
      </c>
      <c r="BH57">
        <v>2</v>
      </c>
      <c r="BI57">
        <v>0.8</v>
      </c>
    </row>
    <row r="58" spans="4:61" x14ac:dyDescent="0.2">
      <c r="D58" t="s">
        <v>216</v>
      </c>
      <c r="E58" t="s">
        <v>78</v>
      </c>
      <c r="F58">
        <v>14</v>
      </c>
      <c r="G58">
        <v>0.1</v>
      </c>
      <c r="N58">
        <v>0.1</v>
      </c>
      <c r="P58">
        <v>0.1</v>
      </c>
      <c r="V58">
        <v>0.2</v>
      </c>
      <c r="AB58">
        <v>0.2</v>
      </c>
      <c r="AD58">
        <v>0</v>
      </c>
      <c r="AK58">
        <v>0.2</v>
      </c>
      <c r="AL58">
        <v>0</v>
      </c>
      <c r="AS58">
        <v>5.8</v>
      </c>
      <c r="BH58">
        <v>7.4</v>
      </c>
      <c r="BI58">
        <v>0.5</v>
      </c>
    </row>
    <row r="59" spans="4:61" x14ac:dyDescent="0.2">
      <c r="D59" t="s">
        <v>102</v>
      </c>
      <c r="E59" t="s">
        <v>78</v>
      </c>
      <c r="F59">
        <v>445.9</v>
      </c>
      <c r="V59">
        <v>439.9</v>
      </c>
      <c r="AB59">
        <v>439.9</v>
      </c>
      <c r="AD59">
        <v>29</v>
      </c>
      <c r="AF59">
        <v>171.1</v>
      </c>
      <c r="AH59">
        <v>0.2</v>
      </c>
      <c r="AI59">
        <v>0.7</v>
      </c>
      <c r="AK59">
        <v>239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0.8</v>
      </c>
      <c r="V60">
        <v>0.8</v>
      </c>
      <c r="AB60">
        <v>0.8</v>
      </c>
      <c r="AH60">
        <v>0.2</v>
      </c>
      <c r="AI60">
        <v>0.7</v>
      </c>
    </row>
    <row r="61" spans="4:61" x14ac:dyDescent="0.2">
      <c r="D61" t="s">
        <v>218</v>
      </c>
      <c r="E61" t="s">
        <v>78</v>
      </c>
      <c r="F61">
        <v>427.7</v>
      </c>
      <c r="V61">
        <v>427.6</v>
      </c>
      <c r="AB61">
        <v>427.6</v>
      </c>
      <c r="AD61">
        <v>29</v>
      </c>
      <c r="AF61">
        <v>171.1</v>
      </c>
      <c r="AK61">
        <v>227.6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1.3</v>
      </c>
      <c r="AB62">
        <v>1.3</v>
      </c>
      <c r="AK62">
        <v>1.3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10.199999999999999</v>
      </c>
      <c r="V64">
        <v>10.199999999999999</v>
      </c>
      <c r="AB64">
        <v>10.199999999999999</v>
      </c>
      <c r="AK64">
        <v>10.199999999999999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897.3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50.2</v>
      </c>
      <c r="AB66">
        <v>50.2</v>
      </c>
      <c r="AD66">
        <v>4.2</v>
      </c>
      <c r="AI66">
        <v>3.5</v>
      </c>
      <c r="AJ66">
        <v>0.5</v>
      </c>
      <c r="AK66">
        <v>38.700000000000003</v>
      </c>
      <c r="AL66">
        <v>3.2</v>
      </c>
      <c r="AS66">
        <v>601.29999999999995</v>
      </c>
      <c r="AT66">
        <v>15.7</v>
      </c>
      <c r="AY66">
        <v>0.4</v>
      </c>
      <c r="AZ66">
        <v>0.4</v>
      </c>
      <c r="BC66">
        <v>0.1</v>
      </c>
      <c r="BD66">
        <v>15.2</v>
      </c>
      <c r="BF66">
        <v>14.4</v>
      </c>
      <c r="BG66">
        <v>0.8</v>
      </c>
      <c r="BH66">
        <v>183.3</v>
      </c>
      <c r="BI66">
        <v>46.7</v>
      </c>
    </row>
    <row r="67" spans="4:61" x14ac:dyDescent="0.2">
      <c r="D67" t="s">
        <v>115</v>
      </c>
      <c r="E67" t="s">
        <v>78</v>
      </c>
      <c r="F67">
        <v>254.1</v>
      </c>
      <c r="G67">
        <v>0</v>
      </c>
      <c r="N67">
        <v>0</v>
      </c>
      <c r="P67">
        <v>0</v>
      </c>
      <c r="V67">
        <v>7.4</v>
      </c>
      <c r="AB67">
        <v>7.4</v>
      </c>
      <c r="AD67">
        <v>1.5</v>
      </c>
      <c r="AK67">
        <v>6</v>
      </c>
      <c r="AS67">
        <v>128.9</v>
      </c>
      <c r="AT67">
        <v>1.2</v>
      </c>
      <c r="AY67">
        <v>0.1</v>
      </c>
      <c r="AZ67">
        <v>0.1</v>
      </c>
      <c r="BC67">
        <v>0.1</v>
      </c>
      <c r="BD67">
        <v>1.1000000000000001</v>
      </c>
      <c r="BF67">
        <v>0.2</v>
      </c>
      <c r="BG67">
        <v>0.8</v>
      </c>
      <c r="BH67">
        <v>97.1</v>
      </c>
      <c r="BI67">
        <v>19.399999999999999</v>
      </c>
    </row>
    <row r="68" spans="4:61" x14ac:dyDescent="0.2">
      <c r="D68" t="s">
        <v>104</v>
      </c>
      <c r="E68" t="s">
        <v>78</v>
      </c>
      <c r="F68">
        <v>452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3.5</v>
      </c>
      <c r="AB68">
        <v>3.5</v>
      </c>
      <c r="AD68">
        <v>1.1000000000000001</v>
      </c>
      <c r="AJ68">
        <v>0.5</v>
      </c>
      <c r="AK68">
        <v>1.9</v>
      </c>
      <c r="AS68">
        <v>356.6</v>
      </c>
      <c r="AT68">
        <v>14.4</v>
      </c>
      <c r="AY68">
        <v>0.3</v>
      </c>
      <c r="AZ68">
        <v>0.3</v>
      </c>
      <c r="BC68">
        <v>0.1</v>
      </c>
      <c r="BD68">
        <v>14</v>
      </c>
      <c r="BF68">
        <v>14</v>
      </c>
      <c r="BH68">
        <v>70.599999999999994</v>
      </c>
      <c r="BI68">
        <v>6.8</v>
      </c>
    </row>
    <row r="69" spans="4:61" x14ac:dyDescent="0.2">
      <c r="D69" t="s">
        <v>105</v>
      </c>
      <c r="E69" t="s">
        <v>78</v>
      </c>
      <c r="F69">
        <v>168.7</v>
      </c>
      <c r="V69">
        <v>16.7</v>
      </c>
      <c r="AB69">
        <v>16.7</v>
      </c>
      <c r="AD69">
        <v>1.7</v>
      </c>
      <c r="AK69">
        <v>15</v>
      </c>
      <c r="AS69">
        <v>115.8</v>
      </c>
      <c r="AT69">
        <v>0.1</v>
      </c>
      <c r="BC69">
        <v>0</v>
      </c>
      <c r="BD69">
        <v>0.1</v>
      </c>
      <c r="BF69">
        <v>0.1</v>
      </c>
      <c r="BH69">
        <v>15.6</v>
      </c>
      <c r="BI69">
        <v>20.5</v>
      </c>
    </row>
    <row r="70" spans="4:61" x14ac:dyDescent="0.2">
      <c r="D70" t="s">
        <v>106</v>
      </c>
      <c r="E70" t="s">
        <v>78</v>
      </c>
      <c r="F70">
        <v>18.2</v>
      </c>
      <c r="V70">
        <v>18.2</v>
      </c>
      <c r="AB70">
        <v>18.2</v>
      </c>
      <c r="AK70">
        <v>15</v>
      </c>
      <c r="AL70">
        <v>3.2</v>
      </c>
    </row>
    <row r="71" spans="4:61" x14ac:dyDescent="0.2">
      <c r="D71" t="s">
        <v>107</v>
      </c>
      <c r="E71" t="s">
        <v>78</v>
      </c>
      <c r="F71">
        <v>4.4000000000000004</v>
      </c>
      <c r="V71">
        <v>4.4000000000000004</v>
      </c>
      <c r="AB71">
        <v>4.4000000000000004</v>
      </c>
      <c r="AI71">
        <v>3.5</v>
      </c>
      <c r="AK71">
        <v>0.9</v>
      </c>
    </row>
    <row r="72" spans="4:61" x14ac:dyDescent="0.2">
      <c r="D72" t="s">
        <v>108</v>
      </c>
      <c r="E72" t="s">
        <v>78</v>
      </c>
      <c r="F72">
        <v>458</v>
      </c>
      <c r="G72">
        <v>5.9</v>
      </c>
      <c r="H72">
        <v>0.5</v>
      </c>
      <c r="I72">
        <v>0.5</v>
      </c>
      <c r="K72">
        <v>0.5</v>
      </c>
      <c r="N72">
        <v>5.4</v>
      </c>
      <c r="O72">
        <v>2.1</v>
      </c>
      <c r="R72">
        <v>3.2</v>
      </c>
      <c r="V72">
        <v>353.7</v>
      </c>
      <c r="W72">
        <v>109.4</v>
      </c>
      <c r="Y72">
        <v>109.4</v>
      </c>
      <c r="AB72">
        <v>244.4</v>
      </c>
      <c r="AD72">
        <v>27.3</v>
      </c>
      <c r="AE72">
        <v>141.1</v>
      </c>
      <c r="AJ72">
        <v>3.8</v>
      </c>
      <c r="AK72">
        <v>14.1</v>
      </c>
      <c r="AL72">
        <v>0.2</v>
      </c>
      <c r="AM72">
        <v>7</v>
      </c>
      <c r="AN72">
        <v>7.3</v>
      </c>
      <c r="AO72">
        <v>15</v>
      </c>
      <c r="AP72">
        <v>2.7</v>
      </c>
      <c r="AQ72">
        <v>15.6</v>
      </c>
      <c r="AR72">
        <v>10.4</v>
      </c>
      <c r="AS72">
        <v>98.4</v>
      </c>
    </row>
    <row r="73" spans="4:61" x14ac:dyDescent="0.2">
      <c r="D73" t="s">
        <v>109</v>
      </c>
      <c r="E73" t="s">
        <v>78</v>
      </c>
      <c r="F73">
        <v>452.5</v>
      </c>
      <c r="G73">
        <v>5.9</v>
      </c>
      <c r="H73">
        <v>0.5</v>
      </c>
      <c r="I73">
        <v>0.5</v>
      </c>
      <c r="K73">
        <v>0.5</v>
      </c>
      <c r="N73">
        <v>5.4</v>
      </c>
      <c r="O73">
        <v>2.1</v>
      </c>
      <c r="R73">
        <v>3.2</v>
      </c>
      <c r="V73">
        <v>348.2</v>
      </c>
      <c r="W73">
        <v>109.4</v>
      </c>
      <c r="Y73">
        <v>109.4</v>
      </c>
      <c r="AB73">
        <v>238.8</v>
      </c>
      <c r="AD73">
        <v>27.3</v>
      </c>
      <c r="AE73">
        <v>141.1</v>
      </c>
      <c r="AJ73">
        <v>3.1</v>
      </c>
      <c r="AK73">
        <v>14.1</v>
      </c>
      <c r="AL73">
        <v>0.2</v>
      </c>
      <c r="AM73">
        <v>7</v>
      </c>
      <c r="AN73">
        <v>2.5</v>
      </c>
      <c r="AO73">
        <v>15</v>
      </c>
      <c r="AP73">
        <v>2.7</v>
      </c>
      <c r="AQ73">
        <v>15.6</v>
      </c>
      <c r="AR73">
        <v>10.4</v>
      </c>
      <c r="AS73">
        <v>98.4</v>
      </c>
    </row>
    <row r="74" spans="4:61" x14ac:dyDescent="0.2">
      <c r="D74" t="s">
        <v>110</v>
      </c>
      <c r="E74" t="s">
        <v>78</v>
      </c>
      <c r="F74">
        <v>417.6</v>
      </c>
      <c r="G74">
        <v>5.3</v>
      </c>
      <c r="H74">
        <v>0.3</v>
      </c>
      <c r="I74">
        <v>0.3</v>
      </c>
      <c r="K74">
        <v>0.3</v>
      </c>
      <c r="N74">
        <v>4.9000000000000004</v>
      </c>
      <c r="O74">
        <v>1.7</v>
      </c>
      <c r="R74">
        <v>3.2</v>
      </c>
      <c r="V74">
        <v>313.89999999999998</v>
      </c>
      <c r="W74">
        <v>109.4</v>
      </c>
      <c r="Y74">
        <v>109.4</v>
      </c>
      <c r="AB74">
        <v>204.5</v>
      </c>
      <c r="AD74">
        <v>27.3</v>
      </c>
      <c r="AE74">
        <v>141.1</v>
      </c>
      <c r="AJ74">
        <v>3.1</v>
      </c>
      <c r="AK74">
        <v>14.1</v>
      </c>
      <c r="AL74">
        <v>0.2</v>
      </c>
      <c r="AM74">
        <v>6</v>
      </c>
      <c r="AN74">
        <v>0</v>
      </c>
      <c r="AP74">
        <v>1.4</v>
      </c>
      <c r="AQ74">
        <v>1.1000000000000001</v>
      </c>
      <c r="AR74">
        <v>10.4</v>
      </c>
      <c r="AS74">
        <v>98.4</v>
      </c>
    </row>
    <row r="75" spans="4:61" x14ac:dyDescent="0.2">
      <c r="D75" t="s">
        <v>223</v>
      </c>
      <c r="E75" t="s">
        <v>78</v>
      </c>
      <c r="F75">
        <v>3.1</v>
      </c>
      <c r="V75">
        <v>3.1</v>
      </c>
      <c r="AB75">
        <v>3.1</v>
      </c>
      <c r="AN75">
        <v>3.1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0.7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ED47-5371-B94E-9DBF-5038159B9D3A}">
  <sheetPr>
    <tabColor theme="9" tint="0.79998168889431442"/>
  </sheetPr>
  <dimension ref="D8:BM77"/>
  <sheetViews>
    <sheetView zoomScale="75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3166.8</v>
      </c>
      <c r="G17" s="5">
        <v>357.9</v>
      </c>
      <c r="H17" s="5">
        <v>375</v>
      </c>
      <c r="I17" s="5">
        <v>374.8</v>
      </c>
      <c r="J17" s="5">
        <v>1.9</v>
      </c>
      <c r="K17" s="5">
        <v>145.5</v>
      </c>
      <c r="L17" s="5">
        <v>227.4</v>
      </c>
      <c r="M17" s="5">
        <v>0.1</v>
      </c>
      <c r="N17" s="5">
        <v>-17</v>
      </c>
      <c r="O17" s="5">
        <v>-18.2</v>
      </c>
      <c r="P17">
        <v>0.1</v>
      </c>
      <c r="Q17" s="5"/>
      <c r="R17" s="5">
        <v>1</v>
      </c>
      <c r="S17" s="5"/>
      <c r="T17" s="5"/>
      <c r="U17" s="5"/>
      <c r="V17" s="5">
        <v>1157.2</v>
      </c>
      <c r="W17" s="5">
        <v>2761.8</v>
      </c>
      <c r="X17" s="5">
        <v>2513.6</v>
      </c>
      <c r="Y17" s="5">
        <v>240.2</v>
      </c>
      <c r="Z17" s="5">
        <v>4.8</v>
      </c>
      <c r="AA17" s="5">
        <v>3.2</v>
      </c>
      <c r="AB17">
        <v>-1604.7</v>
      </c>
      <c r="AC17">
        <v>1.8</v>
      </c>
      <c r="AD17">
        <v>32.700000000000003</v>
      </c>
      <c r="AE17">
        <v>-55.9</v>
      </c>
      <c r="AF17">
        <v>-195</v>
      </c>
      <c r="AH17">
        <v>-2.6</v>
      </c>
      <c r="AI17">
        <v>-261.8</v>
      </c>
      <c r="AJ17">
        <v>12</v>
      </c>
      <c r="AK17">
        <v>-610.79999999999995</v>
      </c>
      <c r="AL17">
        <v>-523.6</v>
      </c>
      <c r="AM17">
        <v>-7.1</v>
      </c>
      <c r="AN17">
        <v>-18.399999999999999</v>
      </c>
      <c r="AO17">
        <v>0.6</v>
      </c>
      <c r="AP17">
        <v>-3.2</v>
      </c>
      <c r="AQ17">
        <v>15.4</v>
      </c>
      <c r="AR17">
        <v>11.2</v>
      </c>
      <c r="AS17">
        <v>1487.5</v>
      </c>
      <c r="AT17">
        <v>50.6</v>
      </c>
      <c r="AU17">
        <v>0.4</v>
      </c>
      <c r="AV17">
        <v>2.2999999999999998</v>
      </c>
      <c r="AW17">
        <v>2.2999999999999998</v>
      </c>
      <c r="AY17">
        <v>0.3</v>
      </c>
      <c r="AZ17">
        <v>0.3</v>
      </c>
      <c r="BA17">
        <v>0</v>
      </c>
      <c r="BC17">
        <v>0.1</v>
      </c>
      <c r="BD17">
        <v>47.4</v>
      </c>
      <c r="BE17">
        <v>24.5</v>
      </c>
      <c r="BF17">
        <v>18</v>
      </c>
      <c r="BG17">
        <v>4.9000000000000004</v>
      </c>
      <c r="BH17">
        <v>42.5</v>
      </c>
      <c r="BJ17">
        <v>71.2</v>
      </c>
      <c r="BK17">
        <v>39.299999999999997</v>
      </c>
      <c r="BL17">
        <v>31.1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2688.6</v>
      </c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>
        <v>128.6</v>
      </c>
      <c r="W18" s="5">
        <v>126.7</v>
      </c>
      <c r="X18" s="5">
        <v>73.2</v>
      </c>
      <c r="Y18" s="5">
        <v>41.9</v>
      </c>
      <c r="Z18" s="5">
        <v>8.4</v>
      </c>
      <c r="AA18" s="5">
        <v>3.2</v>
      </c>
      <c r="AB18">
        <v>1.8</v>
      </c>
      <c r="AC18">
        <v>1.8</v>
      </c>
      <c r="AS18">
        <v>2436.4</v>
      </c>
      <c r="AT18">
        <v>52.4</v>
      </c>
      <c r="AU18">
        <v>0.4</v>
      </c>
      <c r="AV18">
        <v>2.2999999999999998</v>
      </c>
      <c r="AW18">
        <v>2.2999999999999998</v>
      </c>
      <c r="AY18">
        <v>0.3</v>
      </c>
      <c r="AZ18">
        <v>0.3</v>
      </c>
      <c r="BA18">
        <v>0</v>
      </c>
      <c r="BC18">
        <v>0.1</v>
      </c>
      <c r="BD18">
        <v>49.3</v>
      </c>
      <c r="BE18">
        <v>24.5</v>
      </c>
      <c r="BF18">
        <v>19.899999999999999</v>
      </c>
      <c r="BG18">
        <v>4.9000000000000004</v>
      </c>
      <c r="BJ18">
        <v>71.2</v>
      </c>
      <c r="BK18">
        <v>39.299999999999997</v>
      </c>
      <c r="BL18">
        <v>31.1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6679</v>
      </c>
      <c r="G19" s="5">
        <v>395.6</v>
      </c>
      <c r="H19" s="5">
        <v>380.5</v>
      </c>
      <c r="I19" s="5">
        <v>380.4</v>
      </c>
      <c r="J19" s="5">
        <v>1.9</v>
      </c>
      <c r="K19" s="5">
        <v>151.1</v>
      </c>
      <c r="L19" s="5">
        <v>227.4</v>
      </c>
      <c r="M19" s="5">
        <v>0.1</v>
      </c>
      <c r="N19" s="5">
        <v>15.1</v>
      </c>
      <c r="O19" s="5">
        <v>12.4</v>
      </c>
      <c r="P19">
        <v>0.3</v>
      </c>
      <c r="Q19" s="5"/>
      <c r="R19" s="5">
        <v>2.4</v>
      </c>
      <c r="S19" s="5"/>
      <c r="T19" s="5"/>
      <c r="U19" s="5"/>
      <c r="V19" s="5">
        <v>6023.1</v>
      </c>
      <c r="W19" s="5">
        <v>4597.2</v>
      </c>
      <c r="X19" s="5">
        <v>4388.8</v>
      </c>
      <c r="Y19" s="5">
        <v>200.2</v>
      </c>
      <c r="Z19" s="5">
        <v>8.1999999999999993</v>
      </c>
      <c r="AA19" s="5"/>
      <c r="AB19">
        <v>1425.9</v>
      </c>
      <c r="AD19">
        <v>67.3</v>
      </c>
      <c r="AE19">
        <v>414.5</v>
      </c>
      <c r="AF19">
        <v>141.1</v>
      </c>
      <c r="AH19">
        <v>0.2</v>
      </c>
      <c r="AI19">
        <v>18.899999999999999</v>
      </c>
      <c r="AJ19">
        <v>21.9</v>
      </c>
      <c r="AK19">
        <v>372</v>
      </c>
      <c r="AL19">
        <v>287.39999999999998</v>
      </c>
      <c r="AM19">
        <v>5.3</v>
      </c>
      <c r="AN19">
        <v>22</v>
      </c>
      <c r="AO19">
        <v>11.4</v>
      </c>
      <c r="AP19">
        <v>2.6</v>
      </c>
      <c r="AQ19">
        <v>28.9</v>
      </c>
      <c r="AR19">
        <v>32.5</v>
      </c>
      <c r="AS19">
        <v>216.2</v>
      </c>
      <c r="BH19">
        <v>44</v>
      </c>
    </row>
    <row r="20" spans="4:65" x14ac:dyDescent="0.2">
      <c r="D20" s="5" t="s">
        <v>81</v>
      </c>
      <c r="E20" s="5" t="s">
        <v>78</v>
      </c>
      <c r="F20" s="5">
        <v>5522.4</v>
      </c>
      <c r="G20" s="5">
        <v>33.799999999999997</v>
      </c>
      <c r="H20" s="5"/>
      <c r="I20" s="5"/>
      <c r="J20" s="5"/>
      <c r="K20" s="5"/>
      <c r="L20" s="5"/>
      <c r="M20" s="5"/>
      <c r="N20" s="5">
        <v>33.799999999999997</v>
      </c>
      <c r="O20" s="5">
        <v>32.299999999999997</v>
      </c>
      <c r="P20">
        <v>0.1</v>
      </c>
      <c r="Q20" s="5"/>
      <c r="R20" s="5">
        <v>1.4</v>
      </c>
      <c r="S20" s="5"/>
      <c r="T20" s="5"/>
      <c r="U20" s="5"/>
      <c r="V20" s="5">
        <v>4319.2</v>
      </c>
      <c r="W20" s="5">
        <v>1923.3</v>
      </c>
      <c r="X20" s="5">
        <v>1909.7</v>
      </c>
      <c r="Y20" s="5">
        <v>1</v>
      </c>
      <c r="Z20" s="5">
        <v>12.6</v>
      </c>
      <c r="AA20" s="5"/>
      <c r="AB20">
        <v>2395.9</v>
      </c>
      <c r="AD20">
        <v>34.6</v>
      </c>
      <c r="AE20">
        <v>475.3</v>
      </c>
      <c r="AF20">
        <v>330.5</v>
      </c>
      <c r="AH20">
        <v>2.7</v>
      </c>
      <c r="AI20">
        <v>149.30000000000001</v>
      </c>
      <c r="AJ20">
        <v>11.8</v>
      </c>
      <c r="AK20">
        <v>894.6</v>
      </c>
      <c r="AL20">
        <v>397</v>
      </c>
      <c r="AM20">
        <v>13.1</v>
      </c>
      <c r="AN20">
        <v>33.9</v>
      </c>
      <c r="AO20">
        <v>13.6</v>
      </c>
      <c r="AP20">
        <v>5.7</v>
      </c>
      <c r="AQ20">
        <v>12.6</v>
      </c>
      <c r="AR20">
        <v>21.2</v>
      </c>
      <c r="AS20">
        <v>1166</v>
      </c>
      <c r="AT20">
        <v>1.9</v>
      </c>
      <c r="BD20">
        <v>1.9</v>
      </c>
      <c r="BF20">
        <v>1.9</v>
      </c>
      <c r="BH20">
        <v>1.5</v>
      </c>
    </row>
    <row r="21" spans="4:65" x14ac:dyDescent="0.2">
      <c r="D21" s="5" t="s">
        <v>82</v>
      </c>
      <c r="E21" s="5" t="s">
        <v>78</v>
      </c>
      <c r="F21" s="5">
        <v>1156.5999999999999</v>
      </c>
      <c r="G21" s="5">
        <v>361.8</v>
      </c>
      <c r="H21" s="5">
        <v>380.5</v>
      </c>
      <c r="I21" s="5">
        <v>380.4</v>
      </c>
      <c r="J21" s="5">
        <v>1.9</v>
      </c>
      <c r="K21" s="5">
        <v>151.1</v>
      </c>
      <c r="L21" s="5">
        <v>227.4</v>
      </c>
      <c r="M21" s="5">
        <v>0.1</v>
      </c>
      <c r="N21" s="5">
        <v>-18.7</v>
      </c>
      <c r="O21" s="5">
        <v>-19.899999999999999</v>
      </c>
      <c r="P21">
        <v>0.1</v>
      </c>
      <c r="Q21" s="5"/>
      <c r="R21" s="5">
        <v>1</v>
      </c>
      <c r="S21" s="5"/>
      <c r="T21" s="5"/>
      <c r="U21" s="5"/>
      <c r="V21" s="5">
        <v>1703.9</v>
      </c>
      <c r="W21" s="5">
        <v>2673.9</v>
      </c>
      <c r="X21" s="5">
        <v>2479.1</v>
      </c>
      <c r="Y21" s="5">
        <v>199.2</v>
      </c>
      <c r="Z21" s="5">
        <v>-4.4000000000000004</v>
      </c>
      <c r="AA21" s="5"/>
      <c r="AB21">
        <v>-970</v>
      </c>
      <c r="AD21">
        <v>32.700000000000003</v>
      </c>
      <c r="AE21">
        <v>-60.8</v>
      </c>
      <c r="AF21">
        <v>-189.4</v>
      </c>
      <c r="AH21">
        <v>-2.5</v>
      </c>
      <c r="AI21">
        <v>-130.4</v>
      </c>
      <c r="AJ21">
        <v>10</v>
      </c>
      <c r="AK21">
        <v>-522.6</v>
      </c>
      <c r="AL21">
        <v>-109.5</v>
      </c>
      <c r="AM21">
        <v>-7.8</v>
      </c>
      <c r="AN21">
        <v>-11.9</v>
      </c>
      <c r="AO21">
        <v>-2.2000000000000002</v>
      </c>
      <c r="AP21">
        <v>-3</v>
      </c>
      <c r="AQ21">
        <v>16.3</v>
      </c>
      <c r="AR21">
        <v>11.3</v>
      </c>
      <c r="AS21">
        <v>-949.8</v>
      </c>
      <c r="AT21">
        <v>-1.9</v>
      </c>
      <c r="BD21">
        <v>-1.9</v>
      </c>
      <c r="BF21">
        <v>-1.9</v>
      </c>
      <c r="BH21">
        <v>42.5</v>
      </c>
    </row>
    <row r="22" spans="4:65" x14ac:dyDescent="0.2">
      <c r="D22" s="5" t="s">
        <v>83</v>
      </c>
      <c r="E22" s="5" t="s">
        <v>78</v>
      </c>
      <c r="F22" s="5">
        <v>634.6</v>
      </c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634.6</v>
      </c>
      <c r="W22" s="5"/>
      <c r="X22" s="5"/>
      <c r="Y22" s="5"/>
      <c r="Z22" s="5"/>
      <c r="AA22" s="5"/>
      <c r="AB22">
        <v>634.6</v>
      </c>
      <c r="AH22">
        <v>0.1</v>
      </c>
      <c r="AI22">
        <v>130.1</v>
      </c>
      <c r="AK22">
        <v>73.7</v>
      </c>
      <c r="AL22">
        <v>425.5</v>
      </c>
      <c r="AN22">
        <v>5.3</v>
      </c>
    </row>
    <row r="23" spans="4:65" x14ac:dyDescent="0.2">
      <c r="D23" s="5" t="s">
        <v>84</v>
      </c>
      <c r="E23" s="5" t="s">
        <v>78</v>
      </c>
      <c r="F23" s="5">
        <v>-43.7</v>
      </c>
      <c r="G23" s="5">
        <v>-3.9</v>
      </c>
      <c r="H23" s="5">
        <v>-5.5</v>
      </c>
      <c r="I23" s="5">
        <v>-5.6</v>
      </c>
      <c r="J23" s="5"/>
      <c r="K23" s="5">
        <v>-5.6</v>
      </c>
      <c r="L23" s="5"/>
      <c r="M23" s="5">
        <v>0</v>
      </c>
      <c r="N23" s="5">
        <v>1.7</v>
      </c>
      <c r="O23" s="5">
        <v>1.7</v>
      </c>
      <c r="Q23" s="5"/>
      <c r="R23" s="5">
        <v>0</v>
      </c>
      <c r="S23" s="5"/>
      <c r="T23" s="5"/>
      <c r="U23" s="5"/>
      <c r="V23" s="5">
        <v>-40.700000000000003</v>
      </c>
      <c r="W23" s="5">
        <v>-38.799999999999997</v>
      </c>
      <c r="X23" s="5">
        <v>-38.700000000000003</v>
      </c>
      <c r="Y23" s="5">
        <v>-0.9</v>
      </c>
      <c r="Z23" s="5">
        <v>0.8</v>
      </c>
      <c r="AA23" s="5"/>
      <c r="AB23">
        <v>-1.9</v>
      </c>
      <c r="AD23">
        <v>0</v>
      </c>
      <c r="AE23">
        <v>4.9000000000000004</v>
      </c>
      <c r="AF23">
        <v>-5.5</v>
      </c>
      <c r="AH23">
        <v>0</v>
      </c>
      <c r="AI23">
        <v>-1.2</v>
      </c>
      <c r="AJ23">
        <v>1.9</v>
      </c>
      <c r="AK23">
        <v>-14.6</v>
      </c>
      <c r="AL23">
        <v>11.5</v>
      </c>
      <c r="AM23">
        <v>0.8</v>
      </c>
      <c r="AN23">
        <v>-1.3</v>
      </c>
      <c r="AO23">
        <v>2.8</v>
      </c>
      <c r="AP23">
        <v>-0.1</v>
      </c>
      <c r="AQ23">
        <v>-0.8</v>
      </c>
      <c r="AR23">
        <v>-0.1</v>
      </c>
      <c r="AS23">
        <v>0.9</v>
      </c>
    </row>
    <row r="24" spans="4:65" x14ac:dyDescent="0.2">
      <c r="D24" s="5" t="s">
        <v>85</v>
      </c>
      <c r="E24" s="5" t="s">
        <v>78</v>
      </c>
      <c r="F24" s="5">
        <v>-15.2</v>
      </c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>
        <v>1.2</v>
      </c>
      <c r="W24" s="5"/>
      <c r="X24" s="5"/>
      <c r="Y24" s="5"/>
      <c r="Z24" s="5"/>
      <c r="AA24" s="5"/>
      <c r="AB24">
        <v>1.2</v>
      </c>
      <c r="AK24">
        <v>1.2</v>
      </c>
      <c r="AS24">
        <v>-18.7</v>
      </c>
      <c r="AT24">
        <v>0</v>
      </c>
      <c r="BD24">
        <v>0</v>
      </c>
      <c r="BG24">
        <v>0</v>
      </c>
      <c r="BH24">
        <v>2.4</v>
      </c>
    </row>
    <row r="25" spans="4:65" x14ac:dyDescent="0.2">
      <c r="D25" s="5" t="s">
        <v>86</v>
      </c>
      <c r="E25" s="5" t="s">
        <v>78</v>
      </c>
      <c r="F25" s="5">
        <v>3182</v>
      </c>
      <c r="G25" s="5">
        <v>357.9</v>
      </c>
      <c r="H25" s="5">
        <v>375</v>
      </c>
      <c r="I25" s="5">
        <v>374.8</v>
      </c>
      <c r="J25" s="5">
        <v>1.9</v>
      </c>
      <c r="K25" s="5">
        <v>145.5</v>
      </c>
      <c r="L25" s="5">
        <v>227.4</v>
      </c>
      <c r="M25" s="5">
        <v>0.1</v>
      </c>
      <c r="N25" s="5">
        <v>-17</v>
      </c>
      <c r="O25" s="5">
        <v>-18.2</v>
      </c>
      <c r="P25">
        <v>0.1</v>
      </c>
      <c r="Q25" s="5"/>
      <c r="R25" s="5">
        <v>1</v>
      </c>
      <c r="S25" s="5"/>
      <c r="T25" s="5"/>
      <c r="U25" s="5"/>
      <c r="V25" s="5">
        <v>1156</v>
      </c>
      <c r="W25" s="5">
        <v>2761.8</v>
      </c>
      <c r="X25" s="5">
        <v>2513.6</v>
      </c>
      <c r="Y25" s="5">
        <v>240.2</v>
      </c>
      <c r="Z25" s="5">
        <v>4.8</v>
      </c>
      <c r="AA25" s="5">
        <v>3.2</v>
      </c>
      <c r="AB25">
        <v>-1605.8</v>
      </c>
      <c r="AC25">
        <v>1.8</v>
      </c>
      <c r="AD25">
        <v>32.700000000000003</v>
      </c>
      <c r="AE25">
        <v>-55.9</v>
      </c>
      <c r="AF25">
        <v>-195</v>
      </c>
      <c r="AH25">
        <v>-2.6</v>
      </c>
      <c r="AI25">
        <v>-261.8</v>
      </c>
      <c r="AJ25">
        <v>12</v>
      </c>
      <c r="AK25">
        <v>-612</v>
      </c>
      <c r="AL25">
        <v>-523.6</v>
      </c>
      <c r="AM25">
        <v>-7.1</v>
      </c>
      <c r="AN25">
        <v>-18.399999999999999</v>
      </c>
      <c r="AO25">
        <v>0.6</v>
      </c>
      <c r="AP25">
        <v>-3.2</v>
      </c>
      <c r="AQ25">
        <v>15.4</v>
      </c>
      <c r="AR25">
        <v>11.2</v>
      </c>
      <c r="AS25">
        <v>1506.2</v>
      </c>
      <c r="AT25">
        <v>50.6</v>
      </c>
      <c r="AU25">
        <v>0.4</v>
      </c>
      <c r="AV25">
        <v>2.2999999999999998</v>
      </c>
      <c r="AW25">
        <v>2.2999999999999998</v>
      </c>
      <c r="AY25">
        <v>0.3</v>
      </c>
      <c r="AZ25">
        <v>0.3</v>
      </c>
      <c r="BA25">
        <v>0</v>
      </c>
      <c r="BC25">
        <v>0.1</v>
      </c>
      <c r="BD25">
        <v>47.5</v>
      </c>
      <c r="BE25">
        <v>24.5</v>
      </c>
      <c r="BF25">
        <v>18</v>
      </c>
      <c r="BG25">
        <v>5</v>
      </c>
      <c r="BH25">
        <v>40.1</v>
      </c>
      <c r="BJ25">
        <v>71.2</v>
      </c>
      <c r="BK25">
        <v>39.299999999999997</v>
      </c>
      <c r="BL25">
        <v>31.1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4075.3</v>
      </c>
      <c r="G26" s="5">
        <v>451.9</v>
      </c>
      <c r="H26" s="5">
        <v>371.7</v>
      </c>
      <c r="I26" s="5">
        <v>371.7</v>
      </c>
      <c r="J26" s="5"/>
      <c r="K26" s="5">
        <v>145.1</v>
      </c>
      <c r="L26" s="5">
        <v>226.6</v>
      </c>
      <c r="M26" s="5"/>
      <c r="N26" s="5">
        <v>80.2</v>
      </c>
      <c r="O26" s="5">
        <v>52.4</v>
      </c>
      <c r="Q26" s="5"/>
      <c r="R26" s="5"/>
      <c r="S26" s="5"/>
      <c r="T26" s="5">
        <v>4.0999999999999996</v>
      </c>
      <c r="U26" s="5">
        <v>23.6</v>
      </c>
      <c r="V26" s="5">
        <v>2993.9</v>
      </c>
      <c r="W26" s="5">
        <v>2670.3</v>
      </c>
      <c r="X26" s="5">
        <v>2519.5</v>
      </c>
      <c r="Y26" s="5">
        <v>143</v>
      </c>
      <c r="Z26" s="5">
        <v>4.5999999999999996</v>
      </c>
      <c r="AA26" s="5">
        <v>3.2</v>
      </c>
      <c r="AB26">
        <v>323.60000000000002</v>
      </c>
      <c r="AC26">
        <v>61.9</v>
      </c>
      <c r="AD26">
        <v>16.600000000000001</v>
      </c>
      <c r="AE26">
        <v>111.2</v>
      </c>
      <c r="AF26">
        <v>0.1</v>
      </c>
      <c r="AH26">
        <v>0</v>
      </c>
      <c r="AI26">
        <v>8.8000000000000007</v>
      </c>
      <c r="AJ26">
        <v>18.100000000000001</v>
      </c>
      <c r="AK26">
        <v>9.9</v>
      </c>
      <c r="AL26">
        <v>44.7</v>
      </c>
      <c r="AM26">
        <v>2.2000000000000002</v>
      </c>
      <c r="AN26">
        <v>0</v>
      </c>
      <c r="AO26">
        <v>3.6</v>
      </c>
      <c r="AQ26">
        <v>3.7</v>
      </c>
      <c r="AR26">
        <v>42.7</v>
      </c>
      <c r="AS26">
        <v>511.2</v>
      </c>
      <c r="AT26">
        <v>32</v>
      </c>
      <c r="AU26">
        <v>0.4</v>
      </c>
      <c r="AV26">
        <v>2.2999999999999998</v>
      </c>
      <c r="AW26">
        <v>2.2999999999999998</v>
      </c>
      <c r="AY26">
        <v>0</v>
      </c>
      <c r="BA26">
        <v>0</v>
      </c>
      <c r="BD26">
        <v>29.2</v>
      </c>
      <c r="BE26">
        <v>24.5</v>
      </c>
      <c r="BF26">
        <v>1.3</v>
      </c>
      <c r="BG26">
        <v>3.5</v>
      </c>
      <c r="BI26">
        <v>18.899999999999999</v>
      </c>
      <c r="BJ26">
        <v>67.400000000000006</v>
      </c>
      <c r="BK26">
        <v>39.299999999999997</v>
      </c>
      <c r="BL26">
        <v>27.3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910.1</v>
      </c>
      <c r="G27" s="5">
        <v>254.3</v>
      </c>
      <c r="H27" s="5">
        <v>226.6</v>
      </c>
      <c r="I27" s="5">
        <v>226.6</v>
      </c>
      <c r="J27" s="5"/>
      <c r="K27" s="5"/>
      <c r="L27" s="5">
        <v>226.6</v>
      </c>
      <c r="M27" s="5"/>
      <c r="N27" s="5">
        <v>27.7</v>
      </c>
      <c r="O27" s="5"/>
      <c r="Q27" s="5"/>
      <c r="R27" s="5"/>
      <c r="S27" s="5"/>
      <c r="T27" s="5">
        <v>4.0999999999999996</v>
      </c>
      <c r="U27" s="5">
        <v>23.6</v>
      </c>
      <c r="V27" s="5">
        <v>62.7</v>
      </c>
      <c r="W27" s="5"/>
      <c r="X27" s="5"/>
      <c r="Y27" s="5"/>
      <c r="Z27" s="5"/>
      <c r="AA27" s="5"/>
      <c r="AB27">
        <v>62.7</v>
      </c>
      <c r="AC27">
        <v>34.6</v>
      </c>
      <c r="AI27">
        <v>0</v>
      </c>
      <c r="AK27">
        <v>0.3</v>
      </c>
      <c r="AL27">
        <v>0.7</v>
      </c>
      <c r="AR27">
        <v>27</v>
      </c>
      <c r="AS27">
        <v>491.2</v>
      </c>
      <c r="AT27">
        <v>28.4</v>
      </c>
      <c r="AU27">
        <v>0.4</v>
      </c>
      <c r="AV27">
        <v>2.2999999999999998</v>
      </c>
      <c r="AW27">
        <v>2.2999999999999998</v>
      </c>
      <c r="AY27">
        <v>0</v>
      </c>
      <c r="BA27">
        <v>0</v>
      </c>
      <c r="BD27">
        <v>25.7</v>
      </c>
      <c r="BE27">
        <v>21.4</v>
      </c>
      <c r="BF27">
        <v>1.3</v>
      </c>
      <c r="BG27">
        <v>3</v>
      </c>
      <c r="BI27">
        <v>11.5</v>
      </c>
      <c r="BJ27">
        <v>62</v>
      </c>
      <c r="BK27">
        <v>39.299999999999997</v>
      </c>
      <c r="BL27">
        <v>21.9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3165.2</v>
      </c>
      <c r="G28" s="5">
        <v>197.6</v>
      </c>
      <c r="H28" s="5">
        <v>145.1</v>
      </c>
      <c r="I28" s="5">
        <v>145.1</v>
      </c>
      <c r="J28" s="5"/>
      <c r="K28" s="5">
        <v>145.1</v>
      </c>
      <c r="L28" s="5"/>
      <c r="M28" s="5"/>
      <c r="N28" s="5">
        <v>52.4</v>
      </c>
      <c r="O28" s="5">
        <v>52.4</v>
      </c>
      <c r="Q28" s="5"/>
      <c r="R28" s="5"/>
      <c r="S28" s="5"/>
      <c r="T28" s="5"/>
      <c r="U28" s="5"/>
      <c r="V28" s="5">
        <v>2931.2</v>
      </c>
      <c r="W28" s="5">
        <v>2670.3</v>
      </c>
      <c r="X28" s="5">
        <v>2519.5</v>
      </c>
      <c r="Y28" s="5">
        <v>143</v>
      </c>
      <c r="Z28" s="5">
        <v>4.5999999999999996</v>
      </c>
      <c r="AA28" s="5">
        <v>3.2</v>
      </c>
      <c r="AB28">
        <v>260.89999999999998</v>
      </c>
      <c r="AC28">
        <v>27.4</v>
      </c>
      <c r="AD28">
        <v>16.600000000000001</v>
      </c>
      <c r="AE28">
        <v>111.2</v>
      </c>
      <c r="AF28">
        <v>0.1</v>
      </c>
      <c r="AH28">
        <v>0</v>
      </c>
      <c r="AI28">
        <v>8.8000000000000007</v>
      </c>
      <c r="AJ28">
        <v>18.100000000000001</v>
      </c>
      <c r="AK28">
        <v>9.5</v>
      </c>
      <c r="AL28">
        <v>44</v>
      </c>
      <c r="AM28">
        <v>2.2000000000000002</v>
      </c>
      <c r="AN28">
        <v>0</v>
      </c>
      <c r="AO28">
        <v>3.6</v>
      </c>
      <c r="AQ28">
        <v>3.7</v>
      </c>
      <c r="AR28">
        <v>15.6</v>
      </c>
      <c r="AS28">
        <v>20</v>
      </c>
      <c r="AT28">
        <v>3.5</v>
      </c>
      <c r="BD28">
        <v>3.5</v>
      </c>
      <c r="BE28">
        <v>3.1</v>
      </c>
      <c r="BG28">
        <v>0.5</v>
      </c>
      <c r="BI28">
        <v>7.5</v>
      </c>
      <c r="BJ28">
        <v>5.4</v>
      </c>
      <c r="BL28">
        <v>5.4</v>
      </c>
    </row>
    <row r="29" spans="4:65" x14ac:dyDescent="0.2">
      <c r="D29" s="5" t="s">
        <v>90</v>
      </c>
      <c r="E29" s="5" t="s">
        <v>78</v>
      </c>
      <c r="F29" s="5">
        <v>3574.6</v>
      </c>
      <c r="G29" s="5">
        <v>141.1</v>
      </c>
      <c r="H29" s="5"/>
      <c r="I29" s="5"/>
      <c r="J29" s="5"/>
      <c r="K29" s="5"/>
      <c r="L29" s="5"/>
      <c r="M29" s="5"/>
      <c r="N29" s="5">
        <v>141.1</v>
      </c>
      <c r="O29" s="5">
        <v>80.900000000000006</v>
      </c>
      <c r="Q29" s="5"/>
      <c r="R29" s="5">
        <v>5.3</v>
      </c>
      <c r="S29" s="5"/>
      <c r="T29" s="5">
        <v>21.7</v>
      </c>
      <c r="U29" s="5">
        <v>33.299999999999997</v>
      </c>
      <c r="V29" s="5">
        <v>2855</v>
      </c>
      <c r="W29" s="5">
        <v>8</v>
      </c>
      <c r="X29" s="5">
        <v>5.9</v>
      </c>
      <c r="Y29" s="5">
        <v>2.2000000000000002</v>
      </c>
      <c r="Z29" s="5"/>
      <c r="AA29" s="5"/>
      <c r="AB29">
        <v>2846.9</v>
      </c>
      <c r="AC29">
        <v>174.8</v>
      </c>
      <c r="AD29">
        <v>52.4</v>
      </c>
      <c r="AE29">
        <v>322.2</v>
      </c>
      <c r="AF29">
        <v>366.2</v>
      </c>
      <c r="AH29">
        <v>2.8</v>
      </c>
      <c r="AI29">
        <v>274.10000000000002</v>
      </c>
      <c r="AJ29">
        <v>11.2</v>
      </c>
      <c r="AK29">
        <v>931.6</v>
      </c>
      <c r="AL29">
        <v>587.70000000000005</v>
      </c>
      <c r="AM29">
        <v>11.5</v>
      </c>
      <c r="AN29">
        <v>25.2</v>
      </c>
      <c r="AO29">
        <v>14.6</v>
      </c>
      <c r="AP29">
        <v>4.7</v>
      </c>
      <c r="AQ29">
        <v>8.8000000000000007</v>
      </c>
      <c r="AR29">
        <v>59.1</v>
      </c>
      <c r="AS29">
        <v>0.4</v>
      </c>
      <c r="BH29">
        <v>328</v>
      </c>
      <c r="BI29">
        <v>250.1</v>
      </c>
    </row>
    <row r="30" spans="4:65" x14ac:dyDescent="0.2">
      <c r="D30" s="5" t="s">
        <v>91</v>
      </c>
      <c r="E30" s="5" t="s">
        <v>78</v>
      </c>
      <c r="F30" s="5">
        <v>532.4</v>
      </c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BH30">
        <v>328</v>
      </c>
      <c r="BI30">
        <v>204.3</v>
      </c>
    </row>
    <row r="31" spans="4:65" x14ac:dyDescent="0.2">
      <c r="D31" s="5" t="s">
        <v>92</v>
      </c>
      <c r="E31" s="5" t="s">
        <v>78</v>
      </c>
      <c r="F31" s="5">
        <v>3042.2</v>
      </c>
      <c r="G31" s="5">
        <v>141.1</v>
      </c>
      <c r="H31" s="5"/>
      <c r="I31" s="5"/>
      <c r="J31" s="5"/>
      <c r="K31" s="5"/>
      <c r="L31" s="5"/>
      <c r="M31" s="5"/>
      <c r="N31" s="5">
        <v>141.1</v>
      </c>
      <c r="O31" s="5">
        <v>80.900000000000006</v>
      </c>
      <c r="Q31" s="5"/>
      <c r="R31" s="5">
        <v>5.3</v>
      </c>
      <c r="S31" s="5"/>
      <c r="T31" s="5">
        <v>21.7</v>
      </c>
      <c r="U31" s="5">
        <v>33.299999999999997</v>
      </c>
      <c r="V31" s="5">
        <v>2855</v>
      </c>
      <c r="W31" s="5">
        <v>8</v>
      </c>
      <c r="X31" s="5">
        <v>5.9</v>
      </c>
      <c r="Y31" s="5">
        <v>2.2000000000000002</v>
      </c>
      <c r="Z31" s="5"/>
      <c r="AA31" s="5"/>
      <c r="AB31">
        <v>2846.9</v>
      </c>
      <c r="AC31">
        <v>174.8</v>
      </c>
      <c r="AD31">
        <v>52.4</v>
      </c>
      <c r="AE31">
        <v>322.2</v>
      </c>
      <c r="AF31">
        <v>366.2</v>
      </c>
      <c r="AH31">
        <v>2.8</v>
      </c>
      <c r="AI31">
        <v>274.10000000000002</v>
      </c>
      <c r="AJ31">
        <v>11.2</v>
      </c>
      <c r="AK31">
        <v>931.6</v>
      </c>
      <c r="AL31">
        <v>587.70000000000005</v>
      </c>
      <c r="AM31">
        <v>11.5</v>
      </c>
      <c r="AN31">
        <v>25.2</v>
      </c>
      <c r="AO31">
        <v>14.6</v>
      </c>
      <c r="AP31">
        <v>4.7</v>
      </c>
      <c r="AQ31">
        <v>8.8000000000000007</v>
      </c>
      <c r="AR31">
        <v>59.1</v>
      </c>
      <c r="AS31">
        <v>0.4</v>
      </c>
      <c r="BI31">
        <v>45.7</v>
      </c>
    </row>
    <row r="32" spans="4:65" x14ac:dyDescent="0.2">
      <c r="D32" s="5" t="s">
        <v>200</v>
      </c>
      <c r="E32" s="5" t="s">
        <v>78</v>
      </c>
      <c r="F32" s="5">
        <v>500.7</v>
      </c>
      <c r="G32" s="5">
        <v>310.8</v>
      </c>
      <c r="H32" s="5">
        <v>371.7</v>
      </c>
      <c r="I32" s="5">
        <v>371.7</v>
      </c>
      <c r="J32" s="5"/>
      <c r="K32" s="5">
        <v>145.1</v>
      </c>
      <c r="L32" s="5">
        <v>226.6</v>
      </c>
      <c r="M32" s="5"/>
      <c r="N32" s="5">
        <v>-60.9</v>
      </c>
      <c r="O32" s="5">
        <v>-28.4</v>
      </c>
      <c r="Q32" s="5"/>
      <c r="R32" s="5">
        <v>-5.3</v>
      </c>
      <c r="S32" s="5"/>
      <c r="T32" s="5">
        <v>-17.5</v>
      </c>
      <c r="U32" s="5">
        <v>-9.6999999999999993</v>
      </c>
      <c r="V32" s="5">
        <v>138.9</v>
      </c>
      <c r="W32" s="5">
        <v>2662.3</v>
      </c>
      <c r="X32" s="5">
        <v>2513.6</v>
      </c>
      <c r="Y32" s="5">
        <v>140.80000000000001</v>
      </c>
      <c r="Z32" s="5">
        <v>4.5999999999999996</v>
      </c>
      <c r="AA32" s="5">
        <v>3.2</v>
      </c>
      <c r="AB32">
        <v>-2523.3000000000002</v>
      </c>
      <c r="AC32">
        <v>-112.9</v>
      </c>
      <c r="AD32">
        <v>-35.700000000000003</v>
      </c>
      <c r="AE32">
        <v>-211</v>
      </c>
      <c r="AF32">
        <v>-366.1</v>
      </c>
      <c r="AH32">
        <v>-2.8</v>
      </c>
      <c r="AI32">
        <v>-265.3</v>
      </c>
      <c r="AJ32">
        <v>6.9</v>
      </c>
      <c r="AK32">
        <v>-921.8</v>
      </c>
      <c r="AL32">
        <v>-543</v>
      </c>
      <c r="AM32">
        <v>-9.3000000000000007</v>
      </c>
      <c r="AN32">
        <v>-25.2</v>
      </c>
      <c r="AO32">
        <v>-10.9</v>
      </c>
      <c r="AP32">
        <v>-4.7</v>
      </c>
      <c r="AQ32">
        <v>-5.0999999999999996</v>
      </c>
      <c r="AR32">
        <v>-16.399999999999999</v>
      </c>
      <c r="AS32">
        <v>510.8</v>
      </c>
      <c r="AT32">
        <v>32</v>
      </c>
      <c r="AU32">
        <v>0.4</v>
      </c>
      <c r="AV32">
        <v>2.2999999999999998</v>
      </c>
      <c r="AW32">
        <v>2.2999999999999998</v>
      </c>
      <c r="AY32">
        <v>0</v>
      </c>
      <c r="BA32">
        <v>0</v>
      </c>
      <c r="BD32">
        <v>29.2</v>
      </c>
      <c r="BE32">
        <v>24.5</v>
      </c>
      <c r="BF32">
        <v>1.3</v>
      </c>
      <c r="BG32">
        <v>3.5</v>
      </c>
      <c r="BH32">
        <v>-328</v>
      </c>
      <c r="BI32">
        <v>-231.1</v>
      </c>
      <c r="BJ32">
        <v>67.400000000000006</v>
      </c>
      <c r="BK32">
        <v>39.299999999999997</v>
      </c>
      <c r="BL32">
        <v>27.3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377.7</v>
      </c>
      <c r="G33" s="5">
        <v>254.3</v>
      </c>
      <c r="H33" s="5">
        <v>226.6</v>
      </c>
      <c r="I33" s="5">
        <v>226.6</v>
      </c>
      <c r="J33" s="5"/>
      <c r="K33" s="5"/>
      <c r="L33" s="5">
        <v>226.6</v>
      </c>
      <c r="M33" s="5"/>
      <c r="N33" s="5">
        <v>27.7</v>
      </c>
      <c r="O33" s="5"/>
      <c r="Q33" s="5"/>
      <c r="R33" s="5"/>
      <c r="S33" s="5"/>
      <c r="T33" s="5">
        <v>4.0999999999999996</v>
      </c>
      <c r="U33" s="5">
        <v>23.6</v>
      </c>
      <c r="V33" s="5">
        <v>62.7</v>
      </c>
      <c r="W33" s="5"/>
      <c r="X33" s="5"/>
      <c r="Y33" s="5"/>
      <c r="Z33" s="5"/>
      <c r="AA33" s="5"/>
      <c r="AB33">
        <v>62.7</v>
      </c>
      <c r="AC33">
        <v>34.6</v>
      </c>
      <c r="AI33">
        <v>0</v>
      </c>
      <c r="AK33">
        <v>0.3</v>
      </c>
      <c r="AL33">
        <v>0.7</v>
      </c>
      <c r="AR33">
        <v>27</v>
      </c>
      <c r="AS33">
        <v>491.2</v>
      </c>
      <c r="AT33">
        <v>28.4</v>
      </c>
      <c r="AU33">
        <v>0.4</v>
      </c>
      <c r="AV33">
        <v>2.2999999999999998</v>
      </c>
      <c r="AW33">
        <v>2.2999999999999998</v>
      </c>
      <c r="AY33">
        <v>0</v>
      </c>
      <c r="BA33">
        <v>0</v>
      </c>
      <c r="BD33">
        <v>25.7</v>
      </c>
      <c r="BE33">
        <v>21.4</v>
      </c>
      <c r="BF33">
        <v>1.3</v>
      </c>
      <c r="BG33">
        <v>3</v>
      </c>
      <c r="BH33">
        <v>-328</v>
      </c>
      <c r="BI33">
        <v>-192.9</v>
      </c>
      <c r="BJ33">
        <v>62</v>
      </c>
      <c r="BK33">
        <v>39.299999999999997</v>
      </c>
      <c r="BL33">
        <v>21.9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122.9</v>
      </c>
      <c r="G34" s="5">
        <v>56.5</v>
      </c>
      <c r="H34" s="5">
        <v>145.1</v>
      </c>
      <c r="I34" s="5">
        <v>145.1</v>
      </c>
      <c r="J34" s="5"/>
      <c r="K34" s="5">
        <v>145.1</v>
      </c>
      <c r="L34" s="5"/>
      <c r="M34" s="5"/>
      <c r="N34" s="5">
        <v>-88.7</v>
      </c>
      <c r="O34" s="5">
        <v>-28.4</v>
      </c>
      <c r="Q34" s="5"/>
      <c r="R34" s="5">
        <v>-5.3</v>
      </c>
      <c r="S34" s="5"/>
      <c r="T34" s="5">
        <v>-21.7</v>
      </c>
      <c r="U34" s="5">
        <v>-33.299999999999997</v>
      </c>
      <c r="V34" s="5">
        <v>76.2</v>
      </c>
      <c r="W34" s="5">
        <v>2662.3</v>
      </c>
      <c r="X34" s="5">
        <v>2513.6</v>
      </c>
      <c r="Y34" s="5">
        <v>140.80000000000001</v>
      </c>
      <c r="Z34" s="5">
        <v>4.5999999999999996</v>
      </c>
      <c r="AA34" s="5">
        <v>3.2</v>
      </c>
      <c r="AB34">
        <v>-2586</v>
      </c>
      <c r="AC34">
        <v>-147.4</v>
      </c>
      <c r="AD34">
        <v>-35.700000000000003</v>
      </c>
      <c r="AE34">
        <v>-211</v>
      </c>
      <c r="AF34">
        <v>-366.1</v>
      </c>
      <c r="AH34">
        <v>-2.8</v>
      </c>
      <c r="AI34">
        <v>-265.3</v>
      </c>
      <c r="AJ34">
        <v>6.9</v>
      </c>
      <c r="AK34">
        <v>-922.1</v>
      </c>
      <c r="AL34">
        <v>-543.70000000000005</v>
      </c>
      <c r="AM34">
        <v>-9.3000000000000007</v>
      </c>
      <c r="AN34">
        <v>-25.2</v>
      </c>
      <c r="AO34">
        <v>-10.9</v>
      </c>
      <c r="AP34">
        <v>-4.7</v>
      </c>
      <c r="AQ34">
        <v>-5.0999999999999996</v>
      </c>
      <c r="AR34">
        <v>-43.4</v>
      </c>
      <c r="AS34">
        <v>19.5</v>
      </c>
      <c r="AT34">
        <v>3.5</v>
      </c>
      <c r="BD34">
        <v>3.5</v>
      </c>
      <c r="BE34">
        <v>3.1</v>
      </c>
      <c r="BG34">
        <v>0.5</v>
      </c>
      <c r="BI34">
        <v>-38.299999999999997</v>
      </c>
      <c r="BJ34">
        <v>5.4</v>
      </c>
      <c r="BL34">
        <v>5.4</v>
      </c>
    </row>
    <row r="35" spans="4:65" x14ac:dyDescent="0.2">
      <c r="D35" s="5" t="s">
        <v>203</v>
      </c>
      <c r="E35" s="5" t="s">
        <v>78</v>
      </c>
      <c r="F35" s="5">
        <v>204.9</v>
      </c>
      <c r="G35" s="5">
        <v>21.7</v>
      </c>
      <c r="H35" s="5"/>
      <c r="I35" s="5"/>
      <c r="J35" s="5"/>
      <c r="K35" s="5"/>
      <c r="L35" s="5"/>
      <c r="M35" s="5"/>
      <c r="N35" s="5">
        <v>21.7</v>
      </c>
      <c r="O35" s="5"/>
      <c r="Q35" s="5"/>
      <c r="R35" s="5"/>
      <c r="S35" s="5"/>
      <c r="T35" s="5">
        <v>13.4</v>
      </c>
      <c r="U35" s="5">
        <v>8.3000000000000007</v>
      </c>
      <c r="V35" s="5">
        <v>91</v>
      </c>
      <c r="W35" s="5"/>
      <c r="X35" s="5"/>
      <c r="Y35" s="5"/>
      <c r="Z35" s="5"/>
      <c r="AA35" s="5"/>
      <c r="AB35">
        <v>91</v>
      </c>
      <c r="AC35">
        <v>54</v>
      </c>
      <c r="AD35">
        <v>0.5</v>
      </c>
      <c r="AK35">
        <v>0.1</v>
      </c>
      <c r="AL35">
        <v>13.9</v>
      </c>
      <c r="AQ35">
        <v>4.5</v>
      </c>
      <c r="AR35">
        <v>17.899999999999999</v>
      </c>
      <c r="AS35">
        <v>47.1</v>
      </c>
      <c r="BH35">
        <v>25.7</v>
      </c>
      <c r="BI35">
        <v>19.5</v>
      </c>
    </row>
    <row r="36" spans="4:65" x14ac:dyDescent="0.2">
      <c r="D36" s="5" t="s">
        <v>93</v>
      </c>
      <c r="E36" s="5" t="s">
        <v>78</v>
      </c>
      <c r="F36" s="5">
        <v>12.4</v>
      </c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BH36">
        <v>12.4</v>
      </c>
    </row>
    <row r="37" spans="4:65" x14ac:dyDescent="0.2">
      <c r="D37" s="5" t="s">
        <v>94</v>
      </c>
      <c r="E37" s="5" t="s">
        <v>78</v>
      </c>
      <c r="F37" s="5">
        <v>37</v>
      </c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>
        <v>0</v>
      </c>
      <c r="AK37">
        <v>0</v>
      </c>
      <c r="AS37">
        <v>32.6</v>
      </c>
      <c r="BH37">
        <v>3.7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10.4</v>
      </c>
      <c r="G38" s="5">
        <v>9.9</v>
      </c>
      <c r="H38" s="5"/>
      <c r="I38" s="5"/>
      <c r="J38" s="5"/>
      <c r="K38" s="5"/>
      <c r="L38" s="5"/>
      <c r="M38" s="5"/>
      <c r="N38" s="5">
        <v>9.9</v>
      </c>
      <c r="O38" s="5"/>
      <c r="Q38" s="5"/>
      <c r="R38" s="5"/>
      <c r="S38" s="5"/>
      <c r="T38" s="5">
        <v>8.9</v>
      </c>
      <c r="U38" s="5">
        <v>1</v>
      </c>
      <c r="V38" s="5"/>
      <c r="W38" s="5"/>
      <c r="X38" s="5"/>
      <c r="Y38" s="5"/>
      <c r="Z38" s="5"/>
      <c r="AA38" s="5"/>
      <c r="BH38">
        <v>0.5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11.7</v>
      </c>
      <c r="H39" s="5"/>
      <c r="I39" s="5"/>
      <c r="J39" s="5"/>
      <c r="K39" s="5"/>
      <c r="L39" s="5"/>
      <c r="M39" s="5"/>
      <c r="N39" s="5">
        <v>11.7</v>
      </c>
      <c r="O39" s="5"/>
      <c r="Q39" s="5"/>
      <c r="R39" s="5"/>
      <c r="S39" s="5"/>
      <c r="T39" s="5">
        <v>4.5</v>
      </c>
      <c r="U39" s="5">
        <v>7.2</v>
      </c>
      <c r="V39" s="5"/>
      <c r="W39" s="5"/>
      <c r="X39" s="5"/>
      <c r="Y39" s="5"/>
      <c r="Z39" s="5"/>
      <c r="AA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130.80000000000001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91</v>
      </c>
      <c r="W40" s="5"/>
      <c r="X40" s="5"/>
      <c r="Y40" s="5"/>
      <c r="Z40" s="5"/>
      <c r="AA40" s="5"/>
      <c r="AB40">
        <v>91</v>
      </c>
      <c r="AC40">
        <v>54</v>
      </c>
      <c r="AD40">
        <v>0.5</v>
      </c>
      <c r="AK40">
        <v>0.1</v>
      </c>
      <c r="AL40">
        <v>13.9</v>
      </c>
      <c r="AQ40">
        <v>4.5</v>
      </c>
      <c r="AR40">
        <v>17.899999999999999</v>
      </c>
      <c r="AS40">
        <v>12.3</v>
      </c>
      <c r="BH40">
        <v>8.6999999999999993</v>
      </c>
      <c r="BI40">
        <v>18.8</v>
      </c>
    </row>
    <row r="41" spans="4:65" x14ac:dyDescent="0.2">
      <c r="D41" s="5" t="s">
        <v>204</v>
      </c>
      <c r="E41" s="5" t="s">
        <v>78</v>
      </c>
      <c r="F41" s="5">
        <v>1.4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S41">
        <v>1.4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21.6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BH42">
        <v>16.7</v>
      </c>
      <c r="BI42">
        <v>4.9000000000000004</v>
      </c>
    </row>
    <row r="43" spans="4:65" x14ac:dyDescent="0.2">
      <c r="D43" s="5" t="s">
        <v>99</v>
      </c>
      <c r="E43" s="5" t="s">
        <v>78</v>
      </c>
      <c r="F43" s="5">
        <v>2454.9</v>
      </c>
      <c r="G43" s="5">
        <v>25.5</v>
      </c>
      <c r="H43" s="5">
        <v>3.2</v>
      </c>
      <c r="I43" s="5">
        <v>3.1</v>
      </c>
      <c r="J43" s="5">
        <v>1.9</v>
      </c>
      <c r="K43" s="5">
        <v>0.4</v>
      </c>
      <c r="L43" s="5">
        <v>0.8</v>
      </c>
      <c r="M43" s="5">
        <v>0.1</v>
      </c>
      <c r="N43" s="5">
        <v>22.2</v>
      </c>
      <c r="O43" s="5">
        <v>10.199999999999999</v>
      </c>
      <c r="P43">
        <v>0.1</v>
      </c>
      <c r="Q43" s="5"/>
      <c r="R43" s="5">
        <v>6.3</v>
      </c>
      <c r="S43" s="5"/>
      <c r="T43" s="5">
        <v>4.2</v>
      </c>
      <c r="U43" s="5">
        <v>1.4</v>
      </c>
      <c r="V43" s="5">
        <v>926</v>
      </c>
      <c r="W43" s="5">
        <v>99.5</v>
      </c>
      <c r="X43" s="5"/>
      <c r="Y43" s="5">
        <v>99.4</v>
      </c>
      <c r="Z43" s="5">
        <v>0.1</v>
      </c>
      <c r="AA43" s="5"/>
      <c r="AB43">
        <v>826.5</v>
      </c>
      <c r="AC43">
        <v>60.7</v>
      </c>
      <c r="AD43">
        <v>67.8</v>
      </c>
      <c r="AE43">
        <v>155.1</v>
      </c>
      <c r="AF43">
        <v>171.1</v>
      </c>
      <c r="AH43">
        <v>0.2</v>
      </c>
      <c r="AI43">
        <v>3.6</v>
      </c>
      <c r="AJ43">
        <v>5.0999999999999996</v>
      </c>
      <c r="AK43">
        <v>309.7</v>
      </c>
      <c r="AL43">
        <v>5.5</v>
      </c>
      <c r="AM43">
        <v>2.2999999999999998</v>
      </c>
      <c r="AN43">
        <v>6.8</v>
      </c>
      <c r="AO43">
        <v>11.5</v>
      </c>
      <c r="AP43">
        <v>1.5</v>
      </c>
      <c r="AQ43">
        <v>16</v>
      </c>
      <c r="AR43">
        <v>9.6999999999999993</v>
      </c>
      <c r="AS43">
        <v>948.4</v>
      </c>
      <c r="AT43">
        <v>18.7</v>
      </c>
      <c r="AY43">
        <v>0.3</v>
      </c>
      <c r="AZ43">
        <v>0.3</v>
      </c>
      <c r="BC43">
        <v>0.1</v>
      </c>
      <c r="BD43">
        <v>18.2</v>
      </c>
      <c r="BF43">
        <v>16.8</v>
      </c>
      <c r="BG43">
        <v>1.4</v>
      </c>
      <c r="BH43">
        <v>325.7</v>
      </c>
      <c r="BI43">
        <v>206.8</v>
      </c>
      <c r="BJ43">
        <v>3.8</v>
      </c>
      <c r="BL43">
        <v>3.8</v>
      </c>
    </row>
    <row r="44" spans="4:65" x14ac:dyDescent="0.2">
      <c r="D44" s="5" t="s">
        <v>100</v>
      </c>
      <c r="E44" s="5" t="s">
        <v>78</v>
      </c>
      <c r="F44" s="5">
        <v>1999.4</v>
      </c>
      <c r="G44" s="5">
        <v>16.8</v>
      </c>
      <c r="H44" s="5">
        <v>2.9</v>
      </c>
      <c r="I44" s="5">
        <v>2.7</v>
      </c>
      <c r="J44" s="5">
        <v>1.9</v>
      </c>
      <c r="K44" s="5"/>
      <c r="L44" s="5">
        <v>0.8</v>
      </c>
      <c r="M44" s="5">
        <v>0.1</v>
      </c>
      <c r="N44" s="5">
        <v>13.9</v>
      </c>
      <c r="O44" s="5">
        <v>8.3000000000000007</v>
      </c>
      <c r="P44">
        <v>0.1</v>
      </c>
      <c r="Q44" s="5"/>
      <c r="R44" s="5"/>
      <c r="S44" s="5"/>
      <c r="T44" s="5">
        <v>4.2</v>
      </c>
      <c r="U44" s="5">
        <v>1.4</v>
      </c>
      <c r="V44" s="5">
        <v>578.9</v>
      </c>
      <c r="W44" s="5"/>
      <c r="X44" s="5"/>
      <c r="Y44" s="5"/>
      <c r="Z44" s="5"/>
      <c r="AA44" s="5"/>
      <c r="AB44">
        <v>578.9</v>
      </c>
      <c r="AC44">
        <v>60.7</v>
      </c>
      <c r="AD44">
        <v>38.4</v>
      </c>
      <c r="AF44">
        <v>171.1</v>
      </c>
      <c r="AH44">
        <v>0.2</v>
      </c>
      <c r="AI44">
        <v>3.6</v>
      </c>
      <c r="AJ44">
        <v>0.6</v>
      </c>
      <c r="AK44">
        <v>298.89999999999998</v>
      </c>
      <c r="AL44">
        <v>5.3</v>
      </c>
      <c r="AR44">
        <v>0.1</v>
      </c>
      <c r="AS44">
        <v>848.8</v>
      </c>
      <c r="AT44">
        <v>18.7</v>
      </c>
      <c r="AY44">
        <v>0.3</v>
      </c>
      <c r="AZ44">
        <v>0.3</v>
      </c>
      <c r="BC44">
        <v>0.1</v>
      </c>
      <c r="BD44">
        <v>18.2</v>
      </c>
      <c r="BF44">
        <v>16.8</v>
      </c>
      <c r="BG44">
        <v>1.4</v>
      </c>
      <c r="BH44">
        <v>325.7</v>
      </c>
      <c r="BI44">
        <v>206.8</v>
      </c>
      <c r="BJ44">
        <v>3.8</v>
      </c>
      <c r="BL44">
        <v>3.8</v>
      </c>
    </row>
    <row r="45" spans="4:65" x14ac:dyDescent="0.2">
      <c r="D45" s="5" t="s">
        <v>101</v>
      </c>
      <c r="E45" s="5" t="s">
        <v>78</v>
      </c>
      <c r="F45" s="5">
        <v>632.6</v>
      </c>
      <c r="G45" s="5">
        <v>16.600000000000001</v>
      </c>
      <c r="H45" s="5">
        <v>2.7</v>
      </c>
      <c r="I45" s="5">
        <v>2.6</v>
      </c>
      <c r="J45" s="5">
        <v>1.8</v>
      </c>
      <c r="K45" s="5"/>
      <c r="L45" s="5">
        <v>0.8</v>
      </c>
      <c r="M45" s="5">
        <v>0.1</v>
      </c>
      <c r="N45" s="5">
        <v>13.9</v>
      </c>
      <c r="O45" s="5">
        <v>8.3000000000000007</v>
      </c>
      <c r="P45">
        <v>0.1</v>
      </c>
      <c r="Q45" s="5"/>
      <c r="R45" s="5"/>
      <c r="S45" s="5"/>
      <c r="T45" s="5">
        <v>4.2</v>
      </c>
      <c r="U45" s="5">
        <v>1.4</v>
      </c>
      <c r="V45" s="5">
        <v>96.7</v>
      </c>
      <c r="W45" s="5"/>
      <c r="X45" s="5"/>
      <c r="Y45" s="5"/>
      <c r="Z45" s="5"/>
      <c r="AA45" s="5"/>
      <c r="AB45">
        <v>96.7</v>
      </c>
      <c r="AC45">
        <v>60.7</v>
      </c>
      <c r="AD45">
        <v>0.5</v>
      </c>
      <c r="AF45">
        <v>0</v>
      </c>
      <c r="AJ45">
        <v>0</v>
      </c>
      <c r="AK45">
        <v>33.1</v>
      </c>
      <c r="AL45">
        <v>2.2999999999999998</v>
      </c>
      <c r="AR45">
        <v>0.1</v>
      </c>
      <c r="AS45">
        <v>211.4</v>
      </c>
      <c r="AT45">
        <v>3.1</v>
      </c>
      <c r="BD45">
        <v>3.1</v>
      </c>
      <c r="BF45">
        <v>2.4</v>
      </c>
      <c r="BG45">
        <v>0.7</v>
      </c>
      <c r="BH45">
        <v>142.5</v>
      </c>
      <c r="BI45">
        <v>158.4</v>
      </c>
      <c r="BJ45">
        <v>3.8</v>
      </c>
      <c r="BL45">
        <v>3.8</v>
      </c>
    </row>
    <row r="46" spans="4:65" x14ac:dyDescent="0.2">
      <c r="D46" s="5" t="s">
        <v>205</v>
      </c>
      <c r="E46" s="5" t="s">
        <v>78</v>
      </c>
      <c r="F46" s="5">
        <v>35</v>
      </c>
      <c r="G46" s="5">
        <v>12.7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12.6</v>
      </c>
      <c r="O46" s="5">
        <v>7</v>
      </c>
      <c r="Q46" s="5"/>
      <c r="R46" s="5"/>
      <c r="S46" s="5"/>
      <c r="T46" s="5">
        <v>4.2</v>
      </c>
      <c r="U46" s="5">
        <v>1.4</v>
      </c>
      <c r="V46" s="5">
        <v>0.2</v>
      </c>
      <c r="W46" s="5"/>
      <c r="X46" s="5"/>
      <c r="Y46" s="5"/>
      <c r="Z46" s="5"/>
      <c r="AA46" s="5"/>
      <c r="AB46">
        <v>0.2</v>
      </c>
      <c r="AD46">
        <v>0.1</v>
      </c>
      <c r="AF46">
        <v>0</v>
      </c>
      <c r="AK46">
        <v>0.1</v>
      </c>
      <c r="AS46">
        <v>11.4</v>
      </c>
      <c r="BH46">
        <v>7.9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295.89999999999998</v>
      </c>
      <c r="G47" s="5">
        <v>0.8</v>
      </c>
      <c r="H47" s="5">
        <v>0.8</v>
      </c>
      <c r="I47" s="5">
        <v>0.8</v>
      </c>
      <c r="J47" s="5"/>
      <c r="K47" s="5"/>
      <c r="L47" s="5">
        <v>0.8</v>
      </c>
      <c r="M47" s="5"/>
      <c r="N47" s="5"/>
      <c r="O47" s="5"/>
      <c r="Q47" s="5"/>
      <c r="R47" s="5"/>
      <c r="S47" s="5"/>
      <c r="T47" s="5"/>
      <c r="U47" s="5"/>
      <c r="V47" s="5">
        <v>61.2</v>
      </c>
      <c r="W47" s="5"/>
      <c r="X47" s="5"/>
      <c r="Y47" s="5"/>
      <c r="Z47" s="5"/>
      <c r="AA47" s="5"/>
      <c r="AB47">
        <v>61.2</v>
      </c>
      <c r="AC47">
        <v>60.7</v>
      </c>
      <c r="AD47">
        <v>0.1</v>
      </c>
      <c r="AJ47">
        <v>0</v>
      </c>
      <c r="AK47">
        <v>0.1</v>
      </c>
      <c r="AL47">
        <v>0.2</v>
      </c>
      <c r="AR47">
        <v>0.1</v>
      </c>
      <c r="AS47">
        <v>74.599999999999994</v>
      </c>
      <c r="AT47">
        <v>0</v>
      </c>
      <c r="BD47">
        <v>0</v>
      </c>
      <c r="BH47">
        <v>44.9</v>
      </c>
      <c r="BI47">
        <v>111.9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25.2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>
        <v>0</v>
      </c>
      <c r="AD48">
        <v>0</v>
      </c>
      <c r="AK48">
        <v>0</v>
      </c>
      <c r="AS48">
        <v>3.7</v>
      </c>
      <c r="AT48">
        <v>0.2</v>
      </c>
      <c r="BD48">
        <v>0.2</v>
      </c>
      <c r="BH48">
        <v>19.7</v>
      </c>
      <c r="BI48">
        <v>0.4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34.700000000000003</v>
      </c>
      <c r="G49" s="5">
        <v>1.9</v>
      </c>
      <c r="H49" s="5">
        <v>0.6</v>
      </c>
      <c r="I49" s="5">
        <v>0.6</v>
      </c>
      <c r="J49" s="5">
        <v>0.6</v>
      </c>
      <c r="K49" s="5"/>
      <c r="L49" s="5"/>
      <c r="M49" s="5">
        <v>0</v>
      </c>
      <c r="N49" s="5">
        <v>1.3</v>
      </c>
      <c r="O49" s="5">
        <v>1.3</v>
      </c>
      <c r="Q49" s="5"/>
      <c r="R49" s="5"/>
      <c r="S49" s="5"/>
      <c r="T49" s="5"/>
      <c r="U49" s="5"/>
      <c r="V49" s="5">
        <v>2</v>
      </c>
      <c r="W49" s="5"/>
      <c r="X49" s="5"/>
      <c r="Y49" s="5"/>
      <c r="Z49" s="5"/>
      <c r="AA49" s="5"/>
      <c r="AB49">
        <v>2</v>
      </c>
      <c r="AD49">
        <v>0.1</v>
      </c>
      <c r="AJ49">
        <v>0</v>
      </c>
      <c r="AK49">
        <v>0.4</v>
      </c>
      <c r="AL49">
        <v>1.6</v>
      </c>
      <c r="AS49">
        <v>24.5</v>
      </c>
      <c r="AT49">
        <v>0.1</v>
      </c>
      <c r="BD49">
        <v>0.1</v>
      </c>
      <c r="BH49">
        <v>5.4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0.4</v>
      </c>
      <c r="W50" s="5"/>
      <c r="X50" s="5"/>
      <c r="Y50" s="5"/>
      <c r="Z50" s="5"/>
      <c r="AA50" s="5"/>
      <c r="AB50">
        <v>0.4</v>
      </c>
      <c r="AD50">
        <v>0.1</v>
      </c>
      <c r="AF50">
        <v>0</v>
      </c>
      <c r="AJ50">
        <v>0</v>
      </c>
      <c r="AK50">
        <v>0.3</v>
      </c>
      <c r="AS50">
        <v>3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29.5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0.3</v>
      </c>
      <c r="W51" s="5"/>
      <c r="X51" s="5"/>
      <c r="Y51" s="5"/>
      <c r="Z51" s="5"/>
      <c r="AA51" s="5"/>
      <c r="AB51">
        <v>0.3</v>
      </c>
      <c r="AD51">
        <v>0.1</v>
      </c>
      <c r="AF51">
        <v>0</v>
      </c>
      <c r="AJ51">
        <v>0</v>
      </c>
      <c r="AK51">
        <v>0.2</v>
      </c>
      <c r="AL51">
        <v>0</v>
      </c>
      <c r="AS51">
        <v>16.8</v>
      </c>
      <c r="BH51">
        <v>11.9</v>
      </c>
      <c r="BI51">
        <v>0.5</v>
      </c>
    </row>
    <row r="52" spans="4:61" x14ac:dyDescent="0.2">
      <c r="D52" t="s">
        <v>211</v>
      </c>
      <c r="E52" t="s">
        <v>78</v>
      </c>
      <c r="F52">
        <v>6.8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>
        <v>1.1000000000000001</v>
      </c>
      <c r="AD52">
        <v>0</v>
      </c>
      <c r="AK52">
        <v>1.1000000000000001</v>
      </c>
      <c r="AS52">
        <v>2.7</v>
      </c>
      <c r="BH52">
        <v>0.9</v>
      </c>
      <c r="BI52">
        <v>2.1</v>
      </c>
    </row>
    <row r="53" spans="4:61" x14ac:dyDescent="0.2">
      <c r="D53" t="s">
        <v>212</v>
      </c>
      <c r="E53" t="s">
        <v>78</v>
      </c>
      <c r="F53">
        <v>94.2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1.1000000000000001</v>
      </c>
      <c r="AB53">
        <v>1.1000000000000001</v>
      </c>
      <c r="AD53">
        <v>0.1</v>
      </c>
      <c r="AJ53">
        <v>0</v>
      </c>
      <c r="AK53">
        <v>0.5</v>
      </c>
      <c r="AL53">
        <v>0.4</v>
      </c>
      <c r="AS53">
        <v>45.7</v>
      </c>
      <c r="AT53">
        <v>0.5</v>
      </c>
      <c r="BD53">
        <v>0.5</v>
      </c>
      <c r="BH53">
        <v>23</v>
      </c>
      <c r="BI53">
        <v>22.9</v>
      </c>
    </row>
    <row r="54" spans="4:61" x14ac:dyDescent="0.2">
      <c r="D54" t="s">
        <v>213</v>
      </c>
      <c r="E54" t="s">
        <v>78</v>
      </c>
      <c r="F54">
        <v>39.9</v>
      </c>
      <c r="V54">
        <v>0.1</v>
      </c>
      <c r="AB54">
        <v>0.1</v>
      </c>
      <c r="AD54">
        <v>0</v>
      </c>
      <c r="AK54">
        <v>0</v>
      </c>
      <c r="AL54">
        <v>0</v>
      </c>
      <c r="AS54">
        <v>11</v>
      </c>
      <c r="AT54">
        <v>0.1</v>
      </c>
      <c r="BD54">
        <v>0.1</v>
      </c>
      <c r="BH54">
        <v>12.9</v>
      </c>
      <c r="BI54">
        <v>15.8</v>
      </c>
    </row>
    <row r="55" spans="4:61" x14ac:dyDescent="0.2">
      <c r="D55" t="s">
        <v>214</v>
      </c>
      <c r="E55" t="s">
        <v>78</v>
      </c>
      <c r="F55">
        <v>4.2</v>
      </c>
      <c r="V55">
        <v>0</v>
      </c>
      <c r="AB55">
        <v>0</v>
      </c>
      <c r="AD55">
        <v>0</v>
      </c>
      <c r="AK55">
        <v>0</v>
      </c>
      <c r="AS55">
        <v>0.7</v>
      </c>
      <c r="AT55">
        <v>2.2000000000000002</v>
      </c>
      <c r="BD55">
        <v>2.2000000000000002</v>
      </c>
      <c r="BH55">
        <v>1.1000000000000001</v>
      </c>
      <c r="BI55">
        <v>0.1</v>
      </c>
    </row>
    <row r="56" spans="4:61" x14ac:dyDescent="0.2">
      <c r="D56" t="s">
        <v>215</v>
      </c>
      <c r="E56" t="s">
        <v>78</v>
      </c>
      <c r="F56">
        <v>38.6</v>
      </c>
      <c r="V56">
        <v>30.1</v>
      </c>
      <c r="AB56">
        <v>30.1</v>
      </c>
      <c r="AK56">
        <v>30.1</v>
      </c>
      <c r="AS56">
        <v>5</v>
      </c>
      <c r="BH56">
        <v>3.5</v>
      </c>
    </row>
    <row r="57" spans="4:61" x14ac:dyDescent="0.2">
      <c r="D57" t="s">
        <v>226</v>
      </c>
      <c r="E57" t="s">
        <v>78</v>
      </c>
      <c r="F57">
        <v>9.9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J57">
        <v>0</v>
      </c>
      <c r="AK57">
        <v>0</v>
      </c>
      <c r="AS57">
        <v>6.7</v>
      </c>
      <c r="BH57">
        <v>2.2999999999999998</v>
      </c>
      <c r="BI57">
        <v>0.8</v>
      </c>
    </row>
    <row r="58" spans="4:61" x14ac:dyDescent="0.2">
      <c r="D58" t="s">
        <v>216</v>
      </c>
      <c r="E58" t="s">
        <v>78</v>
      </c>
      <c r="F58">
        <v>13.1</v>
      </c>
      <c r="G58">
        <v>0.1</v>
      </c>
      <c r="N58">
        <v>0.1</v>
      </c>
      <c r="P58">
        <v>0.1</v>
      </c>
      <c r="V58">
        <v>0.2</v>
      </c>
      <c r="AB58">
        <v>0.2</v>
      </c>
      <c r="AD58">
        <v>0</v>
      </c>
      <c r="AK58">
        <v>0.1</v>
      </c>
      <c r="AL58">
        <v>0</v>
      </c>
      <c r="AS58">
        <v>5.6</v>
      </c>
      <c r="BH58">
        <v>6.7</v>
      </c>
      <c r="BI58">
        <v>0.4</v>
      </c>
    </row>
    <row r="59" spans="4:61" x14ac:dyDescent="0.2">
      <c r="D59" t="s">
        <v>102</v>
      </c>
      <c r="E59" t="s">
        <v>78</v>
      </c>
      <c r="F59">
        <v>438.8</v>
      </c>
      <c r="V59">
        <v>432.9</v>
      </c>
      <c r="AB59">
        <v>432.9</v>
      </c>
      <c r="AD59">
        <v>32.6</v>
      </c>
      <c r="AF59">
        <v>171.1</v>
      </c>
      <c r="AH59">
        <v>0.2</v>
      </c>
      <c r="AI59">
        <v>0.9</v>
      </c>
      <c r="AK59">
        <v>228.3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1</v>
      </c>
      <c r="V60">
        <v>1</v>
      </c>
      <c r="AB60">
        <v>1</v>
      </c>
      <c r="AH60">
        <v>0.2</v>
      </c>
      <c r="AI60">
        <v>0.9</v>
      </c>
    </row>
    <row r="61" spans="4:61" x14ac:dyDescent="0.2">
      <c r="D61" t="s">
        <v>218</v>
      </c>
      <c r="E61" t="s">
        <v>78</v>
      </c>
      <c r="F61">
        <v>420.9</v>
      </c>
      <c r="V61">
        <v>420.9</v>
      </c>
      <c r="AB61">
        <v>420.9</v>
      </c>
      <c r="AD61">
        <v>32.6</v>
      </c>
      <c r="AF61">
        <v>171.1</v>
      </c>
      <c r="AK61">
        <v>217.2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1.4</v>
      </c>
      <c r="AB62">
        <v>1.4</v>
      </c>
      <c r="AK62">
        <v>1.4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928</v>
      </c>
      <c r="G66">
        <v>0.2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49.2</v>
      </c>
      <c r="AB66">
        <v>49.2</v>
      </c>
      <c r="AD66">
        <v>5.3</v>
      </c>
      <c r="AI66">
        <v>2.7</v>
      </c>
      <c r="AJ66">
        <v>0.6</v>
      </c>
      <c r="AK66">
        <v>37.6</v>
      </c>
      <c r="AL66">
        <v>3.1</v>
      </c>
      <c r="AS66">
        <v>637.4</v>
      </c>
      <c r="AT66">
        <v>15.6</v>
      </c>
      <c r="AY66">
        <v>0.3</v>
      </c>
      <c r="AZ66">
        <v>0.3</v>
      </c>
      <c r="BC66">
        <v>0.1</v>
      </c>
      <c r="BD66">
        <v>15.1</v>
      </c>
      <c r="BF66">
        <v>14.3</v>
      </c>
      <c r="BG66">
        <v>0.8</v>
      </c>
      <c r="BH66">
        <v>177.4</v>
      </c>
      <c r="BI66">
        <v>48.4</v>
      </c>
    </row>
    <row r="67" spans="4:61" x14ac:dyDescent="0.2">
      <c r="D67" t="s">
        <v>115</v>
      </c>
      <c r="E67" t="s">
        <v>78</v>
      </c>
      <c r="F67">
        <v>265</v>
      </c>
      <c r="G67">
        <v>0</v>
      </c>
      <c r="N67">
        <v>0</v>
      </c>
      <c r="P67">
        <v>0</v>
      </c>
      <c r="V67">
        <v>8</v>
      </c>
      <c r="AB67">
        <v>8</v>
      </c>
      <c r="AD67">
        <v>2.2000000000000002</v>
      </c>
      <c r="AJ67">
        <v>0</v>
      </c>
      <c r="AK67">
        <v>5.8</v>
      </c>
      <c r="AS67">
        <v>140.6</v>
      </c>
      <c r="AT67">
        <v>1.2</v>
      </c>
      <c r="AY67">
        <v>0.1</v>
      </c>
      <c r="AZ67">
        <v>0.1</v>
      </c>
      <c r="BC67">
        <v>0</v>
      </c>
      <c r="BD67">
        <v>1.1000000000000001</v>
      </c>
      <c r="BF67">
        <v>0.3</v>
      </c>
      <c r="BG67">
        <v>0.8</v>
      </c>
      <c r="BH67">
        <v>94</v>
      </c>
      <c r="BI67">
        <v>21.2</v>
      </c>
    </row>
    <row r="68" spans="4:61" x14ac:dyDescent="0.2">
      <c r="D68" t="s">
        <v>104</v>
      </c>
      <c r="E68" t="s">
        <v>78</v>
      </c>
      <c r="F68">
        <v>469.7</v>
      </c>
      <c r="G68">
        <v>0.2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3.7</v>
      </c>
      <c r="AB68">
        <v>3.7</v>
      </c>
      <c r="AD68">
        <v>1.1000000000000001</v>
      </c>
      <c r="AJ68">
        <v>0.6</v>
      </c>
      <c r="AK68">
        <v>2.1</v>
      </c>
      <c r="AS68">
        <v>375.9</v>
      </c>
      <c r="AT68">
        <v>14.2</v>
      </c>
      <c r="AY68">
        <v>0.2</v>
      </c>
      <c r="AZ68">
        <v>0.2</v>
      </c>
      <c r="BC68">
        <v>0.1</v>
      </c>
      <c r="BD68">
        <v>13.9</v>
      </c>
      <c r="BF68">
        <v>13.9</v>
      </c>
      <c r="BH68">
        <v>68.8</v>
      </c>
      <c r="BI68">
        <v>6.9</v>
      </c>
    </row>
    <row r="69" spans="4:61" x14ac:dyDescent="0.2">
      <c r="D69" t="s">
        <v>105</v>
      </c>
      <c r="E69" t="s">
        <v>78</v>
      </c>
      <c r="F69">
        <v>171.9</v>
      </c>
      <c r="V69">
        <v>15.9</v>
      </c>
      <c r="AB69">
        <v>15.9</v>
      </c>
      <c r="AD69">
        <v>2.1</v>
      </c>
      <c r="AK69">
        <v>13.9</v>
      </c>
      <c r="AS69">
        <v>120.9</v>
      </c>
      <c r="AT69">
        <v>0.2</v>
      </c>
      <c r="BC69">
        <v>0</v>
      </c>
      <c r="BD69">
        <v>0.1</v>
      </c>
      <c r="BF69">
        <v>0.1</v>
      </c>
      <c r="BH69">
        <v>14.6</v>
      </c>
      <c r="BI69">
        <v>20.3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14.7</v>
      </c>
      <c r="AL70">
        <v>3.1</v>
      </c>
    </row>
    <row r="71" spans="4:61" x14ac:dyDescent="0.2">
      <c r="D71" t="s">
        <v>107</v>
      </c>
      <c r="E71" t="s">
        <v>78</v>
      </c>
      <c r="F71">
        <v>3.7</v>
      </c>
      <c r="V71">
        <v>3.7</v>
      </c>
      <c r="AB71">
        <v>3.7</v>
      </c>
      <c r="AI71">
        <v>2.7</v>
      </c>
      <c r="AK71">
        <v>1</v>
      </c>
    </row>
    <row r="72" spans="4:61" x14ac:dyDescent="0.2">
      <c r="D72" t="s">
        <v>108</v>
      </c>
      <c r="E72" t="s">
        <v>78</v>
      </c>
      <c r="F72">
        <v>455.4</v>
      </c>
      <c r="G72">
        <v>8.6999999999999993</v>
      </c>
      <c r="H72">
        <v>0.4</v>
      </c>
      <c r="I72">
        <v>0.4</v>
      </c>
      <c r="K72">
        <v>0.4</v>
      </c>
      <c r="N72">
        <v>8.3000000000000007</v>
      </c>
      <c r="O72">
        <v>2</v>
      </c>
      <c r="R72">
        <v>6.3</v>
      </c>
      <c r="V72">
        <v>347.2</v>
      </c>
      <c r="W72">
        <v>99.5</v>
      </c>
      <c r="Y72">
        <v>99.4</v>
      </c>
      <c r="Z72">
        <v>0.1</v>
      </c>
      <c r="AB72">
        <v>247.6</v>
      </c>
      <c r="AD72">
        <v>29.4</v>
      </c>
      <c r="AE72">
        <v>155.1</v>
      </c>
      <c r="AJ72">
        <v>4.5</v>
      </c>
      <c r="AK72">
        <v>10.8</v>
      </c>
      <c r="AL72">
        <v>0.2</v>
      </c>
      <c r="AM72">
        <v>2.2999999999999998</v>
      </c>
      <c r="AN72">
        <v>6.8</v>
      </c>
      <c r="AO72">
        <v>11.5</v>
      </c>
      <c r="AP72">
        <v>1.5</v>
      </c>
      <c r="AQ72">
        <v>16</v>
      </c>
      <c r="AR72">
        <v>9.6</v>
      </c>
      <c r="AS72">
        <v>99.6</v>
      </c>
    </row>
    <row r="73" spans="4:61" x14ac:dyDescent="0.2">
      <c r="D73" t="s">
        <v>109</v>
      </c>
      <c r="E73" t="s">
        <v>78</v>
      </c>
      <c r="F73">
        <v>449.8</v>
      </c>
      <c r="G73">
        <v>8.6999999999999993</v>
      </c>
      <c r="H73">
        <v>0.4</v>
      </c>
      <c r="I73">
        <v>0.4</v>
      </c>
      <c r="K73">
        <v>0.4</v>
      </c>
      <c r="N73">
        <v>8.3000000000000007</v>
      </c>
      <c r="O73">
        <v>2</v>
      </c>
      <c r="R73">
        <v>6.3</v>
      </c>
      <c r="V73">
        <v>341.6</v>
      </c>
      <c r="W73">
        <v>99.5</v>
      </c>
      <c r="Y73">
        <v>99.4</v>
      </c>
      <c r="Z73">
        <v>0.1</v>
      </c>
      <c r="AB73">
        <v>242</v>
      </c>
      <c r="AD73">
        <v>29.4</v>
      </c>
      <c r="AE73">
        <v>155.1</v>
      </c>
      <c r="AJ73">
        <v>3.4</v>
      </c>
      <c r="AK73">
        <v>10.8</v>
      </c>
      <c r="AL73">
        <v>0.2</v>
      </c>
      <c r="AM73">
        <v>2.2999999999999998</v>
      </c>
      <c r="AN73">
        <v>2.2999999999999998</v>
      </c>
      <c r="AO73">
        <v>11.5</v>
      </c>
      <c r="AP73">
        <v>1.5</v>
      </c>
      <c r="AQ73">
        <v>16</v>
      </c>
      <c r="AR73">
        <v>9.6</v>
      </c>
      <c r="AS73">
        <v>99.6</v>
      </c>
    </row>
    <row r="74" spans="4:61" x14ac:dyDescent="0.2">
      <c r="D74" t="s">
        <v>110</v>
      </c>
      <c r="E74" t="s">
        <v>78</v>
      </c>
      <c r="F74">
        <v>417.5</v>
      </c>
      <c r="G74">
        <v>6.3</v>
      </c>
      <c r="H74">
        <v>0.2</v>
      </c>
      <c r="I74">
        <v>0.2</v>
      </c>
      <c r="K74">
        <v>0.2</v>
      </c>
      <c r="N74">
        <v>6</v>
      </c>
      <c r="O74">
        <v>1.6</v>
      </c>
      <c r="R74">
        <v>4.4000000000000004</v>
      </c>
      <c r="V74">
        <v>311.7</v>
      </c>
      <c r="W74">
        <v>99.5</v>
      </c>
      <c r="Y74">
        <v>99.4</v>
      </c>
      <c r="Z74">
        <v>0.1</v>
      </c>
      <c r="AB74">
        <v>212.1</v>
      </c>
      <c r="AD74">
        <v>29.4</v>
      </c>
      <c r="AE74">
        <v>155.1</v>
      </c>
      <c r="AJ74">
        <v>3.4</v>
      </c>
      <c r="AK74">
        <v>10.8</v>
      </c>
      <c r="AM74">
        <v>1.2</v>
      </c>
      <c r="AP74">
        <v>0.8</v>
      </c>
      <c r="AQ74">
        <v>1.8</v>
      </c>
      <c r="AR74">
        <v>9.6</v>
      </c>
      <c r="AS74">
        <v>99.6</v>
      </c>
    </row>
    <row r="75" spans="4:61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1" x14ac:dyDescent="0.2">
      <c r="D76" t="s">
        <v>224</v>
      </c>
      <c r="E76" t="s">
        <v>78</v>
      </c>
      <c r="F76">
        <v>2.7</v>
      </c>
      <c r="V76">
        <v>2.7</v>
      </c>
      <c r="AB76">
        <v>2.7</v>
      </c>
      <c r="AJ76">
        <v>1.1000000000000001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D116-94AB-6C46-A711-32BEF9BB78B2}">
  <sheetPr>
    <tabColor theme="9" tint="0.79998168889431442"/>
  </sheetPr>
  <dimension ref="D8:BM77"/>
  <sheetViews>
    <sheetView topLeftCell="AX30" workbookViewId="0">
      <selection activeCell="BF45" sqref="BF4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3148.2</v>
      </c>
      <c r="G17" s="5">
        <v>351.7</v>
      </c>
      <c r="H17" s="5">
        <v>368.6</v>
      </c>
      <c r="I17" s="5">
        <v>368</v>
      </c>
      <c r="J17" s="5">
        <v>1.8</v>
      </c>
      <c r="K17" s="5">
        <v>149.9</v>
      </c>
      <c r="L17" s="5">
        <v>216.3</v>
      </c>
      <c r="M17" s="5">
        <v>0.6</v>
      </c>
      <c r="N17" s="5">
        <v>-17</v>
      </c>
      <c r="O17" s="5">
        <v>-17.8</v>
      </c>
      <c r="P17">
        <v>0.2</v>
      </c>
      <c r="Q17" s="5"/>
      <c r="R17" s="5">
        <v>0.7</v>
      </c>
      <c r="S17" s="5"/>
      <c r="T17" s="5"/>
      <c r="U17" s="5"/>
      <c r="V17" s="5">
        <v>1150.2</v>
      </c>
      <c r="W17" s="5">
        <v>2709.6</v>
      </c>
      <c r="X17" s="5">
        <v>2443.1</v>
      </c>
      <c r="Y17" s="5">
        <v>256.39999999999998</v>
      </c>
      <c r="Z17" s="5">
        <v>6</v>
      </c>
      <c r="AA17" s="5">
        <v>4.0999999999999996</v>
      </c>
      <c r="AB17" s="5">
        <v>-1559.3</v>
      </c>
      <c r="AC17">
        <v>1.5</v>
      </c>
      <c r="AD17">
        <v>26.2</v>
      </c>
      <c r="AE17">
        <v>-45.9</v>
      </c>
      <c r="AF17">
        <v>-213.6</v>
      </c>
      <c r="AH17">
        <v>-2.6</v>
      </c>
      <c r="AI17">
        <v>-243.6</v>
      </c>
      <c r="AJ17">
        <v>7.1</v>
      </c>
      <c r="AK17">
        <v>-608.6</v>
      </c>
      <c r="AL17">
        <v>-468.8</v>
      </c>
      <c r="AM17">
        <v>-12.3</v>
      </c>
      <c r="AN17">
        <v>-15.6</v>
      </c>
      <c r="AO17">
        <v>-2.7</v>
      </c>
      <c r="AP17">
        <v>-1.8</v>
      </c>
      <c r="AQ17">
        <v>13.9</v>
      </c>
      <c r="AR17">
        <v>7.5</v>
      </c>
      <c r="AS17">
        <v>1496.8</v>
      </c>
      <c r="AT17">
        <v>47.9</v>
      </c>
      <c r="AU17">
        <v>0.3</v>
      </c>
      <c r="AV17">
        <v>1.7</v>
      </c>
      <c r="AW17">
        <v>1.7</v>
      </c>
      <c r="AY17">
        <v>0.3</v>
      </c>
      <c r="AZ17">
        <v>0.3</v>
      </c>
      <c r="BA17">
        <v>0</v>
      </c>
      <c r="BC17">
        <v>0.1</v>
      </c>
      <c r="BD17">
        <v>45.5</v>
      </c>
      <c r="BE17">
        <v>23</v>
      </c>
      <c r="BF17">
        <v>17.5</v>
      </c>
      <c r="BG17">
        <v>5</v>
      </c>
      <c r="BH17">
        <v>45.5</v>
      </c>
      <c r="BJ17">
        <v>56.1</v>
      </c>
      <c r="BK17">
        <v>25.2</v>
      </c>
      <c r="BL17">
        <v>30</v>
      </c>
      <c r="BM17">
        <v>0.9</v>
      </c>
    </row>
    <row r="18" spans="4:65" x14ac:dyDescent="0.2">
      <c r="D18" s="5" t="s">
        <v>79</v>
      </c>
      <c r="E18" s="5" t="s">
        <v>78</v>
      </c>
      <c r="F18" s="5">
        <v>2799.7</v>
      </c>
      <c r="G18" s="5"/>
      <c r="H18" s="7"/>
      <c r="I18" s="7"/>
      <c r="J18" s="7"/>
      <c r="K18" s="5"/>
      <c r="L18" s="5"/>
      <c r="M18" s="7"/>
      <c r="N18" s="7"/>
      <c r="O18" s="5"/>
      <c r="Q18" s="5"/>
      <c r="R18" s="5"/>
      <c r="S18" s="5"/>
      <c r="T18" s="5"/>
      <c r="U18" s="5"/>
      <c r="V18" s="5">
        <v>141.4</v>
      </c>
      <c r="W18" s="5">
        <v>139.9</v>
      </c>
      <c r="X18" s="5">
        <v>88.3</v>
      </c>
      <c r="Y18" s="5">
        <v>37.6</v>
      </c>
      <c r="Z18" s="5">
        <v>9.9</v>
      </c>
      <c r="AA18" s="5">
        <v>4.0999999999999996</v>
      </c>
      <c r="AB18" s="5">
        <v>1.5</v>
      </c>
      <c r="AC18">
        <v>1.5</v>
      </c>
      <c r="AS18">
        <v>2554.1999999999998</v>
      </c>
      <c r="AT18">
        <v>47.9</v>
      </c>
      <c r="AU18">
        <v>0.3</v>
      </c>
      <c r="AV18">
        <v>1.7</v>
      </c>
      <c r="AW18">
        <v>1.7</v>
      </c>
      <c r="AY18">
        <v>0.3</v>
      </c>
      <c r="AZ18">
        <v>0.3</v>
      </c>
      <c r="BA18">
        <v>0</v>
      </c>
      <c r="BC18">
        <v>0.1</v>
      </c>
      <c r="BD18">
        <v>45.5</v>
      </c>
      <c r="BE18">
        <v>23</v>
      </c>
      <c r="BF18">
        <v>17.5</v>
      </c>
      <c r="BG18">
        <v>5</v>
      </c>
      <c r="BJ18">
        <v>56.1</v>
      </c>
      <c r="BK18">
        <v>25.2</v>
      </c>
      <c r="BL18">
        <v>30</v>
      </c>
      <c r="BM18">
        <v>0.9</v>
      </c>
    </row>
    <row r="19" spans="4:65" x14ac:dyDescent="0.2">
      <c r="D19" s="5" t="s">
        <v>80</v>
      </c>
      <c r="E19" s="5" t="s">
        <v>78</v>
      </c>
      <c r="F19" s="5">
        <v>6655.2</v>
      </c>
      <c r="G19" s="6">
        <v>391.9</v>
      </c>
      <c r="H19" s="6">
        <v>377.5</v>
      </c>
      <c r="I19" s="6">
        <v>376.9</v>
      </c>
      <c r="J19" s="6">
        <v>1.8</v>
      </c>
      <c r="K19" s="6">
        <v>158.9</v>
      </c>
      <c r="L19" s="5">
        <v>216.3</v>
      </c>
      <c r="M19" s="5">
        <v>0.6</v>
      </c>
      <c r="N19" s="6">
        <v>14.4</v>
      </c>
      <c r="O19" s="5">
        <v>12.2</v>
      </c>
      <c r="P19">
        <v>0.4</v>
      </c>
      <c r="Q19" s="5"/>
      <c r="R19" s="5">
        <v>1.8</v>
      </c>
      <c r="S19" s="5"/>
      <c r="T19" s="5"/>
      <c r="U19" s="5"/>
      <c r="V19" s="5">
        <v>5999.5</v>
      </c>
      <c r="W19" s="5">
        <v>4486.2</v>
      </c>
      <c r="X19" s="5">
        <v>4263.8999999999996</v>
      </c>
      <c r="Y19" s="5">
        <v>214.9</v>
      </c>
      <c r="Z19" s="5">
        <v>7.5</v>
      </c>
      <c r="AA19" s="5"/>
      <c r="AB19" s="5">
        <v>1513.2</v>
      </c>
      <c r="AD19">
        <v>81.8</v>
      </c>
      <c r="AE19">
        <v>435.3</v>
      </c>
      <c r="AF19">
        <v>103.6</v>
      </c>
      <c r="AH19">
        <v>0</v>
      </c>
      <c r="AI19">
        <v>28.1</v>
      </c>
      <c r="AJ19">
        <v>21.6</v>
      </c>
      <c r="AK19">
        <v>391.3</v>
      </c>
      <c r="AL19">
        <v>325.39999999999998</v>
      </c>
      <c r="AM19">
        <v>8.1999999999999993</v>
      </c>
      <c r="AN19">
        <v>21.3</v>
      </c>
      <c r="AO19">
        <v>17.8</v>
      </c>
      <c r="AP19">
        <v>3.1</v>
      </c>
      <c r="AQ19">
        <v>41.3</v>
      </c>
      <c r="AR19">
        <v>34.4</v>
      </c>
      <c r="AS19">
        <v>216.6</v>
      </c>
      <c r="BH19">
        <v>47.2</v>
      </c>
    </row>
    <row r="20" spans="4:65" x14ac:dyDescent="0.2">
      <c r="D20" s="5" t="s">
        <v>81</v>
      </c>
      <c r="E20" s="5" t="s">
        <v>78</v>
      </c>
      <c r="F20" s="5">
        <v>5651.3</v>
      </c>
      <c r="G20" s="8">
        <v>30.4</v>
      </c>
      <c r="H20" s="8"/>
      <c r="I20" s="5"/>
      <c r="J20" s="8"/>
      <c r="K20" s="8"/>
      <c r="L20" s="5"/>
      <c r="M20" s="5"/>
      <c r="N20" s="5">
        <v>30.4</v>
      </c>
      <c r="O20" s="5">
        <v>29</v>
      </c>
      <c r="P20">
        <v>0.2</v>
      </c>
      <c r="Q20" s="5"/>
      <c r="R20" s="5">
        <v>1.2</v>
      </c>
      <c r="S20" s="5"/>
      <c r="T20" s="5"/>
      <c r="U20" s="5"/>
      <c r="V20" s="5">
        <v>4345.7</v>
      </c>
      <c r="W20" s="5">
        <v>1913.7</v>
      </c>
      <c r="X20" s="5">
        <v>1899.8</v>
      </c>
      <c r="Y20" s="5">
        <v>2</v>
      </c>
      <c r="Z20" s="5">
        <v>11.9</v>
      </c>
      <c r="AA20" s="5"/>
      <c r="AB20" s="5">
        <v>2432</v>
      </c>
      <c r="AD20">
        <v>55.6</v>
      </c>
      <c r="AE20">
        <v>471.5</v>
      </c>
      <c r="AF20">
        <v>316.39999999999998</v>
      </c>
      <c r="AH20">
        <v>2.7</v>
      </c>
      <c r="AI20">
        <v>147.80000000000001</v>
      </c>
      <c r="AJ20">
        <v>12.3</v>
      </c>
      <c r="AK20">
        <v>920.3</v>
      </c>
      <c r="AL20">
        <v>376.4</v>
      </c>
      <c r="AM20">
        <v>19.7</v>
      </c>
      <c r="AN20">
        <v>33.700000000000003</v>
      </c>
      <c r="AO20">
        <v>17.100000000000001</v>
      </c>
      <c r="AP20">
        <v>5</v>
      </c>
      <c r="AQ20">
        <v>27.1</v>
      </c>
      <c r="AR20">
        <v>26.5</v>
      </c>
      <c r="AS20">
        <v>1273.5</v>
      </c>
      <c r="BH20">
        <v>1.7</v>
      </c>
    </row>
    <row r="21" spans="4:65" x14ac:dyDescent="0.2">
      <c r="D21" s="5" t="s">
        <v>82</v>
      </c>
      <c r="E21" s="5" t="s">
        <v>78</v>
      </c>
      <c r="F21" s="5">
        <v>1003.8</v>
      </c>
      <c r="G21" s="5">
        <v>361.5</v>
      </c>
      <c r="H21" s="5">
        <v>377.5</v>
      </c>
      <c r="I21" s="5">
        <v>376.9</v>
      </c>
      <c r="J21" s="5">
        <v>1.8</v>
      </c>
      <c r="K21" s="5">
        <v>158.9</v>
      </c>
      <c r="L21" s="5">
        <v>216.3</v>
      </c>
      <c r="M21" s="5">
        <v>0.6</v>
      </c>
      <c r="N21" s="5">
        <v>-16</v>
      </c>
      <c r="O21" s="5">
        <v>-16.8</v>
      </c>
      <c r="P21">
        <v>0.2</v>
      </c>
      <c r="Q21" s="5"/>
      <c r="R21" s="5">
        <v>0.6</v>
      </c>
      <c r="S21" s="5"/>
      <c r="T21" s="5"/>
      <c r="U21" s="5"/>
      <c r="V21" s="5">
        <v>1653.7</v>
      </c>
      <c r="W21" s="5">
        <v>2572.5</v>
      </c>
      <c r="X21" s="5">
        <v>2364</v>
      </c>
      <c r="Y21" s="5">
        <v>212.9</v>
      </c>
      <c r="Z21" s="5">
        <v>-4.4000000000000004</v>
      </c>
      <c r="AA21" s="5"/>
      <c r="AB21" s="5">
        <v>-918.8</v>
      </c>
      <c r="AD21">
        <v>26.2</v>
      </c>
      <c r="AE21">
        <v>-36.200000000000003</v>
      </c>
      <c r="AF21">
        <v>-212.8</v>
      </c>
      <c r="AH21">
        <v>-2.7</v>
      </c>
      <c r="AI21">
        <v>-119.6</v>
      </c>
      <c r="AJ21">
        <v>9.1999999999999993</v>
      </c>
      <c r="AK21">
        <v>-528.9</v>
      </c>
      <c r="AL21">
        <v>-51</v>
      </c>
      <c r="AM21">
        <v>-11.5</v>
      </c>
      <c r="AN21">
        <v>-12.3</v>
      </c>
      <c r="AO21">
        <v>0.7</v>
      </c>
      <c r="AP21">
        <v>-1.9</v>
      </c>
      <c r="AQ21">
        <v>14.2</v>
      </c>
      <c r="AR21">
        <v>7.9</v>
      </c>
      <c r="AS21">
        <v>-1056.9000000000001</v>
      </c>
      <c r="BH21">
        <v>45.5</v>
      </c>
    </row>
    <row r="22" spans="4:65" x14ac:dyDescent="0.2">
      <c r="D22" s="5" t="s">
        <v>83</v>
      </c>
      <c r="E22" s="5" t="s">
        <v>78</v>
      </c>
      <c r="F22" s="5">
        <v>627.70000000000005</v>
      </c>
      <c r="G22" s="5"/>
      <c r="H22" s="14"/>
      <c r="I22" s="14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627.70000000000005</v>
      </c>
      <c r="W22" s="5"/>
      <c r="X22" s="5"/>
      <c r="Y22" s="5"/>
      <c r="Z22" s="5"/>
      <c r="AA22" s="5"/>
      <c r="AB22" s="5">
        <v>627.70000000000005</v>
      </c>
      <c r="AH22">
        <v>0.1</v>
      </c>
      <c r="AI22">
        <v>123.2</v>
      </c>
      <c r="AK22">
        <v>74</v>
      </c>
      <c r="AL22">
        <v>425.6</v>
      </c>
      <c r="AN22">
        <v>4.8</v>
      </c>
    </row>
    <row r="23" spans="4:65" x14ac:dyDescent="0.2">
      <c r="D23" s="5" t="s">
        <v>84</v>
      </c>
      <c r="E23" s="5" t="s">
        <v>78</v>
      </c>
      <c r="F23" s="5">
        <v>-27.6</v>
      </c>
      <c r="G23" s="5">
        <v>-9.9</v>
      </c>
      <c r="H23" s="5">
        <v>-8.9</v>
      </c>
      <c r="I23" s="5">
        <v>-8.9</v>
      </c>
      <c r="J23" s="5"/>
      <c r="K23" s="5">
        <v>-8.9</v>
      </c>
      <c r="L23" s="5"/>
      <c r="M23" s="5">
        <v>0</v>
      </c>
      <c r="N23" s="5">
        <v>-1</v>
      </c>
      <c r="O23" s="5">
        <v>-1</v>
      </c>
      <c r="Q23" s="5"/>
      <c r="R23" s="5">
        <v>0</v>
      </c>
      <c r="S23" s="5"/>
      <c r="T23" s="5"/>
      <c r="U23" s="5"/>
      <c r="V23" s="5">
        <v>-17.3</v>
      </c>
      <c r="W23" s="5">
        <v>-2.9</v>
      </c>
      <c r="X23" s="5">
        <v>-9.1999999999999993</v>
      </c>
      <c r="Y23" s="5">
        <v>5.9</v>
      </c>
      <c r="Z23" s="5">
        <v>0.5</v>
      </c>
      <c r="AA23" s="5"/>
      <c r="AB23" s="5">
        <v>-14.4</v>
      </c>
      <c r="AD23">
        <v>0</v>
      </c>
      <c r="AE23">
        <v>-9.6999999999999993</v>
      </c>
      <c r="AF23">
        <v>-0.7</v>
      </c>
      <c r="AH23">
        <v>0.2</v>
      </c>
      <c r="AI23">
        <v>-0.8</v>
      </c>
      <c r="AJ23">
        <v>-2.1</v>
      </c>
      <c r="AK23">
        <v>-5.7</v>
      </c>
      <c r="AL23">
        <v>7.8</v>
      </c>
      <c r="AM23">
        <v>-0.8</v>
      </c>
      <c r="AN23">
        <v>1.5</v>
      </c>
      <c r="AO23">
        <v>-3.4</v>
      </c>
      <c r="AP23">
        <v>0.1</v>
      </c>
      <c r="AQ23">
        <v>-0.3</v>
      </c>
      <c r="AR23">
        <v>-0.4</v>
      </c>
      <c r="AS23">
        <v>-0.5</v>
      </c>
    </row>
    <row r="24" spans="4:65" x14ac:dyDescent="0.2">
      <c r="D24" s="5" t="s">
        <v>85</v>
      </c>
      <c r="E24" s="5" t="s">
        <v>78</v>
      </c>
      <c r="F24" s="5">
        <v>-24.9</v>
      </c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>
        <v>2.5</v>
      </c>
      <c r="W24" s="5"/>
      <c r="X24" s="5"/>
      <c r="Y24" s="5"/>
      <c r="Z24" s="5"/>
      <c r="AA24" s="5"/>
      <c r="AB24" s="5">
        <v>2.5</v>
      </c>
      <c r="AK24">
        <v>2.5</v>
      </c>
      <c r="AS24">
        <v>-28.5</v>
      </c>
      <c r="AT24">
        <v>-0.1</v>
      </c>
      <c r="BD24">
        <v>-0.1</v>
      </c>
      <c r="BG24">
        <v>-0.1</v>
      </c>
      <c r="BH24">
        <v>1.1000000000000001</v>
      </c>
    </row>
    <row r="25" spans="4:65" x14ac:dyDescent="0.2">
      <c r="D25" s="5" t="s">
        <v>86</v>
      </c>
      <c r="E25" s="5" t="s">
        <v>78</v>
      </c>
      <c r="F25" s="5">
        <v>3173.1</v>
      </c>
      <c r="G25" s="5">
        <v>351.7</v>
      </c>
      <c r="H25" s="5">
        <v>368.6</v>
      </c>
      <c r="I25" s="5">
        <v>368</v>
      </c>
      <c r="J25" s="5">
        <v>1.8</v>
      </c>
      <c r="K25" s="5">
        <v>149.9</v>
      </c>
      <c r="L25" s="5">
        <v>216.3</v>
      </c>
      <c r="M25" s="5">
        <v>0.6</v>
      </c>
      <c r="N25" s="5">
        <v>-17</v>
      </c>
      <c r="O25" s="5">
        <v>-17.8</v>
      </c>
      <c r="P25">
        <v>0.2</v>
      </c>
      <c r="Q25" s="5"/>
      <c r="R25" s="5">
        <v>0.7</v>
      </c>
      <c r="S25" s="5"/>
      <c r="T25" s="5"/>
      <c r="U25" s="5"/>
      <c r="V25" s="5">
        <v>1147.7</v>
      </c>
      <c r="W25" s="5">
        <v>2709.6</v>
      </c>
      <c r="X25" s="5">
        <v>2443.1</v>
      </c>
      <c r="Y25" s="5">
        <v>256.39999999999998</v>
      </c>
      <c r="Z25" s="5">
        <v>6</v>
      </c>
      <c r="AA25" s="5">
        <v>4.0999999999999996</v>
      </c>
      <c r="AB25" s="5">
        <v>-1561.9</v>
      </c>
      <c r="AC25">
        <v>1.5</v>
      </c>
      <c r="AD25">
        <v>26.2</v>
      </c>
      <c r="AE25">
        <v>-45.9</v>
      </c>
      <c r="AF25">
        <v>-213.6</v>
      </c>
      <c r="AH25">
        <v>-2.6</v>
      </c>
      <c r="AI25">
        <v>-243.6</v>
      </c>
      <c r="AJ25">
        <v>7.1</v>
      </c>
      <c r="AK25">
        <v>-611.20000000000005</v>
      </c>
      <c r="AL25">
        <v>-468.8</v>
      </c>
      <c r="AM25">
        <v>-12.3</v>
      </c>
      <c r="AN25">
        <v>-15.6</v>
      </c>
      <c r="AO25">
        <v>-2.7</v>
      </c>
      <c r="AP25">
        <v>-1.8</v>
      </c>
      <c r="AQ25">
        <v>13.9</v>
      </c>
      <c r="AR25">
        <v>7.5</v>
      </c>
      <c r="AS25">
        <v>1525.3</v>
      </c>
      <c r="AT25">
        <v>48</v>
      </c>
      <c r="AU25">
        <v>0.3</v>
      </c>
      <c r="AV25">
        <v>1.7</v>
      </c>
      <c r="AW25">
        <v>1.7</v>
      </c>
      <c r="AY25">
        <v>0.3</v>
      </c>
      <c r="AZ25">
        <v>0.3</v>
      </c>
      <c r="BA25">
        <v>0</v>
      </c>
      <c r="BC25">
        <v>0.1</v>
      </c>
      <c r="BD25">
        <v>45.6</v>
      </c>
      <c r="BE25">
        <v>23</v>
      </c>
      <c r="BF25">
        <v>17.5</v>
      </c>
      <c r="BG25">
        <v>5.0999999999999996</v>
      </c>
      <c r="BH25">
        <v>44.3</v>
      </c>
      <c r="BJ25">
        <v>56.1</v>
      </c>
      <c r="BK25">
        <v>25.2</v>
      </c>
      <c r="BL25">
        <v>30</v>
      </c>
      <c r="BM25">
        <v>0.9</v>
      </c>
    </row>
    <row r="26" spans="4:65" x14ac:dyDescent="0.2">
      <c r="D26" s="5" t="s">
        <v>87</v>
      </c>
      <c r="E26" s="5" t="s">
        <v>78</v>
      </c>
      <c r="F26" s="5">
        <v>3959.8</v>
      </c>
      <c r="G26" s="5">
        <v>444.4</v>
      </c>
      <c r="H26" s="5">
        <v>365.1</v>
      </c>
      <c r="I26" s="5">
        <v>365.1</v>
      </c>
      <c r="J26" s="5"/>
      <c r="K26" s="5">
        <v>149.6</v>
      </c>
      <c r="L26" s="5">
        <v>215.5</v>
      </c>
      <c r="M26" s="5"/>
      <c r="N26" s="5">
        <v>79.3</v>
      </c>
      <c r="O26" s="5">
        <v>52.3</v>
      </c>
      <c r="Q26" s="5"/>
      <c r="R26" s="5"/>
      <c r="S26" s="5"/>
      <c r="T26" s="5">
        <v>4.2</v>
      </c>
      <c r="U26" s="5">
        <v>22.9</v>
      </c>
      <c r="V26" s="5">
        <v>2908.2</v>
      </c>
      <c r="W26" s="5">
        <v>2610.8000000000002</v>
      </c>
      <c r="X26" s="5">
        <v>2443.1</v>
      </c>
      <c r="Y26" s="5">
        <v>157.6</v>
      </c>
      <c r="Z26" s="5">
        <v>6</v>
      </c>
      <c r="AA26" s="5">
        <v>4.0999999999999996</v>
      </c>
      <c r="AB26" s="5">
        <v>297.39999999999998</v>
      </c>
      <c r="AC26">
        <v>56.9</v>
      </c>
      <c r="AD26">
        <v>17.100000000000001</v>
      </c>
      <c r="AE26">
        <v>104.9</v>
      </c>
      <c r="AF26">
        <v>0.8</v>
      </c>
      <c r="AI26">
        <v>8.1</v>
      </c>
      <c r="AJ26">
        <v>14.3</v>
      </c>
      <c r="AK26">
        <v>10.9</v>
      </c>
      <c r="AL26">
        <v>31.2</v>
      </c>
      <c r="AM26">
        <v>2.7</v>
      </c>
      <c r="AN26">
        <v>0</v>
      </c>
      <c r="AO26">
        <v>8.9</v>
      </c>
      <c r="AP26">
        <v>0</v>
      </c>
      <c r="AQ26">
        <v>3</v>
      </c>
      <c r="AR26">
        <v>38.6</v>
      </c>
      <c r="AS26">
        <v>505.9</v>
      </c>
      <c r="AT26">
        <v>29.4</v>
      </c>
      <c r="AU26">
        <v>0.3</v>
      </c>
      <c r="AV26">
        <v>1.7</v>
      </c>
      <c r="AW26">
        <v>1.7</v>
      </c>
      <c r="AY26">
        <v>0</v>
      </c>
      <c r="BA26">
        <v>0</v>
      </c>
      <c r="BD26">
        <v>27.3</v>
      </c>
      <c r="BE26">
        <v>23</v>
      </c>
      <c r="BF26">
        <v>0.8</v>
      </c>
      <c r="BG26">
        <v>3.6</v>
      </c>
      <c r="BI26">
        <v>19.600000000000001</v>
      </c>
      <c r="BJ26">
        <v>52.3</v>
      </c>
      <c r="BK26">
        <v>25.2</v>
      </c>
      <c r="BL26">
        <v>26.2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871.5</v>
      </c>
      <c r="G27" s="11">
        <v>242.6</v>
      </c>
      <c r="H27" s="5">
        <v>215.5</v>
      </c>
      <c r="I27" s="12">
        <v>215.5</v>
      </c>
      <c r="J27" s="12"/>
      <c r="K27" s="5"/>
      <c r="L27" s="5">
        <v>215.5</v>
      </c>
      <c r="M27" s="13"/>
      <c r="N27" s="5">
        <v>27.1</v>
      </c>
      <c r="O27" s="5"/>
      <c r="Q27" s="5"/>
      <c r="R27" s="5"/>
      <c r="S27" s="5"/>
      <c r="T27" s="5">
        <v>4.2</v>
      </c>
      <c r="U27" s="5">
        <v>22.9</v>
      </c>
      <c r="V27" s="5">
        <v>59.7</v>
      </c>
      <c r="W27" s="5"/>
      <c r="X27" s="5"/>
      <c r="Y27" s="5"/>
      <c r="Z27" s="5"/>
      <c r="AA27" s="5"/>
      <c r="AB27" s="5">
        <v>59.7</v>
      </c>
      <c r="AC27">
        <v>29.4</v>
      </c>
      <c r="AI27">
        <v>0</v>
      </c>
      <c r="AK27">
        <v>0.5</v>
      </c>
      <c r="AL27">
        <v>1.2</v>
      </c>
      <c r="AR27">
        <v>28.7</v>
      </c>
      <c r="AS27">
        <v>486.1</v>
      </c>
      <c r="AT27">
        <v>25.8</v>
      </c>
      <c r="AU27">
        <v>0.3</v>
      </c>
      <c r="AV27">
        <v>1.7</v>
      </c>
      <c r="AW27">
        <v>1.7</v>
      </c>
      <c r="AY27">
        <v>0</v>
      </c>
      <c r="BA27">
        <v>0</v>
      </c>
      <c r="BD27">
        <v>23.8</v>
      </c>
      <c r="BE27">
        <v>19.899999999999999</v>
      </c>
      <c r="BF27">
        <v>0.8</v>
      </c>
      <c r="BG27">
        <v>3.1</v>
      </c>
      <c r="BI27">
        <v>10.9</v>
      </c>
      <c r="BJ27">
        <v>46.5</v>
      </c>
      <c r="BK27">
        <v>25.2</v>
      </c>
      <c r="BL27">
        <v>20.399999999999999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3088.3</v>
      </c>
      <c r="G28" s="10">
        <v>201.8</v>
      </c>
      <c r="H28" s="5">
        <v>149.6</v>
      </c>
      <c r="I28" s="5">
        <v>149.6</v>
      </c>
      <c r="J28" s="5"/>
      <c r="K28" s="5">
        <v>149.6</v>
      </c>
      <c r="L28" s="5"/>
      <c r="M28" s="5"/>
      <c r="N28" s="5">
        <v>52.3</v>
      </c>
      <c r="O28" s="5">
        <v>52.3</v>
      </c>
      <c r="Q28" s="5"/>
      <c r="R28" s="5"/>
      <c r="S28" s="5"/>
      <c r="T28" s="5"/>
      <c r="U28" s="5"/>
      <c r="V28" s="5">
        <v>2848.5</v>
      </c>
      <c r="W28" s="5">
        <v>2610.8000000000002</v>
      </c>
      <c r="X28" s="5">
        <v>2443.1</v>
      </c>
      <c r="Y28" s="5">
        <v>157.6</v>
      </c>
      <c r="Z28" s="5">
        <v>6</v>
      </c>
      <c r="AA28" s="5">
        <v>4.0999999999999996</v>
      </c>
      <c r="AB28" s="5">
        <v>237.7</v>
      </c>
      <c r="AC28">
        <v>27.5</v>
      </c>
      <c r="AD28">
        <v>17.100000000000001</v>
      </c>
      <c r="AE28">
        <v>104.9</v>
      </c>
      <c r="AF28">
        <v>0.8</v>
      </c>
      <c r="AI28">
        <v>8.1</v>
      </c>
      <c r="AJ28">
        <v>14.3</v>
      </c>
      <c r="AK28">
        <v>10.5</v>
      </c>
      <c r="AL28">
        <v>30</v>
      </c>
      <c r="AM28">
        <v>2.7</v>
      </c>
      <c r="AN28">
        <v>0</v>
      </c>
      <c r="AO28">
        <v>8.9</v>
      </c>
      <c r="AP28">
        <v>0</v>
      </c>
      <c r="AQ28">
        <v>3</v>
      </c>
      <c r="AR28">
        <v>9.9</v>
      </c>
      <c r="AS28">
        <v>19.8</v>
      </c>
      <c r="AT28">
        <v>3.5</v>
      </c>
      <c r="BD28">
        <v>3.5</v>
      </c>
      <c r="BE28">
        <v>3.1</v>
      </c>
      <c r="BG28">
        <v>0.5</v>
      </c>
      <c r="BI28">
        <v>8.6999999999999993</v>
      </c>
      <c r="BJ28">
        <v>5.8</v>
      </c>
      <c r="BL28">
        <v>5.8</v>
      </c>
    </row>
    <row r="29" spans="4:65" x14ac:dyDescent="0.2">
      <c r="D29" s="5" t="s">
        <v>90</v>
      </c>
      <c r="E29" s="5" t="s">
        <v>78</v>
      </c>
      <c r="F29" s="5">
        <v>3480.2</v>
      </c>
      <c r="G29" s="5">
        <v>144.80000000000001</v>
      </c>
      <c r="H29" s="5"/>
      <c r="I29" s="5"/>
      <c r="J29" s="5"/>
      <c r="K29" s="5"/>
      <c r="L29" s="5"/>
      <c r="M29" s="5"/>
      <c r="N29" s="5">
        <v>144.80000000000001</v>
      </c>
      <c r="O29" s="5">
        <v>82.8</v>
      </c>
      <c r="Q29" s="5"/>
      <c r="R29" s="5">
        <v>5.5</v>
      </c>
      <c r="S29" s="5"/>
      <c r="T29" s="5">
        <v>23.7</v>
      </c>
      <c r="U29" s="5">
        <v>32.799999999999997</v>
      </c>
      <c r="V29" s="5">
        <v>2783.5</v>
      </c>
      <c r="W29" s="5">
        <v>3.4</v>
      </c>
      <c r="X29" s="5"/>
      <c r="Y29" s="5">
        <v>3.4</v>
      </c>
      <c r="Z29" s="5"/>
      <c r="AA29" s="5"/>
      <c r="AB29" s="5">
        <v>2780.2</v>
      </c>
      <c r="AC29">
        <v>176.6</v>
      </c>
      <c r="AD29">
        <v>58.1</v>
      </c>
      <c r="AE29">
        <v>306.89999999999998</v>
      </c>
      <c r="AF29">
        <v>384.5</v>
      </c>
      <c r="AH29">
        <v>2.8</v>
      </c>
      <c r="AI29">
        <v>255.4</v>
      </c>
      <c r="AJ29">
        <v>12</v>
      </c>
      <c r="AK29">
        <v>923.2</v>
      </c>
      <c r="AL29">
        <v>521.1</v>
      </c>
      <c r="AM29">
        <v>17.5</v>
      </c>
      <c r="AN29">
        <v>22.3</v>
      </c>
      <c r="AO29">
        <v>25.8</v>
      </c>
      <c r="AP29">
        <v>3.9</v>
      </c>
      <c r="AQ29">
        <v>9.3000000000000007</v>
      </c>
      <c r="AR29">
        <v>60.7</v>
      </c>
      <c r="AS29">
        <v>0.4</v>
      </c>
      <c r="BH29">
        <v>311.5</v>
      </c>
      <c r="BI29">
        <v>240.1</v>
      </c>
    </row>
    <row r="30" spans="4:65" x14ac:dyDescent="0.2">
      <c r="D30" s="5" t="s">
        <v>91</v>
      </c>
      <c r="E30" s="5" t="s">
        <v>78</v>
      </c>
      <c r="F30" s="5">
        <v>506.4</v>
      </c>
      <c r="G30" s="5"/>
      <c r="H30" s="5"/>
      <c r="I30" s="5"/>
      <c r="J30" s="5"/>
      <c r="K30" s="13"/>
      <c r="L30" s="13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BH30">
        <v>311.5</v>
      </c>
      <c r="BI30">
        <v>194.9</v>
      </c>
    </row>
    <row r="31" spans="4:65" x14ac:dyDescent="0.2">
      <c r="D31" s="5" t="s">
        <v>92</v>
      </c>
      <c r="E31" s="5" t="s">
        <v>78</v>
      </c>
      <c r="F31" s="5">
        <v>2973.9</v>
      </c>
      <c r="G31" s="5">
        <v>144.80000000000001</v>
      </c>
      <c r="H31" s="5"/>
      <c r="I31" s="5"/>
      <c r="J31" s="5"/>
      <c r="K31" s="5"/>
      <c r="L31" s="5"/>
      <c r="M31" s="5"/>
      <c r="N31" s="5">
        <v>144.80000000000001</v>
      </c>
      <c r="O31" s="5">
        <v>82.8</v>
      </c>
      <c r="Q31" s="5"/>
      <c r="R31" s="5">
        <v>5.5</v>
      </c>
      <c r="S31" s="5"/>
      <c r="T31" s="5">
        <v>23.7</v>
      </c>
      <c r="U31" s="5">
        <v>32.799999999999997</v>
      </c>
      <c r="V31" s="5">
        <v>2783.5</v>
      </c>
      <c r="W31" s="5">
        <v>3.4</v>
      </c>
      <c r="X31" s="5"/>
      <c r="Y31" s="5">
        <v>3.4</v>
      </c>
      <c r="Z31" s="5"/>
      <c r="AA31" s="5"/>
      <c r="AB31" s="5">
        <v>2780.2</v>
      </c>
      <c r="AC31">
        <v>176.6</v>
      </c>
      <c r="AD31">
        <v>58.1</v>
      </c>
      <c r="AE31">
        <v>306.89999999999998</v>
      </c>
      <c r="AF31">
        <v>384.5</v>
      </c>
      <c r="AH31">
        <v>2.8</v>
      </c>
      <c r="AI31">
        <v>255.4</v>
      </c>
      <c r="AJ31">
        <v>12</v>
      </c>
      <c r="AK31">
        <v>923.2</v>
      </c>
      <c r="AL31">
        <v>521.1</v>
      </c>
      <c r="AM31">
        <v>17.5</v>
      </c>
      <c r="AN31">
        <v>22.3</v>
      </c>
      <c r="AO31">
        <v>25.8</v>
      </c>
      <c r="AP31">
        <v>3.9</v>
      </c>
      <c r="AQ31">
        <v>9.3000000000000007</v>
      </c>
      <c r="AR31">
        <v>60.7</v>
      </c>
      <c r="AS31">
        <v>0.4</v>
      </c>
      <c r="BI31">
        <v>45.2</v>
      </c>
    </row>
    <row r="32" spans="4:65" x14ac:dyDescent="0.2">
      <c r="D32" s="5" t="s">
        <v>200</v>
      </c>
      <c r="E32" s="5" t="s">
        <v>78</v>
      </c>
      <c r="F32" s="5">
        <v>479.6</v>
      </c>
      <c r="G32" s="11">
        <v>299.7</v>
      </c>
      <c r="H32" s="9">
        <v>365.1</v>
      </c>
      <c r="I32" s="9">
        <v>365.1</v>
      </c>
      <c r="J32" s="9"/>
      <c r="K32" s="13">
        <v>149.6</v>
      </c>
      <c r="L32" s="13">
        <v>215.5</v>
      </c>
      <c r="M32" s="5"/>
      <c r="N32" s="5">
        <v>-65.5</v>
      </c>
      <c r="O32" s="5">
        <v>-30.5</v>
      </c>
      <c r="Q32" s="5"/>
      <c r="R32" s="5">
        <v>-5.5</v>
      </c>
      <c r="S32" s="5"/>
      <c r="T32" s="5">
        <v>-19.600000000000001</v>
      </c>
      <c r="U32" s="5">
        <v>-9.9</v>
      </c>
      <c r="V32" s="5">
        <v>124.7</v>
      </c>
      <c r="W32" s="5">
        <v>2607.5</v>
      </c>
      <c r="X32" s="5">
        <v>2443.1</v>
      </c>
      <c r="Y32" s="5">
        <v>154.30000000000001</v>
      </c>
      <c r="Z32" s="5">
        <v>6</v>
      </c>
      <c r="AA32" s="5">
        <v>4.0999999999999996</v>
      </c>
      <c r="AB32" s="5">
        <v>-2482.8000000000002</v>
      </c>
      <c r="AC32">
        <v>-119.8</v>
      </c>
      <c r="AD32">
        <v>-41</v>
      </c>
      <c r="AE32">
        <v>-202</v>
      </c>
      <c r="AF32">
        <v>-383.7</v>
      </c>
      <c r="AH32">
        <v>-2.8</v>
      </c>
      <c r="AI32">
        <v>-247.4</v>
      </c>
      <c r="AJ32">
        <v>2.2999999999999998</v>
      </c>
      <c r="AK32">
        <v>-912.3</v>
      </c>
      <c r="AL32">
        <v>-489.9</v>
      </c>
      <c r="AM32">
        <v>-14.7</v>
      </c>
      <c r="AN32">
        <v>-22.2</v>
      </c>
      <c r="AO32">
        <v>-16.899999999999999</v>
      </c>
      <c r="AP32">
        <v>-3.9</v>
      </c>
      <c r="AQ32">
        <v>-6.4</v>
      </c>
      <c r="AR32">
        <v>-22.1</v>
      </c>
      <c r="AS32">
        <v>505.5</v>
      </c>
      <c r="AT32">
        <v>29.4</v>
      </c>
      <c r="AU32">
        <v>0.3</v>
      </c>
      <c r="AV32">
        <v>1.7</v>
      </c>
      <c r="AW32">
        <v>1.7</v>
      </c>
      <c r="AY32">
        <v>0</v>
      </c>
      <c r="BA32">
        <v>0</v>
      </c>
      <c r="BD32">
        <v>27.3</v>
      </c>
      <c r="BE32">
        <v>23</v>
      </c>
      <c r="BF32">
        <v>0.8</v>
      </c>
      <c r="BG32">
        <v>3.6</v>
      </c>
      <c r="BH32">
        <v>-311.5</v>
      </c>
      <c r="BI32">
        <v>-220.4</v>
      </c>
      <c r="BJ32">
        <v>52.3</v>
      </c>
      <c r="BK32">
        <v>25.2</v>
      </c>
      <c r="BL32">
        <v>26.2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365.2</v>
      </c>
      <c r="G33" s="11">
        <v>242.6</v>
      </c>
      <c r="H33" s="9">
        <v>215.5</v>
      </c>
      <c r="I33" s="9">
        <v>215.5</v>
      </c>
      <c r="J33" s="9"/>
      <c r="K33" s="13"/>
      <c r="L33" s="13">
        <v>215.5</v>
      </c>
      <c r="M33" s="5"/>
      <c r="N33" s="5">
        <v>27.1</v>
      </c>
      <c r="O33" s="5"/>
      <c r="Q33" s="5"/>
      <c r="R33" s="5"/>
      <c r="S33" s="5"/>
      <c r="T33" s="5">
        <v>4.2</v>
      </c>
      <c r="U33" s="5">
        <v>22.9</v>
      </c>
      <c r="V33" s="5">
        <v>59.7</v>
      </c>
      <c r="W33" s="5"/>
      <c r="X33" s="5"/>
      <c r="Y33" s="5"/>
      <c r="Z33" s="5"/>
      <c r="AA33" s="5"/>
      <c r="AB33" s="5">
        <v>59.7</v>
      </c>
      <c r="AC33">
        <v>29.4</v>
      </c>
      <c r="AI33">
        <v>0</v>
      </c>
      <c r="AK33">
        <v>0.5</v>
      </c>
      <c r="AL33">
        <v>1.2</v>
      </c>
      <c r="AR33">
        <v>28.7</v>
      </c>
      <c r="AS33">
        <v>486.1</v>
      </c>
      <c r="AT33">
        <v>25.8</v>
      </c>
      <c r="AU33">
        <v>0.3</v>
      </c>
      <c r="AV33">
        <v>1.7</v>
      </c>
      <c r="AW33">
        <v>1.7</v>
      </c>
      <c r="AY33">
        <v>0</v>
      </c>
      <c r="BA33">
        <v>0</v>
      </c>
      <c r="BD33">
        <v>23.8</v>
      </c>
      <c r="BE33">
        <v>19.899999999999999</v>
      </c>
      <c r="BF33">
        <v>0.8</v>
      </c>
      <c r="BG33">
        <v>3.1</v>
      </c>
      <c r="BH33">
        <v>-311.5</v>
      </c>
      <c r="BI33">
        <v>-184</v>
      </c>
      <c r="BJ33">
        <v>46.5</v>
      </c>
      <c r="BK33">
        <v>25.2</v>
      </c>
      <c r="BL33">
        <v>20.399999999999999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114.4</v>
      </c>
      <c r="G34" s="11">
        <v>57.1</v>
      </c>
      <c r="H34" s="9">
        <v>149.6</v>
      </c>
      <c r="I34" s="9">
        <v>149.6</v>
      </c>
      <c r="J34" s="9"/>
      <c r="K34" s="13">
        <v>149.6</v>
      </c>
      <c r="L34" s="13"/>
      <c r="M34" s="5"/>
      <c r="N34" s="5">
        <v>-92.5</v>
      </c>
      <c r="O34" s="5">
        <v>-30.5</v>
      </c>
      <c r="Q34" s="5"/>
      <c r="R34" s="5">
        <v>-5.5</v>
      </c>
      <c r="S34" s="5"/>
      <c r="T34" s="5">
        <v>-23.7</v>
      </c>
      <c r="U34" s="5">
        <v>-32.799999999999997</v>
      </c>
      <c r="V34" s="5">
        <v>65</v>
      </c>
      <c r="W34" s="5">
        <v>2607.5</v>
      </c>
      <c r="X34" s="5">
        <v>2443.1</v>
      </c>
      <c r="Y34" s="5">
        <v>154.30000000000001</v>
      </c>
      <c r="Z34" s="5">
        <v>6</v>
      </c>
      <c r="AA34" s="5">
        <v>4.0999999999999996</v>
      </c>
      <c r="AB34" s="5">
        <v>-2542.5</v>
      </c>
      <c r="AC34">
        <v>-149.1</v>
      </c>
      <c r="AD34">
        <v>-41</v>
      </c>
      <c r="AE34">
        <v>-202</v>
      </c>
      <c r="AF34">
        <v>-383.7</v>
      </c>
      <c r="AH34">
        <v>-2.8</v>
      </c>
      <c r="AI34">
        <v>-247.4</v>
      </c>
      <c r="AJ34">
        <v>2.2999999999999998</v>
      </c>
      <c r="AK34">
        <v>-912.7</v>
      </c>
      <c r="AL34">
        <v>-491.1</v>
      </c>
      <c r="AM34">
        <v>-14.7</v>
      </c>
      <c r="AN34">
        <v>-22.2</v>
      </c>
      <c r="AO34">
        <v>-16.899999999999999</v>
      </c>
      <c r="AP34">
        <v>-3.9</v>
      </c>
      <c r="AQ34">
        <v>-6.4</v>
      </c>
      <c r="AR34">
        <v>-50.8</v>
      </c>
      <c r="AS34">
        <v>19.399999999999999</v>
      </c>
      <c r="AT34">
        <v>3.5</v>
      </c>
      <c r="BD34">
        <v>3.5</v>
      </c>
      <c r="BE34">
        <v>3.1</v>
      </c>
      <c r="BG34">
        <v>0.5</v>
      </c>
      <c r="BI34">
        <v>-36.5</v>
      </c>
      <c r="BJ34">
        <v>5.8</v>
      </c>
      <c r="BL34">
        <v>5.8</v>
      </c>
    </row>
    <row r="35" spans="4:65" x14ac:dyDescent="0.2">
      <c r="D35" s="5" t="s">
        <v>203</v>
      </c>
      <c r="E35" s="5" t="s">
        <v>78</v>
      </c>
      <c r="F35" s="5">
        <v>204.4</v>
      </c>
      <c r="G35" s="11">
        <v>22.2</v>
      </c>
      <c r="H35" s="9"/>
      <c r="I35" s="9"/>
      <c r="J35" s="9"/>
      <c r="K35" s="13"/>
      <c r="L35" s="13"/>
      <c r="M35" s="5"/>
      <c r="N35" s="5">
        <v>22.2</v>
      </c>
      <c r="O35" s="5"/>
      <c r="Q35" s="5"/>
      <c r="R35" s="5"/>
      <c r="S35" s="5"/>
      <c r="T35" s="5">
        <v>13.7</v>
      </c>
      <c r="U35" s="5">
        <v>8.5</v>
      </c>
      <c r="V35" s="5">
        <v>98.5</v>
      </c>
      <c r="W35" s="5"/>
      <c r="X35" s="5"/>
      <c r="Y35" s="5"/>
      <c r="Z35" s="5"/>
      <c r="AA35" s="5"/>
      <c r="AB35" s="5">
        <v>98.5</v>
      </c>
      <c r="AC35">
        <v>59.8</v>
      </c>
      <c r="AD35">
        <v>0.1</v>
      </c>
      <c r="AK35">
        <v>0.1</v>
      </c>
      <c r="AL35">
        <v>15</v>
      </c>
      <c r="AQ35">
        <v>5.5</v>
      </c>
      <c r="AR35">
        <v>18.100000000000001</v>
      </c>
      <c r="AS35">
        <v>42.8</v>
      </c>
      <c r="BH35">
        <v>24.9</v>
      </c>
      <c r="BI35">
        <v>16</v>
      </c>
    </row>
    <row r="36" spans="4:65" x14ac:dyDescent="0.2">
      <c r="D36" s="5" t="s">
        <v>93</v>
      </c>
      <c r="E36" s="5" t="s">
        <v>78</v>
      </c>
      <c r="F36" s="5">
        <v>12.6</v>
      </c>
      <c r="G36" s="11"/>
      <c r="H36" s="9"/>
      <c r="I36" s="9"/>
      <c r="J36" s="9"/>
      <c r="K36" s="13"/>
      <c r="L36" s="13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BH36">
        <v>12.6</v>
      </c>
    </row>
    <row r="37" spans="4:65" x14ac:dyDescent="0.2">
      <c r="D37" s="5" t="s">
        <v>94</v>
      </c>
      <c r="E37" s="5" t="s">
        <v>78</v>
      </c>
      <c r="F37" s="5">
        <v>31.2</v>
      </c>
      <c r="G37" s="5"/>
      <c r="H37" s="5"/>
      <c r="I37" s="5"/>
      <c r="J37" s="5"/>
      <c r="K37" s="13"/>
      <c r="L37" s="13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K37">
        <v>0</v>
      </c>
      <c r="AS37">
        <v>27.1</v>
      </c>
      <c r="BH37">
        <v>3.6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10.4</v>
      </c>
      <c r="G38" s="11">
        <v>10</v>
      </c>
      <c r="H38" s="9"/>
      <c r="I38" s="9"/>
      <c r="J38" s="9"/>
      <c r="K38" s="13"/>
      <c r="L38" s="13"/>
      <c r="M38" s="5"/>
      <c r="N38" s="5">
        <v>10</v>
      </c>
      <c r="O38" s="5"/>
      <c r="Q38" s="5"/>
      <c r="R38" s="5"/>
      <c r="S38" s="5"/>
      <c r="T38" s="5">
        <v>8.9</v>
      </c>
      <c r="U38" s="5">
        <v>1.1000000000000001</v>
      </c>
      <c r="V38" s="5"/>
      <c r="W38" s="5"/>
      <c r="X38" s="5"/>
      <c r="Y38" s="5"/>
      <c r="Z38" s="5"/>
      <c r="AA38" s="5"/>
      <c r="AB38" s="5"/>
      <c r="BH38">
        <v>0.4</v>
      </c>
    </row>
    <row r="39" spans="4:65" x14ac:dyDescent="0.2">
      <c r="D39" s="5" t="s">
        <v>96</v>
      </c>
      <c r="E39" s="5" t="s">
        <v>78</v>
      </c>
      <c r="F39" s="5">
        <v>13.5</v>
      </c>
      <c r="G39" s="5">
        <v>12.2</v>
      </c>
      <c r="H39" s="5"/>
      <c r="I39" s="5"/>
      <c r="J39" s="5"/>
      <c r="K39" s="5"/>
      <c r="L39" s="5"/>
      <c r="M39" s="5"/>
      <c r="N39" s="5">
        <v>12.2</v>
      </c>
      <c r="O39" s="5"/>
      <c r="Q39" s="5"/>
      <c r="R39" s="5"/>
      <c r="S39" s="5"/>
      <c r="T39" s="5">
        <v>4.8</v>
      </c>
      <c r="U39" s="5">
        <v>7.4</v>
      </c>
      <c r="V39" s="5"/>
      <c r="W39" s="5"/>
      <c r="X39" s="5"/>
      <c r="Y39" s="5"/>
      <c r="Z39" s="5"/>
      <c r="AA39" s="5"/>
      <c r="AB39" s="5"/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135.6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98.4</v>
      </c>
      <c r="W40" s="5"/>
      <c r="X40" s="5"/>
      <c r="Y40" s="5"/>
      <c r="Z40" s="5"/>
      <c r="AA40" s="5"/>
      <c r="AB40" s="5">
        <v>98.4</v>
      </c>
      <c r="AC40">
        <v>59.8</v>
      </c>
      <c r="AD40">
        <v>0.1</v>
      </c>
      <c r="AK40">
        <v>0.1</v>
      </c>
      <c r="AL40">
        <v>15</v>
      </c>
      <c r="AQ40">
        <v>5.5</v>
      </c>
      <c r="AR40">
        <v>18.100000000000001</v>
      </c>
      <c r="AS40">
        <v>13.8</v>
      </c>
      <c r="BH40">
        <v>7.9</v>
      </c>
      <c r="BI40">
        <v>15.5</v>
      </c>
    </row>
    <row r="41" spans="4:65" x14ac:dyDescent="0.2">
      <c r="D41" s="5" t="s">
        <v>204</v>
      </c>
      <c r="E41" s="5" t="s">
        <v>78</v>
      </c>
      <c r="F41" s="5">
        <v>1.1000000000000001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S41">
        <v>1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20.3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BH42">
        <v>16</v>
      </c>
      <c r="BI42">
        <v>4.2</v>
      </c>
    </row>
    <row r="43" spans="4:65" x14ac:dyDescent="0.2">
      <c r="D43" s="5" t="s">
        <v>99</v>
      </c>
      <c r="E43" s="5" t="s">
        <v>78</v>
      </c>
      <c r="F43" s="5">
        <v>2468.8000000000002</v>
      </c>
      <c r="G43" s="5">
        <v>29.8</v>
      </c>
      <c r="H43" s="5">
        <v>3.5</v>
      </c>
      <c r="I43" s="5">
        <v>2.9</v>
      </c>
      <c r="J43" s="5">
        <v>1.8</v>
      </c>
      <c r="K43" s="5">
        <v>0.3</v>
      </c>
      <c r="L43" s="5">
        <v>0.8</v>
      </c>
      <c r="M43" s="5">
        <v>0.6</v>
      </c>
      <c r="N43" s="5">
        <v>26.3</v>
      </c>
      <c r="O43" s="5">
        <v>12.7</v>
      </c>
      <c r="P43">
        <v>0.2</v>
      </c>
      <c r="Q43" s="5"/>
      <c r="R43" s="5">
        <v>6.1</v>
      </c>
      <c r="S43" s="5"/>
      <c r="T43" s="5">
        <v>5.9</v>
      </c>
      <c r="U43" s="5">
        <v>1.4</v>
      </c>
      <c r="V43" s="5">
        <v>924.5</v>
      </c>
      <c r="W43" s="5">
        <v>102.1</v>
      </c>
      <c r="X43" s="5"/>
      <c r="Y43" s="5">
        <v>102.1</v>
      </c>
      <c r="Z43" s="5"/>
      <c r="AA43" s="5"/>
      <c r="AB43" s="5">
        <v>822.4</v>
      </c>
      <c r="AC43">
        <v>61.5</v>
      </c>
      <c r="AD43">
        <v>67.099999999999994</v>
      </c>
      <c r="AE43">
        <v>156.1</v>
      </c>
      <c r="AF43">
        <v>170.2</v>
      </c>
      <c r="AH43">
        <v>0.2</v>
      </c>
      <c r="AI43">
        <v>3.7</v>
      </c>
      <c r="AJ43">
        <v>4.8</v>
      </c>
      <c r="AK43">
        <v>301</v>
      </c>
      <c r="AL43">
        <v>6.2</v>
      </c>
      <c r="AM43">
        <v>2.4</v>
      </c>
      <c r="AN43">
        <v>6.6</v>
      </c>
      <c r="AO43">
        <v>14.2</v>
      </c>
      <c r="AP43">
        <v>2.1</v>
      </c>
      <c r="AQ43">
        <v>14.8</v>
      </c>
      <c r="AR43">
        <v>11.5</v>
      </c>
      <c r="AS43">
        <v>977</v>
      </c>
      <c r="AT43">
        <v>18.600000000000001</v>
      </c>
      <c r="AY43">
        <v>0.3</v>
      </c>
      <c r="AZ43">
        <v>0.3</v>
      </c>
      <c r="BC43">
        <v>0.1</v>
      </c>
      <c r="BD43">
        <v>18.3</v>
      </c>
      <c r="BF43">
        <v>16.8</v>
      </c>
      <c r="BG43">
        <v>1.5</v>
      </c>
      <c r="BH43">
        <v>314.8</v>
      </c>
      <c r="BI43">
        <v>200.3</v>
      </c>
      <c r="BJ43">
        <v>3.9</v>
      </c>
      <c r="BL43">
        <v>3.9</v>
      </c>
    </row>
    <row r="44" spans="4:65" x14ac:dyDescent="0.2">
      <c r="D44" s="5" t="s">
        <v>100</v>
      </c>
      <c r="E44" s="5" t="s">
        <v>78</v>
      </c>
      <c r="F44" s="5">
        <v>2001.9</v>
      </c>
      <c r="G44" s="5">
        <v>19.600000000000001</v>
      </c>
      <c r="H44" s="5">
        <v>3.1</v>
      </c>
      <c r="I44" s="5">
        <v>2.6</v>
      </c>
      <c r="J44" s="5">
        <v>1.8</v>
      </c>
      <c r="K44" s="5"/>
      <c r="L44" s="5">
        <v>0.8</v>
      </c>
      <c r="M44" s="5">
        <v>0.6</v>
      </c>
      <c r="N44" s="5">
        <v>16.399999999999999</v>
      </c>
      <c r="O44" s="5">
        <v>9</v>
      </c>
      <c r="P44">
        <v>0.2</v>
      </c>
      <c r="Q44" s="5"/>
      <c r="R44" s="5"/>
      <c r="S44" s="5"/>
      <c r="T44" s="5">
        <v>5.9</v>
      </c>
      <c r="U44" s="5">
        <v>1.4</v>
      </c>
      <c r="V44" s="5">
        <v>571.29999999999995</v>
      </c>
      <c r="W44" s="5"/>
      <c r="X44" s="5"/>
      <c r="Y44" s="5"/>
      <c r="Z44" s="5"/>
      <c r="AA44" s="5"/>
      <c r="AB44" s="5">
        <v>571.29999999999995</v>
      </c>
      <c r="AC44">
        <v>61.5</v>
      </c>
      <c r="AD44">
        <v>40.1</v>
      </c>
      <c r="AF44">
        <v>170.2</v>
      </c>
      <c r="AH44">
        <v>0.2</v>
      </c>
      <c r="AI44">
        <v>3.7</v>
      </c>
      <c r="AJ44">
        <v>0.6</v>
      </c>
      <c r="AK44">
        <v>288.60000000000002</v>
      </c>
      <c r="AL44">
        <v>5.6</v>
      </c>
      <c r="AR44">
        <v>0.8</v>
      </c>
      <c r="AS44">
        <v>873.5</v>
      </c>
      <c r="AT44">
        <v>18.600000000000001</v>
      </c>
      <c r="AY44">
        <v>0.3</v>
      </c>
      <c r="AZ44">
        <v>0.3</v>
      </c>
      <c r="BC44">
        <v>0.1</v>
      </c>
      <c r="BD44">
        <v>18.3</v>
      </c>
      <c r="BF44">
        <v>16.8</v>
      </c>
      <c r="BG44">
        <v>1.5</v>
      </c>
      <c r="BH44">
        <v>314.8</v>
      </c>
      <c r="BI44">
        <v>200.3</v>
      </c>
      <c r="BJ44">
        <v>3.9</v>
      </c>
      <c r="BL44">
        <v>3.9</v>
      </c>
    </row>
    <row r="45" spans="4:65" x14ac:dyDescent="0.2">
      <c r="D45" s="5" t="s">
        <v>101</v>
      </c>
      <c r="E45" s="5" t="s">
        <v>78</v>
      </c>
      <c r="F45" s="5">
        <v>631.6</v>
      </c>
      <c r="G45" s="5">
        <v>19.3</v>
      </c>
      <c r="H45" s="5">
        <v>2.9</v>
      </c>
      <c r="I45" s="5">
        <v>2.4</v>
      </c>
      <c r="J45" s="5">
        <v>1.6</v>
      </c>
      <c r="K45" s="5"/>
      <c r="L45" s="5">
        <v>0.8</v>
      </c>
      <c r="M45" s="5">
        <v>0.6</v>
      </c>
      <c r="N45" s="5">
        <v>16.399999999999999</v>
      </c>
      <c r="O45" s="5">
        <v>9</v>
      </c>
      <c r="P45">
        <v>0.2</v>
      </c>
      <c r="Q45" s="5"/>
      <c r="R45" s="5"/>
      <c r="S45" s="5"/>
      <c r="T45" s="5">
        <v>5.9</v>
      </c>
      <c r="U45" s="5">
        <v>1.4</v>
      </c>
      <c r="V45" s="5">
        <v>98.5</v>
      </c>
      <c r="W45" s="5"/>
      <c r="X45" s="5"/>
      <c r="Y45" s="5"/>
      <c r="Z45" s="5"/>
      <c r="AA45" s="5"/>
      <c r="AB45" s="5">
        <v>98.5</v>
      </c>
      <c r="AC45">
        <v>61.5</v>
      </c>
      <c r="AD45">
        <v>0.7</v>
      </c>
      <c r="AF45">
        <v>0</v>
      </c>
      <c r="AJ45">
        <v>0</v>
      </c>
      <c r="AK45">
        <v>33.4</v>
      </c>
      <c r="AL45">
        <v>2</v>
      </c>
      <c r="AR45">
        <v>0.8</v>
      </c>
      <c r="AS45">
        <v>210.5</v>
      </c>
      <c r="AT45">
        <v>3.1</v>
      </c>
      <c r="BD45">
        <v>3.1</v>
      </c>
      <c r="BF45">
        <v>2.5</v>
      </c>
      <c r="BG45">
        <v>0.6</v>
      </c>
      <c r="BH45">
        <v>139.69999999999999</v>
      </c>
      <c r="BI45">
        <v>156.5</v>
      </c>
      <c r="BJ45">
        <v>3.9</v>
      </c>
      <c r="BL45">
        <v>3.9</v>
      </c>
    </row>
    <row r="46" spans="4:65" x14ac:dyDescent="0.2">
      <c r="D46" s="5" t="s">
        <v>205</v>
      </c>
      <c r="E46" s="5" t="s">
        <v>78</v>
      </c>
      <c r="F46" s="5">
        <v>37.700000000000003</v>
      </c>
      <c r="G46" s="5">
        <v>15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15</v>
      </c>
      <c r="O46" s="5">
        <v>7.8</v>
      </c>
      <c r="Q46" s="5"/>
      <c r="R46" s="5"/>
      <c r="S46" s="5"/>
      <c r="T46" s="5">
        <v>5.9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D46">
        <v>0</v>
      </c>
      <c r="AF46">
        <v>0</v>
      </c>
      <c r="AK46">
        <v>0.1</v>
      </c>
      <c r="AS46">
        <v>11.4</v>
      </c>
      <c r="BH46">
        <v>8</v>
      </c>
      <c r="BI46">
        <v>3.1</v>
      </c>
    </row>
    <row r="47" spans="4:65" x14ac:dyDescent="0.2">
      <c r="D47" s="5" t="s">
        <v>206</v>
      </c>
      <c r="E47" s="5" t="s">
        <v>78</v>
      </c>
      <c r="F47" s="5">
        <v>296</v>
      </c>
      <c r="G47" s="5">
        <v>0.8</v>
      </c>
      <c r="H47" s="5">
        <v>0.8</v>
      </c>
      <c r="I47" s="5">
        <v>0.8</v>
      </c>
      <c r="J47" s="5"/>
      <c r="K47" s="5"/>
      <c r="L47" s="5">
        <v>0.8</v>
      </c>
      <c r="M47" s="5"/>
      <c r="N47" s="5"/>
      <c r="O47" s="5"/>
      <c r="Q47" s="5"/>
      <c r="R47" s="5"/>
      <c r="S47" s="5"/>
      <c r="T47" s="5"/>
      <c r="U47" s="5"/>
      <c r="V47" s="5">
        <v>62.9</v>
      </c>
      <c r="W47" s="5"/>
      <c r="X47" s="5"/>
      <c r="Y47" s="5"/>
      <c r="Z47" s="5"/>
      <c r="AA47" s="5"/>
      <c r="AB47" s="5">
        <v>62.9</v>
      </c>
      <c r="AC47">
        <v>61.5</v>
      </c>
      <c r="AD47">
        <v>0.2</v>
      </c>
      <c r="AJ47">
        <v>0</v>
      </c>
      <c r="AK47">
        <v>0.1</v>
      </c>
      <c r="AL47">
        <v>0.2</v>
      </c>
      <c r="AR47">
        <v>0.8</v>
      </c>
      <c r="AS47">
        <v>75</v>
      </c>
      <c r="AT47">
        <v>0</v>
      </c>
      <c r="BD47">
        <v>0</v>
      </c>
      <c r="BH47">
        <v>44.6</v>
      </c>
      <c r="BI47">
        <v>110</v>
      </c>
      <c r="BJ47">
        <v>2.7</v>
      </c>
      <c r="BL47">
        <v>2.7</v>
      </c>
    </row>
    <row r="48" spans="4:65" x14ac:dyDescent="0.2">
      <c r="D48" s="5" t="s">
        <v>207</v>
      </c>
      <c r="E48" s="5" t="s">
        <v>78</v>
      </c>
      <c r="F48" s="5">
        <v>23.3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D48">
        <v>0</v>
      </c>
      <c r="AK48">
        <v>0</v>
      </c>
      <c r="AS48">
        <v>3.9</v>
      </c>
      <c r="AT48">
        <v>0.2</v>
      </c>
      <c r="BD48">
        <v>0.2</v>
      </c>
      <c r="BH48">
        <v>17.7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36.200000000000003</v>
      </c>
      <c r="G49" s="5">
        <v>2.1</v>
      </c>
      <c r="H49" s="5">
        <v>0.9</v>
      </c>
      <c r="I49" s="5">
        <v>0.4</v>
      </c>
      <c r="J49" s="5">
        <v>0.4</v>
      </c>
      <c r="K49" s="5"/>
      <c r="L49" s="5"/>
      <c r="M49" s="5">
        <v>0.5</v>
      </c>
      <c r="N49" s="5">
        <v>1.2</v>
      </c>
      <c r="O49" s="5">
        <v>1.2</v>
      </c>
      <c r="Q49" s="5"/>
      <c r="R49" s="5"/>
      <c r="S49" s="5"/>
      <c r="T49" s="5"/>
      <c r="U49" s="5"/>
      <c r="V49" s="5">
        <v>1.6</v>
      </c>
      <c r="W49" s="5"/>
      <c r="X49" s="5"/>
      <c r="Y49" s="5"/>
      <c r="Z49" s="5"/>
      <c r="AA49" s="5"/>
      <c r="AB49" s="5">
        <v>1.6</v>
      </c>
      <c r="AD49">
        <v>0</v>
      </c>
      <c r="AJ49">
        <v>0</v>
      </c>
      <c r="AK49">
        <v>0.4</v>
      </c>
      <c r="AL49">
        <v>1.2</v>
      </c>
      <c r="AS49">
        <v>26.1</v>
      </c>
      <c r="AT49">
        <v>0.1</v>
      </c>
      <c r="BD49">
        <v>0.1</v>
      </c>
      <c r="BH49">
        <v>5.6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0.5</v>
      </c>
      <c r="W50" s="5"/>
      <c r="X50" s="5"/>
      <c r="Y50" s="5"/>
      <c r="Z50" s="5"/>
      <c r="AA50" s="5"/>
      <c r="AB50" s="5">
        <v>0.5</v>
      </c>
      <c r="AD50">
        <v>0.1</v>
      </c>
      <c r="AF50">
        <v>0</v>
      </c>
      <c r="AK50">
        <v>0.3</v>
      </c>
      <c r="AS50">
        <v>3</v>
      </c>
      <c r="BH50">
        <v>2.4</v>
      </c>
    </row>
    <row r="51" spans="4:61" x14ac:dyDescent="0.2">
      <c r="D51" s="5" t="s">
        <v>210</v>
      </c>
      <c r="E51" s="5" t="s">
        <v>78</v>
      </c>
      <c r="F51" s="5">
        <v>29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D51">
        <v>0.1</v>
      </c>
      <c r="AF51">
        <v>0</v>
      </c>
      <c r="AJ51">
        <v>0</v>
      </c>
      <c r="AK51">
        <v>0.2</v>
      </c>
      <c r="AL51">
        <v>0</v>
      </c>
      <c r="AS51">
        <v>16.399999999999999</v>
      </c>
      <c r="BH51">
        <v>11.7</v>
      </c>
      <c r="BI51">
        <v>0.6</v>
      </c>
    </row>
    <row r="52" spans="4:61" x14ac:dyDescent="0.2">
      <c r="D52" t="s">
        <v>211</v>
      </c>
      <c r="E52" t="s">
        <v>78</v>
      </c>
      <c r="F52">
        <v>4.3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D52">
        <v>0</v>
      </c>
      <c r="AK52">
        <v>1.1000000000000001</v>
      </c>
      <c r="AS52">
        <v>0.6</v>
      </c>
      <c r="BH52">
        <v>0.6</v>
      </c>
      <c r="BI52">
        <v>2</v>
      </c>
    </row>
    <row r="53" spans="4:61" x14ac:dyDescent="0.2">
      <c r="D53" t="s">
        <v>212</v>
      </c>
      <c r="E53" t="s">
        <v>78</v>
      </c>
      <c r="F53">
        <v>92.9</v>
      </c>
      <c r="G53">
        <v>1.2</v>
      </c>
      <c r="H53">
        <v>1.2</v>
      </c>
      <c r="I53">
        <v>1.2</v>
      </c>
      <c r="J53">
        <v>1.2</v>
      </c>
      <c r="V53">
        <v>1</v>
      </c>
      <c r="AB53">
        <v>1</v>
      </c>
      <c r="AD53">
        <v>0</v>
      </c>
      <c r="AF53">
        <v>0</v>
      </c>
      <c r="AJ53">
        <v>0</v>
      </c>
      <c r="AK53">
        <v>0.5</v>
      </c>
      <c r="AL53">
        <v>0.5</v>
      </c>
      <c r="AS53">
        <v>45</v>
      </c>
      <c r="AT53">
        <v>0.5</v>
      </c>
      <c r="BD53">
        <v>0.5</v>
      </c>
      <c r="BH53">
        <v>22.7</v>
      </c>
      <c r="BI53">
        <v>22.6</v>
      </c>
    </row>
    <row r="54" spans="4:61" x14ac:dyDescent="0.2">
      <c r="D54" t="s">
        <v>213</v>
      </c>
      <c r="E54" t="s">
        <v>78</v>
      </c>
      <c r="F54">
        <v>40.5</v>
      </c>
      <c r="V54">
        <v>0.1</v>
      </c>
      <c r="AB54">
        <v>0.1</v>
      </c>
      <c r="AD54">
        <v>0</v>
      </c>
      <c r="AK54">
        <v>0</v>
      </c>
      <c r="AL54">
        <v>0</v>
      </c>
      <c r="AS54">
        <v>11.2</v>
      </c>
      <c r="AT54">
        <v>0.1</v>
      </c>
      <c r="BD54">
        <v>0.1</v>
      </c>
      <c r="BH54">
        <v>12.8</v>
      </c>
      <c r="BI54">
        <v>16.3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2.2999999999999998</v>
      </c>
      <c r="BD55">
        <v>2.2999999999999998</v>
      </c>
      <c r="BH55">
        <v>0.9</v>
      </c>
      <c r="BI55">
        <v>0.1</v>
      </c>
    </row>
    <row r="56" spans="4:61" x14ac:dyDescent="0.2">
      <c r="D56" t="s">
        <v>215</v>
      </c>
      <c r="E56" t="s">
        <v>78</v>
      </c>
      <c r="F56">
        <v>39.1</v>
      </c>
      <c r="V56">
        <v>30.5</v>
      </c>
      <c r="AB56">
        <v>30.5</v>
      </c>
      <c r="AK56">
        <v>30.5</v>
      </c>
      <c r="AS56">
        <v>5.0999999999999996</v>
      </c>
      <c r="BH56">
        <v>3.5</v>
      </c>
    </row>
    <row r="57" spans="4:61" x14ac:dyDescent="0.2">
      <c r="D57" t="s">
        <v>226</v>
      </c>
      <c r="E57" t="s">
        <v>78</v>
      </c>
      <c r="F57">
        <v>9.3000000000000007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6.5</v>
      </c>
      <c r="BH57">
        <v>2.2999999999999998</v>
      </c>
      <c r="BI57">
        <v>0.6</v>
      </c>
    </row>
    <row r="58" spans="4:61" x14ac:dyDescent="0.2">
      <c r="D58" t="s">
        <v>216</v>
      </c>
      <c r="E58" t="s">
        <v>78</v>
      </c>
      <c r="F58">
        <v>13.5</v>
      </c>
      <c r="G58">
        <v>0.2</v>
      </c>
      <c r="N58">
        <v>0.2</v>
      </c>
      <c r="P58">
        <v>0.2</v>
      </c>
      <c r="V58">
        <v>0.2</v>
      </c>
      <c r="AB58">
        <v>0.2</v>
      </c>
      <c r="AD58">
        <v>0</v>
      </c>
      <c r="AK58">
        <v>0.1</v>
      </c>
      <c r="AL58">
        <v>0</v>
      </c>
      <c r="AS58">
        <v>5.7</v>
      </c>
      <c r="BH58">
        <v>7</v>
      </c>
      <c r="BI58">
        <v>0.5</v>
      </c>
    </row>
    <row r="59" spans="4:61" x14ac:dyDescent="0.2">
      <c r="D59" t="s">
        <v>102</v>
      </c>
      <c r="E59" t="s">
        <v>78</v>
      </c>
      <c r="F59">
        <v>428.9</v>
      </c>
      <c r="V59">
        <v>423.2</v>
      </c>
      <c r="AB59">
        <v>423.2</v>
      </c>
      <c r="AD59">
        <v>33.9</v>
      </c>
      <c r="AF59">
        <v>170.1</v>
      </c>
      <c r="AH59">
        <v>0.2</v>
      </c>
      <c r="AI59">
        <v>1</v>
      </c>
      <c r="AK59">
        <v>218.1</v>
      </c>
      <c r="BH59">
        <v>5.7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410.9</v>
      </c>
      <c r="V61">
        <v>410.9</v>
      </c>
      <c r="AB61">
        <v>410.9</v>
      </c>
      <c r="AD61">
        <v>33.9</v>
      </c>
      <c r="AF61">
        <v>170.1</v>
      </c>
      <c r="AK61">
        <v>206.9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9.6999999999999993</v>
      </c>
      <c r="V64">
        <v>9.6999999999999993</v>
      </c>
      <c r="AB64">
        <v>9.6999999999999993</v>
      </c>
      <c r="AK64">
        <v>9.6999999999999993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941.4</v>
      </c>
      <c r="G66">
        <v>0.2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49.6</v>
      </c>
      <c r="AB66">
        <v>49.6</v>
      </c>
      <c r="AD66">
        <v>5.5</v>
      </c>
      <c r="AI66">
        <v>2.7</v>
      </c>
      <c r="AJ66">
        <v>0.6</v>
      </c>
      <c r="AK66">
        <v>37.1</v>
      </c>
      <c r="AL66">
        <v>3.7</v>
      </c>
      <c r="AS66">
        <v>662.9</v>
      </c>
      <c r="AT66">
        <v>15.5</v>
      </c>
      <c r="AY66">
        <v>0.3</v>
      </c>
      <c r="AZ66">
        <v>0.3</v>
      </c>
      <c r="BC66">
        <v>0.1</v>
      </c>
      <c r="BD66">
        <v>15.1</v>
      </c>
      <c r="BF66">
        <v>14.3</v>
      </c>
      <c r="BG66">
        <v>0.9</v>
      </c>
      <c r="BH66">
        <v>169.4</v>
      </c>
      <c r="BI66">
        <v>43.8</v>
      </c>
    </row>
    <row r="67" spans="4:61" x14ac:dyDescent="0.2">
      <c r="D67" t="s">
        <v>115</v>
      </c>
      <c r="E67" t="s">
        <v>78</v>
      </c>
      <c r="F67">
        <v>260</v>
      </c>
      <c r="G67">
        <v>0</v>
      </c>
      <c r="N67">
        <v>0</v>
      </c>
      <c r="P67">
        <v>0</v>
      </c>
      <c r="V67">
        <v>8.1999999999999993</v>
      </c>
      <c r="AB67">
        <v>8.1999999999999993</v>
      </c>
      <c r="AD67">
        <v>2.5</v>
      </c>
      <c r="AK67">
        <v>5.7</v>
      </c>
      <c r="AS67">
        <v>146</v>
      </c>
      <c r="AT67">
        <v>1.2</v>
      </c>
      <c r="AY67">
        <v>0.1</v>
      </c>
      <c r="AZ67">
        <v>0.1</v>
      </c>
      <c r="BC67">
        <v>0</v>
      </c>
      <c r="BD67">
        <v>1.1000000000000001</v>
      </c>
      <c r="BF67">
        <v>0.3</v>
      </c>
      <c r="BG67">
        <v>0.9</v>
      </c>
      <c r="BH67">
        <v>87.5</v>
      </c>
      <c r="BI67">
        <v>17</v>
      </c>
    </row>
    <row r="68" spans="4:61" x14ac:dyDescent="0.2">
      <c r="D68" t="s">
        <v>104</v>
      </c>
      <c r="E68" t="s">
        <v>78</v>
      </c>
      <c r="F68">
        <v>487.8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3.9</v>
      </c>
      <c r="AB68">
        <v>3.9</v>
      </c>
      <c r="AD68">
        <v>1</v>
      </c>
      <c r="AJ68">
        <v>0.6</v>
      </c>
      <c r="AK68">
        <v>2.2999999999999998</v>
      </c>
      <c r="AS68">
        <v>395.3</v>
      </c>
      <c r="AT68">
        <v>14.1</v>
      </c>
      <c r="AY68">
        <v>0.2</v>
      </c>
      <c r="AZ68">
        <v>0.2</v>
      </c>
      <c r="BC68">
        <v>0</v>
      </c>
      <c r="BD68">
        <v>13.9</v>
      </c>
      <c r="BF68">
        <v>13.9</v>
      </c>
      <c r="BH68">
        <v>67.400000000000006</v>
      </c>
      <c r="BI68">
        <v>6.8</v>
      </c>
    </row>
    <row r="69" spans="4:61" x14ac:dyDescent="0.2">
      <c r="D69" t="s">
        <v>105</v>
      </c>
      <c r="E69" t="s">
        <v>78</v>
      </c>
      <c r="F69">
        <v>172</v>
      </c>
      <c r="V69">
        <v>15.9</v>
      </c>
      <c r="AB69">
        <v>15.9</v>
      </c>
      <c r="AD69">
        <v>2</v>
      </c>
      <c r="AK69">
        <v>13.9</v>
      </c>
      <c r="AS69">
        <v>121.6</v>
      </c>
      <c r="AT69">
        <v>0.2</v>
      </c>
      <c r="BC69">
        <v>0</v>
      </c>
      <c r="BD69">
        <v>0.1</v>
      </c>
      <c r="BF69">
        <v>0.1</v>
      </c>
      <c r="BH69">
        <v>14.5</v>
      </c>
      <c r="BI69">
        <v>19.899999999999999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</v>
      </c>
      <c r="AL70">
        <v>3.7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2.7</v>
      </c>
      <c r="AK71">
        <v>1.2</v>
      </c>
    </row>
    <row r="72" spans="4:61" x14ac:dyDescent="0.2">
      <c r="D72" t="s">
        <v>108</v>
      </c>
      <c r="E72" t="s">
        <v>78</v>
      </c>
      <c r="F72">
        <v>467</v>
      </c>
      <c r="G72">
        <v>10.199999999999999</v>
      </c>
      <c r="H72">
        <v>0.3</v>
      </c>
      <c r="I72">
        <v>0.3</v>
      </c>
      <c r="K72">
        <v>0.3</v>
      </c>
      <c r="N72">
        <v>9.9</v>
      </c>
      <c r="O72">
        <v>3.7</v>
      </c>
      <c r="R72">
        <v>6.1</v>
      </c>
      <c r="V72">
        <v>353.2</v>
      </c>
      <c r="W72">
        <v>102.1</v>
      </c>
      <c r="Y72">
        <v>102.1</v>
      </c>
      <c r="AB72">
        <v>251.1</v>
      </c>
      <c r="AD72">
        <v>27.1</v>
      </c>
      <c r="AE72">
        <v>156.1</v>
      </c>
      <c r="AJ72">
        <v>4.0999999999999996</v>
      </c>
      <c r="AK72">
        <v>12.4</v>
      </c>
      <c r="AL72">
        <v>0.6</v>
      </c>
      <c r="AM72">
        <v>2.4</v>
      </c>
      <c r="AN72">
        <v>6.6</v>
      </c>
      <c r="AO72">
        <v>14.2</v>
      </c>
      <c r="AP72">
        <v>2.1</v>
      </c>
      <c r="AQ72">
        <v>14.8</v>
      </c>
      <c r="AR72">
        <v>10.7</v>
      </c>
      <c r="AS72">
        <v>103.5</v>
      </c>
    </row>
    <row r="73" spans="4:61" x14ac:dyDescent="0.2">
      <c r="D73" t="s">
        <v>109</v>
      </c>
      <c r="E73" t="s">
        <v>78</v>
      </c>
      <c r="F73">
        <v>461.6</v>
      </c>
      <c r="G73">
        <v>10.199999999999999</v>
      </c>
      <c r="H73">
        <v>0.3</v>
      </c>
      <c r="I73">
        <v>0.3</v>
      </c>
      <c r="K73">
        <v>0.3</v>
      </c>
      <c r="N73">
        <v>9.9</v>
      </c>
      <c r="O73">
        <v>3.7</v>
      </c>
      <c r="R73">
        <v>6.1</v>
      </c>
      <c r="V73">
        <v>347.9</v>
      </c>
      <c r="W73">
        <v>102.1</v>
      </c>
      <c r="Y73">
        <v>102.1</v>
      </c>
      <c r="AB73">
        <v>245.8</v>
      </c>
      <c r="AD73">
        <v>27.1</v>
      </c>
      <c r="AE73">
        <v>156.1</v>
      </c>
      <c r="AJ73">
        <v>3.2</v>
      </c>
      <c r="AK73">
        <v>12.4</v>
      </c>
      <c r="AL73">
        <v>0.6</v>
      </c>
      <c r="AM73">
        <v>2.4</v>
      </c>
      <c r="AN73">
        <v>2.2000000000000002</v>
      </c>
      <c r="AO73">
        <v>14.2</v>
      </c>
      <c r="AP73">
        <v>2.1</v>
      </c>
      <c r="AQ73">
        <v>14.8</v>
      </c>
      <c r="AR73">
        <v>10.7</v>
      </c>
      <c r="AS73">
        <v>103.5</v>
      </c>
    </row>
    <row r="74" spans="4:61" x14ac:dyDescent="0.2">
      <c r="D74" t="s">
        <v>110</v>
      </c>
      <c r="E74" t="s">
        <v>78</v>
      </c>
      <c r="F74">
        <v>426.9</v>
      </c>
      <c r="G74">
        <v>7.8</v>
      </c>
      <c r="H74">
        <v>0.2</v>
      </c>
      <c r="I74">
        <v>0.2</v>
      </c>
      <c r="K74">
        <v>0.2</v>
      </c>
      <c r="N74">
        <v>7.5</v>
      </c>
      <c r="O74">
        <v>3.3</v>
      </c>
      <c r="R74">
        <v>4.3</v>
      </c>
      <c r="V74">
        <v>315.7</v>
      </c>
      <c r="W74">
        <v>102.1</v>
      </c>
      <c r="Y74">
        <v>102.1</v>
      </c>
      <c r="AB74">
        <v>213.6</v>
      </c>
      <c r="AD74">
        <v>27.1</v>
      </c>
      <c r="AE74">
        <v>156.1</v>
      </c>
      <c r="AJ74">
        <v>3.2</v>
      </c>
      <c r="AK74">
        <v>12.4</v>
      </c>
      <c r="AL74">
        <v>0</v>
      </c>
      <c r="AM74">
        <v>1.2</v>
      </c>
      <c r="AP74">
        <v>1.1000000000000001</v>
      </c>
      <c r="AQ74">
        <v>1.8</v>
      </c>
      <c r="AR74">
        <v>10.7</v>
      </c>
      <c r="AS74">
        <v>103.5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2.5</v>
      </c>
      <c r="V76">
        <v>2.5</v>
      </c>
      <c r="AB76">
        <v>2.5</v>
      </c>
      <c r="AJ76">
        <v>1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>
    <tabColor rgb="FFFFC000"/>
  </sheetPr>
  <dimension ref="A1:U2"/>
  <sheetViews>
    <sheetView tabSelected="1" topLeftCell="M1" zoomScale="150" workbookViewId="0">
      <selection activeCell="S3" sqref="S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</cols>
  <sheetData>
    <row r="1" spans="1:21" s="2" customFormat="1" x14ac:dyDescent="0.2">
      <c r="A1" s="1" t="s">
        <v>19</v>
      </c>
      <c r="B1" s="1" t="s">
        <v>20</v>
      </c>
      <c r="C1" s="2" t="s">
        <v>21</v>
      </c>
      <c r="D1" s="2" t="s">
        <v>22</v>
      </c>
      <c r="E1" s="2" t="s">
        <v>138</v>
      </c>
      <c r="F1" s="2" t="s">
        <v>23</v>
      </c>
      <c r="G1" s="2" t="s">
        <v>1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64</v>
      </c>
      <c r="P1" s="2" t="s">
        <v>63</v>
      </c>
      <c r="Q1" s="2" t="s">
        <v>404</v>
      </c>
      <c r="R1" s="2" t="s">
        <v>405</v>
      </c>
      <c r="S1" s="2" t="s">
        <v>416</v>
      </c>
      <c r="T1" s="2" t="s">
        <v>417</v>
      </c>
      <c r="U1" s="2" t="s">
        <v>418</v>
      </c>
    </row>
    <row r="2" spans="1:21" x14ac:dyDescent="0.2">
      <c r="A2">
        <v>150</v>
      </c>
      <c r="B2">
        <v>150</v>
      </c>
      <c r="C2">
        <v>35</v>
      </c>
      <c r="D2">
        <v>20</v>
      </c>
      <c r="E2">
        <v>-50</v>
      </c>
      <c r="F2">
        <v>100</v>
      </c>
      <c r="G2" t="s">
        <v>407</v>
      </c>
      <c r="H2">
        <v>30</v>
      </c>
      <c r="I2">
        <v>45</v>
      </c>
      <c r="J2" t="s">
        <v>412</v>
      </c>
      <c r="K2">
        <v>9</v>
      </c>
      <c r="L2">
        <v>30</v>
      </c>
      <c r="M2">
        <v>10</v>
      </c>
      <c r="N2" t="s">
        <v>31</v>
      </c>
      <c r="O2" t="s">
        <v>62</v>
      </c>
      <c r="P2">
        <f>0.09/2</f>
        <v>4.4999999999999998E-2</v>
      </c>
      <c r="Q2">
        <v>5000</v>
      </c>
      <c r="R2">
        <v>2000</v>
      </c>
      <c r="S2">
        <v>50</v>
      </c>
      <c r="T2">
        <v>50</v>
      </c>
      <c r="U2">
        <v>0.55000000000000004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3E86-B38E-B043-AAAB-C75F2A60272D}">
  <sheetPr>
    <tabColor theme="9" tint="0.79998168889431442"/>
  </sheetPr>
  <dimension ref="D8:BM77"/>
  <sheetViews>
    <sheetView workbookViewId="0">
      <selection activeCell="BH67" sqref="BH67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3254.8</v>
      </c>
      <c r="G17" s="5">
        <v>361.1</v>
      </c>
      <c r="H17" s="5">
        <v>378.1</v>
      </c>
      <c r="I17" s="5">
        <v>377.6</v>
      </c>
      <c r="J17" s="5">
        <v>1.4</v>
      </c>
      <c r="K17" s="5">
        <v>146.30000000000001</v>
      </c>
      <c r="L17" s="5">
        <v>229.9</v>
      </c>
      <c r="M17" s="5">
        <v>0.4</v>
      </c>
      <c r="N17" s="5">
        <v>-17</v>
      </c>
      <c r="O17" s="5">
        <v>-18.100000000000001</v>
      </c>
      <c r="P17">
        <v>0</v>
      </c>
      <c r="R17">
        <v>1</v>
      </c>
      <c r="S17" s="5"/>
      <c r="T17" s="5"/>
      <c r="U17" s="5"/>
      <c r="V17" s="5">
        <v>1149</v>
      </c>
      <c r="W17" s="5">
        <v>2713.8</v>
      </c>
      <c r="X17" s="5">
        <v>2444.9</v>
      </c>
      <c r="Y17" s="5">
        <v>259.7</v>
      </c>
      <c r="Z17" s="5">
        <v>5.6</v>
      </c>
      <c r="AA17" s="5">
        <v>3.6</v>
      </c>
      <c r="AB17" s="5">
        <v>-1564.8</v>
      </c>
      <c r="AC17" s="5">
        <v>1.5</v>
      </c>
      <c r="AD17" s="5">
        <v>21.1</v>
      </c>
      <c r="AE17">
        <v>-28.9</v>
      </c>
      <c r="AF17">
        <v>-230.1</v>
      </c>
      <c r="AH17">
        <v>-2.9</v>
      </c>
      <c r="AI17">
        <v>-264.39999999999998</v>
      </c>
      <c r="AJ17">
        <v>17.5</v>
      </c>
      <c r="AK17">
        <v>-618.9</v>
      </c>
      <c r="AL17">
        <v>-450.5</v>
      </c>
      <c r="AM17">
        <v>-5.2</v>
      </c>
      <c r="AN17">
        <v>-18.7</v>
      </c>
      <c r="AO17">
        <v>-6.2</v>
      </c>
      <c r="AP17">
        <v>-1.6</v>
      </c>
      <c r="AQ17">
        <v>15.7</v>
      </c>
      <c r="AR17">
        <v>6.9</v>
      </c>
      <c r="AS17">
        <v>1591</v>
      </c>
      <c r="AT17">
        <v>44.3</v>
      </c>
      <c r="AU17">
        <v>0.3</v>
      </c>
      <c r="AV17">
        <v>1.6</v>
      </c>
      <c r="AW17">
        <v>1.6</v>
      </c>
      <c r="AY17">
        <v>0.2</v>
      </c>
      <c r="AZ17">
        <v>0.2</v>
      </c>
      <c r="BA17">
        <v>0</v>
      </c>
      <c r="BC17">
        <v>0</v>
      </c>
      <c r="BD17">
        <v>42.2</v>
      </c>
      <c r="BE17">
        <v>19.7</v>
      </c>
      <c r="BF17">
        <v>17.3</v>
      </c>
      <c r="BG17">
        <v>5.2</v>
      </c>
      <c r="BH17">
        <v>38.1</v>
      </c>
      <c r="BJ17">
        <v>71.2</v>
      </c>
      <c r="BK17">
        <v>44.5</v>
      </c>
      <c r="BL17">
        <v>25.9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3146.7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147.19999999999999</v>
      </c>
      <c r="W18" s="5">
        <v>145.69999999999999</v>
      </c>
      <c r="X18" s="5">
        <v>94.8</v>
      </c>
      <c r="Y18" s="5">
        <v>38.9</v>
      </c>
      <c r="Z18" s="5">
        <v>8.4</v>
      </c>
      <c r="AA18" s="5">
        <v>3.6</v>
      </c>
      <c r="AB18" s="5">
        <v>1.5</v>
      </c>
      <c r="AC18" s="5">
        <v>1.5</v>
      </c>
      <c r="AD18" s="5"/>
      <c r="AS18">
        <v>2883.9</v>
      </c>
      <c r="AT18">
        <v>44.3</v>
      </c>
      <c r="AU18">
        <v>0.3</v>
      </c>
      <c r="AV18">
        <v>1.6</v>
      </c>
      <c r="AW18">
        <v>1.6</v>
      </c>
      <c r="AY18">
        <v>0.2</v>
      </c>
      <c r="AZ18">
        <v>0.2</v>
      </c>
      <c r="BA18">
        <v>0</v>
      </c>
      <c r="BC18">
        <v>0</v>
      </c>
      <c r="BD18">
        <v>42.2</v>
      </c>
      <c r="BE18">
        <v>19.7</v>
      </c>
      <c r="BF18">
        <v>17.3</v>
      </c>
      <c r="BG18">
        <v>5.2</v>
      </c>
      <c r="BJ18">
        <v>71.2</v>
      </c>
      <c r="BK18">
        <v>44.5</v>
      </c>
      <c r="BL18">
        <v>25.9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6386</v>
      </c>
      <c r="G19" s="5">
        <v>385.6</v>
      </c>
      <c r="H19" s="5">
        <v>372.7</v>
      </c>
      <c r="I19" s="5">
        <v>372.2</v>
      </c>
      <c r="J19" s="5">
        <v>1.4</v>
      </c>
      <c r="K19" s="5">
        <v>140.80000000000001</v>
      </c>
      <c r="L19" s="5">
        <v>229.9</v>
      </c>
      <c r="M19" s="5">
        <v>0.5</v>
      </c>
      <c r="N19" s="5">
        <v>12.9</v>
      </c>
      <c r="O19" s="5">
        <v>10.3</v>
      </c>
      <c r="P19">
        <v>0.2</v>
      </c>
      <c r="R19">
        <v>2.4</v>
      </c>
      <c r="S19" s="5"/>
      <c r="T19" s="5"/>
      <c r="U19" s="5"/>
      <c r="V19" s="5">
        <v>5788.9</v>
      </c>
      <c r="W19" s="5">
        <v>4489.3</v>
      </c>
      <c r="X19" s="5">
        <v>4248.8999999999996</v>
      </c>
      <c r="Y19" s="5">
        <v>228</v>
      </c>
      <c r="Z19" s="5">
        <v>12.4</v>
      </c>
      <c r="AA19" s="5"/>
      <c r="AB19" s="5">
        <v>1299.7</v>
      </c>
      <c r="AC19" s="5"/>
      <c r="AD19" s="5">
        <v>68.8</v>
      </c>
      <c r="AE19">
        <v>380.5</v>
      </c>
      <c r="AF19">
        <v>82.3</v>
      </c>
      <c r="AH19">
        <v>0</v>
      </c>
      <c r="AI19">
        <v>14.6</v>
      </c>
      <c r="AJ19">
        <v>30.6</v>
      </c>
      <c r="AK19">
        <v>334.4</v>
      </c>
      <c r="AL19">
        <v>302.60000000000002</v>
      </c>
      <c r="AM19">
        <v>4</v>
      </c>
      <c r="AN19">
        <v>16.5</v>
      </c>
      <c r="AO19">
        <v>8.6999999999999993</v>
      </c>
      <c r="AP19">
        <v>3.4</v>
      </c>
      <c r="AQ19">
        <v>28.3</v>
      </c>
      <c r="AR19">
        <v>25</v>
      </c>
      <c r="AS19">
        <v>170.8</v>
      </c>
      <c r="BH19">
        <v>40.6</v>
      </c>
    </row>
    <row r="20" spans="4:65" x14ac:dyDescent="0.2">
      <c r="D20" s="5" t="s">
        <v>81</v>
      </c>
      <c r="E20" s="5" t="s">
        <v>78</v>
      </c>
      <c r="F20" s="5">
        <v>5689.6</v>
      </c>
      <c r="G20" s="5">
        <v>27.3</v>
      </c>
      <c r="H20" s="5"/>
      <c r="I20" s="5"/>
      <c r="J20" s="5"/>
      <c r="K20" s="5"/>
      <c r="L20" s="5"/>
      <c r="M20" s="5"/>
      <c r="N20" s="5">
        <v>27.3</v>
      </c>
      <c r="O20" s="5">
        <v>25.8</v>
      </c>
      <c r="P20">
        <v>0.2</v>
      </c>
      <c r="R20">
        <v>1.4</v>
      </c>
      <c r="S20" s="5"/>
      <c r="T20" s="5"/>
      <c r="U20" s="5"/>
      <c r="V20" s="5">
        <v>4195.8</v>
      </c>
      <c r="W20" s="5">
        <v>1916.4</v>
      </c>
      <c r="X20" s="5">
        <v>1896.3</v>
      </c>
      <c r="Y20" s="5">
        <v>6.3</v>
      </c>
      <c r="Z20" s="5">
        <v>13.8</v>
      </c>
      <c r="AA20" s="5"/>
      <c r="AB20" s="5">
        <v>2279.4</v>
      </c>
      <c r="AC20" s="5"/>
      <c r="AD20" s="5">
        <v>46.5</v>
      </c>
      <c r="AE20">
        <v>420.7</v>
      </c>
      <c r="AF20">
        <v>319.3</v>
      </c>
      <c r="AH20">
        <v>2.7</v>
      </c>
      <c r="AI20">
        <v>165.3</v>
      </c>
      <c r="AJ20">
        <v>12.5</v>
      </c>
      <c r="AK20">
        <v>864.4</v>
      </c>
      <c r="AL20">
        <v>357.7</v>
      </c>
      <c r="AM20">
        <v>8.9</v>
      </c>
      <c r="AN20">
        <v>31.3</v>
      </c>
      <c r="AO20">
        <v>15.3</v>
      </c>
      <c r="AP20">
        <v>4.8</v>
      </c>
      <c r="AQ20">
        <v>12.8</v>
      </c>
      <c r="AR20">
        <v>17.2</v>
      </c>
      <c r="AS20">
        <v>1464</v>
      </c>
      <c r="BH20">
        <v>2.5</v>
      </c>
    </row>
    <row r="21" spans="4:65" x14ac:dyDescent="0.2">
      <c r="D21" s="5" t="s">
        <v>82</v>
      </c>
      <c r="E21" s="5" t="s">
        <v>78</v>
      </c>
      <c r="F21" s="5">
        <v>696.3</v>
      </c>
      <c r="G21" s="5">
        <v>358.3</v>
      </c>
      <c r="H21" s="5">
        <v>372.7</v>
      </c>
      <c r="I21" s="5">
        <v>372.2</v>
      </c>
      <c r="J21" s="5">
        <v>1.4</v>
      </c>
      <c r="K21" s="5">
        <v>140.80000000000001</v>
      </c>
      <c r="L21" s="5">
        <v>229.9</v>
      </c>
      <c r="M21" s="5">
        <v>0.5</v>
      </c>
      <c r="N21" s="5">
        <v>-14.4</v>
      </c>
      <c r="O21" s="5">
        <v>-15.5</v>
      </c>
      <c r="P21">
        <v>0</v>
      </c>
      <c r="R21">
        <v>1</v>
      </c>
      <c r="S21" s="5"/>
      <c r="T21" s="5"/>
      <c r="U21" s="5"/>
      <c r="V21" s="5">
        <v>1593.1</v>
      </c>
      <c r="W21" s="5">
        <v>2572.9</v>
      </c>
      <c r="X21" s="5">
        <v>2352.5</v>
      </c>
      <c r="Y21" s="5">
        <v>221.7</v>
      </c>
      <c r="Z21" s="5">
        <v>-1.3</v>
      </c>
      <c r="AA21" s="5"/>
      <c r="AB21" s="5">
        <v>-979.8</v>
      </c>
      <c r="AC21" s="5"/>
      <c r="AD21" s="5">
        <v>22.3</v>
      </c>
      <c r="AE21">
        <v>-40.200000000000003</v>
      </c>
      <c r="AF21">
        <v>-236.9</v>
      </c>
      <c r="AH21">
        <v>-2.7</v>
      </c>
      <c r="AI21">
        <v>-150.69999999999999</v>
      </c>
      <c r="AJ21">
        <v>18</v>
      </c>
      <c r="AK21">
        <v>-530</v>
      </c>
      <c r="AL21">
        <v>-55.1</v>
      </c>
      <c r="AM21">
        <v>-4.9000000000000004</v>
      </c>
      <c r="AN21">
        <v>-14.8</v>
      </c>
      <c r="AO21">
        <v>-6.6</v>
      </c>
      <c r="AP21">
        <v>-1.5</v>
      </c>
      <c r="AQ21">
        <v>15.6</v>
      </c>
      <c r="AR21">
        <v>7.8</v>
      </c>
      <c r="AS21">
        <v>-1293.2</v>
      </c>
      <c r="BH21">
        <v>38.1</v>
      </c>
    </row>
    <row r="22" spans="4:65" x14ac:dyDescent="0.2">
      <c r="D22" s="5" t="s">
        <v>83</v>
      </c>
      <c r="E22" s="5" t="s">
        <v>78</v>
      </c>
      <c r="F22" s="5">
        <v>583.5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583.5</v>
      </c>
      <c r="W22" s="5"/>
      <c r="X22" s="5"/>
      <c r="Y22" s="5"/>
      <c r="Z22" s="5"/>
      <c r="AA22" s="5"/>
      <c r="AB22" s="5">
        <v>583.5</v>
      </c>
      <c r="AC22" s="5"/>
      <c r="AD22" s="5"/>
      <c r="AH22">
        <v>0.1</v>
      </c>
      <c r="AI22">
        <v>114.1</v>
      </c>
      <c r="AK22">
        <v>75</v>
      </c>
      <c r="AL22">
        <v>389.8</v>
      </c>
      <c r="AN22">
        <v>4.5</v>
      </c>
    </row>
    <row r="23" spans="4:65" x14ac:dyDescent="0.2">
      <c r="D23" s="5" t="s">
        <v>84</v>
      </c>
      <c r="E23" s="5" t="s">
        <v>78</v>
      </c>
      <c r="F23" s="5">
        <v>-4.8</v>
      </c>
      <c r="G23" s="5">
        <v>2.8</v>
      </c>
      <c r="H23" s="5">
        <v>5.4</v>
      </c>
      <c r="I23" s="5">
        <v>5.4</v>
      </c>
      <c r="J23" s="5"/>
      <c r="K23" s="5">
        <v>5.4</v>
      </c>
      <c r="L23" s="5"/>
      <c r="M23" s="5">
        <v>0</v>
      </c>
      <c r="N23" s="5">
        <v>-2.6</v>
      </c>
      <c r="O23" s="5">
        <v>-2.6</v>
      </c>
      <c r="R23">
        <v>0</v>
      </c>
      <c r="S23" s="5"/>
      <c r="T23" s="5"/>
      <c r="U23" s="5"/>
      <c r="V23" s="5">
        <v>-7.8</v>
      </c>
      <c r="W23" s="5">
        <v>-4.8</v>
      </c>
      <c r="X23" s="5">
        <v>-2.5</v>
      </c>
      <c r="Y23" s="5">
        <v>-0.9</v>
      </c>
      <c r="Z23" s="5">
        <v>-1.4</v>
      </c>
      <c r="AA23" s="5"/>
      <c r="AB23" s="5">
        <v>-3.1</v>
      </c>
      <c r="AC23" s="5"/>
      <c r="AD23" s="5">
        <v>-1.2</v>
      </c>
      <c r="AE23">
        <v>11.3</v>
      </c>
      <c r="AF23">
        <v>6.9</v>
      </c>
      <c r="AH23">
        <v>-0.2</v>
      </c>
      <c r="AI23">
        <v>0.4</v>
      </c>
      <c r="AJ23">
        <v>-0.5</v>
      </c>
      <c r="AK23">
        <v>-14</v>
      </c>
      <c r="AL23">
        <v>-5.6</v>
      </c>
      <c r="AM23">
        <v>-0.3</v>
      </c>
      <c r="AN23">
        <v>0.6</v>
      </c>
      <c r="AO23">
        <v>0.4</v>
      </c>
      <c r="AP23">
        <v>-0.1</v>
      </c>
      <c r="AQ23">
        <v>0.1</v>
      </c>
      <c r="AR23">
        <v>-0.9</v>
      </c>
      <c r="AS23">
        <v>0.2</v>
      </c>
    </row>
    <row r="24" spans="4:65" x14ac:dyDescent="0.2">
      <c r="D24" s="5" t="s">
        <v>85</v>
      </c>
      <c r="E24" s="5" t="s">
        <v>78</v>
      </c>
      <c r="F24" s="5">
        <v>-32.700000000000003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2.2999999999999998</v>
      </c>
      <c r="W24" s="5"/>
      <c r="X24" s="5"/>
      <c r="Y24" s="5"/>
      <c r="Z24" s="5"/>
      <c r="AA24" s="5"/>
      <c r="AB24" s="5">
        <v>2.2999999999999998</v>
      </c>
      <c r="AC24" s="5"/>
      <c r="AD24" s="5"/>
      <c r="AK24">
        <v>2.2999999999999998</v>
      </c>
      <c r="AS24">
        <v>-36.9</v>
      </c>
      <c r="AT24">
        <v>0.1</v>
      </c>
      <c r="BD24">
        <v>0.1</v>
      </c>
      <c r="BG24">
        <v>0.1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3287.5</v>
      </c>
      <c r="G25" s="5">
        <v>361.1</v>
      </c>
      <c r="H25" s="5">
        <v>378.1</v>
      </c>
      <c r="I25" s="5">
        <v>377.6</v>
      </c>
      <c r="J25" s="5">
        <v>1.4</v>
      </c>
      <c r="K25" s="5">
        <v>146.30000000000001</v>
      </c>
      <c r="L25" s="5">
        <v>229.9</v>
      </c>
      <c r="M25" s="5">
        <v>0.4</v>
      </c>
      <c r="N25" s="5">
        <v>-17</v>
      </c>
      <c r="O25" s="5">
        <v>-18.100000000000001</v>
      </c>
      <c r="P25">
        <v>0</v>
      </c>
      <c r="R25">
        <v>1</v>
      </c>
      <c r="S25" s="5"/>
      <c r="T25" s="5"/>
      <c r="U25" s="5"/>
      <c r="V25" s="5">
        <v>1146.7</v>
      </c>
      <c r="W25" s="5">
        <v>2713.8</v>
      </c>
      <c r="X25" s="5">
        <v>2444.9</v>
      </c>
      <c r="Y25" s="5">
        <v>259.7</v>
      </c>
      <c r="Z25" s="5">
        <v>5.6</v>
      </c>
      <c r="AA25" s="5">
        <v>3.6</v>
      </c>
      <c r="AB25" s="5">
        <v>-1567.1</v>
      </c>
      <c r="AC25" s="5">
        <v>1.5</v>
      </c>
      <c r="AD25" s="5">
        <v>21.1</v>
      </c>
      <c r="AE25">
        <v>-28.9</v>
      </c>
      <c r="AF25">
        <v>-230.1</v>
      </c>
      <c r="AH25">
        <v>-2.9</v>
      </c>
      <c r="AI25">
        <v>-264.39999999999998</v>
      </c>
      <c r="AJ25">
        <v>17.5</v>
      </c>
      <c r="AK25">
        <v>-621.29999999999995</v>
      </c>
      <c r="AL25">
        <v>-450.5</v>
      </c>
      <c r="AM25">
        <v>-5.2</v>
      </c>
      <c r="AN25">
        <v>-18.7</v>
      </c>
      <c r="AO25">
        <v>-6.2</v>
      </c>
      <c r="AP25">
        <v>-1.6</v>
      </c>
      <c r="AQ25">
        <v>15.7</v>
      </c>
      <c r="AR25">
        <v>6.9</v>
      </c>
      <c r="AS25">
        <v>1627.9</v>
      </c>
      <c r="AT25">
        <v>44.2</v>
      </c>
      <c r="AU25">
        <v>0.3</v>
      </c>
      <c r="AV25">
        <v>1.6</v>
      </c>
      <c r="AW25">
        <v>1.6</v>
      </c>
      <c r="AY25">
        <v>0.2</v>
      </c>
      <c r="AZ25">
        <v>0.2</v>
      </c>
      <c r="BA25">
        <v>0</v>
      </c>
      <c r="BC25">
        <v>0</v>
      </c>
      <c r="BD25">
        <v>42.1</v>
      </c>
      <c r="BE25">
        <v>19.7</v>
      </c>
      <c r="BF25">
        <v>17.3</v>
      </c>
      <c r="BG25">
        <v>5.0999999999999996</v>
      </c>
      <c r="BH25">
        <v>36.299999999999997</v>
      </c>
      <c r="BJ25">
        <v>71.2</v>
      </c>
      <c r="BK25">
        <v>44.5</v>
      </c>
      <c r="BL25">
        <v>25.9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3991.7</v>
      </c>
      <c r="G26" s="5">
        <v>454.4</v>
      </c>
      <c r="H26" s="5">
        <v>375.5</v>
      </c>
      <c r="I26" s="5">
        <v>375.5</v>
      </c>
      <c r="J26" s="5"/>
      <c r="K26" s="5">
        <v>146</v>
      </c>
      <c r="L26" s="5">
        <v>229.5</v>
      </c>
      <c r="M26" s="5"/>
      <c r="N26" s="5">
        <v>79</v>
      </c>
      <c r="O26" s="5">
        <v>52.9</v>
      </c>
      <c r="S26" s="5"/>
      <c r="T26" s="5">
        <v>4.9000000000000004</v>
      </c>
      <c r="U26" s="5">
        <v>21.2</v>
      </c>
      <c r="V26" s="5">
        <v>2952.8</v>
      </c>
      <c r="W26" s="5">
        <v>2634.6</v>
      </c>
      <c r="X26" s="5">
        <v>2444.9</v>
      </c>
      <c r="Y26" s="5">
        <v>180.4</v>
      </c>
      <c r="Z26" s="5">
        <v>5.6</v>
      </c>
      <c r="AA26" s="5">
        <v>3.6</v>
      </c>
      <c r="AB26" s="5">
        <v>318.2</v>
      </c>
      <c r="AC26" s="5">
        <v>54</v>
      </c>
      <c r="AD26" s="5">
        <v>13.3</v>
      </c>
      <c r="AE26">
        <v>122.5</v>
      </c>
      <c r="AF26">
        <v>1.5</v>
      </c>
      <c r="AI26">
        <v>6.9</v>
      </c>
      <c r="AJ26">
        <v>25.2</v>
      </c>
      <c r="AK26">
        <v>13.8</v>
      </c>
      <c r="AL26">
        <v>51.8</v>
      </c>
      <c r="AM26">
        <v>1.6</v>
      </c>
      <c r="AO26">
        <v>0.6</v>
      </c>
      <c r="AP26">
        <v>0.1</v>
      </c>
      <c r="AQ26">
        <v>3.1</v>
      </c>
      <c r="AR26">
        <v>23.9</v>
      </c>
      <c r="AS26">
        <v>486.2</v>
      </c>
      <c r="AT26">
        <v>26</v>
      </c>
      <c r="AU26">
        <v>0.3</v>
      </c>
      <c r="AV26">
        <v>1.6</v>
      </c>
      <c r="AW26">
        <v>1.6</v>
      </c>
      <c r="AY26">
        <v>0</v>
      </c>
      <c r="BA26">
        <v>0</v>
      </c>
      <c r="BD26">
        <v>24.1</v>
      </c>
      <c r="BE26">
        <v>19.7</v>
      </c>
      <c r="BF26">
        <v>0.8</v>
      </c>
      <c r="BG26">
        <v>3.6</v>
      </c>
      <c r="BI26">
        <v>4.5999999999999996</v>
      </c>
      <c r="BJ26">
        <v>67.7</v>
      </c>
      <c r="BK26">
        <v>44.5</v>
      </c>
      <c r="BL26">
        <v>22.3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880.9</v>
      </c>
      <c r="G27" s="5">
        <v>255.6</v>
      </c>
      <c r="H27" s="5">
        <v>229.5</v>
      </c>
      <c r="I27" s="5">
        <v>229.5</v>
      </c>
      <c r="J27" s="5"/>
      <c r="K27" s="5"/>
      <c r="L27" s="5">
        <v>229.5</v>
      </c>
      <c r="M27" s="5"/>
      <c r="N27" s="5">
        <v>26.1</v>
      </c>
      <c r="O27" s="5"/>
      <c r="S27" s="5"/>
      <c r="T27" s="5">
        <v>4.9000000000000004</v>
      </c>
      <c r="U27" s="5">
        <v>21.2</v>
      </c>
      <c r="V27" s="5">
        <v>62.8</v>
      </c>
      <c r="W27" s="5"/>
      <c r="X27" s="5"/>
      <c r="Y27" s="5"/>
      <c r="Z27" s="5"/>
      <c r="AA27" s="5"/>
      <c r="AB27" s="5">
        <v>62.8</v>
      </c>
      <c r="AC27" s="5">
        <v>30</v>
      </c>
      <c r="AD27" s="5"/>
      <c r="AI27">
        <v>0</v>
      </c>
      <c r="AK27">
        <v>0.6</v>
      </c>
      <c r="AL27">
        <v>19.3</v>
      </c>
      <c r="AR27">
        <v>12.9</v>
      </c>
      <c r="AS27">
        <v>468.7</v>
      </c>
      <c r="AT27">
        <v>25.2</v>
      </c>
      <c r="AU27">
        <v>0.3</v>
      </c>
      <c r="AV27">
        <v>1.6</v>
      </c>
      <c r="AW27">
        <v>1.6</v>
      </c>
      <c r="AY27">
        <v>0</v>
      </c>
      <c r="BA27">
        <v>0</v>
      </c>
      <c r="BD27">
        <v>23.3</v>
      </c>
      <c r="BE27">
        <v>19.3</v>
      </c>
      <c r="BF27">
        <v>0.8</v>
      </c>
      <c r="BG27">
        <v>3.2</v>
      </c>
      <c r="BI27">
        <v>4</v>
      </c>
      <c r="BJ27">
        <v>64.599999999999994</v>
      </c>
      <c r="BK27">
        <v>44.5</v>
      </c>
      <c r="BL27">
        <v>19.2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3110.8</v>
      </c>
      <c r="G28" s="5">
        <v>198.9</v>
      </c>
      <c r="H28" s="5">
        <v>146</v>
      </c>
      <c r="I28" s="5">
        <v>146</v>
      </c>
      <c r="J28" s="5"/>
      <c r="K28" s="5">
        <v>146</v>
      </c>
      <c r="L28" s="5"/>
      <c r="M28" s="5"/>
      <c r="N28" s="5">
        <v>52.9</v>
      </c>
      <c r="O28" s="5">
        <v>52.9</v>
      </c>
      <c r="S28" s="5"/>
      <c r="T28" s="5"/>
      <c r="U28" s="5"/>
      <c r="V28" s="5">
        <v>2890</v>
      </c>
      <c r="W28" s="5">
        <v>2634.6</v>
      </c>
      <c r="X28" s="5">
        <v>2444.9</v>
      </c>
      <c r="Y28" s="5">
        <v>180.4</v>
      </c>
      <c r="Z28" s="5">
        <v>5.6</v>
      </c>
      <c r="AA28" s="5">
        <v>3.6</v>
      </c>
      <c r="AB28" s="5">
        <v>255.4</v>
      </c>
      <c r="AC28" s="5">
        <v>24</v>
      </c>
      <c r="AD28" s="5">
        <v>13.3</v>
      </c>
      <c r="AE28">
        <v>122.5</v>
      </c>
      <c r="AF28">
        <v>1.5</v>
      </c>
      <c r="AI28">
        <v>6.9</v>
      </c>
      <c r="AJ28">
        <v>25.2</v>
      </c>
      <c r="AK28">
        <v>13.2</v>
      </c>
      <c r="AL28">
        <v>32.5</v>
      </c>
      <c r="AM28">
        <v>1.6</v>
      </c>
      <c r="AO28">
        <v>0.6</v>
      </c>
      <c r="AP28">
        <v>0.1</v>
      </c>
      <c r="AQ28">
        <v>3.1</v>
      </c>
      <c r="AR28">
        <v>11</v>
      </c>
      <c r="AS28">
        <v>17.5</v>
      </c>
      <c r="AT28">
        <v>0.8</v>
      </c>
      <c r="BD28">
        <v>0.8</v>
      </c>
      <c r="BE28">
        <v>0.4</v>
      </c>
      <c r="BG28">
        <v>0.4</v>
      </c>
      <c r="BI28">
        <v>0.5</v>
      </c>
      <c r="BJ28">
        <v>3.1</v>
      </c>
      <c r="BL28">
        <v>3.1</v>
      </c>
    </row>
    <row r="29" spans="4:65" x14ac:dyDescent="0.2">
      <c r="D29" s="5" t="s">
        <v>90</v>
      </c>
      <c r="E29" s="5" t="s">
        <v>78</v>
      </c>
      <c r="F29" s="5">
        <v>3512.5</v>
      </c>
      <c r="G29" s="5">
        <v>145.30000000000001</v>
      </c>
      <c r="H29" s="5"/>
      <c r="I29" s="5"/>
      <c r="J29" s="5"/>
      <c r="K29" s="5"/>
      <c r="L29" s="5"/>
      <c r="M29" s="5"/>
      <c r="N29" s="5">
        <v>145.30000000000001</v>
      </c>
      <c r="O29" s="5">
        <v>83.3</v>
      </c>
      <c r="R29">
        <v>5.7</v>
      </c>
      <c r="S29" s="5"/>
      <c r="T29" s="5">
        <v>24.4</v>
      </c>
      <c r="U29" s="5">
        <v>32</v>
      </c>
      <c r="V29" s="5">
        <v>2832.3</v>
      </c>
      <c r="W29" s="5">
        <v>17.100000000000001</v>
      </c>
      <c r="X29" s="5"/>
      <c r="Y29" s="5">
        <v>17.100000000000001</v>
      </c>
      <c r="Z29" s="5"/>
      <c r="AA29" s="5"/>
      <c r="AB29" s="5">
        <v>2815.2</v>
      </c>
      <c r="AC29" s="5">
        <v>183.4</v>
      </c>
      <c r="AD29" s="5">
        <v>57.7</v>
      </c>
      <c r="AE29">
        <v>307.60000000000002</v>
      </c>
      <c r="AF29">
        <v>404</v>
      </c>
      <c r="AH29">
        <v>3</v>
      </c>
      <c r="AI29">
        <v>274.7</v>
      </c>
      <c r="AJ29">
        <v>12</v>
      </c>
      <c r="AK29">
        <v>931.8</v>
      </c>
      <c r="AL29">
        <v>534.79999999999995</v>
      </c>
      <c r="AM29">
        <v>9.1999999999999993</v>
      </c>
      <c r="AN29">
        <v>25</v>
      </c>
      <c r="AO29">
        <v>21.8</v>
      </c>
      <c r="AP29">
        <v>3.8</v>
      </c>
      <c r="AQ29">
        <v>8.5</v>
      </c>
      <c r="AR29">
        <v>37.700000000000003</v>
      </c>
      <c r="AS29">
        <v>0.4</v>
      </c>
      <c r="BH29">
        <v>307.5</v>
      </c>
      <c r="BI29">
        <v>226.9</v>
      </c>
    </row>
    <row r="30" spans="4:65" x14ac:dyDescent="0.2">
      <c r="D30" s="5" t="s">
        <v>91</v>
      </c>
      <c r="E30" s="5" t="s">
        <v>78</v>
      </c>
      <c r="F30" s="5">
        <v>505.3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307.5</v>
      </c>
      <c r="BI30">
        <v>197.8</v>
      </c>
    </row>
    <row r="31" spans="4:65" x14ac:dyDescent="0.2">
      <c r="D31" s="5" t="s">
        <v>92</v>
      </c>
      <c r="E31" s="5" t="s">
        <v>78</v>
      </c>
      <c r="F31" s="5">
        <v>3007.2</v>
      </c>
      <c r="G31" s="5">
        <v>145.30000000000001</v>
      </c>
      <c r="H31" s="5"/>
      <c r="I31" s="5"/>
      <c r="J31" s="5"/>
      <c r="K31" s="5"/>
      <c r="L31" s="5"/>
      <c r="M31" s="5"/>
      <c r="N31" s="5">
        <v>145.30000000000001</v>
      </c>
      <c r="O31" s="5">
        <v>83.3</v>
      </c>
      <c r="R31">
        <v>5.7</v>
      </c>
      <c r="S31" s="5"/>
      <c r="T31" s="5">
        <v>24.4</v>
      </c>
      <c r="U31" s="5">
        <v>32</v>
      </c>
      <c r="V31" s="5">
        <v>2832.3</v>
      </c>
      <c r="W31" s="5">
        <v>17.100000000000001</v>
      </c>
      <c r="X31" s="5"/>
      <c r="Y31" s="5">
        <v>17.100000000000001</v>
      </c>
      <c r="Z31" s="5"/>
      <c r="AA31" s="5"/>
      <c r="AB31" s="5">
        <v>2815.2</v>
      </c>
      <c r="AC31" s="5">
        <v>183.4</v>
      </c>
      <c r="AD31" s="5">
        <v>57.7</v>
      </c>
      <c r="AE31">
        <v>307.60000000000002</v>
      </c>
      <c r="AF31">
        <v>404</v>
      </c>
      <c r="AH31">
        <v>3</v>
      </c>
      <c r="AI31">
        <v>274.7</v>
      </c>
      <c r="AJ31">
        <v>12</v>
      </c>
      <c r="AK31">
        <v>931.8</v>
      </c>
      <c r="AL31">
        <v>534.79999999999995</v>
      </c>
      <c r="AM31">
        <v>9.1999999999999993</v>
      </c>
      <c r="AN31">
        <v>25</v>
      </c>
      <c r="AO31">
        <v>21.8</v>
      </c>
      <c r="AP31">
        <v>3.8</v>
      </c>
      <c r="AQ31">
        <v>8.5</v>
      </c>
      <c r="AR31">
        <v>37.700000000000003</v>
      </c>
      <c r="AS31">
        <v>0.4</v>
      </c>
      <c r="BI31">
        <v>29.1</v>
      </c>
    </row>
    <row r="32" spans="4:65" x14ac:dyDescent="0.2">
      <c r="D32" s="5" t="s">
        <v>200</v>
      </c>
      <c r="E32" s="5" t="s">
        <v>78</v>
      </c>
      <c r="F32" s="5">
        <v>479.2</v>
      </c>
      <c r="G32" s="5">
        <v>309.10000000000002</v>
      </c>
      <c r="H32" s="5">
        <v>375.5</v>
      </c>
      <c r="I32" s="5">
        <v>375.5</v>
      </c>
      <c r="J32" s="5"/>
      <c r="K32" s="5">
        <v>146</v>
      </c>
      <c r="L32" s="5">
        <v>229.5</v>
      </c>
      <c r="M32" s="5"/>
      <c r="N32" s="5">
        <v>-66.400000000000006</v>
      </c>
      <c r="O32" s="5">
        <v>-30.4</v>
      </c>
      <c r="R32">
        <v>-5.7</v>
      </c>
      <c r="S32" s="5"/>
      <c r="T32" s="5">
        <v>-19.5</v>
      </c>
      <c r="U32" s="5">
        <v>-10.8</v>
      </c>
      <c r="V32" s="5">
        <v>120.4</v>
      </c>
      <c r="W32" s="5">
        <v>2617.5</v>
      </c>
      <c r="X32" s="5">
        <v>2444.9</v>
      </c>
      <c r="Y32" s="5">
        <v>163.30000000000001</v>
      </c>
      <c r="Z32" s="5">
        <v>5.6</v>
      </c>
      <c r="AA32" s="5">
        <v>3.6</v>
      </c>
      <c r="AB32" s="5">
        <v>-2497</v>
      </c>
      <c r="AC32" s="5">
        <v>-129.5</v>
      </c>
      <c r="AD32" s="5">
        <v>-44.4</v>
      </c>
      <c r="AE32">
        <v>-185.2</v>
      </c>
      <c r="AF32">
        <v>-402.6</v>
      </c>
      <c r="AH32">
        <v>-3</v>
      </c>
      <c r="AI32">
        <v>-267.89999999999998</v>
      </c>
      <c r="AJ32">
        <v>13.2</v>
      </c>
      <c r="AK32">
        <v>-918</v>
      </c>
      <c r="AL32">
        <v>-483</v>
      </c>
      <c r="AM32">
        <v>-7.6</v>
      </c>
      <c r="AN32">
        <v>-25</v>
      </c>
      <c r="AO32">
        <v>-21.2</v>
      </c>
      <c r="AP32">
        <v>-3.7</v>
      </c>
      <c r="AQ32">
        <v>-5.4</v>
      </c>
      <c r="AR32">
        <v>-13.8</v>
      </c>
      <c r="AS32">
        <v>485.9</v>
      </c>
      <c r="AT32">
        <v>26</v>
      </c>
      <c r="AU32">
        <v>0.3</v>
      </c>
      <c r="AV32">
        <v>1.6</v>
      </c>
      <c r="AW32">
        <v>1.6</v>
      </c>
      <c r="AY32">
        <v>0</v>
      </c>
      <c r="BA32">
        <v>0</v>
      </c>
      <c r="BD32">
        <v>24.1</v>
      </c>
      <c r="BE32">
        <v>19.7</v>
      </c>
      <c r="BF32">
        <v>0.8</v>
      </c>
      <c r="BG32">
        <v>3.6</v>
      </c>
      <c r="BH32">
        <v>-307.5</v>
      </c>
      <c r="BI32">
        <v>-222.4</v>
      </c>
      <c r="BJ32">
        <v>67.7</v>
      </c>
      <c r="BK32">
        <v>44.5</v>
      </c>
      <c r="BL32">
        <v>22.3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375.6</v>
      </c>
      <c r="G33" s="5">
        <v>255.6</v>
      </c>
      <c r="H33" s="5">
        <v>229.5</v>
      </c>
      <c r="I33" s="5">
        <v>229.5</v>
      </c>
      <c r="J33" s="5"/>
      <c r="K33" s="5"/>
      <c r="L33" s="5">
        <v>229.5</v>
      </c>
      <c r="M33" s="5"/>
      <c r="N33" s="5">
        <v>26.1</v>
      </c>
      <c r="O33" s="5"/>
      <c r="S33" s="5"/>
      <c r="T33" s="5">
        <v>4.9000000000000004</v>
      </c>
      <c r="U33" s="5">
        <v>21.2</v>
      </c>
      <c r="V33" s="5">
        <v>62.8</v>
      </c>
      <c r="W33" s="5"/>
      <c r="X33" s="5"/>
      <c r="Y33" s="5"/>
      <c r="Z33" s="5"/>
      <c r="AA33" s="5"/>
      <c r="AB33" s="5">
        <v>62.8</v>
      </c>
      <c r="AC33" s="5">
        <v>30</v>
      </c>
      <c r="AD33" s="5"/>
      <c r="AI33">
        <v>0</v>
      </c>
      <c r="AK33">
        <v>0.6</v>
      </c>
      <c r="AL33">
        <v>19.3</v>
      </c>
      <c r="AR33">
        <v>12.9</v>
      </c>
      <c r="AS33">
        <v>468.7</v>
      </c>
      <c r="AT33">
        <v>25.2</v>
      </c>
      <c r="AU33">
        <v>0.3</v>
      </c>
      <c r="AV33">
        <v>1.6</v>
      </c>
      <c r="AW33">
        <v>1.6</v>
      </c>
      <c r="AY33">
        <v>0</v>
      </c>
      <c r="BA33">
        <v>0</v>
      </c>
      <c r="BD33">
        <v>23.3</v>
      </c>
      <c r="BE33">
        <v>19.3</v>
      </c>
      <c r="BF33">
        <v>0.8</v>
      </c>
      <c r="BG33">
        <v>3.2</v>
      </c>
      <c r="BH33">
        <v>-307.5</v>
      </c>
      <c r="BI33">
        <v>-193.8</v>
      </c>
      <c r="BJ33">
        <v>64.599999999999994</v>
      </c>
      <c r="BK33">
        <v>44.5</v>
      </c>
      <c r="BL33">
        <v>19.2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103.6</v>
      </c>
      <c r="G34" s="5">
        <v>53.5</v>
      </c>
      <c r="H34" s="5">
        <v>146</v>
      </c>
      <c r="I34" s="5">
        <v>146</v>
      </c>
      <c r="J34" s="5"/>
      <c r="K34" s="5">
        <v>146</v>
      </c>
      <c r="L34" s="5"/>
      <c r="M34" s="5"/>
      <c r="N34" s="5">
        <v>-92.5</v>
      </c>
      <c r="O34" s="5">
        <v>-30.4</v>
      </c>
      <c r="R34">
        <v>-5.7</v>
      </c>
      <c r="S34" s="5"/>
      <c r="T34" s="5">
        <v>-24.4</v>
      </c>
      <c r="U34" s="5">
        <v>-32</v>
      </c>
      <c r="V34" s="5">
        <v>57.7</v>
      </c>
      <c r="W34" s="5">
        <v>2617.5</v>
      </c>
      <c r="X34" s="5">
        <v>2444.9</v>
      </c>
      <c r="Y34" s="5">
        <v>163.30000000000001</v>
      </c>
      <c r="Z34" s="5">
        <v>5.6</v>
      </c>
      <c r="AA34" s="5">
        <v>3.6</v>
      </c>
      <c r="AB34" s="5">
        <v>-2559.8000000000002</v>
      </c>
      <c r="AC34" s="5">
        <v>-159.4</v>
      </c>
      <c r="AD34" s="5">
        <v>-44.4</v>
      </c>
      <c r="AE34">
        <v>-185.2</v>
      </c>
      <c r="AF34">
        <v>-402.6</v>
      </c>
      <c r="AH34">
        <v>-3</v>
      </c>
      <c r="AI34">
        <v>-267.89999999999998</v>
      </c>
      <c r="AJ34">
        <v>13.2</v>
      </c>
      <c r="AK34">
        <v>-918.6</v>
      </c>
      <c r="AL34">
        <v>-502.3</v>
      </c>
      <c r="AM34">
        <v>-7.6</v>
      </c>
      <c r="AN34">
        <v>-25</v>
      </c>
      <c r="AO34">
        <v>-21.2</v>
      </c>
      <c r="AP34">
        <v>-3.7</v>
      </c>
      <c r="AQ34">
        <v>-5.4</v>
      </c>
      <c r="AR34">
        <v>-26.7</v>
      </c>
      <c r="AS34">
        <v>17.100000000000001</v>
      </c>
      <c r="AT34">
        <v>0.8</v>
      </c>
      <c r="BD34">
        <v>0.8</v>
      </c>
      <c r="BE34">
        <v>0.4</v>
      </c>
      <c r="BG34">
        <v>0.4</v>
      </c>
      <c r="BI34">
        <v>-28.6</v>
      </c>
      <c r="BJ34">
        <v>3.1</v>
      </c>
      <c r="BL34">
        <v>3.1</v>
      </c>
    </row>
    <row r="35" spans="4:65" x14ac:dyDescent="0.2">
      <c r="D35" s="5" t="s">
        <v>203</v>
      </c>
      <c r="E35" s="5" t="s">
        <v>78</v>
      </c>
      <c r="F35" s="5">
        <v>213.8</v>
      </c>
      <c r="G35" s="5">
        <v>23.8</v>
      </c>
      <c r="H35" s="5"/>
      <c r="I35" s="5"/>
      <c r="J35" s="5"/>
      <c r="K35" s="5"/>
      <c r="L35" s="5"/>
      <c r="M35" s="5"/>
      <c r="N35" s="5">
        <v>23.8</v>
      </c>
      <c r="O35" s="5"/>
      <c r="S35" s="5"/>
      <c r="T35" s="5">
        <v>14.5</v>
      </c>
      <c r="U35" s="5">
        <v>9.1999999999999993</v>
      </c>
      <c r="V35" s="5">
        <v>108.6</v>
      </c>
      <c r="W35" s="5"/>
      <c r="X35" s="5"/>
      <c r="Y35" s="5"/>
      <c r="Z35" s="5"/>
      <c r="AA35" s="5"/>
      <c r="AB35" s="5">
        <v>108.6</v>
      </c>
      <c r="AC35" s="5">
        <v>67.2</v>
      </c>
      <c r="AD35" s="5">
        <v>0.1</v>
      </c>
      <c r="AK35">
        <v>0.1</v>
      </c>
      <c r="AL35">
        <v>24.8</v>
      </c>
      <c r="AQ35">
        <v>6.2</v>
      </c>
      <c r="AR35">
        <v>10.1</v>
      </c>
      <c r="AS35">
        <v>37.299999999999997</v>
      </c>
      <c r="BH35">
        <v>25.7</v>
      </c>
      <c r="BI35">
        <v>18.399999999999999</v>
      </c>
    </row>
    <row r="36" spans="4:65" x14ac:dyDescent="0.2">
      <c r="D36" s="5" t="s">
        <v>93</v>
      </c>
      <c r="E36" s="5" t="s">
        <v>78</v>
      </c>
      <c r="F36" s="5">
        <v>12.8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12.8</v>
      </c>
    </row>
    <row r="37" spans="4:65" x14ac:dyDescent="0.2">
      <c r="D37" s="5" t="s">
        <v>94</v>
      </c>
      <c r="E37" s="5" t="s">
        <v>78</v>
      </c>
      <c r="F37" s="5">
        <v>29.9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25.1</v>
      </c>
      <c r="BH37">
        <v>4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10.5</v>
      </c>
      <c r="G38" s="5">
        <v>10</v>
      </c>
      <c r="H38" s="5"/>
      <c r="I38" s="5"/>
      <c r="J38" s="5"/>
      <c r="K38" s="5"/>
      <c r="L38" s="5"/>
      <c r="M38" s="5"/>
      <c r="N38" s="5">
        <v>10</v>
      </c>
      <c r="O38" s="5"/>
      <c r="S38" s="5"/>
      <c r="T38" s="5">
        <v>9.1</v>
      </c>
      <c r="U38" s="5">
        <v>0.9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14.9</v>
      </c>
      <c r="G39" s="5">
        <v>13.7</v>
      </c>
      <c r="H39" s="5"/>
      <c r="I39" s="5"/>
      <c r="J39" s="5"/>
      <c r="K39" s="5"/>
      <c r="L39" s="5"/>
      <c r="M39" s="5"/>
      <c r="N39" s="5">
        <v>13.7</v>
      </c>
      <c r="O39" s="5"/>
      <c r="S39" s="5"/>
      <c r="T39" s="5">
        <v>5.4</v>
      </c>
      <c r="U39" s="5">
        <v>8.3000000000000007</v>
      </c>
      <c r="V39" s="5"/>
      <c r="W39" s="5"/>
      <c r="X39" s="5"/>
      <c r="Y39" s="5"/>
      <c r="Z39" s="5"/>
      <c r="AA39" s="5"/>
      <c r="AB39" s="5"/>
      <c r="AC39" s="5"/>
      <c r="AD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144.6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108.6</v>
      </c>
      <c r="W40" s="5"/>
      <c r="X40" s="5"/>
      <c r="Y40" s="5"/>
      <c r="Z40" s="5"/>
      <c r="AA40" s="5"/>
      <c r="AB40" s="5">
        <v>108.6</v>
      </c>
      <c r="AC40" s="5">
        <v>67.2</v>
      </c>
      <c r="AD40" s="5">
        <v>0.1</v>
      </c>
      <c r="AK40">
        <v>0.1</v>
      </c>
      <c r="AL40">
        <v>24.8</v>
      </c>
      <c r="AQ40">
        <v>6.2</v>
      </c>
      <c r="AR40">
        <v>10.1</v>
      </c>
      <c r="AS40">
        <v>10.4</v>
      </c>
      <c r="BH40">
        <v>7.9</v>
      </c>
      <c r="BI40">
        <v>17.600000000000001</v>
      </c>
    </row>
    <row r="41" spans="4:65" x14ac:dyDescent="0.2">
      <c r="D41" s="5" t="s">
        <v>204</v>
      </c>
      <c r="E41" s="5" t="s">
        <v>78</v>
      </c>
      <c r="F41" s="5">
        <v>1.1000000000000001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15.4</v>
      </c>
      <c r="BI42">
        <v>5.6</v>
      </c>
    </row>
    <row r="43" spans="4:65" x14ac:dyDescent="0.2">
      <c r="D43" s="5" t="s">
        <v>99</v>
      </c>
      <c r="E43" s="5" t="s">
        <v>78</v>
      </c>
      <c r="F43" s="5">
        <v>2573.5</v>
      </c>
      <c r="G43" s="5">
        <v>28.2</v>
      </c>
      <c r="H43" s="5">
        <v>2.6</v>
      </c>
      <c r="I43" s="5">
        <v>2.2000000000000002</v>
      </c>
      <c r="J43" s="5">
        <v>1.4</v>
      </c>
      <c r="K43" s="5">
        <v>0.3</v>
      </c>
      <c r="L43" s="5">
        <v>0.5</v>
      </c>
      <c r="M43" s="5">
        <v>0.4</v>
      </c>
      <c r="N43" s="5">
        <v>25.6</v>
      </c>
      <c r="O43" s="5">
        <v>12.3</v>
      </c>
      <c r="P43">
        <v>0</v>
      </c>
      <c r="R43">
        <v>6.7</v>
      </c>
      <c r="S43" s="5"/>
      <c r="T43" s="5">
        <v>5</v>
      </c>
      <c r="U43" s="5">
        <v>1.6</v>
      </c>
      <c r="V43" s="5">
        <v>917.6</v>
      </c>
      <c r="W43" s="5">
        <v>96.4</v>
      </c>
      <c r="X43" s="5"/>
      <c r="Y43" s="5">
        <v>96.4</v>
      </c>
      <c r="Z43" s="5"/>
      <c r="AA43" s="5"/>
      <c r="AB43" s="5">
        <v>821.3</v>
      </c>
      <c r="AC43" s="5">
        <v>63.8</v>
      </c>
      <c r="AD43" s="5">
        <v>65.3</v>
      </c>
      <c r="AE43">
        <v>156.30000000000001</v>
      </c>
      <c r="AF43">
        <v>172.5</v>
      </c>
      <c r="AH43">
        <v>0.1</v>
      </c>
      <c r="AI43">
        <v>3.5</v>
      </c>
      <c r="AJ43">
        <v>4.4000000000000004</v>
      </c>
      <c r="AK43">
        <v>296.60000000000002</v>
      </c>
      <c r="AL43">
        <v>7.6</v>
      </c>
      <c r="AM43">
        <v>2.4</v>
      </c>
      <c r="AN43">
        <v>6.3</v>
      </c>
      <c r="AO43">
        <v>15</v>
      </c>
      <c r="AP43">
        <v>2.1</v>
      </c>
      <c r="AQ43">
        <v>14.8</v>
      </c>
      <c r="AR43">
        <v>10.7</v>
      </c>
      <c r="AS43">
        <v>1104.7</v>
      </c>
      <c r="AT43">
        <v>18.3</v>
      </c>
      <c r="AY43">
        <v>0.2</v>
      </c>
      <c r="AZ43">
        <v>0.2</v>
      </c>
      <c r="BC43">
        <v>0</v>
      </c>
      <c r="BD43">
        <v>18</v>
      </c>
      <c r="BF43">
        <v>16.5</v>
      </c>
      <c r="BG43">
        <v>1.5</v>
      </c>
      <c r="BH43">
        <v>302.7</v>
      </c>
      <c r="BI43">
        <v>198.3</v>
      </c>
      <c r="BJ43">
        <v>3.5</v>
      </c>
      <c r="BL43">
        <v>3.5</v>
      </c>
    </row>
    <row r="44" spans="4:65" x14ac:dyDescent="0.2">
      <c r="D44" s="5" t="s">
        <v>100</v>
      </c>
      <c r="E44" s="5" t="s">
        <v>78</v>
      </c>
      <c r="F44" s="5">
        <v>2128.1</v>
      </c>
      <c r="G44" s="5">
        <v>17.3</v>
      </c>
      <c r="H44" s="5">
        <v>2.4</v>
      </c>
      <c r="I44" s="5">
        <v>1.9</v>
      </c>
      <c r="J44" s="5">
        <v>1.4</v>
      </c>
      <c r="K44" s="5"/>
      <c r="L44" s="5">
        <v>0.5</v>
      </c>
      <c r="M44" s="5">
        <v>0.4</v>
      </c>
      <c r="N44" s="5">
        <v>14.9</v>
      </c>
      <c r="O44" s="5">
        <v>8.4</v>
      </c>
      <c r="P44">
        <v>0</v>
      </c>
      <c r="S44" s="5"/>
      <c r="T44" s="5">
        <v>5</v>
      </c>
      <c r="U44" s="5">
        <v>1.6</v>
      </c>
      <c r="V44" s="5">
        <v>579.4</v>
      </c>
      <c r="W44" s="5"/>
      <c r="X44" s="5"/>
      <c r="Y44" s="5"/>
      <c r="Z44" s="5"/>
      <c r="AA44" s="5"/>
      <c r="AB44" s="5">
        <v>579.4</v>
      </c>
      <c r="AC44" s="5">
        <v>63.8</v>
      </c>
      <c r="AD44" s="5">
        <v>43.2</v>
      </c>
      <c r="AF44">
        <v>172.5</v>
      </c>
      <c r="AH44">
        <v>0.1</v>
      </c>
      <c r="AI44">
        <v>3.5</v>
      </c>
      <c r="AJ44">
        <v>0.8</v>
      </c>
      <c r="AK44">
        <v>287.7</v>
      </c>
      <c r="AL44">
        <v>7.2</v>
      </c>
      <c r="AR44">
        <v>0.6</v>
      </c>
      <c r="AS44">
        <v>1008.5</v>
      </c>
      <c r="AT44">
        <v>18.3</v>
      </c>
      <c r="AY44">
        <v>0.2</v>
      </c>
      <c r="AZ44">
        <v>0.2</v>
      </c>
      <c r="BC44">
        <v>0</v>
      </c>
      <c r="BD44">
        <v>18</v>
      </c>
      <c r="BF44">
        <v>16.5</v>
      </c>
      <c r="BG44">
        <v>1.5</v>
      </c>
      <c r="BH44">
        <v>302.7</v>
      </c>
      <c r="BI44">
        <v>198.3</v>
      </c>
      <c r="BJ44">
        <v>3.5</v>
      </c>
      <c r="BL44">
        <v>3.5</v>
      </c>
    </row>
    <row r="45" spans="4:65" x14ac:dyDescent="0.2">
      <c r="D45" s="5" t="s">
        <v>101</v>
      </c>
      <c r="E45" s="5" t="s">
        <v>78</v>
      </c>
      <c r="F45" s="5">
        <v>643.9</v>
      </c>
      <c r="G45" s="5">
        <v>17</v>
      </c>
      <c r="H45" s="5">
        <v>2.1</v>
      </c>
      <c r="I45" s="5">
        <v>1.7</v>
      </c>
      <c r="J45" s="5">
        <v>1.2</v>
      </c>
      <c r="K45" s="5"/>
      <c r="L45" s="5">
        <v>0.5</v>
      </c>
      <c r="M45" s="5">
        <v>0.4</v>
      </c>
      <c r="N45" s="5">
        <v>14.9</v>
      </c>
      <c r="O45" s="5">
        <v>8.4</v>
      </c>
      <c r="P45">
        <v>0</v>
      </c>
      <c r="S45" s="5"/>
      <c r="T45" s="5">
        <v>5</v>
      </c>
      <c r="U45" s="5">
        <v>1.6</v>
      </c>
      <c r="V45" s="5">
        <v>103.7</v>
      </c>
      <c r="W45" s="5"/>
      <c r="X45" s="5"/>
      <c r="Y45" s="5"/>
      <c r="Z45" s="5"/>
      <c r="AA45" s="5"/>
      <c r="AB45" s="5">
        <v>103.7</v>
      </c>
      <c r="AC45" s="5">
        <v>63.8</v>
      </c>
      <c r="AD45" s="5">
        <v>0.9</v>
      </c>
      <c r="AF45">
        <v>0</v>
      </c>
      <c r="AJ45">
        <v>0</v>
      </c>
      <c r="AK45">
        <v>34.700000000000003</v>
      </c>
      <c r="AL45">
        <v>3.8</v>
      </c>
      <c r="AR45">
        <v>0.6</v>
      </c>
      <c r="AS45">
        <v>222.6</v>
      </c>
      <c r="AT45">
        <v>3.2</v>
      </c>
      <c r="BD45">
        <v>3.2</v>
      </c>
      <c r="BF45">
        <v>2.4</v>
      </c>
      <c r="BG45">
        <v>0.8</v>
      </c>
      <c r="BH45">
        <v>136.5</v>
      </c>
      <c r="BI45">
        <v>157.30000000000001</v>
      </c>
      <c r="BJ45">
        <v>3.5</v>
      </c>
      <c r="BL45">
        <v>3.5</v>
      </c>
    </row>
    <row r="46" spans="4:65" x14ac:dyDescent="0.2">
      <c r="D46" s="5" t="s">
        <v>205</v>
      </c>
      <c r="E46" s="5" t="s">
        <v>78</v>
      </c>
      <c r="F46" s="5">
        <v>36.1</v>
      </c>
      <c r="G46" s="5">
        <v>13.7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13.7</v>
      </c>
      <c r="O46" s="5">
        <v>7.2</v>
      </c>
      <c r="S46" s="5"/>
      <c r="T46" s="5">
        <v>5</v>
      </c>
      <c r="U46" s="5">
        <v>1.6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11.2</v>
      </c>
      <c r="BH46">
        <v>7.6</v>
      </c>
      <c r="BI46">
        <v>3.3</v>
      </c>
    </row>
    <row r="47" spans="4:65" x14ac:dyDescent="0.2">
      <c r="D47" s="5" t="s">
        <v>206</v>
      </c>
      <c r="E47" s="5" t="s">
        <v>78</v>
      </c>
      <c r="F47" s="5">
        <v>309.8</v>
      </c>
      <c r="G47" s="5">
        <v>0.5</v>
      </c>
      <c r="H47" s="5">
        <v>0.5</v>
      </c>
      <c r="I47" s="5">
        <v>0.5</v>
      </c>
      <c r="J47" s="5"/>
      <c r="K47" s="5"/>
      <c r="L47" s="5">
        <v>0.5</v>
      </c>
      <c r="M47" s="5"/>
      <c r="N47" s="5"/>
      <c r="O47" s="5"/>
      <c r="S47" s="5"/>
      <c r="T47" s="5"/>
      <c r="U47" s="5"/>
      <c r="V47" s="5">
        <v>65.3</v>
      </c>
      <c r="W47" s="5"/>
      <c r="X47" s="5"/>
      <c r="Y47" s="5"/>
      <c r="Z47" s="5"/>
      <c r="AA47" s="5"/>
      <c r="AB47" s="5">
        <v>65.3</v>
      </c>
      <c r="AC47" s="5">
        <v>63.7</v>
      </c>
      <c r="AD47" s="5">
        <v>0.3</v>
      </c>
      <c r="AJ47">
        <v>0</v>
      </c>
      <c r="AK47">
        <v>0.2</v>
      </c>
      <c r="AL47">
        <v>0.5</v>
      </c>
      <c r="AR47">
        <v>0.6</v>
      </c>
      <c r="AS47">
        <v>86</v>
      </c>
      <c r="AT47">
        <v>0</v>
      </c>
      <c r="BD47">
        <v>0</v>
      </c>
      <c r="BH47">
        <v>45.1</v>
      </c>
      <c r="BI47">
        <v>110.4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22.5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3.6</v>
      </c>
      <c r="AT48">
        <v>0.1</v>
      </c>
      <c r="BD48">
        <v>0.1</v>
      </c>
      <c r="BH48">
        <v>17.3</v>
      </c>
      <c r="BI48">
        <v>0.5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35.6</v>
      </c>
      <c r="G49" s="5">
        <v>1.9</v>
      </c>
      <c r="H49" s="5">
        <v>0.7</v>
      </c>
      <c r="I49" s="5">
        <v>0.4</v>
      </c>
      <c r="J49" s="5">
        <v>0.4</v>
      </c>
      <c r="K49" s="5"/>
      <c r="L49" s="5"/>
      <c r="M49" s="5">
        <v>0.4</v>
      </c>
      <c r="N49" s="5">
        <v>1.2</v>
      </c>
      <c r="O49" s="5">
        <v>1.2</v>
      </c>
      <c r="S49" s="5"/>
      <c r="T49" s="5"/>
      <c r="U49" s="5"/>
      <c r="V49" s="5">
        <v>3</v>
      </c>
      <c r="W49" s="5"/>
      <c r="X49" s="5"/>
      <c r="Y49" s="5"/>
      <c r="Z49" s="5"/>
      <c r="AA49" s="5"/>
      <c r="AB49" s="5">
        <v>3</v>
      </c>
      <c r="AC49" s="5"/>
      <c r="AD49" s="5">
        <v>0.1</v>
      </c>
      <c r="AJ49">
        <v>0</v>
      </c>
      <c r="AK49">
        <v>0.4</v>
      </c>
      <c r="AL49">
        <v>2.5</v>
      </c>
      <c r="AS49">
        <v>25</v>
      </c>
      <c r="AT49">
        <v>0</v>
      </c>
      <c r="BD49">
        <v>0</v>
      </c>
      <c r="BH49">
        <v>5.2</v>
      </c>
      <c r="BI49">
        <v>0.4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K50">
        <v>0.3</v>
      </c>
      <c r="AS50">
        <v>3.2</v>
      </c>
      <c r="BH50">
        <v>2.2000000000000002</v>
      </c>
    </row>
    <row r="51" spans="4:61" x14ac:dyDescent="0.2">
      <c r="D51" s="5" t="s">
        <v>210</v>
      </c>
      <c r="E51" s="5" t="s">
        <v>78</v>
      </c>
      <c r="F51" s="5">
        <v>29.4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0.5</v>
      </c>
      <c r="W51" s="5"/>
      <c r="X51" s="5"/>
      <c r="Y51" s="5"/>
      <c r="Z51" s="5"/>
      <c r="AA51" s="5"/>
      <c r="AB51" s="5">
        <v>0.5</v>
      </c>
      <c r="AC51" s="5"/>
      <c r="AD51" s="5">
        <v>0.2</v>
      </c>
      <c r="AF51">
        <v>0</v>
      </c>
      <c r="AK51">
        <v>0.3</v>
      </c>
      <c r="AL51">
        <v>0</v>
      </c>
      <c r="AS51">
        <v>16.8</v>
      </c>
      <c r="BH51">
        <v>11.2</v>
      </c>
      <c r="BI51">
        <v>0.9</v>
      </c>
    </row>
    <row r="52" spans="4:61" x14ac:dyDescent="0.2">
      <c r="D52" t="s">
        <v>211</v>
      </c>
      <c r="E52" t="s">
        <v>78</v>
      </c>
      <c r="F52">
        <v>2</v>
      </c>
      <c r="G52">
        <v>0.1</v>
      </c>
      <c r="H52">
        <v>0.1</v>
      </c>
      <c r="M52">
        <v>0.1</v>
      </c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C52" s="5"/>
      <c r="AD52" s="5">
        <v>0</v>
      </c>
      <c r="AJ52">
        <v>0</v>
      </c>
      <c r="AK52">
        <v>1.1000000000000001</v>
      </c>
      <c r="AS52">
        <v>0.5</v>
      </c>
      <c r="BH52">
        <v>0.3</v>
      </c>
    </row>
    <row r="53" spans="4:61" x14ac:dyDescent="0.2">
      <c r="D53" t="s">
        <v>212</v>
      </c>
      <c r="E53" t="s">
        <v>78</v>
      </c>
      <c r="F53">
        <v>97.5</v>
      </c>
      <c r="G53">
        <v>0.8</v>
      </c>
      <c r="H53">
        <v>0.8</v>
      </c>
      <c r="I53">
        <v>0.8</v>
      </c>
      <c r="J53">
        <v>0.8</v>
      </c>
      <c r="S53" s="5"/>
      <c r="T53" s="5"/>
      <c r="U53" s="5"/>
      <c r="V53" s="5">
        <v>1.4</v>
      </c>
      <c r="W53" s="5"/>
      <c r="X53" s="5"/>
      <c r="Y53" s="5"/>
      <c r="Z53" s="5"/>
      <c r="AA53" s="5"/>
      <c r="AB53" s="5">
        <v>1.4</v>
      </c>
      <c r="AC53" s="5">
        <v>0.1</v>
      </c>
      <c r="AD53" s="5">
        <v>0.1</v>
      </c>
      <c r="AF53">
        <v>0</v>
      </c>
      <c r="AK53">
        <v>0.6</v>
      </c>
      <c r="AL53">
        <v>0.6</v>
      </c>
      <c r="AS53">
        <v>47.1</v>
      </c>
      <c r="AT53">
        <v>0.6</v>
      </c>
      <c r="BD53">
        <v>0.6</v>
      </c>
      <c r="BH53">
        <v>22.9</v>
      </c>
      <c r="BI53">
        <v>24.6</v>
      </c>
    </row>
    <row r="54" spans="4:61" x14ac:dyDescent="0.2">
      <c r="D54" t="s">
        <v>213</v>
      </c>
      <c r="E54" t="s">
        <v>78</v>
      </c>
      <c r="F54">
        <v>39</v>
      </c>
      <c r="V54">
        <v>0.1</v>
      </c>
      <c r="AB54">
        <v>0.1</v>
      </c>
      <c r="AD54">
        <v>0</v>
      </c>
      <c r="AK54">
        <v>0.1</v>
      </c>
      <c r="AL54">
        <v>0</v>
      </c>
      <c r="AS54">
        <v>10.4</v>
      </c>
      <c r="AT54">
        <v>0.1</v>
      </c>
      <c r="BD54">
        <v>0.1</v>
      </c>
      <c r="BH54">
        <v>11.8</v>
      </c>
      <c r="BI54">
        <v>16.600000000000001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D55">
        <v>0</v>
      </c>
      <c r="AK55">
        <v>0</v>
      </c>
      <c r="AS55">
        <v>0.7</v>
      </c>
      <c r="AT55">
        <v>2.2000000000000002</v>
      </c>
      <c r="BD55">
        <v>2.2000000000000002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40.6</v>
      </c>
      <c r="V56">
        <v>31.4</v>
      </c>
      <c r="AB56">
        <v>31.4</v>
      </c>
      <c r="AK56">
        <v>31.4</v>
      </c>
      <c r="AS56">
        <v>5.9</v>
      </c>
      <c r="BH56">
        <v>3.4</v>
      </c>
    </row>
    <row r="57" spans="4:61" x14ac:dyDescent="0.2">
      <c r="D57" t="s">
        <v>226</v>
      </c>
      <c r="E57" t="s">
        <v>78</v>
      </c>
      <c r="F57">
        <v>8.1999999999999993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5.7</v>
      </c>
      <c r="BH57">
        <v>2</v>
      </c>
      <c r="BI57">
        <v>0.5</v>
      </c>
    </row>
    <row r="58" spans="4:61" x14ac:dyDescent="0.2">
      <c r="D58" t="s">
        <v>216</v>
      </c>
      <c r="E58" t="s">
        <v>78</v>
      </c>
      <c r="F58">
        <v>13.6</v>
      </c>
      <c r="G58">
        <v>0</v>
      </c>
      <c r="N58">
        <v>0</v>
      </c>
      <c r="P58">
        <v>0</v>
      </c>
      <c r="V58">
        <v>0.4</v>
      </c>
      <c r="AB58">
        <v>0.4</v>
      </c>
      <c r="AD58">
        <v>0</v>
      </c>
      <c r="AK58">
        <v>0.2</v>
      </c>
      <c r="AL58">
        <v>0.1</v>
      </c>
      <c r="AS58">
        <v>6.5</v>
      </c>
      <c r="BH58">
        <v>6.6</v>
      </c>
      <c r="BI58">
        <v>0.1</v>
      </c>
    </row>
    <row r="59" spans="4:61" x14ac:dyDescent="0.2">
      <c r="D59" t="s">
        <v>102</v>
      </c>
      <c r="E59" t="s">
        <v>78</v>
      </c>
      <c r="F59">
        <v>429</v>
      </c>
      <c r="V59">
        <v>423.3</v>
      </c>
      <c r="AB59">
        <v>423.3</v>
      </c>
      <c r="AD59">
        <v>35.5</v>
      </c>
      <c r="AF59">
        <v>172.5</v>
      </c>
      <c r="AH59">
        <v>0.1</v>
      </c>
      <c r="AI59">
        <v>1</v>
      </c>
      <c r="AK59">
        <v>214.2</v>
      </c>
      <c r="BH59">
        <v>5.7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0.1</v>
      </c>
      <c r="AI60">
        <v>1</v>
      </c>
    </row>
    <row r="61" spans="4:61" x14ac:dyDescent="0.2">
      <c r="D61" t="s">
        <v>218</v>
      </c>
      <c r="E61" t="s">
        <v>78</v>
      </c>
      <c r="F61">
        <v>410.6</v>
      </c>
      <c r="V61">
        <v>410.6</v>
      </c>
      <c r="AB61">
        <v>410.6</v>
      </c>
      <c r="AD61">
        <v>35.5</v>
      </c>
      <c r="AF61">
        <v>172.5</v>
      </c>
      <c r="AK61">
        <v>202.7</v>
      </c>
      <c r="BH61">
        <v>0</v>
      </c>
    </row>
    <row r="62" spans="4:61" x14ac:dyDescent="0.2">
      <c r="D62" t="s">
        <v>219</v>
      </c>
      <c r="E62" t="s">
        <v>78</v>
      </c>
      <c r="F62">
        <v>7</v>
      </c>
      <c r="V62">
        <v>1.3</v>
      </c>
      <c r="AB62">
        <v>1.3</v>
      </c>
      <c r="AK62">
        <v>1.3</v>
      </c>
      <c r="BH62">
        <v>5.6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10.3</v>
      </c>
      <c r="V64">
        <v>10.3</v>
      </c>
      <c r="AB64">
        <v>10.3</v>
      </c>
      <c r="AK64">
        <v>10.3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1055.2</v>
      </c>
      <c r="G66">
        <v>0.2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52.4</v>
      </c>
      <c r="AB66">
        <v>52.4</v>
      </c>
      <c r="AD66">
        <v>6.8</v>
      </c>
      <c r="AI66">
        <v>2.5</v>
      </c>
      <c r="AJ66">
        <v>0.8</v>
      </c>
      <c r="AK66">
        <v>38.799999999999997</v>
      </c>
      <c r="AL66">
        <v>3.5</v>
      </c>
      <c r="AS66">
        <v>785.9</v>
      </c>
      <c r="AT66">
        <v>15.1</v>
      </c>
      <c r="AY66">
        <v>0.2</v>
      </c>
      <c r="AZ66">
        <v>0.2</v>
      </c>
      <c r="BC66">
        <v>0</v>
      </c>
      <c r="BD66">
        <v>14.8</v>
      </c>
      <c r="BF66">
        <v>14.1</v>
      </c>
      <c r="BG66">
        <v>0.7</v>
      </c>
      <c r="BH66">
        <v>160.5</v>
      </c>
      <c r="BI66">
        <v>41.1</v>
      </c>
    </row>
    <row r="67" spans="4:61" x14ac:dyDescent="0.2">
      <c r="D67" t="s">
        <v>115</v>
      </c>
      <c r="E67" t="s">
        <v>78</v>
      </c>
      <c r="F67">
        <v>275</v>
      </c>
      <c r="G67">
        <v>0</v>
      </c>
      <c r="N67">
        <v>0</v>
      </c>
      <c r="P67">
        <v>0</v>
      </c>
      <c r="V67">
        <v>7.9</v>
      </c>
      <c r="AB67">
        <v>7.9</v>
      </c>
      <c r="AD67">
        <v>2.2000000000000002</v>
      </c>
      <c r="AK67">
        <v>5.7</v>
      </c>
      <c r="AL67">
        <v>0</v>
      </c>
      <c r="AS67">
        <v>169.7</v>
      </c>
      <c r="AT67">
        <v>1.1000000000000001</v>
      </c>
      <c r="AY67">
        <v>0.1</v>
      </c>
      <c r="AZ67">
        <v>0.1</v>
      </c>
      <c r="BC67">
        <v>0</v>
      </c>
      <c r="BD67">
        <v>1</v>
      </c>
      <c r="BF67">
        <v>0.3</v>
      </c>
      <c r="BG67">
        <v>0.7</v>
      </c>
      <c r="BH67">
        <v>80.3</v>
      </c>
      <c r="BI67">
        <v>16</v>
      </c>
    </row>
    <row r="68" spans="4:61" x14ac:dyDescent="0.2">
      <c r="D68" t="s">
        <v>104</v>
      </c>
      <c r="E68" t="s">
        <v>78</v>
      </c>
      <c r="F68">
        <v>564.4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5.2</v>
      </c>
      <c r="AB68">
        <v>5.2</v>
      </c>
      <c r="AD68">
        <v>1.4</v>
      </c>
      <c r="AJ68">
        <v>0.8</v>
      </c>
      <c r="AK68">
        <v>3</v>
      </c>
      <c r="AS68">
        <v>471.2</v>
      </c>
      <c r="AT68">
        <v>13.9</v>
      </c>
      <c r="AY68">
        <v>0.2</v>
      </c>
      <c r="AZ68">
        <v>0.2</v>
      </c>
      <c r="BC68">
        <v>0</v>
      </c>
      <c r="BD68">
        <v>13.7</v>
      </c>
      <c r="BF68">
        <v>13.7</v>
      </c>
      <c r="BH68">
        <v>66.099999999999994</v>
      </c>
      <c r="BI68">
        <v>7.7</v>
      </c>
    </row>
    <row r="69" spans="4:61" x14ac:dyDescent="0.2">
      <c r="D69" t="s">
        <v>105</v>
      </c>
      <c r="E69" t="s">
        <v>78</v>
      </c>
      <c r="F69">
        <v>193.9</v>
      </c>
      <c r="V69">
        <v>17.3</v>
      </c>
      <c r="AB69">
        <v>17.3</v>
      </c>
      <c r="AD69">
        <v>3.3</v>
      </c>
      <c r="AK69">
        <v>14</v>
      </c>
      <c r="AS69">
        <v>145</v>
      </c>
      <c r="AT69">
        <v>0.1</v>
      </c>
      <c r="BC69">
        <v>0</v>
      </c>
      <c r="BD69">
        <v>0.1</v>
      </c>
      <c r="BF69">
        <v>0.1</v>
      </c>
      <c r="BH69">
        <v>14.1</v>
      </c>
      <c r="BI69">
        <v>17.399999999999999</v>
      </c>
    </row>
    <row r="70" spans="4:61" x14ac:dyDescent="0.2">
      <c r="D70" t="s">
        <v>106</v>
      </c>
      <c r="E70" t="s">
        <v>78</v>
      </c>
      <c r="F70">
        <v>17.100000000000001</v>
      </c>
      <c r="V70">
        <v>17.100000000000001</v>
      </c>
      <c r="AB70">
        <v>17.100000000000001</v>
      </c>
      <c r="AK70">
        <v>13.6</v>
      </c>
      <c r="AL70">
        <v>3.5</v>
      </c>
    </row>
    <row r="71" spans="4:61" x14ac:dyDescent="0.2">
      <c r="D71" t="s">
        <v>107</v>
      </c>
      <c r="E71" t="s">
        <v>78</v>
      </c>
      <c r="F71">
        <v>4.9000000000000004</v>
      </c>
      <c r="V71">
        <v>4.9000000000000004</v>
      </c>
      <c r="AB71">
        <v>4.9000000000000004</v>
      </c>
      <c r="AI71">
        <v>2.5</v>
      </c>
      <c r="AK71">
        <v>2.4</v>
      </c>
    </row>
    <row r="72" spans="4:61" x14ac:dyDescent="0.2">
      <c r="D72" t="s">
        <v>108</v>
      </c>
      <c r="E72" t="s">
        <v>78</v>
      </c>
      <c r="F72">
        <v>445.4</v>
      </c>
      <c r="G72">
        <v>10.9</v>
      </c>
      <c r="H72">
        <v>0.3</v>
      </c>
      <c r="I72">
        <v>0.3</v>
      </c>
      <c r="K72">
        <v>0.3</v>
      </c>
      <c r="N72">
        <v>10.7</v>
      </c>
      <c r="O72">
        <v>4</v>
      </c>
      <c r="R72">
        <v>6.7</v>
      </c>
      <c r="V72">
        <v>338.2</v>
      </c>
      <c r="W72">
        <v>96.4</v>
      </c>
      <c r="Y72">
        <v>96.4</v>
      </c>
      <c r="AB72">
        <v>241.9</v>
      </c>
      <c r="AD72">
        <v>22.2</v>
      </c>
      <c r="AE72">
        <v>156.30000000000001</v>
      </c>
      <c r="AJ72">
        <v>3.5</v>
      </c>
      <c r="AK72">
        <v>8.9</v>
      </c>
      <c r="AL72">
        <v>0.4</v>
      </c>
      <c r="AM72">
        <v>2.4</v>
      </c>
      <c r="AN72">
        <v>6.3</v>
      </c>
      <c r="AO72">
        <v>15</v>
      </c>
      <c r="AP72">
        <v>2.1</v>
      </c>
      <c r="AQ72">
        <v>14.8</v>
      </c>
      <c r="AR72">
        <v>10.1</v>
      </c>
      <c r="AS72">
        <v>96.2</v>
      </c>
    </row>
    <row r="73" spans="4:61" x14ac:dyDescent="0.2">
      <c r="D73" t="s">
        <v>109</v>
      </c>
      <c r="E73" t="s">
        <v>78</v>
      </c>
      <c r="F73">
        <v>440.3</v>
      </c>
      <c r="G73">
        <v>10.9</v>
      </c>
      <c r="H73">
        <v>0.3</v>
      </c>
      <c r="I73">
        <v>0.3</v>
      </c>
      <c r="K73">
        <v>0.3</v>
      </c>
      <c r="N73">
        <v>10.7</v>
      </c>
      <c r="O73">
        <v>4</v>
      </c>
      <c r="R73">
        <v>6.7</v>
      </c>
      <c r="V73">
        <v>333.2</v>
      </c>
      <c r="W73">
        <v>96.4</v>
      </c>
      <c r="Y73">
        <v>96.4</v>
      </c>
      <c r="AB73">
        <v>236.9</v>
      </c>
      <c r="AD73">
        <v>22.2</v>
      </c>
      <c r="AE73">
        <v>156.30000000000001</v>
      </c>
      <c r="AJ73">
        <v>2.7</v>
      </c>
      <c r="AK73">
        <v>8.9</v>
      </c>
      <c r="AL73">
        <v>0.4</v>
      </c>
      <c r="AM73">
        <v>2.4</v>
      </c>
      <c r="AN73">
        <v>2.1</v>
      </c>
      <c r="AO73">
        <v>15</v>
      </c>
      <c r="AP73">
        <v>2.1</v>
      </c>
      <c r="AQ73">
        <v>14.8</v>
      </c>
      <c r="AR73">
        <v>10.1</v>
      </c>
      <c r="AS73">
        <v>96.2</v>
      </c>
    </row>
    <row r="74" spans="4:61" x14ac:dyDescent="0.2">
      <c r="D74" t="s">
        <v>110</v>
      </c>
      <c r="E74" t="s">
        <v>78</v>
      </c>
      <c r="F74">
        <v>405</v>
      </c>
      <c r="G74">
        <v>8.3000000000000007</v>
      </c>
      <c r="H74">
        <v>0.1</v>
      </c>
      <c r="I74">
        <v>0.1</v>
      </c>
      <c r="K74">
        <v>0.1</v>
      </c>
      <c r="N74">
        <v>8.1999999999999993</v>
      </c>
      <c r="O74">
        <v>3.5</v>
      </c>
      <c r="R74">
        <v>4.7</v>
      </c>
      <c r="V74">
        <v>300.5</v>
      </c>
      <c r="W74">
        <v>96.4</v>
      </c>
      <c r="Y74">
        <v>96.4</v>
      </c>
      <c r="AB74">
        <v>204.1</v>
      </c>
      <c r="AD74">
        <v>22.2</v>
      </c>
      <c r="AE74">
        <v>156.30000000000001</v>
      </c>
      <c r="AJ74">
        <v>2.7</v>
      </c>
      <c r="AK74">
        <v>8.9</v>
      </c>
      <c r="AL74">
        <v>0</v>
      </c>
      <c r="AM74">
        <v>1.2</v>
      </c>
      <c r="AP74">
        <v>1</v>
      </c>
      <c r="AQ74">
        <v>1.8</v>
      </c>
      <c r="AR74">
        <v>10.1</v>
      </c>
      <c r="AS74">
        <v>96.2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0.8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1C7A-39CE-E64D-B2DF-D0BAD06EE6DF}">
  <sheetPr>
    <tabColor theme="9" tint="0.79998168889431442"/>
  </sheetPr>
  <dimension ref="D8:BM77"/>
  <sheetViews>
    <sheetView topLeftCell="A7" workbookViewId="0">
      <selection activeCell="I81" sqref="I81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3084.6</v>
      </c>
      <c r="G17" s="5">
        <v>373.6</v>
      </c>
      <c r="H17" s="5">
        <v>385.2</v>
      </c>
      <c r="I17" s="5">
        <v>384.8</v>
      </c>
      <c r="J17" s="5">
        <v>1.9</v>
      </c>
      <c r="K17" s="5">
        <v>140.1</v>
      </c>
      <c r="L17" s="5">
        <v>242.8</v>
      </c>
      <c r="M17" s="5">
        <v>0.5</v>
      </c>
      <c r="N17" s="5">
        <v>-11.7</v>
      </c>
      <c r="O17" s="5">
        <v>-12.6</v>
      </c>
      <c r="P17">
        <v>0.1</v>
      </c>
      <c r="R17">
        <v>0.8</v>
      </c>
      <c r="S17" s="5"/>
      <c r="T17" s="5"/>
      <c r="U17" s="5"/>
      <c r="V17" s="5">
        <v>1121.3</v>
      </c>
      <c r="W17" s="5">
        <v>2660.9</v>
      </c>
      <c r="X17" s="5">
        <v>2404.6</v>
      </c>
      <c r="Y17" s="5">
        <v>248.6</v>
      </c>
      <c r="Z17" s="5">
        <v>5.8</v>
      </c>
      <c r="AA17" s="5">
        <v>1.9</v>
      </c>
      <c r="AB17" s="5">
        <v>-1539.6</v>
      </c>
      <c r="AC17" s="5">
        <v>2.1</v>
      </c>
      <c r="AD17" s="5">
        <v>18.399999999999999</v>
      </c>
      <c r="AE17">
        <v>-29.6</v>
      </c>
      <c r="AF17">
        <v>-247.4</v>
      </c>
      <c r="AH17">
        <v>-3.2</v>
      </c>
      <c r="AI17">
        <v>-248</v>
      </c>
      <c r="AJ17">
        <v>5.7</v>
      </c>
      <c r="AK17">
        <v>-589.6</v>
      </c>
      <c r="AL17">
        <v>-435.9</v>
      </c>
      <c r="AM17">
        <v>-4.2</v>
      </c>
      <c r="AN17">
        <v>-18.600000000000001</v>
      </c>
      <c r="AO17">
        <v>-10.9</v>
      </c>
      <c r="AP17">
        <v>-1.7</v>
      </c>
      <c r="AQ17">
        <v>15.4</v>
      </c>
      <c r="AR17">
        <v>8</v>
      </c>
      <c r="AS17">
        <v>1444.2</v>
      </c>
      <c r="AT17">
        <v>38.5</v>
      </c>
      <c r="AU17">
        <v>0.3</v>
      </c>
      <c r="AV17">
        <v>1.1000000000000001</v>
      </c>
      <c r="AW17">
        <v>1.1000000000000001</v>
      </c>
      <c r="AY17">
        <v>0.2</v>
      </c>
      <c r="AZ17">
        <v>0.2</v>
      </c>
      <c r="BA17">
        <v>0</v>
      </c>
      <c r="BC17">
        <v>0</v>
      </c>
      <c r="BD17">
        <v>36.799999999999997</v>
      </c>
      <c r="BE17">
        <v>15.5</v>
      </c>
      <c r="BF17">
        <v>16.5</v>
      </c>
      <c r="BG17">
        <v>4.9000000000000004</v>
      </c>
      <c r="BH17">
        <v>41</v>
      </c>
      <c r="BJ17">
        <v>66</v>
      </c>
      <c r="BK17">
        <v>43.1</v>
      </c>
      <c r="BL17">
        <v>21.8</v>
      </c>
      <c r="BM17">
        <v>1.1000000000000001</v>
      </c>
    </row>
    <row r="18" spans="4:65" x14ac:dyDescent="0.2">
      <c r="D18" s="5" t="s">
        <v>79</v>
      </c>
      <c r="E18" s="5" t="s">
        <v>78</v>
      </c>
      <c r="F18" s="5">
        <v>2815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162.30000000000001</v>
      </c>
      <c r="W18" s="5">
        <v>160.19999999999999</v>
      </c>
      <c r="X18" s="5">
        <v>116.2</v>
      </c>
      <c r="Y18" s="5">
        <v>33.299999999999997</v>
      </c>
      <c r="Z18" s="5">
        <v>8.8000000000000007</v>
      </c>
      <c r="AA18" s="5">
        <v>1.9</v>
      </c>
      <c r="AB18" s="5">
        <v>2.1</v>
      </c>
      <c r="AC18" s="5">
        <v>2.1</v>
      </c>
      <c r="AD18" s="5"/>
      <c r="AS18">
        <v>2548.1999999999998</v>
      </c>
      <c r="AT18">
        <v>38.5</v>
      </c>
      <c r="AU18">
        <v>0.3</v>
      </c>
      <c r="AV18">
        <v>1.1000000000000001</v>
      </c>
      <c r="AW18">
        <v>1.1000000000000001</v>
      </c>
      <c r="AY18">
        <v>0.2</v>
      </c>
      <c r="AZ18">
        <v>0.2</v>
      </c>
      <c r="BA18">
        <v>0</v>
      </c>
      <c r="BC18">
        <v>0</v>
      </c>
      <c r="BD18">
        <v>36.799999999999997</v>
      </c>
      <c r="BE18">
        <v>15.5</v>
      </c>
      <c r="BF18">
        <v>16.5</v>
      </c>
      <c r="BG18">
        <v>4.9000000000000004</v>
      </c>
      <c r="BJ18">
        <v>66</v>
      </c>
      <c r="BK18">
        <v>43.1</v>
      </c>
      <c r="BL18">
        <v>21.8</v>
      </c>
      <c r="BM18">
        <v>1.1000000000000001</v>
      </c>
    </row>
    <row r="19" spans="4:65" x14ac:dyDescent="0.2">
      <c r="D19" s="5" t="s">
        <v>80</v>
      </c>
      <c r="E19" s="5" t="s">
        <v>78</v>
      </c>
      <c r="F19" s="5">
        <v>6000.7</v>
      </c>
      <c r="G19" s="5">
        <v>409.1</v>
      </c>
      <c r="H19" s="5">
        <v>386.2</v>
      </c>
      <c r="I19" s="5">
        <v>385.7</v>
      </c>
      <c r="J19" s="5">
        <v>1.9</v>
      </c>
      <c r="K19" s="5">
        <v>141.1</v>
      </c>
      <c r="L19" s="5">
        <v>242.8</v>
      </c>
      <c r="M19" s="5">
        <v>0.5</v>
      </c>
      <c r="N19" s="5">
        <v>22.9</v>
      </c>
      <c r="O19" s="5">
        <v>20.6</v>
      </c>
      <c r="P19">
        <v>0.3</v>
      </c>
      <c r="R19">
        <v>2</v>
      </c>
      <c r="S19" s="5"/>
      <c r="T19" s="5"/>
      <c r="U19" s="5"/>
      <c r="V19" s="5">
        <v>5432.9</v>
      </c>
      <c r="W19" s="5">
        <v>4225</v>
      </c>
      <c r="X19" s="5">
        <v>4001.7</v>
      </c>
      <c r="Y19" s="5">
        <v>212.9</v>
      </c>
      <c r="Z19" s="5">
        <v>10.5</v>
      </c>
      <c r="AA19" s="5"/>
      <c r="AB19" s="5">
        <v>1207.9000000000001</v>
      </c>
      <c r="AC19" s="5"/>
      <c r="AD19" s="5">
        <v>70.7</v>
      </c>
      <c r="AE19">
        <v>372.2</v>
      </c>
      <c r="AF19">
        <v>107.8</v>
      </c>
      <c r="AH19">
        <v>0</v>
      </c>
      <c r="AI19">
        <v>12.2</v>
      </c>
      <c r="AJ19">
        <v>12.1</v>
      </c>
      <c r="AK19">
        <v>219.9</v>
      </c>
      <c r="AL19">
        <v>320</v>
      </c>
      <c r="AM19">
        <v>5.2</v>
      </c>
      <c r="AN19">
        <v>16.600000000000001</v>
      </c>
      <c r="AO19">
        <v>14.7</v>
      </c>
      <c r="AP19">
        <v>2.9</v>
      </c>
      <c r="AQ19">
        <v>26.6</v>
      </c>
      <c r="AR19">
        <v>26.9</v>
      </c>
      <c r="AS19">
        <v>115.6</v>
      </c>
      <c r="BH19">
        <v>43.1</v>
      </c>
    </row>
    <row r="20" spans="4:65" x14ac:dyDescent="0.2">
      <c r="D20" s="5" t="s">
        <v>81</v>
      </c>
      <c r="E20" s="5" t="s">
        <v>78</v>
      </c>
      <c r="F20" s="5">
        <v>5249.9</v>
      </c>
      <c r="G20" s="5">
        <v>32.6</v>
      </c>
      <c r="H20" s="5"/>
      <c r="I20" s="5"/>
      <c r="J20" s="5"/>
      <c r="K20" s="5"/>
      <c r="L20" s="5"/>
      <c r="M20" s="5"/>
      <c r="N20" s="5">
        <v>32.6</v>
      </c>
      <c r="O20" s="5">
        <v>31.3</v>
      </c>
      <c r="P20">
        <v>0.2</v>
      </c>
      <c r="R20">
        <v>1.2</v>
      </c>
      <c r="S20" s="5"/>
      <c r="T20" s="5"/>
      <c r="U20" s="5"/>
      <c r="V20" s="5">
        <v>3995.6</v>
      </c>
      <c r="W20" s="5">
        <v>1736.8</v>
      </c>
      <c r="X20" s="5">
        <v>1714.7</v>
      </c>
      <c r="Y20" s="5">
        <v>4.2</v>
      </c>
      <c r="Z20" s="5">
        <v>17.8</v>
      </c>
      <c r="AA20" s="5"/>
      <c r="AB20" s="5">
        <v>2258.8000000000002</v>
      </c>
      <c r="AC20" s="5"/>
      <c r="AD20" s="5">
        <v>51.7</v>
      </c>
      <c r="AE20">
        <v>405.2</v>
      </c>
      <c r="AF20">
        <v>351.1</v>
      </c>
      <c r="AH20">
        <v>3.2</v>
      </c>
      <c r="AI20">
        <v>159.4</v>
      </c>
      <c r="AJ20">
        <v>6.6</v>
      </c>
      <c r="AK20">
        <v>803.7</v>
      </c>
      <c r="AL20">
        <v>372</v>
      </c>
      <c r="AM20">
        <v>11.8</v>
      </c>
      <c r="AN20">
        <v>29.7</v>
      </c>
      <c r="AO20">
        <v>25.6</v>
      </c>
      <c r="AP20">
        <v>4.8</v>
      </c>
      <c r="AQ20">
        <v>11.4</v>
      </c>
      <c r="AR20">
        <v>22.7</v>
      </c>
      <c r="AS20">
        <v>1219.5999999999999</v>
      </c>
      <c r="BH20">
        <v>2.1</v>
      </c>
    </row>
    <row r="21" spans="4:65" x14ac:dyDescent="0.2">
      <c r="D21" s="5" t="s">
        <v>82</v>
      </c>
      <c r="E21" s="5" t="s">
        <v>78</v>
      </c>
      <c r="F21" s="5">
        <v>750.8</v>
      </c>
      <c r="G21" s="5">
        <v>376.4</v>
      </c>
      <c r="H21" s="5">
        <v>386.2</v>
      </c>
      <c r="I21" s="5">
        <v>385.7</v>
      </c>
      <c r="J21" s="5">
        <v>1.9</v>
      </c>
      <c r="K21" s="5">
        <v>141.1</v>
      </c>
      <c r="L21" s="5">
        <v>242.8</v>
      </c>
      <c r="M21" s="5">
        <v>0.5</v>
      </c>
      <c r="N21" s="5">
        <v>-9.8000000000000007</v>
      </c>
      <c r="O21" s="5">
        <v>-10.7</v>
      </c>
      <c r="P21">
        <v>0.1</v>
      </c>
      <c r="R21">
        <v>0.8</v>
      </c>
      <c r="S21" s="5"/>
      <c r="T21" s="5"/>
      <c r="U21" s="5"/>
      <c r="V21" s="5">
        <v>1437.3</v>
      </c>
      <c r="W21" s="5">
        <v>2488.1999999999998</v>
      </c>
      <c r="X21" s="5">
        <v>2286.9</v>
      </c>
      <c r="Y21" s="5">
        <v>208.7</v>
      </c>
      <c r="Z21" s="5">
        <v>-7.4</v>
      </c>
      <c r="AA21" s="5"/>
      <c r="AB21" s="5">
        <v>-1050.9000000000001</v>
      </c>
      <c r="AC21" s="5"/>
      <c r="AD21" s="5">
        <v>19</v>
      </c>
      <c r="AE21">
        <v>-33</v>
      </c>
      <c r="AF21">
        <v>-243.3</v>
      </c>
      <c r="AH21">
        <v>-3.2</v>
      </c>
      <c r="AI21">
        <v>-147.19999999999999</v>
      </c>
      <c r="AJ21">
        <v>5.5</v>
      </c>
      <c r="AK21">
        <v>-583.79999999999995</v>
      </c>
      <c r="AL21">
        <v>-52</v>
      </c>
      <c r="AM21">
        <v>-6.6</v>
      </c>
      <c r="AN21">
        <v>-13.1</v>
      </c>
      <c r="AO21">
        <v>-10.9</v>
      </c>
      <c r="AP21">
        <v>-1.9</v>
      </c>
      <c r="AQ21">
        <v>15.2</v>
      </c>
      <c r="AR21">
        <v>4.2</v>
      </c>
      <c r="AS21">
        <v>-1104</v>
      </c>
      <c r="BH21">
        <v>41</v>
      </c>
    </row>
    <row r="22" spans="4:65" x14ac:dyDescent="0.2">
      <c r="D22" s="5" t="s">
        <v>83</v>
      </c>
      <c r="E22" s="5" t="s">
        <v>78</v>
      </c>
      <c r="F22" s="5">
        <v>557.79999999999995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557.79999999999995</v>
      </c>
      <c r="W22" s="5"/>
      <c r="X22" s="5"/>
      <c r="Y22" s="5"/>
      <c r="Z22" s="5"/>
      <c r="AA22" s="5"/>
      <c r="AB22" s="5">
        <v>557.79999999999995</v>
      </c>
      <c r="AC22" s="5"/>
      <c r="AD22" s="5"/>
      <c r="AH22">
        <v>0.1</v>
      </c>
      <c r="AI22">
        <v>106.3</v>
      </c>
      <c r="AK22">
        <v>76.099999999999994</v>
      </c>
      <c r="AL22">
        <v>370.9</v>
      </c>
      <c r="AN22">
        <v>4.4000000000000004</v>
      </c>
    </row>
    <row r="23" spans="4:65" x14ac:dyDescent="0.2">
      <c r="D23" s="5" t="s">
        <v>84</v>
      </c>
      <c r="E23" s="5" t="s">
        <v>78</v>
      </c>
      <c r="F23" s="5">
        <v>76.599999999999994</v>
      </c>
      <c r="G23" s="5">
        <v>-2.9</v>
      </c>
      <c r="H23" s="5">
        <v>-1</v>
      </c>
      <c r="I23" s="5">
        <v>-1</v>
      </c>
      <c r="J23" s="5"/>
      <c r="K23" s="5">
        <v>-1</v>
      </c>
      <c r="L23" s="5"/>
      <c r="M23" s="5"/>
      <c r="N23" s="5">
        <v>-1.9</v>
      </c>
      <c r="O23" s="5">
        <v>-1.9</v>
      </c>
      <c r="R23">
        <v>0</v>
      </c>
      <c r="S23" s="5"/>
      <c r="T23" s="5"/>
      <c r="U23" s="5"/>
      <c r="V23" s="5">
        <v>79.400000000000006</v>
      </c>
      <c r="W23" s="5">
        <v>12.4</v>
      </c>
      <c r="X23" s="5">
        <v>1.5</v>
      </c>
      <c r="Y23" s="5">
        <v>6.5</v>
      </c>
      <c r="Z23" s="5">
        <v>4.3</v>
      </c>
      <c r="AA23" s="5"/>
      <c r="AB23" s="5">
        <v>67.099999999999994</v>
      </c>
      <c r="AC23" s="5"/>
      <c r="AD23" s="5">
        <v>-0.6</v>
      </c>
      <c r="AE23">
        <v>3.4</v>
      </c>
      <c r="AF23">
        <v>-4.0999999999999996</v>
      </c>
      <c r="AH23">
        <v>0.1</v>
      </c>
      <c r="AI23">
        <v>5.4</v>
      </c>
      <c r="AJ23">
        <v>0.2</v>
      </c>
      <c r="AK23">
        <v>70.3</v>
      </c>
      <c r="AL23">
        <v>-13</v>
      </c>
      <c r="AM23">
        <v>2.4</v>
      </c>
      <c r="AN23">
        <v>-1.2</v>
      </c>
      <c r="AO23">
        <v>-0.1</v>
      </c>
      <c r="AP23">
        <v>0.2</v>
      </c>
      <c r="AQ23">
        <v>0.2</v>
      </c>
      <c r="AR23">
        <v>3.8</v>
      </c>
    </row>
    <row r="24" spans="4:65" x14ac:dyDescent="0.2">
      <c r="D24" s="5" t="s">
        <v>85</v>
      </c>
      <c r="E24" s="5" t="s">
        <v>78</v>
      </c>
      <c r="F24" s="5">
        <v>-22.4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-1</v>
      </c>
      <c r="W24" s="5"/>
      <c r="X24" s="5"/>
      <c r="Y24" s="5"/>
      <c r="Z24" s="5"/>
      <c r="AA24" s="5"/>
      <c r="AB24" s="5">
        <v>-1</v>
      </c>
      <c r="AC24" s="5"/>
      <c r="AD24" s="5"/>
      <c r="AK24">
        <v>-1</v>
      </c>
      <c r="AS24">
        <v>-24.6</v>
      </c>
      <c r="AT24">
        <v>0</v>
      </c>
      <c r="BD24">
        <v>0</v>
      </c>
      <c r="BG24">
        <v>0</v>
      </c>
      <c r="BH24">
        <v>3.2</v>
      </c>
    </row>
    <row r="25" spans="4:65" x14ac:dyDescent="0.2">
      <c r="D25" s="5" t="s">
        <v>86</v>
      </c>
      <c r="E25" s="5" t="s">
        <v>78</v>
      </c>
      <c r="F25" s="5">
        <v>3107</v>
      </c>
      <c r="G25" s="5">
        <v>373.6</v>
      </c>
      <c r="H25" s="5">
        <v>385.2</v>
      </c>
      <c r="I25" s="5">
        <v>384.8</v>
      </c>
      <c r="J25" s="5">
        <v>1.9</v>
      </c>
      <c r="K25" s="5">
        <v>140.1</v>
      </c>
      <c r="L25" s="5">
        <v>242.8</v>
      </c>
      <c r="M25" s="5">
        <v>0.5</v>
      </c>
      <c r="N25" s="5">
        <v>-11.7</v>
      </c>
      <c r="O25" s="5">
        <v>-12.6</v>
      </c>
      <c r="P25">
        <v>0.1</v>
      </c>
      <c r="R25">
        <v>0.8</v>
      </c>
      <c r="S25" s="5"/>
      <c r="T25" s="5"/>
      <c r="U25" s="5"/>
      <c r="V25" s="5">
        <v>1122.3</v>
      </c>
      <c r="W25" s="5">
        <v>2660.9</v>
      </c>
      <c r="X25" s="5">
        <v>2404.6</v>
      </c>
      <c r="Y25" s="5">
        <v>248.6</v>
      </c>
      <c r="Z25" s="5">
        <v>5.8</v>
      </c>
      <c r="AA25" s="5">
        <v>1.9</v>
      </c>
      <c r="AB25" s="5">
        <v>-1538.6</v>
      </c>
      <c r="AC25" s="5">
        <v>2.1</v>
      </c>
      <c r="AD25" s="5">
        <v>18.399999999999999</v>
      </c>
      <c r="AE25">
        <v>-29.6</v>
      </c>
      <c r="AF25">
        <v>-247.4</v>
      </c>
      <c r="AH25">
        <v>-3.2</v>
      </c>
      <c r="AI25">
        <v>-248</v>
      </c>
      <c r="AJ25">
        <v>5.7</v>
      </c>
      <c r="AK25">
        <v>-588.6</v>
      </c>
      <c r="AL25">
        <v>-435.9</v>
      </c>
      <c r="AM25">
        <v>-4.2</v>
      </c>
      <c r="AN25">
        <v>-18.600000000000001</v>
      </c>
      <c r="AO25">
        <v>-10.9</v>
      </c>
      <c r="AP25">
        <v>-1.7</v>
      </c>
      <c r="AQ25">
        <v>15.4</v>
      </c>
      <c r="AR25">
        <v>8</v>
      </c>
      <c r="AS25">
        <v>1468.9</v>
      </c>
      <c r="AT25">
        <v>38.5</v>
      </c>
      <c r="AU25">
        <v>0.3</v>
      </c>
      <c r="AV25">
        <v>1.1000000000000001</v>
      </c>
      <c r="AW25">
        <v>1.1000000000000001</v>
      </c>
      <c r="AY25">
        <v>0.2</v>
      </c>
      <c r="AZ25">
        <v>0.2</v>
      </c>
      <c r="BA25">
        <v>0</v>
      </c>
      <c r="BC25">
        <v>0</v>
      </c>
      <c r="BD25">
        <v>36.799999999999997</v>
      </c>
      <c r="BE25">
        <v>15.5</v>
      </c>
      <c r="BF25">
        <v>16.5</v>
      </c>
      <c r="BG25">
        <v>4.9000000000000004</v>
      </c>
      <c r="BH25">
        <v>37.799999999999997</v>
      </c>
      <c r="BJ25">
        <v>66</v>
      </c>
      <c r="BK25">
        <v>43.1</v>
      </c>
      <c r="BL25">
        <v>21.8</v>
      </c>
      <c r="BM25">
        <v>1.1000000000000001</v>
      </c>
    </row>
    <row r="26" spans="4:65" x14ac:dyDescent="0.2">
      <c r="D26" s="5" t="s">
        <v>87</v>
      </c>
      <c r="E26" s="5" t="s">
        <v>78</v>
      </c>
      <c r="F26" s="5">
        <v>3862.9</v>
      </c>
      <c r="G26" s="5">
        <v>465.1</v>
      </c>
      <c r="H26" s="5">
        <v>382.5</v>
      </c>
      <c r="I26" s="5">
        <v>382.5</v>
      </c>
      <c r="J26" s="5"/>
      <c r="K26" s="5">
        <v>139.9</v>
      </c>
      <c r="L26" s="5">
        <v>242.6</v>
      </c>
      <c r="M26" s="5"/>
      <c r="N26" s="5">
        <v>82.6</v>
      </c>
      <c r="O26" s="5">
        <v>56.7</v>
      </c>
      <c r="S26" s="5"/>
      <c r="T26" s="5">
        <v>4.3</v>
      </c>
      <c r="U26" s="5">
        <v>21.5</v>
      </c>
      <c r="V26" s="5">
        <v>2862.7</v>
      </c>
      <c r="W26" s="5">
        <v>2575.8000000000002</v>
      </c>
      <c r="X26" s="5">
        <v>2404.6</v>
      </c>
      <c r="Y26" s="5">
        <v>163.5</v>
      </c>
      <c r="Z26" s="5">
        <v>5.8</v>
      </c>
      <c r="AA26" s="5">
        <v>1.9</v>
      </c>
      <c r="AB26" s="5">
        <v>287</v>
      </c>
      <c r="AC26" s="5">
        <v>55.8</v>
      </c>
      <c r="AD26" s="5">
        <v>13.3</v>
      </c>
      <c r="AE26">
        <v>101.5</v>
      </c>
      <c r="AF26">
        <v>0.7</v>
      </c>
      <c r="AI26">
        <v>9.3000000000000007</v>
      </c>
      <c r="AJ26">
        <v>12.4</v>
      </c>
      <c r="AK26">
        <v>10.5</v>
      </c>
      <c r="AL26">
        <v>51.3</v>
      </c>
      <c r="AM26">
        <v>3</v>
      </c>
      <c r="AN26">
        <v>0.1</v>
      </c>
      <c r="AO26">
        <v>0.1</v>
      </c>
      <c r="AQ26">
        <v>2.4</v>
      </c>
      <c r="AR26">
        <v>26.7</v>
      </c>
      <c r="AS26">
        <v>447.4</v>
      </c>
      <c r="AT26">
        <v>20.8</v>
      </c>
      <c r="AU26">
        <v>0.3</v>
      </c>
      <c r="AV26">
        <v>1.1000000000000001</v>
      </c>
      <c r="AW26">
        <v>1.1000000000000001</v>
      </c>
      <c r="AY26">
        <v>0</v>
      </c>
      <c r="BA26">
        <v>0</v>
      </c>
      <c r="BD26">
        <v>19.3</v>
      </c>
      <c r="BE26">
        <v>15.5</v>
      </c>
      <c r="BF26">
        <v>0.5</v>
      </c>
      <c r="BG26">
        <v>3.4</v>
      </c>
      <c r="BI26">
        <v>4.5</v>
      </c>
      <c r="BJ26">
        <v>62.4</v>
      </c>
      <c r="BK26">
        <v>43.1</v>
      </c>
      <c r="BL26">
        <v>18.2</v>
      </c>
      <c r="BM26">
        <v>1.1000000000000001</v>
      </c>
    </row>
    <row r="27" spans="4:65" x14ac:dyDescent="0.2">
      <c r="D27" s="5" t="s">
        <v>88</v>
      </c>
      <c r="E27" s="5" t="s">
        <v>78</v>
      </c>
      <c r="F27" s="5">
        <v>843</v>
      </c>
      <c r="G27" s="5">
        <v>268.5</v>
      </c>
      <c r="H27" s="5">
        <v>242.6</v>
      </c>
      <c r="I27" s="5">
        <v>242.6</v>
      </c>
      <c r="J27" s="5"/>
      <c r="K27" s="5"/>
      <c r="L27" s="5">
        <v>242.6</v>
      </c>
      <c r="M27" s="5"/>
      <c r="N27" s="5">
        <v>25.9</v>
      </c>
      <c r="O27" s="5"/>
      <c r="S27" s="5"/>
      <c r="T27" s="5">
        <v>4.3</v>
      </c>
      <c r="U27" s="5">
        <v>21.5</v>
      </c>
      <c r="V27" s="5">
        <v>61.5</v>
      </c>
      <c r="W27" s="5"/>
      <c r="X27" s="5"/>
      <c r="Y27" s="5"/>
      <c r="Z27" s="5"/>
      <c r="AA27" s="5"/>
      <c r="AB27" s="5">
        <v>61.5</v>
      </c>
      <c r="AC27" s="5">
        <v>30.3</v>
      </c>
      <c r="AD27" s="5"/>
      <c r="AI27">
        <v>0</v>
      </c>
      <c r="AK27">
        <v>0.4</v>
      </c>
      <c r="AL27">
        <v>18.2</v>
      </c>
      <c r="AR27">
        <v>12.6</v>
      </c>
      <c r="AS27">
        <v>430.3</v>
      </c>
      <c r="AT27">
        <v>20.2</v>
      </c>
      <c r="AU27">
        <v>0.3</v>
      </c>
      <c r="AV27">
        <v>1.1000000000000001</v>
      </c>
      <c r="AW27">
        <v>1.1000000000000001</v>
      </c>
      <c r="AY27">
        <v>0</v>
      </c>
      <c r="BA27">
        <v>0</v>
      </c>
      <c r="BD27">
        <v>18.7</v>
      </c>
      <c r="BE27">
        <v>15.2</v>
      </c>
      <c r="BF27">
        <v>0.5</v>
      </c>
      <c r="BG27">
        <v>3</v>
      </c>
      <c r="BI27">
        <v>3.8</v>
      </c>
      <c r="BJ27">
        <v>58.7</v>
      </c>
      <c r="BK27">
        <v>43.1</v>
      </c>
      <c r="BL27">
        <v>14.5</v>
      </c>
      <c r="BM27">
        <v>1.1000000000000001</v>
      </c>
    </row>
    <row r="28" spans="4:65" x14ac:dyDescent="0.2">
      <c r="D28" s="5" t="s">
        <v>89</v>
      </c>
      <c r="E28" s="5" t="s">
        <v>78</v>
      </c>
      <c r="F28" s="5">
        <v>3019.9</v>
      </c>
      <c r="G28" s="5">
        <v>196.6</v>
      </c>
      <c r="H28" s="5">
        <v>139.9</v>
      </c>
      <c r="I28" s="5">
        <v>139.9</v>
      </c>
      <c r="J28" s="5"/>
      <c r="K28" s="5">
        <v>139.9</v>
      </c>
      <c r="L28" s="5"/>
      <c r="M28" s="5"/>
      <c r="N28" s="5">
        <v>56.7</v>
      </c>
      <c r="O28" s="5">
        <v>56.7</v>
      </c>
      <c r="S28" s="5"/>
      <c r="T28" s="5"/>
      <c r="U28" s="5"/>
      <c r="V28" s="5">
        <v>2801.3</v>
      </c>
      <c r="W28" s="5">
        <v>2575.8000000000002</v>
      </c>
      <c r="X28" s="5">
        <v>2404.6</v>
      </c>
      <c r="Y28" s="5">
        <v>163.5</v>
      </c>
      <c r="Z28" s="5">
        <v>5.8</v>
      </c>
      <c r="AA28" s="5">
        <v>1.9</v>
      </c>
      <c r="AB28" s="5">
        <v>225.5</v>
      </c>
      <c r="AC28" s="5">
        <v>25.5</v>
      </c>
      <c r="AD28" s="5">
        <v>13.3</v>
      </c>
      <c r="AE28">
        <v>101.5</v>
      </c>
      <c r="AF28">
        <v>0.7</v>
      </c>
      <c r="AI28">
        <v>9.3000000000000007</v>
      </c>
      <c r="AJ28">
        <v>12.4</v>
      </c>
      <c r="AK28">
        <v>10.1</v>
      </c>
      <c r="AL28">
        <v>33.200000000000003</v>
      </c>
      <c r="AM28">
        <v>3</v>
      </c>
      <c r="AN28">
        <v>0.1</v>
      </c>
      <c r="AO28">
        <v>0.1</v>
      </c>
      <c r="AQ28">
        <v>2.4</v>
      </c>
      <c r="AR28">
        <v>14.1</v>
      </c>
      <c r="AS28">
        <v>17.100000000000001</v>
      </c>
      <c r="AT28">
        <v>0.6</v>
      </c>
      <c r="BD28">
        <v>0.6</v>
      </c>
      <c r="BE28">
        <v>0.2</v>
      </c>
      <c r="BG28">
        <v>0.4</v>
      </c>
      <c r="BI28">
        <v>0.6</v>
      </c>
      <c r="BJ28">
        <v>3.7</v>
      </c>
      <c r="BL28">
        <v>3.7</v>
      </c>
    </row>
    <row r="29" spans="4:65" x14ac:dyDescent="0.2">
      <c r="D29" s="5" t="s">
        <v>90</v>
      </c>
      <c r="E29" s="5" t="s">
        <v>78</v>
      </c>
      <c r="F29" s="5">
        <v>3395.9</v>
      </c>
      <c r="G29" s="5">
        <v>144.80000000000001</v>
      </c>
      <c r="H29" s="5"/>
      <c r="I29" s="5"/>
      <c r="J29" s="5"/>
      <c r="K29" s="5"/>
      <c r="L29" s="5"/>
      <c r="M29" s="5"/>
      <c r="N29" s="5">
        <v>144.80000000000001</v>
      </c>
      <c r="O29" s="5">
        <v>82.5</v>
      </c>
      <c r="R29">
        <v>5.6</v>
      </c>
      <c r="S29" s="5"/>
      <c r="T29" s="5">
        <v>24.2</v>
      </c>
      <c r="U29" s="5">
        <v>32.4</v>
      </c>
      <c r="V29" s="5">
        <v>2745.8</v>
      </c>
      <c r="W29" s="5">
        <v>16.899999999999999</v>
      </c>
      <c r="X29" s="5"/>
      <c r="Y29" s="5">
        <v>16.899999999999999</v>
      </c>
      <c r="Z29" s="5"/>
      <c r="AA29" s="5"/>
      <c r="AB29" s="5">
        <v>2728.9</v>
      </c>
      <c r="AC29" s="5">
        <v>184.2</v>
      </c>
      <c r="AD29" s="5">
        <v>59.2</v>
      </c>
      <c r="AE29">
        <v>277.39999999999998</v>
      </c>
      <c r="AF29">
        <v>413.4</v>
      </c>
      <c r="AH29">
        <v>3.4</v>
      </c>
      <c r="AI29">
        <v>261.2</v>
      </c>
      <c r="AJ29">
        <v>10.3</v>
      </c>
      <c r="AK29">
        <v>886.4</v>
      </c>
      <c r="AL29">
        <v>520.20000000000005</v>
      </c>
      <c r="AM29">
        <v>9.1</v>
      </c>
      <c r="AN29">
        <v>25.5</v>
      </c>
      <c r="AO29">
        <v>27.7</v>
      </c>
      <c r="AP29">
        <v>3.6</v>
      </c>
      <c r="AQ29">
        <v>8.1</v>
      </c>
      <c r="AR29">
        <v>39.200000000000003</v>
      </c>
      <c r="AS29">
        <v>0.4</v>
      </c>
      <c r="BH29">
        <v>292.2</v>
      </c>
      <c r="BI29">
        <v>212.7</v>
      </c>
    </row>
    <row r="30" spans="4:65" x14ac:dyDescent="0.2">
      <c r="D30" s="5" t="s">
        <v>91</v>
      </c>
      <c r="E30" s="5" t="s">
        <v>78</v>
      </c>
      <c r="F30" s="5">
        <v>473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292.2</v>
      </c>
      <c r="BI30">
        <v>180.8</v>
      </c>
    </row>
    <row r="31" spans="4:65" x14ac:dyDescent="0.2">
      <c r="D31" s="5" t="s">
        <v>92</v>
      </c>
      <c r="E31" s="5" t="s">
        <v>78</v>
      </c>
      <c r="F31" s="5">
        <v>2922.9</v>
      </c>
      <c r="G31" s="5">
        <v>144.80000000000001</v>
      </c>
      <c r="H31" s="5"/>
      <c r="I31" s="5"/>
      <c r="J31" s="5"/>
      <c r="K31" s="5"/>
      <c r="L31" s="5"/>
      <c r="M31" s="5"/>
      <c r="N31" s="5">
        <v>144.80000000000001</v>
      </c>
      <c r="O31" s="5">
        <v>82.5</v>
      </c>
      <c r="R31">
        <v>5.6</v>
      </c>
      <c r="S31" s="5"/>
      <c r="T31" s="5">
        <v>24.2</v>
      </c>
      <c r="U31" s="5">
        <v>32.4</v>
      </c>
      <c r="V31" s="5">
        <v>2745.8</v>
      </c>
      <c r="W31" s="5">
        <v>16.899999999999999</v>
      </c>
      <c r="X31" s="5"/>
      <c r="Y31" s="5">
        <v>16.899999999999999</v>
      </c>
      <c r="Z31" s="5"/>
      <c r="AA31" s="5"/>
      <c r="AB31" s="5">
        <v>2728.9</v>
      </c>
      <c r="AC31" s="5">
        <v>184.2</v>
      </c>
      <c r="AD31" s="5">
        <v>59.2</v>
      </c>
      <c r="AE31">
        <v>277.39999999999998</v>
      </c>
      <c r="AF31">
        <v>413.4</v>
      </c>
      <c r="AH31">
        <v>3.4</v>
      </c>
      <c r="AI31">
        <v>261.2</v>
      </c>
      <c r="AJ31">
        <v>10.3</v>
      </c>
      <c r="AK31">
        <v>886.4</v>
      </c>
      <c r="AL31">
        <v>520.20000000000005</v>
      </c>
      <c r="AM31">
        <v>9.1</v>
      </c>
      <c r="AN31">
        <v>25.5</v>
      </c>
      <c r="AO31">
        <v>27.7</v>
      </c>
      <c r="AP31">
        <v>3.6</v>
      </c>
      <c r="AQ31">
        <v>8.1</v>
      </c>
      <c r="AR31">
        <v>39.200000000000003</v>
      </c>
      <c r="AS31">
        <v>0.4</v>
      </c>
      <c r="BI31">
        <v>31.9</v>
      </c>
    </row>
    <row r="32" spans="4:65" x14ac:dyDescent="0.2">
      <c r="D32" s="5" t="s">
        <v>200</v>
      </c>
      <c r="E32" s="5" t="s">
        <v>78</v>
      </c>
      <c r="F32" s="5">
        <v>467</v>
      </c>
      <c r="G32" s="5">
        <v>320.3</v>
      </c>
      <c r="H32" s="5">
        <v>382.5</v>
      </c>
      <c r="I32" s="5">
        <v>382.5</v>
      </c>
      <c r="J32" s="5"/>
      <c r="K32" s="5">
        <v>139.9</v>
      </c>
      <c r="L32" s="5">
        <v>242.6</v>
      </c>
      <c r="M32" s="5"/>
      <c r="N32" s="5">
        <v>-62.3</v>
      </c>
      <c r="O32" s="5">
        <v>-25.8</v>
      </c>
      <c r="R32">
        <v>-5.6</v>
      </c>
      <c r="S32" s="5"/>
      <c r="T32" s="5">
        <v>-19.899999999999999</v>
      </c>
      <c r="U32" s="5">
        <v>-10.9</v>
      </c>
      <c r="V32" s="5">
        <v>117</v>
      </c>
      <c r="W32" s="5">
        <v>2558.9</v>
      </c>
      <c r="X32" s="5">
        <v>2404.6</v>
      </c>
      <c r="Y32" s="5">
        <v>146.6</v>
      </c>
      <c r="Z32" s="5">
        <v>5.8</v>
      </c>
      <c r="AA32" s="5">
        <v>1.9</v>
      </c>
      <c r="AB32" s="5">
        <v>-2441.9</v>
      </c>
      <c r="AC32" s="5">
        <v>-128.4</v>
      </c>
      <c r="AD32" s="5">
        <v>-46</v>
      </c>
      <c r="AE32">
        <v>-175.9</v>
      </c>
      <c r="AF32">
        <v>-412.7</v>
      </c>
      <c r="AH32">
        <v>-3.4</v>
      </c>
      <c r="AI32">
        <v>-251.9</v>
      </c>
      <c r="AJ32">
        <v>2.1</v>
      </c>
      <c r="AK32">
        <v>-875.9</v>
      </c>
      <c r="AL32">
        <v>-468.9</v>
      </c>
      <c r="AM32">
        <v>-6.1</v>
      </c>
      <c r="AN32">
        <v>-25.4</v>
      </c>
      <c r="AO32">
        <v>-27.6</v>
      </c>
      <c r="AP32">
        <v>-3.6</v>
      </c>
      <c r="AQ32">
        <v>-5.7</v>
      </c>
      <c r="AR32">
        <v>-12.5</v>
      </c>
      <c r="AS32">
        <v>447</v>
      </c>
      <c r="AT32">
        <v>20.8</v>
      </c>
      <c r="AU32">
        <v>0.3</v>
      </c>
      <c r="AV32">
        <v>1.1000000000000001</v>
      </c>
      <c r="AW32">
        <v>1.1000000000000001</v>
      </c>
      <c r="AY32">
        <v>0</v>
      </c>
      <c r="BA32">
        <v>0</v>
      </c>
      <c r="BD32">
        <v>19.3</v>
      </c>
      <c r="BE32">
        <v>15.5</v>
      </c>
      <c r="BF32">
        <v>0.5</v>
      </c>
      <c r="BG32">
        <v>3.4</v>
      </c>
      <c r="BH32">
        <v>-292.2</v>
      </c>
      <c r="BI32">
        <v>-208.2</v>
      </c>
      <c r="BJ32">
        <v>62.4</v>
      </c>
      <c r="BK32">
        <v>43.1</v>
      </c>
      <c r="BL32">
        <v>18.2</v>
      </c>
      <c r="BM32">
        <v>1.1000000000000001</v>
      </c>
    </row>
    <row r="33" spans="4:65" x14ac:dyDescent="0.2">
      <c r="D33" s="5" t="s">
        <v>201</v>
      </c>
      <c r="E33" s="5" t="s">
        <v>78</v>
      </c>
      <c r="F33" s="5">
        <v>370</v>
      </c>
      <c r="G33" s="5">
        <v>268.5</v>
      </c>
      <c r="H33" s="5">
        <v>242.6</v>
      </c>
      <c r="I33" s="5">
        <v>242.6</v>
      </c>
      <c r="J33" s="5"/>
      <c r="K33" s="5"/>
      <c r="L33" s="5">
        <v>242.6</v>
      </c>
      <c r="M33" s="5"/>
      <c r="N33" s="5">
        <v>25.9</v>
      </c>
      <c r="O33" s="5"/>
      <c r="S33" s="5"/>
      <c r="T33" s="5">
        <v>4.3</v>
      </c>
      <c r="U33" s="5">
        <v>21.5</v>
      </c>
      <c r="V33" s="5">
        <v>61.5</v>
      </c>
      <c r="W33" s="5"/>
      <c r="X33" s="5"/>
      <c r="Y33" s="5"/>
      <c r="Z33" s="5"/>
      <c r="AA33" s="5"/>
      <c r="AB33" s="5">
        <v>61.5</v>
      </c>
      <c r="AC33" s="5">
        <v>30.3</v>
      </c>
      <c r="AD33" s="5"/>
      <c r="AI33">
        <v>0</v>
      </c>
      <c r="AK33">
        <v>0.4</v>
      </c>
      <c r="AL33">
        <v>18.2</v>
      </c>
      <c r="AR33">
        <v>12.6</v>
      </c>
      <c r="AS33">
        <v>430.3</v>
      </c>
      <c r="AT33">
        <v>20.2</v>
      </c>
      <c r="AU33">
        <v>0.3</v>
      </c>
      <c r="AV33">
        <v>1.1000000000000001</v>
      </c>
      <c r="AW33">
        <v>1.1000000000000001</v>
      </c>
      <c r="AY33">
        <v>0</v>
      </c>
      <c r="BA33">
        <v>0</v>
      </c>
      <c r="BD33">
        <v>18.7</v>
      </c>
      <c r="BE33">
        <v>15.2</v>
      </c>
      <c r="BF33">
        <v>0.5</v>
      </c>
      <c r="BG33">
        <v>3</v>
      </c>
      <c r="BH33">
        <v>-292.2</v>
      </c>
      <c r="BI33">
        <v>-176.9</v>
      </c>
      <c r="BJ33">
        <v>58.7</v>
      </c>
      <c r="BK33">
        <v>43.1</v>
      </c>
      <c r="BL33">
        <v>14.5</v>
      </c>
      <c r="BM33">
        <v>1.1000000000000001</v>
      </c>
    </row>
    <row r="34" spans="4:65" x14ac:dyDescent="0.2">
      <c r="D34" s="5" t="s">
        <v>202</v>
      </c>
      <c r="E34" s="5" t="s">
        <v>78</v>
      </c>
      <c r="F34" s="5">
        <v>97</v>
      </c>
      <c r="G34" s="5">
        <v>51.8</v>
      </c>
      <c r="H34" s="5">
        <v>139.9</v>
      </c>
      <c r="I34" s="5">
        <v>139.9</v>
      </c>
      <c r="J34" s="5"/>
      <c r="K34" s="5">
        <v>139.9</v>
      </c>
      <c r="L34" s="5"/>
      <c r="M34" s="5"/>
      <c r="N34" s="5">
        <v>-88.1</v>
      </c>
      <c r="O34" s="5">
        <v>-25.8</v>
      </c>
      <c r="R34">
        <v>-5.6</v>
      </c>
      <c r="S34" s="5"/>
      <c r="T34" s="5">
        <v>-24.2</v>
      </c>
      <c r="U34" s="5">
        <v>-32.4</v>
      </c>
      <c r="V34" s="5">
        <v>55.5</v>
      </c>
      <c r="W34" s="5">
        <v>2558.9</v>
      </c>
      <c r="X34" s="5">
        <v>2404.6</v>
      </c>
      <c r="Y34" s="5">
        <v>146.6</v>
      </c>
      <c r="Z34" s="5">
        <v>5.8</v>
      </c>
      <c r="AA34" s="5">
        <v>1.9</v>
      </c>
      <c r="AB34" s="5">
        <v>-2503.4</v>
      </c>
      <c r="AC34" s="5">
        <v>-158.69999999999999</v>
      </c>
      <c r="AD34" s="5">
        <v>-46</v>
      </c>
      <c r="AE34">
        <v>-175.9</v>
      </c>
      <c r="AF34">
        <v>-412.7</v>
      </c>
      <c r="AH34">
        <v>-3.4</v>
      </c>
      <c r="AI34">
        <v>-251.9</v>
      </c>
      <c r="AJ34">
        <v>2.1</v>
      </c>
      <c r="AK34">
        <v>-876.3</v>
      </c>
      <c r="AL34">
        <v>-487</v>
      </c>
      <c r="AM34">
        <v>-6.1</v>
      </c>
      <c r="AN34">
        <v>-25.4</v>
      </c>
      <c r="AO34">
        <v>-27.6</v>
      </c>
      <c r="AP34">
        <v>-3.6</v>
      </c>
      <c r="AQ34">
        <v>-5.7</v>
      </c>
      <c r="AR34">
        <v>-25.1</v>
      </c>
      <c r="AS34">
        <v>16.7</v>
      </c>
      <c r="AT34">
        <v>0.6</v>
      </c>
      <c r="BD34">
        <v>0.6</v>
      </c>
      <c r="BE34">
        <v>0.2</v>
      </c>
      <c r="BG34">
        <v>0.4</v>
      </c>
      <c r="BI34">
        <v>-31.3</v>
      </c>
      <c r="BJ34">
        <v>3.7</v>
      </c>
      <c r="BL34">
        <v>3.7</v>
      </c>
    </row>
    <row r="35" spans="4:65" x14ac:dyDescent="0.2">
      <c r="D35" s="5" t="s">
        <v>203</v>
      </c>
      <c r="E35" s="5" t="s">
        <v>78</v>
      </c>
      <c r="F35" s="5">
        <v>210.1</v>
      </c>
      <c r="G35" s="5">
        <v>24.3</v>
      </c>
      <c r="H35" s="5"/>
      <c r="I35" s="5"/>
      <c r="J35" s="5"/>
      <c r="K35" s="5"/>
      <c r="L35" s="5"/>
      <c r="M35" s="5"/>
      <c r="N35" s="5">
        <v>24.3</v>
      </c>
      <c r="O35" s="5"/>
      <c r="S35" s="5"/>
      <c r="T35" s="5">
        <v>14.9</v>
      </c>
      <c r="U35" s="5">
        <v>9.4</v>
      </c>
      <c r="V35" s="5">
        <v>112.8</v>
      </c>
      <c r="W35" s="5"/>
      <c r="X35" s="5"/>
      <c r="Y35" s="5"/>
      <c r="Z35" s="5"/>
      <c r="AA35" s="5"/>
      <c r="AB35" s="5">
        <v>112.8</v>
      </c>
      <c r="AC35" s="5">
        <v>74.3</v>
      </c>
      <c r="AD35" s="5">
        <v>0.1</v>
      </c>
      <c r="AF35">
        <v>0</v>
      </c>
      <c r="AK35">
        <v>0.1</v>
      </c>
      <c r="AL35">
        <v>25</v>
      </c>
      <c r="AQ35">
        <v>5.3</v>
      </c>
      <c r="AR35">
        <v>8.1</v>
      </c>
      <c r="AS35">
        <v>31.2</v>
      </c>
      <c r="BH35">
        <v>24.1</v>
      </c>
      <c r="BI35">
        <v>17.7</v>
      </c>
    </row>
    <row r="36" spans="4:65" x14ac:dyDescent="0.2">
      <c r="D36" s="5" t="s">
        <v>93</v>
      </c>
      <c r="E36" s="5" t="s">
        <v>78</v>
      </c>
      <c r="F36" s="5">
        <v>12.2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12.2</v>
      </c>
    </row>
    <row r="37" spans="4:65" x14ac:dyDescent="0.2">
      <c r="D37" s="5" t="s">
        <v>94</v>
      </c>
      <c r="E37" s="5" t="s">
        <v>78</v>
      </c>
      <c r="F37" s="5">
        <v>24.7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20.5</v>
      </c>
      <c r="BH37">
        <v>3.4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S38" s="5"/>
      <c r="T38" s="5">
        <v>9.1999999999999993</v>
      </c>
      <c r="U38" s="5">
        <v>1.1000000000000001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15.1</v>
      </c>
      <c r="G39" s="5">
        <v>13.9</v>
      </c>
      <c r="H39" s="5"/>
      <c r="I39" s="5"/>
      <c r="J39" s="5"/>
      <c r="K39" s="5"/>
      <c r="L39" s="5"/>
      <c r="M39" s="5"/>
      <c r="N39" s="5">
        <v>13.9</v>
      </c>
      <c r="O39" s="5"/>
      <c r="S39" s="5"/>
      <c r="T39" s="5">
        <v>5.7</v>
      </c>
      <c r="U39" s="5">
        <v>8.1999999999999993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146.19999999999999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112.8</v>
      </c>
      <c r="W40" s="5"/>
      <c r="X40" s="5"/>
      <c r="Y40" s="5"/>
      <c r="Z40" s="5"/>
      <c r="AA40" s="5"/>
      <c r="AB40" s="5">
        <v>112.8</v>
      </c>
      <c r="AC40" s="5">
        <v>74.3</v>
      </c>
      <c r="AD40" s="5">
        <v>0.1</v>
      </c>
      <c r="AF40">
        <v>0</v>
      </c>
      <c r="AK40">
        <v>0.1</v>
      </c>
      <c r="AL40">
        <v>25</v>
      </c>
      <c r="AQ40">
        <v>5.3</v>
      </c>
      <c r="AR40">
        <v>8.1</v>
      </c>
      <c r="AS40">
        <v>9</v>
      </c>
      <c r="BH40">
        <v>7.6</v>
      </c>
      <c r="BI40">
        <v>16.8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</v>
      </c>
      <c r="BH41">
        <v>0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19.600000000000001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14.9</v>
      </c>
      <c r="BI42">
        <v>4.7</v>
      </c>
    </row>
    <row r="43" spans="4:65" x14ac:dyDescent="0.2">
      <c r="D43" s="5" t="s">
        <v>99</v>
      </c>
      <c r="E43" s="5" t="s">
        <v>78</v>
      </c>
      <c r="F43" s="5">
        <v>2410.1999999999998</v>
      </c>
      <c r="G43" s="5">
        <v>29.1</v>
      </c>
      <c r="H43" s="5">
        <v>2.7</v>
      </c>
      <c r="I43" s="5">
        <v>2.2000000000000002</v>
      </c>
      <c r="J43" s="5">
        <v>1.9</v>
      </c>
      <c r="K43" s="5">
        <v>0.2</v>
      </c>
      <c r="L43" s="5">
        <v>0.1</v>
      </c>
      <c r="M43" s="5">
        <v>0.5</v>
      </c>
      <c r="N43" s="5">
        <v>26.3</v>
      </c>
      <c r="O43" s="5">
        <v>13.2</v>
      </c>
      <c r="P43">
        <v>0.1</v>
      </c>
      <c r="R43">
        <v>6.4</v>
      </c>
      <c r="S43" s="5"/>
      <c r="T43" s="5">
        <v>5</v>
      </c>
      <c r="U43" s="5">
        <v>1.6</v>
      </c>
      <c r="V43" s="5">
        <v>892.5</v>
      </c>
      <c r="W43" s="5">
        <v>102</v>
      </c>
      <c r="X43" s="5"/>
      <c r="Y43" s="5">
        <v>102</v>
      </c>
      <c r="Z43" s="5"/>
      <c r="AA43" s="5"/>
      <c r="AB43" s="5">
        <v>790.5</v>
      </c>
      <c r="AC43" s="5">
        <v>56.2</v>
      </c>
      <c r="AD43" s="5">
        <v>64.400000000000006</v>
      </c>
      <c r="AE43">
        <v>146.30000000000001</v>
      </c>
      <c r="AF43">
        <v>165.3</v>
      </c>
      <c r="AH43">
        <v>0.2</v>
      </c>
      <c r="AI43">
        <v>3.9</v>
      </c>
      <c r="AJ43">
        <v>3.6</v>
      </c>
      <c r="AK43">
        <v>287.2</v>
      </c>
      <c r="AL43">
        <v>7.9</v>
      </c>
      <c r="AM43">
        <v>1.9</v>
      </c>
      <c r="AN43">
        <v>6.8</v>
      </c>
      <c r="AO43">
        <v>16.7</v>
      </c>
      <c r="AP43">
        <v>1.9</v>
      </c>
      <c r="AQ43">
        <v>15.8</v>
      </c>
      <c r="AR43">
        <v>12.4</v>
      </c>
      <c r="AS43">
        <v>990.6</v>
      </c>
      <c r="AT43">
        <v>17.7</v>
      </c>
      <c r="AY43">
        <v>0.2</v>
      </c>
      <c r="AZ43">
        <v>0.2</v>
      </c>
      <c r="BC43">
        <v>0</v>
      </c>
      <c r="BD43">
        <v>17.5</v>
      </c>
      <c r="BF43">
        <v>16</v>
      </c>
      <c r="BG43">
        <v>1.5</v>
      </c>
      <c r="BH43">
        <v>290.89999999999998</v>
      </c>
      <c r="BI43">
        <v>185.8</v>
      </c>
      <c r="BJ43">
        <v>3.6</v>
      </c>
      <c r="BL43">
        <v>3.6</v>
      </c>
    </row>
    <row r="44" spans="4:65" x14ac:dyDescent="0.2">
      <c r="D44" s="5" t="s">
        <v>100</v>
      </c>
      <c r="E44" s="5" t="s">
        <v>78</v>
      </c>
      <c r="F44" s="5">
        <v>1963.4</v>
      </c>
      <c r="G44" s="5">
        <v>18.8</v>
      </c>
      <c r="H44" s="5">
        <v>2.5</v>
      </c>
      <c r="I44" s="5">
        <v>2</v>
      </c>
      <c r="J44" s="5">
        <v>1.9</v>
      </c>
      <c r="K44" s="5"/>
      <c r="L44" s="5">
        <v>0.1</v>
      </c>
      <c r="M44" s="5">
        <v>0.5</v>
      </c>
      <c r="N44" s="5">
        <v>16.3</v>
      </c>
      <c r="O44" s="5">
        <v>9.6</v>
      </c>
      <c r="P44">
        <v>0.1</v>
      </c>
      <c r="S44" s="5"/>
      <c r="T44" s="5">
        <v>5</v>
      </c>
      <c r="U44" s="5">
        <v>1.6</v>
      </c>
      <c r="V44" s="5">
        <v>556.5</v>
      </c>
      <c r="W44" s="5"/>
      <c r="X44" s="5"/>
      <c r="Y44" s="5"/>
      <c r="Z44" s="5"/>
      <c r="AA44" s="5"/>
      <c r="AB44" s="5">
        <v>556.5</v>
      </c>
      <c r="AC44" s="5">
        <v>56.2</v>
      </c>
      <c r="AD44" s="5">
        <v>42.2</v>
      </c>
      <c r="AF44">
        <v>165.3</v>
      </c>
      <c r="AH44">
        <v>0.2</v>
      </c>
      <c r="AI44">
        <v>3.9</v>
      </c>
      <c r="AJ44">
        <v>0.7</v>
      </c>
      <c r="AK44">
        <v>278.3</v>
      </c>
      <c r="AL44">
        <v>7.5</v>
      </c>
      <c r="AR44">
        <v>2.2000000000000002</v>
      </c>
      <c r="AS44">
        <v>890</v>
      </c>
      <c r="AT44">
        <v>17.7</v>
      </c>
      <c r="AY44">
        <v>0.2</v>
      </c>
      <c r="AZ44">
        <v>0.2</v>
      </c>
      <c r="BC44">
        <v>0</v>
      </c>
      <c r="BD44">
        <v>17.5</v>
      </c>
      <c r="BF44">
        <v>16</v>
      </c>
      <c r="BG44">
        <v>1.5</v>
      </c>
      <c r="BH44">
        <v>290.89999999999998</v>
      </c>
      <c r="BI44">
        <v>185.8</v>
      </c>
      <c r="BJ44">
        <v>3.6</v>
      </c>
      <c r="BL44">
        <v>3.6</v>
      </c>
    </row>
    <row r="45" spans="4:65" x14ac:dyDescent="0.2">
      <c r="D45" s="5" t="s">
        <v>101</v>
      </c>
      <c r="E45" s="5" t="s">
        <v>78</v>
      </c>
      <c r="F45" s="5">
        <v>619.4</v>
      </c>
      <c r="G45" s="5">
        <v>18.600000000000001</v>
      </c>
      <c r="H45" s="5">
        <v>2.2999999999999998</v>
      </c>
      <c r="I45" s="5">
        <v>1.8</v>
      </c>
      <c r="J45" s="5">
        <v>1.7</v>
      </c>
      <c r="K45" s="5"/>
      <c r="L45" s="5">
        <v>0.1</v>
      </c>
      <c r="M45" s="5">
        <v>0.5</v>
      </c>
      <c r="N45" s="5">
        <v>16.3</v>
      </c>
      <c r="O45" s="5">
        <v>9.6</v>
      </c>
      <c r="P45">
        <v>0.1</v>
      </c>
      <c r="S45" s="5"/>
      <c r="T45" s="5">
        <v>5</v>
      </c>
      <c r="U45" s="5">
        <v>1.6</v>
      </c>
      <c r="V45" s="5">
        <v>96.8</v>
      </c>
      <c r="W45" s="5"/>
      <c r="X45" s="5"/>
      <c r="Y45" s="5"/>
      <c r="Z45" s="5"/>
      <c r="AA45" s="5"/>
      <c r="AB45" s="5">
        <v>96.8</v>
      </c>
      <c r="AC45" s="5">
        <v>56.2</v>
      </c>
      <c r="AD45" s="5">
        <v>0.9</v>
      </c>
      <c r="AF45">
        <v>0</v>
      </c>
      <c r="AJ45">
        <v>0</v>
      </c>
      <c r="AK45">
        <v>33.5</v>
      </c>
      <c r="AL45">
        <v>3.9</v>
      </c>
      <c r="AR45">
        <v>2.2000000000000002</v>
      </c>
      <c r="AS45">
        <v>212.4</v>
      </c>
      <c r="AT45">
        <v>3</v>
      </c>
      <c r="BD45">
        <v>3</v>
      </c>
      <c r="BF45">
        <v>2.2999999999999998</v>
      </c>
      <c r="BG45">
        <v>0.8</v>
      </c>
      <c r="BH45">
        <v>132.30000000000001</v>
      </c>
      <c r="BI45">
        <v>152.69999999999999</v>
      </c>
      <c r="BJ45">
        <v>3.6</v>
      </c>
      <c r="BL45">
        <v>3.6</v>
      </c>
    </row>
    <row r="46" spans="4:65" x14ac:dyDescent="0.2">
      <c r="D46" s="5" t="s">
        <v>205</v>
      </c>
      <c r="E46" s="5" t="s">
        <v>78</v>
      </c>
      <c r="F46" s="5">
        <v>37.299999999999997</v>
      </c>
      <c r="G46" s="5">
        <v>14.9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14.9</v>
      </c>
      <c r="O46" s="5">
        <v>8.4</v>
      </c>
      <c r="S46" s="5"/>
      <c r="T46" s="5">
        <v>5</v>
      </c>
      <c r="U46" s="5">
        <v>1.6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10.9</v>
      </c>
      <c r="BH46">
        <v>8</v>
      </c>
      <c r="BI46">
        <v>3.4</v>
      </c>
    </row>
    <row r="47" spans="4:65" x14ac:dyDescent="0.2">
      <c r="D47" s="5" t="s">
        <v>206</v>
      </c>
      <c r="E47" s="5" t="s">
        <v>78</v>
      </c>
      <c r="F47" s="5">
        <v>302.2</v>
      </c>
      <c r="G47" s="5">
        <v>0.1</v>
      </c>
      <c r="H47" s="5">
        <v>0.1</v>
      </c>
      <c r="I47" s="5">
        <v>0.1</v>
      </c>
      <c r="J47" s="5"/>
      <c r="K47" s="5"/>
      <c r="L47" s="5">
        <v>0.1</v>
      </c>
      <c r="M47" s="5"/>
      <c r="N47" s="5"/>
      <c r="O47" s="5"/>
      <c r="S47" s="5"/>
      <c r="T47" s="5"/>
      <c r="U47" s="5"/>
      <c r="V47" s="5">
        <v>59.5</v>
      </c>
      <c r="W47" s="5"/>
      <c r="X47" s="5"/>
      <c r="Y47" s="5"/>
      <c r="Z47" s="5"/>
      <c r="AA47" s="5"/>
      <c r="AB47" s="5">
        <v>59.5</v>
      </c>
      <c r="AC47" s="5">
        <v>56.1</v>
      </c>
      <c r="AD47" s="5">
        <v>0.4</v>
      </c>
      <c r="AF47">
        <v>0</v>
      </c>
      <c r="AJ47">
        <v>0</v>
      </c>
      <c r="AK47">
        <v>0.1</v>
      </c>
      <c r="AL47">
        <v>0.6</v>
      </c>
      <c r="AR47">
        <v>2.2000000000000002</v>
      </c>
      <c r="AS47">
        <v>84.1</v>
      </c>
      <c r="AT47">
        <v>0</v>
      </c>
      <c r="BD47">
        <v>0</v>
      </c>
      <c r="BH47">
        <v>44.4</v>
      </c>
      <c r="BI47">
        <v>111.6</v>
      </c>
      <c r="BJ47">
        <v>2.4</v>
      </c>
      <c r="BL47">
        <v>2.4</v>
      </c>
    </row>
    <row r="48" spans="4:65" x14ac:dyDescent="0.2">
      <c r="D48" s="5" t="s">
        <v>207</v>
      </c>
      <c r="E48" s="5" t="s">
        <v>78</v>
      </c>
      <c r="F48" s="5">
        <v>22.2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3.9</v>
      </c>
      <c r="AT48">
        <v>0.2</v>
      </c>
      <c r="BD48">
        <v>0.2</v>
      </c>
      <c r="BH48">
        <v>16.600000000000001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33.6</v>
      </c>
      <c r="G49" s="5">
        <v>2.1</v>
      </c>
      <c r="H49" s="5">
        <v>0.9</v>
      </c>
      <c r="I49" s="5">
        <v>0.5</v>
      </c>
      <c r="J49" s="5">
        <v>0.5</v>
      </c>
      <c r="K49" s="5"/>
      <c r="L49" s="5"/>
      <c r="M49" s="5">
        <v>0.4</v>
      </c>
      <c r="N49" s="5">
        <v>1.2</v>
      </c>
      <c r="O49" s="5">
        <v>1.2</v>
      </c>
      <c r="S49" s="5"/>
      <c r="T49" s="5"/>
      <c r="U49" s="5"/>
      <c r="V49" s="5">
        <v>3.2</v>
      </c>
      <c r="W49" s="5"/>
      <c r="X49" s="5"/>
      <c r="Y49" s="5"/>
      <c r="Z49" s="5"/>
      <c r="AA49" s="5"/>
      <c r="AB49" s="5">
        <v>3.2</v>
      </c>
      <c r="AC49" s="5"/>
      <c r="AD49" s="5">
        <v>0</v>
      </c>
      <c r="AJ49">
        <v>0</v>
      </c>
      <c r="AK49">
        <v>0.5</v>
      </c>
      <c r="AL49">
        <v>2.7</v>
      </c>
      <c r="AS49">
        <v>22.8</v>
      </c>
      <c r="BH49">
        <v>4.9000000000000004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3.2</v>
      </c>
      <c r="BH50">
        <v>2.1</v>
      </c>
    </row>
    <row r="51" spans="4:61" x14ac:dyDescent="0.2">
      <c r="D51" s="5" t="s">
        <v>210</v>
      </c>
      <c r="E51" s="5" t="s">
        <v>78</v>
      </c>
      <c r="F51" s="5">
        <v>27.9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0.5</v>
      </c>
      <c r="W51" s="5"/>
      <c r="X51" s="5"/>
      <c r="Y51" s="5"/>
      <c r="Z51" s="5"/>
      <c r="AA51" s="5"/>
      <c r="AB51" s="5">
        <v>0.5</v>
      </c>
      <c r="AC51" s="5"/>
      <c r="AD51" s="5">
        <v>0.2</v>
      </c>
      <c r="AF51">
        <v>0</v>
      </c>
      <c r="AK51">
        <v>0.3</v>
      </c>
      <c r="AL51">
        <v>0</v>
      </c>
      <c r="AS51">
        <v>15.8</v>
      </c>
      <c r="BH51">
        <v>10.9</v>
      </c>
      <c r="BI51">
        <v>0.7</v>
      </c>
    </row>
    <row r="52" spans="4:61" x14ac:dyDescent="0.2">
      <c r="D52" t="s">
        <v>211</v>
      </c>
      <c r="E52" t="s">
        <v>78</v>
      </c>
      <c r="F52">
        <v>2</v>
      </c>
      <c r="G52">
        <v>0.1</v>
      </c>
      <c r="H52">
        <v>0.1</v>
      </c>
      <c r="M52">
        <v>0.1</v>
      </c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C52" s="5"/>
      <c r="AD52" s="5">
        <v>0</v>
      </c>
      <c r="AJ52">
        <v>0</v>
      </c>
      <c r="AK52">
        <v>1.1000000000000001</v>
      </c>
      <c r="AS52">
        <v>0.5</v>
      </c>
      <c r="BH52">
        <v>0.3</v>
      </c>
    </row>
    <row r="53" spans="4:61" x14ac:dyDescent="0.2">
      <c r="D53" t="s">
        <v>212</v>
      </c>
      <c r="E53" t="s">
        <v>78</v>
      </c>
      <c r="F53">
        <v>88.5</v>
      </c>
      <c r="G53">
        <v>1.2</v>
      </c>
      <c r="H53">
        <v>1.1000000000000001</v>
      </c>
      <c r="I53">
        <v>1.1000000000000001</v>
      </c>
      <c r="J53">
        <v>1.1000000000000001</v>
      </c>
      <c r="N53">
        <v>0.1</v>
      </c>
      <c r="O53">
        <v>0.1</v>
      </c>
      <c r="S53" s="5"/>
      <c r="T53" s="5"/>
      <c r="U53" s="5"/>
      <c r="V53" s="5">
        <v>1.6</v>
      </c>
      <c r="W53" s="5"/>
      <c r="X53" s="5"/>
      <c r="Y53" s="5"/>
      <c r="Z53" s="5"/>
      <c r="AA53" s="5"/>
      <c r="AB53" s="5">
        <v>1.6</v>
      </c>
      <c r="AC53" s="5">
        <v>0.1</v>
      </c>
      <c r="AD53" s="5">
        <v>0.1</v>
      </c>
      <c r="AF53">
        <v>0</v>
      </c>
      <c r="AK53">
        <v>0.9</v>
      </c>
      <c r="AL53">
        <v>0.5</v>
      </c>
      <c r="AS53">
        <v>44.1</v>
      </c>
      <c r="AT53">
        <v>0.6</v>
      </c>
      <c r="BD53">
        <v>0.6</v>
      </c>
      <c r="BH53">
        <v>20.6</v>
      </c>
      <c r="BI53">
        <v>20.399999999999999</v>
      </c>
    </row>
    <row r="54" spans="4:61" x14ac:dyDescent="0.2">
      <c r="D54" t="s">
        <v>213</v>
      </c>
      <c r="E54" t="s">
        <v>78</v>
      </c>
      <c r="F54">
        <v>36.1</v>
      </c>
      <c r="V54">
        <v>0.1</v>
      </c>
      <c r="AB54">
        <v>0.1</v>
      </c>
      <c r="AD54">
        <v>0</v>
      </c>
      <c r="AK54">
        <v>0.1</v>
      </c>
      <c r="AL54">
        <v>0</v>
      </c>
      <c r="AS54">
        <v>9.3000000000000007</v>
      </c>
      <c r="AT54">
        <v>0.1</v>
      </c>
      <c r="BD54">
        <v>0.1</v>
      </c>
      <c r="BH54">
        <v>11.6</v>
      </c>
      <c r="BI54">
        <v>15.1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K55">
        <v>0</v>
      </c>
      <c r="AL55">
        <v>0</v>
      </c>
      <c r="AS55">
        <v>0.6</v>
      </c>
      <c r="AT55">
        <v>2.2000000000000002</v>
      </c>
      <c r="BD55">
        <v>2.2000000000000002</v>
      </c>
      <c r="BH55">
        <v>1.1000000000000001</v>
      </c>
      <c r="BI55">
        <v>0.1</v>
      </c>
    </row>
    <row r="56" spans="4:61" x14ac:dyDescent="0.2">
      <c r="D56" t="s">
        <v>215</v>
      </c>
      <c r="E56" t="s">
        <v>78</v>
      </c>
      <c r="F56">
        <v>38.1</v>
      </c>
      <c r="V56">
        <v>29.9</v>
      </c>
      <c r="AB56">
        <v>29.9</v>
      </c>
      <c r="AK56">
        <v>29.9</v>
      </c>
      <c r="AS56">
        <v>4.8</v>
      </c>
      <c r="BH56">
        <v>3.3</v>
      </c>
    </row>
    <row r="57" spans="4:61" x14ac:dyDescent="0.2">
      <c r="D57" t="s">
        <v>226</v>
      </c>
      <c r="E57" t="s">
        <v>78</v>
      </c>
      <c r="F57">
        <v>9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L57">
        <v>0</v>
      </c>
      <c r="AS57">
        <v>6.2</v>
      </c>
      <c r="BH57">
        <v>2.1</v>
      </c>
      <c r="BI57">
        <v>0.6</v>
      </c>
    </row>
    <row r="58" spans="4:61" x14ac:dyDescent="0.2">
      <c r="D58" t="s">
        <v>216</v>
      </c>
      <c r="E58" t="s">
        <v>78</v>
      </c>
      <c r="F58">
        <v>13</v>
      </c>
      <c r="G58">
        <v>0.1</v>
      </c>
      <c r="N58">
        <v>0.1</v>
      </c>
      <c r="P58">
        <v>0.1</v>
      </c>
      <c r="V58">
        <v>0.3</v>
      </c>
      <c r="AB58">
        <v>0.3</v>
      </c>
      <c r="AK58">
        <v>0.2</v>
      </c>
      <c r="AL58">
        <v>0.1</v>
      </c>
      <c r="AS58">
        <v>6.1</v>
      </c>
      <c r="BH58">
        <v>6.3</v>
      </c>
      <c r="BI58">
        <v>0</v>
      </c>
    </row>
    <row r="59" spans="4:61" x14ac:dyDescent="0.2">
      <c r="D59" t="s">
        <v>102</v>
      </c>
      <c r="E59" t="s">
        <v>78</v>
      </c>
      <c r="F59">
        <v>411.7</v>
      </c>
      <c r="V59">
        <v>406.4</v>
      </c>
      <c r="AB59">
        <v>406.4</v>
      </c>
      <c r="AD59">
        <v>35.9</v>
      </c>
      <c r="AF59">
        <v>165.3</v>
      </c>
      <c r="AH59">
        <v>0.2</v>
      </c>
      <c r="AI59">
        <v>1</v>
      </c>
      <c r="AK59">
        <v>204</v>
      </c>
      <c r="BH59">
        <v>5.4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394.2</v>
      </c>
      <c r="V61">
        <v>394.1</v>
      </c>
      <c r="AB61">
        <v>394.1</v>
      </c>
      <c r="AD61">
        <v>35.9</v>
      </c>
      <c r="AF61">
        <v>165.3</v>
      </c>
      <c r="AK61">
        <v>192.9</v>
      </c>
      <c r="BH61">
        <v>0</v>
      </c>
    </row>
    <row r="62" spans="4:61" x14ac:dyDescent="0.2">
      <c r="D62" t="s">
        <v>219</v>
      </c>
      <c r="E62" t="s">
        <v>78</v>
      </c>
      <c r="F62">
        <v>6.6</v>
      </c>
      <c r="V62">
        <v>1.3</v>
      </c>
      <c r="AB62">
        <v>1.3</v>
      </c>
      <c r="AK62">
        <v>1.3</v>
      </c>
      <c r="BH62">
        <v>5.3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9.8000000000000007</v>
      </c>
      <c r="V64">
        <v>9.8000000000000007</v>
      </c>
      <c r="AB64">
        <v>9.8000000000000007</v>
      </c>
      <c r="AK64">
        <v>9.8000000000000007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932.2</v>
      </c>
      <c r="G66">
        <v>0.3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53.3</v>
      </c>
      <c r="AB66">
        <v>53.3</v>
      </c>
      <c r="AD66">
        <v>5.4</v>
      </c>
      <c r="AI66">
        <v>2.9</v>
      </c>
      <c r="AJ66">
        <v>0.7</v>
      </c>
      <c r="AK66">
        <v>40.700000000000003</v>
      </c>
      <c r="AL66">
        <v>3.6</v>
      </c>
      <c r="AS66">
        <v>677.7</v>
      </c>
      <c r="AT66">
        <v>14.7</v>
      </c>
      <c r="AY66">
        <v>0.2</v>
      </c>
      <c r="AZ66">
        <v>0.2</v>
      </c>
      <c r="BC66">
        <v>0</v>
      </c>
      <c r="BD66">
        <v>14.4</v>
      </c>
      <c r="BF66">
        <v>13.7</v>
      </c>
      <c r="BG66">
        <v>0.7</v>
      </c>
      <c r="BH66">
        <v>153.30000000000001</v>
      </c>
      <c r="BI66">
        <v>33.1</v>
      </c>
    </row>
    <row r="67" spans="4:61" x14ac:dyDescent="0.2">
      <c r="D67" t="s">
        <v>115</v>
      </c>
      <c r="E67" t="s">
        <v>78</v>
      </c>
      <c r="F67">
        <v>241.1</v>
      </c>
      <c r="G67">
        <v>0</v>
      </c>
      <c r="N67">
        <v>0</v>
      </c>
      <c r="P67">
        <v>0</v>
      </c>
      <c r="V67">
        <v>6.5</v>
      </c>
      <c r="AB67">
        <v>6.5</v>
      </c>
      <c r="AD67">
        <v>1.1000000000000001</v>
      </c>
      <c r="AJ67">
        <v>0</v>
      </c>
      <c r="AK67">
        <v>5.4</v>
      </c>
      <c r="AL67">
        <v>0</v>
      </c>
      <c r="AS67">
        <v>145.5</v>
      </c>
      <c r="AT67">
        <v>1</v>
      </c>
      <c r="AY67">
        <v>0.1</v>
      </c>
      <c r="AZ67">
        <v>0.1</v>
      </c>
      <c r="BC67">
        <v>0</v>
      </c>
      <c r="BD67">
        <v>1</v>
      </c>
      <c r="BF67">
        <v>0.3</v>
      </c>
      <c r="BG67">
        <v>0.7</v>
      </c>
      <c r="BH67">
        <v>74.7</v>
      </c>
      <c r="BI67">
        <v>13.3</v>
      </c>
    </row>
    <row r="68" spans="4:61" x14ac:dyDescent="0.2">
      <c r="D68" t="s">
        <v>104</v>
      </c>
      <c r="E68" t="s">
        <v>78</v>
      </c>
      <c r="F68">
        <v>493.1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5.8</v>
      </c>
      <c r="AB68">
        <v>5.8</v>
      </c>
      <c r="AD68">
        <v>1</v>
      </c>
      <c r="AJ68">
        <v>0.7</v>
      </c>
      <c r="AK68">
        <v>4.0999999999999996</v>
      </c>
      <c r="AS68">
        <v>402.4</v>
      </c>
      <c r="AT68">
        <v>13.5</v>
      </c>
      <c r="AY68">
        <v>0.1</v>
      </c>
      <c r="AZ68">
        <v>0.1</v>
      </c>
      <c r="BC68">
        <v>0</v>
      </c>
      <c r="BD68">
        <v>13.3</v>
      </c>
      <c r="BF68">
        <v>13.3</v>
      </c>
      <c r="BH68">
        <v>65.099999999999994</v>
      </c>
      <c r="BI68">
        <v>6.1</v>
      </c>
    </row>
    <row r="69" spans="4:61" x14ac:dyDescent="0.2">
      <c r="D69" t="s">
        <v>105</v>
      </c>
      <c r="E69" t="s">
        <v>78</v>
      </c>
      <c r="F69">
        <v>175.4</v>
      </c>
      <c r="V69">
        <v>18.399999999999999</v>
      </c>
      <c r="AB69">
        <v>18.399999999999999</v>
      </c>
      <c r="AD69">
        <v>3.3</v>
      </c>
      <c r="AK69">
        <v>15.1</v>
      </c>
      <c r="AS69">
        <v>129.80000000000001</v>
      </c>
      <c r="AT69">
        <v>0.1</v>
      </c>
      <c r="BC69">
        <v>0</v>
      </c>
      <c r="BD69">
        <v>0.1</v>
      </c>
      <c r="BF69">
        <v>0.1</v>
      </c>
      <c r="BH69">
        <v>13.5</v>
      </c>
      <c r="BI69">
        <v>13.7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14.1</v>
      </c>
      <c r="AL70">
        <v>3.6</v>
      </c>
    </row>
    <row r="71" spans="4:61" x14ac:dyDescent="0.2">
      <c r="D71" t="s">
        <v>107</v>
      </c>
      <c r="E71" t="s">
        <v>78</v>
      </c>
      <c r="F71">
        <v>4.9000000000000004</v>
      </c>
      <c r="V71">
        <v>4.9000000000000004</v>
      </c>
      <c r="AB71">
        <v>4.9000000000000004</v>
      </c>
      <c r="AI71">
        <v>2.9</v>
      </c>
      <c r="AK71">
        <v>2</v>
      </c>
    </row>
    <row r="72" spans="4:61" x14ac:dyDescent="0.2">
      <c r="D72" t="s">
        <v>108</v>
      </c>
      <c r="E72" t="s">
        <v>78</v>
      </c>
      <c r="F72">
        <v>446.8</v>
      </c>
      <c r="G72">
        <v>10.199999999999999</v>
      </c>
      <c r="H72">
        <v>0.2</v>
      </c>
      <c r="I72">
        <v>0.2</v>
      </c>
      <c r="K72">
        <v>0.2</v>
      </c>
      <c r="N72">
        <v>10</v>
      </c>
      <c r="O72">
        <v>3.6</v>
      </c>
      <c r="R72">
        <v>6.4</v>
      </c>
      <c r="V72">
        <v>336</v>
      </c>
      <c r="W72">
        <v>102</v>
      </c>
      <c r="Y72">
        <v>102</v>
      </c>
      <c r="AB72">
        <v>234</v>
      </c>
      <c r="AD72">
        <v>22.1</v>
      </c>
      <c r="AE72">
        <v>146.30000000000001</v>
      </c>
      <c r="AJ72">
        <v>2.9</v>
      </c>
      <c r="AK72">
        <v>8.9</v>
      </c>
      <c r="AL72">
        <v>0.4</v>
      </c>
      <c r="AM72">
        <v>1.9</v>
      </c>
      <c r="AN72">
        <v>6.8</v>
      </c>
      <c r="AO72">
        <v>16.7</v>
      </c>
      <c r="AP72">
        <v>1.9</v>
      </c>
      <c r="AQ72">
        <v>15.8</v>
      </c>
      <c r="AR72">
        <v>10.199999999999999</v>
      </c>
      <c r="AS72">
        <v>100.6</v>
      </c>
    </row>
    <row r="73" spans="4:61" x14ac:dyDescent="0.2">
      <c r="D73" t="s">
        <v>109</v>
      </c>
      <c r="E73" t="s">
        <v>78</v>
      </c>
      <c r="F73">
        <v>441.6</v>
      </c>
      <c r="G73">
        <v>10.199999999999999</v>
      </c>
      <c r="H73">
        <v>0.2</v>
      </c>
      <c r="I73">
        <v>0.2</v>
      </c>
      <c r="K73">
        <v>0.2</v>
      </c>
      <c r="N73">
        <v>10</v>
      </c>
      <c r="O73">
        <v>3.6</v>
      </c>
      <c r="R73">
        <v>6.4</v>
      </c>
      <c r="V73">
        <v>330.8</v>
      </c>
      <c r="W73">
        <v>102</v>
      </c>
      <c r="Y73">
        <v>102</v>
      </c>
      <c r="AB73">
        <v>228.8</v>
      </c>
      <c r="AD73">
        <v>22.1</v>
      </c>
      <c r="AE73">
        <v>146.30000000000001</v>
      </c>
      <c r="AJ73">
        <v>2.2000000000000002</v>
      </c>
      <c r="AK73">
        <v>8.9</v>
      </c>
      <c r="AL73">
        <v>0.4</v>
      </c>
      <c r="AM73">
        <v>1.9</v>
      </c>
      <c r="AN73">
        <v>2.2999999999999998</v>
      </c>
      <c r="AO73">
        <v>16.7</v>
      </c>
      <c r="AP73">
        <v>1.9</v>
      </c>
      <c r="AQ73">
        <v>15.8</v>
      </c>
      <c r="AR73">
        <v>10.199999999999999</v>
      </c>
      <c r="AS73">
        <v>100.6</v>
      </c>
    </row>
    <row r="74" spans="4:61" x14ac:dyDescent="0.2">
      <c r="D74" t="s">
        <v>110</v>
      </c>
      <c r="E74" t="s">
        <v>78</v>
      </c>
      <c r="F74">
        <v>404.4</v>
      </c>
      <c r="G74">
        <v>7.9</v>
      </c>
      <c r="H74">
        <v>0</v>
      </c>
      <c r="I74">
        <v>0</v>
      </c>
      <c r="K74">
        <v>0</v>
      </c>
      <c r="N74">
        <v>7.8</v>
      </c>
      <c r="O74">
        <v>3.3</v>
      </c>
      <c r="R74">
        <v>4.5</v>
      </c>
      <c r="V74">
        <v>295.89999999999998</v>
      </c>
      <c r="W74">
        <v>102</v>
      </c>
      <c r="Y74">
        <v>102</v>
      </c>
      <c r="AB74">
        <v>193.9</v>
      </c>
      <c r="AD74">
        <v>22.1</v>
      </c>
      <c r="AE74">
        <v>146.30000000000001</v>
      </c>
      <c r="AJ74">
        <v>2.2000000000000002</v>
      </c>
      <c r="AK74">
        <v>8.9</v>
      </c>
      <c r="AL74">
        <v>0</v>
      </c>
      <c r="AM74">
        <v>1</v>
      </c>
      <c r="AP74">
        <v>1</v>
      </c>
      <c r="AQ74">
        <v>2.2000000000000002</v>
      </c>
      <c r="AR74">
        <v>10.199999999999999</v>
      </c>
      <c r="AS74">
        <v>100.6</v>
      </c>
    </row>
    <row r="75" spans="4:61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0.7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45FA-560F-7A4F-BEE9-85BD24E8CCDA}">
  <sheetPr>
    <tabColor theme="9" tint="0.79998168889431442"/>
  </sheetPr>
  <dimension ref="D8:BM77"/>
  <sheetViews>
    <sheetView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2991.1</v>
      </c>
      <c r="G17" s="5">
        <v>367.2</v>
      </c>
      <c r="H17" s="5">
        <v>382.2</v>
      </c>
      <c r="I17" s="5">
        <v>381.9</v>
      </c>
      <c r="J17" s="5">
        <v>2.4</v>
      </c>
      <c r="K17" s="5">
        <v>148.6</v>
      </c>
      <c r="L17" s="5">
        <v>230.9</v>
      </c>
      <c r="M17" s="5">
        <v>0.4</v>
      </c>
      <c r="N17" s="5">
        <v>-15.1</v>
      </c>
      <c r="O17" s="5">
        <v>-15.2</v>
      </c>
      <c r="P17">
        <v>0.1</v>
      </c>
      <c r="S17" s="4"/>
      <c r="T17" s="4"/>
      <c r="U17" s="4"/>
      <c r="V17" s="4">
        <v>1092.7</v>
      </c>
      <c r="W17" s="4">
        <v>2503.1999999999998</v>
      </c>
      <c r="X17" s="4">
        <v>2293</v>
      </c>
      <c r="Y17" s="4">
        <v>198.8</v>
      </c>
      <c r="Z17" s="4">
        <v>10.1</v>
      </c>
      <c r="AA17" s="4">
        <v>1.4</v>
      </c>
      <c r="AB17" s="4">
        <v>-1410.5</v>
      </c>
      <c r="AC17" s="4">
        <v>0.9</v>
      </c>
      <c r="AD17" s="4">
        <v>25.2</v>
      </c>
      <c r="AE17">
        <v>7.9</v>
      </c>
      <c r="AF17">
        <v>-234.5</v>
      </c>
      <c r="AH17">
        <v>-3</v>
      </c>
      <c r="AI17">
        <v>-229.1</v>
      </c>
      <c r="AJ17">
        <v>0.7</v>
      </c>
      <c r="AK17">
        <v>-540.70000000000005</v>
      </c>
      <c r="AL17">
        <v>-418.4</v>
      </c>
      <c r="AM17">
        <v>-3.2</v>
      </c>
      <c r="AN17">
        <v>-16.399999999999999</v>
      </c>
      <c r="AO17">
        <v>-7</v>
      </c>
      <c r="AP17">
        <v>-1.1000000000000001</v>
      </c>
      <c r="AQ17">
        <v>14.4</v>
      </c>
      <c r="AR17">
        <v>-6.2</v>
      </c>
      <c r="AS17">
        <v>1396.7</v>
      </c>
      <c r="AT17">
        <v>35.1</v>
      </c>
      <c r="AU17">
        <v>0.4</v>
      </c>
      <c r="AV17">
        <v>0.9</v>
      </c>
      <c r="AW17">
        <v>0.9</v>
      </c>
      <c r="AY17">
        <v>0.2</v>
      </c>
      <c r="AZ17">
        <v>0.2</v>
      </c>
      <c r="BA17">
        <v>0</v>
      </c>
      <c r="BC17">
        <v>0</v>
      </c>
      <c r="BD17">
        <v>33.6</v>
      </c>
      <c r="BE17">
        <v>13.7</v>
      </c>
      <c r="BF17">
        <v>15.4</v>
      </c>
      <c r="BG17">
        <v>4.5999999999999996</v>
      </c>
      <c r="BH17">
        <v>38</v>
      </c>
      <c r="BJ17">
        <v>61.4</v>
      </c>
      <c r="BK17">
        <v>42.7</v>
      </c>
      <c r="BL17">
        <v>17.899999999999999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2802.6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199.5</v>
      </c>
      <c r="W18" s="5">
        <v>198.7</v>
      </c>
      <c r="X18" s="5">
        <v>146.80000000000001</v>
      </c>
      <c r="Y18" s="5">
        <v>37.6</v>
      </c>
      <c r="Z18" s="5">
        <v>13</v>
      </c>
      <c r="AA18" s="5">
        <v>1.4</v>
      </c>
      <c r="AB18" s="5">
        <v>0.9</v>
      </c>
      <c r="AC18" s="5">
        <v>0.9</v>
      </c>
      <c r="AD18" s="5"/>
      <c r="AS18">
        <v>2506.6</v>
      </c>
      <c r="AT18">
        <v>35.1</v>
      </c>
      <c r="AU18">
        <v>0.4</v>
      </c>
      <c r="AV18">
        <v>0.9</v>
      </c>
      <c r="AW18">
        <v>0.9</v>
      </c>
      <c r="AY18">
        <v>0.2</v>
      </c>
      <c r="AZ18">
        <v>0.2</v>
      </c>
      <c r="BA18">
        <v>0</v>
      </c>
      <c r="BC18">
        <v>0</v>
      </c>
      <c r="BD18">
        <v>33.6</v>
      </c>
      <c r="BE18">
        <v>13.7</v>
      </c>
      <c r="BF18">
        <v>15.4</v>
      </c>
      <c r="BG18">
        <v>4.5999999999999996</v>
      </c>
      <c r="BJ18">
        <v>61.4</v>
      </c>
      <c r="BK18">
        <v>42.7</v>
      </c>
      <c r="BL18">
        <v>17.899999999999999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6102.7</v>
      </c>
      <c r="G19" s="5">
        <v>398.6</v>
      </c>
      <c r="H19" s="5">
        <v>382.2</v>
      </c>
      <c r="I19" s="5">
        <v>381.9</v>
      </c>
      <c r="J19" s="5">
        <v>2.4</v>
      </c>
      <c r="K19" s="5">
        <v>148.6</v>
      </c>
      <c r="L19" s="5">
        <v>230.9</v>
      </c>
      <c r="M19" s="5">
        <v>0.4</v>
      </c>
      <c r="N19" s="5">
        <v>16.399999999999999</v>
      </c>
      <c r="O19" s="5">
        <v>15.1</v>
      </c>
      <c r="P19">
        <v>0.3</v>
      </c>
      <c r="R19">
        <v>0.9</v>
      </c>
      <c r="S19" s="5"/>
      <c r="T19" s="5"/>
      <c r="U19" s="5"/>
      <c r="V19" s="5">
        <v>5554.8</v>
      </c>
      <c r="W19" s="5">
        <v>4252.7</v>
      </c>
      <c r="X19" s="5">
        <v>4042.9</v>
      </c>
      <c r="Y19" s="5">
        <v>180.1</v>
      </c>
      <c r="Z19" s="5">
        <v>29.6</v>
      </c>
      <c r="AA19" s="5"/>
      <c r="AB19" s="5">
        <v>1302.0999999999999</v>
      </c>
      <c r="AC19" s="5"/>
      <c r="AD19" s="5">
        <v>113.8</v>
      </c>
      <c r="AE19">
        <v>356.2</v>
      </c>
      <c r="AF19">
        <v>98.2</v>
      </c>
      <c r="AH19">
        <v>0.1</v>
      </c>
      <c r="AI19">
        <v>20.9</v>
      </c>
      <c r="AJ19">
        <v>10.1</v>
      </c>
      <c r="AK19">
        <v>298.8</v>
      </c>
      <c r="AL19">
        <v>326</v>
      </c>
      <c r="AM19">
        <v>5.8</v>
      </c>
      <c r="AN19">
        <v>15.6</v>
      </c>
      <c r="AO19">
        <v>8.5</v>
      </c>
      <c r="AP19">
        <v>3.1</v>
      </c>
      <c r="AQ19">
        <v>26.5</v>
      </c>
      <c r="AR19">
        <v>18.399999999999999</v>
      </c>
      <c r="AS19">
        <v>110.2</v>
      </c>
      <c r="BH19">
        <v>39.1</v>
      </c>
    </row>
    <row r="20" spans="4:65" x14ac:dyDescent="0.2">
      <c r="D20" s="5" t="s">
        <v>81</v>
      </c>
      <c r="E20" s="5" t="s">
        <v>78</v>
      </c>
      <c r="F20" s="5">
        <v>5323.6</v>
      </c>
      <c r="G20" s="5">
        <v>29.2</v>
      </c>
      <c r="H20" s="5"/>
      <c r="I20" s="5"/>
      <c r="J20" s="5"/>
      <c r="K20" s="5"/>
      <c r="L20" s="5"/>
      <c r="M20" s="5"/>
      <c r="N20" s="5">
        <v>29.2</v>
      </c>
      <c r="O20" s="5">
        <v>28.1</v>
      </c>
      <c r="P20">
        <v>0.2</v>
      </c>
      <c r="R20">
        <v>0.9</v>
      </c>
      <c r="S20" s="5"/>
      <c r="T20" s="5"/>
      <c r="U20" s="5"/>
      <c r="V20" s="5">
        <v>4073.4</v>
      </c>
      <c r="W20" s="5">
        <v>1931.3</v>
      </c>
      <c r="X20" s="5">
        <v>1889.6</v>
      </c>
      <c r="Y20" s="5">
        <v>13</v>
      </c>
      <c r="Z20" s="5">
        <v>28.6</v>
      </c>
      <c r="AA20" s="5"/>
      <c r="AB20" s="5">
        <v>2142.1</v>
      </c>
      <c r="AC20" s="5"/>
      <c r="AD20" s="5">
        <v>88</v>
      </c>
      <c r="AE20">
        <v>344.9</v>
      </c>
      <c r="AF20">
        <v>355.8</v>
      </c>
      <c r="AH20">
        <v>2.9</v>
      </c>
      <c r="AI20">
        <v>151.5</v>
      </c>
      <c r="AJ20">
        <v>11.6</v>
      </c>
      <c r="AK20">
        <v>710.3</v>
      </c>
      <c r="AL20">
        <v>388</v>
      </c>
      <c r="AM20">
        <v>6.6</v>
      </c>
      <c r="AN20">
        <v>29.4</v>
      </c>
      <c r="AO20">
        <v>16</v>
      </c>
      <c r="AP20">
        <v>4.2</v>
      </c>
      <c r="AQ20">
        <v>12.2</v>
      </c>
      <c r="AR20">
        <v>20.8</v>
      </c>
      <c r="AS20">
        <v>1219.9000000000001</v>
      </c>
      <c r="BH20">
        <v>1</v>
      </c>
    </row>
    <row r="21" spans="4:65" x14ac:dyDescent="0.2">
      <c r="D21" s="5" t="s">
        <v>82</v>
      </c>
      <c r="E21" s="5" t="s">
        <v>78</v>
      </c>
      <c r="F21" s="5">
        <v>779.1</v>
      </c>
      <c r="G21" s="5">
        <v>369.4</v>
      </c>
      <c r="H21" s="5">
        <v>382.2</v>
      </c>
      <c r="I21" s="5">
        <v>381.9</v>
      </c>
      <c r="J21" s="5">
        <v>2.4</v>
      </c>
      <c r="K21" s="5">
        <v>148.6</v>
      </c>
      <c r="L21" s="5">
        <v>230.9</v>
      </c>
      <c r="M21" s="5">
        <v>0.4</v>
      </c>
      <c r="N21" s="5">
        <v>-12.8</v>
      </c>
      <c r="O21" s="5">
        <v>-13</v>
      </c>
      <c r="P21">
        <v>0.1</v>
      </c>
      <c r="S21" s="5"/>
      <c r="T21" s="5"/>
      <c r="U21" s="5"/>
      <c r="V21" s="5">
        <v>1481.3</v>
      </c>
      <c r="W21" s="5">
        <v>2321.4</v>
      </c>
      <c r="X21" s="5">
        <v>2153.3000000000002</v>
      </c>
      <c r="Y21" s="5">
        <v>167.1</v>
      </c>
      <c r="Z21" s="5">
        <v>1</v>
      </c>
      <c r="AA21" s="5"/>
      <c r="AB21" s="5">
        <v>-840</v>
      </c>
      <c r="AC21" s="5"/>
      <c r="AD21" s="5">
        <v>25.8</v>
      </c>
      <c r="AE21">
        <v>11.3</v>
      </c>
      <c r="AF21">
        <v>-257.60000000000002</v>
      </c>
      <c r="AH21">
        <v>-2.8</v>
      </c>
      <c r="AI21">
        <v>-130.6</v>
      </c>
      <c r="AJ21">
        <v>-1.4</v>
      </c>
      <c r="AK21">
        <v>-411.5</v>
      </c>
      <c r="AL21">
        <v>-62</v>
      </c>
      <c r="AM21">
        <v>-0.8</v>
      </c>
      <c r="AN21">
        <v>-13.8</v>
      </c>
      <c r="AO21">
        <v>-7.5</v>
      </c>
      <c r="AP21">
        <v>-1.1000000000000001</v>
      </c>
      <c r="AQ21">
        <v>14.3</v>
      </c>
      <c r="AR21">
        <v>-2.4</v>
      </c>
      <c r="AS21">
        <v>-1109.7</v>
      </c>
      <c r="BH21">
        <v>38</v>
      </c>
    </row>
    <row r="22" spans="4:65" x14ac:dyDescent="0.2">
      <c r="D22" s="5" t="s">
        <v>83</v>
      </c>
      <c r="E22" s="5" t="s">
        <v>78</v>
      </c>
      <c r="F22" s="5">
        <v>551.1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551.1</v>
      </c>
      <c r="W22" s="5"/>
      <c r="X22" s="5"/>
      <c r="Y22" s="5"/>
      <c r="Z22" s="5"/>
      <c r="AA22" s="5"/>
      <c r="AB22" s="5">
        <v>551.1</v>
      </c>
      <c r="AC22" s="5"/>
      <c r="AD22" s="5"/>
      <c r="AH22">
        <v>0</v>
      </c>
      <c r="AI22">
        <v>92.2</v>
      </c>
      <c r="AK22">
        <v>72.400000000000006</v>
      </c>
      <c r="AL22">
        <v>382.7</v>
      </c>
      <c r="AN22">
        <v>3.9</v>
      </c>
    </row>
    <row r="23" spans="4:65" x14ac:dyDescent="0.2">
      <c r="D23" s="5" t="s">
        <v>84</v>
      </c>
      <c r="E23" s="5" t="s">
        <v>78</v>
      </c>
      <c r="F23" s="5">
        <v>-39.5</v>
      </c>
      <c r="G23" s="5">
        <v>-2.2999999999999998</v>
      </c>
      <c r="H23" s="5"/>
      <c r="I23" s="5"/>
      <c r="J23" s="5"/>
      <c r="K23" s="5"/>
      <c r="L23" s="5"/>
      <c r="M23" s="5"/>
      <c r="N23" s="5">
        <v>-2.2999999999999998</v>
      </c>
      <c r="O23" s="5">
        <v>-2.2999999999999998</v>
      </c>
      <c r="S23" s="5"/>
      <c r="T23" s="5"/>
      <c r="U23" s="5"/>
      <c r="V23" s="5">
        <v>-37</v>
      </c>
      <c r="W23" s="5">
        <v>-16.8</v>
      </c>
      <c r="X23" s="5">
        <v>-7</v>
      </c>
      <c r="Y23" s="5">
        <v>-5.9</v>
      </c>
      <c r="Z23" s="5">
        <v>-3.9</v>
      </c>
      <c r="AA23" s="5"/>
      <c r="AB23" s="5">
        <v>-20.2</v>
      </c>
      <c r="AC23" s="5"/>
      <c r="AD23" s="5">
        <v>-0.7</v>
      </c>
      <c r="AE23">
        <v>-3.4</v>
      </c>
      <c r="AF23">
        <v>23.1</v>
      </c>
      <c r="AH23">
        <v>-0.1</v>
      </c>
      <c r="AI23">
        <v>-6.3</v>
      </c>
      <c r="AJ23">
        <v>2.1</v>
      </c>
      <c r="AK23">
        <v>-56.8</v>
      </c>
      <c r="AL23">
        <v>26.3</v>
      </c>
      <c r="AM23">
        <v>-2.4</v>
      </c>
      <c r="AN23">
        <v>1.2</v>
      </c>
      <c r="AO23">
        <v>0.5</v>
      </c>
      <c r="AP23">
        <v>0</v>
      </c>
      <c r="AQ23">
        <v>0.1</v>
      </c>
      <c r="AR23">
        <v>-3.9</v>
      </c>
      <c r="AS23">
        <v>-0.2</v>
      </c>
    </row>
    <row r="24" spans="4:65" x14ac:dyDescent="0.2">
      <c r="D24" s="5" t="s">
        <v>85</v>
      </c>
      <c r="E24" s="5" t="s">
        <v>78</v>
      </c>
      <c r="F24" s="5">
        <v>-35.799999999999997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-2.6</v>
      </c>
      <c r="W24" s="5"/>
      <c r="X24" s="5"/>
      <c r="Y24" s="5"/>
      <c r="Z24" s="5"/>
      <c r="AA24" s="5"/>
      <c r="AB24" s="5">
        <v>-2.6</v>
      </c>
      <c r="AC24" s="5"/>
      <c r="AD24" s="5"/>
      <c r="AK24">
        <v>-2.6</v>
      </c>
      <c r="AS24">
        <v>-33.299999999999997</v>
      </c>
      <c r="BH24">
        <v>0.1</v>
      </c>
    </row>
    <row r="25" spans="4:65" x14ac:dyDescent="0.2">
      <c r="D25" s="5" t="s">
        <v>86</v>
      </c>
      <c r="E25" s="5" t="s">
        <v>78</v>
      </c>
      <c r="F25" s="5">
        <v>3026.8</v>
      </c>
      <c r="G25" s="5">
        <v>367.2</v>
      </c>
      <c r="H25" s="5">
        <v>382.2</v>
      </c>
      <c r="I25" s="5">
        <v>381.9</v>
      </c>
      <c r="J25" s="5">
        <v>2.4</v>
      </c>
      <c r="K25" s="5">
        <v>148.6</v>
      </c>
      <c r="L25" s="5">
        <v>230.9</v>
      </c>
      <c r="M25" s="5">
        <v>0.4</v>
      </c>
      <c r="N25" s="5">
        <v>-15.1</v>
      </c>
      <c r="O25" s="5">
        <v>-15.2</v>
      </c>
      <c r="P25">
        <v>0.1</v>
      </c>
      <c r="S25" s="5"/>
      <c r="T25" s="5"/>
      <c r="U25" s="5"/>
      <c r="V25" s="5">
        <v>1095.4000000000001</v>
      </c>
      <c r="W25" s="5">
        <v>2503.1999999999998</v>
      </c>
      <c r="X25" s="5">
        <v>2293</v>
      </c>
      <c r="Y25" s="5">
        <v>198.8</v>
      </c>
      <c r="Z25" s="5">
        <v>10.1</v>
      </c>
      <c r="AA25" s="5">
        <v>1.4</v>
      </c>
      <c r="AB25" s="5">
        <v>-1407.9</v>
      </c>
      <c r="AC25" s="5">
        <v>0.9</v>
      </c>
      <c r="AD25" s="5">
        <v>25.2</v>
      </c>
      <c r="AE25">
        <v>7.9</v>
      </c>
      <c r="AF25">
        <v>-234.5</v>
      </c>
      <c r="AH25">
        <v>-3</v>
      </c>
      <c r="AI25">
        <v>-229.1</v>
      </c>
      <c r="AJ25">
        <v>0.7</v>
      </c>
      <c r="AK25">
        <v>-538.1</v>
      </c>
      <c r="AL25">
        <v>-418.4</v>
      </c>
      <c r="AM25">
        <v>-3.2</v>
      </c>
      <c r="AN25">
        <v>-16.399999999999999</v>
      </c>
      <c r="AO25">
        <v>-7</v>
      </c>
      <c r="AP25">
        <v>-1.1000000000000001</v>
      </c>
      <c r="AQ25">
        <v>14.4</v>
      </c>
      <c r="AR25">
        <v>-6.2</v>
      </c>
      <c r="AS25">
        <v>1430</v>
      </c>
      <c r="AT25">
        <v>35.1</v>
      </c>
      <c r="AU25">
        <v>0.4</v>
      </c>
      <c r="AV25">
        <v>0.9</v>
      </c>
      <c r="AW25">
        <v>0.9</v>
      </c>
      <c r="AY25">
        <v>0.2</v>
      </c>
      <c r="AZ25">
        <v>0.2</v>
      </c>
      <c r="BA25">
        <v>0</v>
      </c>
      <c r="BC25">
        <v>0</v>
      </c>
      <c r="BD25">
        <v>33.6</v>
      </c>
      <c r="BE25">
        <v>13.7</v>
      </c>
      <c r="BF25">
        <v>15.4</v>
      </c>
      <c r="BG25">
        <v>4.5999999999999996</v>
      </c>
      <c r="BH25">
        <v>37.9</v>
      </c>
      <c r="BJ25">
        <v>61.4</v>
      </c>
      <c r="BK25">
        <v>42.7</v>
      </c>
      <c r="BL25">
        <v>17.899999999999999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3654.1</v>
      </c>
      <c r="G26" s="5">
        <v>463.7</v>
      </c>
      <c r="H26" s="5">
        <v>379.2</v>
      </c>
      <c r="I26" s="5">
        <v>379.2</v>
      </c>
      <c r="J26" s="5"/>
      <c r="K26" s="5">
        <v>148.5</v>
      </c>
      <c r="L26" s="5">
        <v>230.7</v>
      </c>
      <c r="M26" s="5"/>
      <c r="N26" s="5">
        <v>84.6</v>
      </c>
      <c r="O26" s="5">
        <v>55.8</v>
      </c>
      <c r="S26" s="5"/>
      <c r="T26" s="5">
        <v>7.1</v>
      </c>
      <c r="U26" s="5">
        <v>21.7</v>
      </c>
      <c r="V26" s="5">
        <v>2664</v>
      </c>
      <c r="W26" s="5">
        <v>2398.3000000000002</v>
      </c>
      <c r="X26" s="5">
        <v>2293.5</v>
      </c>
      <c r="Y26" s="5">
        <v>93.4</v>
      </c>
      <c r="Z26" s="5">
        <v>10.1</v>
      </c>
      <c r="AA26" s="5">
        <v>1.4</v>
      </c>
      <c r="AB26" s="5">
        <v>265.60000000000002</v>
      </c>
      <c r="AC26" s="5">
        <v>30.7</v>
      </c>
      <c r="AD26" s="5">
        <v>14</v>
      </c>
      <c r="AE26">
        <v>110.1</v>
      </c>
      <c r="AF26">
        <v>0.2</v>
      </c>
      <c r="AH26">
        <v>0</v>
      </c>
      <c r="AI26">
        <v>8.6999999999999993</v>
      </c>
      <c r="AJ26">
        <v>9.6</v>
      </c>
      <c r="AK26">
        <v>8.5</v>
      </c>
      <c r="AL26">
        <v>53.1</v>
      </c>
      <c r="AM26">
        <v>1.9</v>
      </c>
      <c r="AN26">
        <v>0.4</v>
      </c>
      <c r="AP26">
        <v>0</v>
      </c>
      <c r="AQ26">
        <v>2.6</v>
      </c>
      <c r="AR26">
        <v>25.9</v>
      </c>
      <c r="AS26">
        <v>447.1</v>
      </c>
      <c r="AT26">
        <v>18.399999999999999</v>
      </c>
      <c r="AU26">
        <v>0.4</v>
      </c>
      <c r="AV26">
        <v>0.9</v>
      </c>
      <c r="AW26">
        <v>0.9</v>
      </c>
      <c r="AY26">
        <v>0</v>
      </c>
      <c r="BA26">
        <v>0</v>
      </c>
      <c r="BD26">
        <v>17.100000000000001</v>
      </c>
      <c r="BE26">
        <v>13.7</v>
      </c>
      <c r="BF26">
        <v>0.4</v>
      </c>
      <c r="BG26">
        <v>3.1</v>
      </c>
      <c r="BI26">
        <v>1</v>
      </c>
      <c r="BJ26">
        <v>60</v>
      </c>
      <c r="BK26">
        <v>42.7</v>
      </c>
      <c r="BL26">
        <v>16.5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830.3</v>
      </c>
      <c r="G27" s="5">
        <v>259.39999999999998</v>
      </c>
      <c r="H27" s="5">
        <v>230.7</v>
      </c>
      <c r="I27" s="5">
        <v>230.7</v>
      </c>
      <c r="J27" s="5"/>
      <c r="K27" s="5"/>
      <c r="L27" s="5">
        <v>230.7</v>
      </c>
      <c r="M27" s="5"/>
      <c r="N27" s="5">
        <v>28.7</v>
      </c>
      <c r="O27" s="5"/>
      <c r="S27" s="5"/>
      <c r="T27" s="5">
        <v>7.1</v>
      </c>
      <c r="U27" s="5">
        <v>21.7</v>
      </c>
      <c r="V27" s="5">
        <v>61.5</v>
      </c>
      <c r="W27" s="5"/>
      <c r="X27" s="5"/>
      <c r="Y27" s="5"/>
      <c r="Z27" s="5"/>
      <c r="AA27" s="5"/>
      <c r="AB27" s="5">
        <v>61.5</v>
      </c>
      <c r="AC27" s="5">
        <v>29.9</v>
      </c>
      <c r="AD27" s="5"/>
      <c r="AI27">
        <v>0</v>
      </c>
      <c r="AK27">
        <v>0.5</v>
      </c>
      <c r="AL27">
        <v>20</v>
      </c>
      <c r="AR27">
        <v>11</v>
      </c>
      <c r="AS27">
        <v>433.5</v>
      </c>
      <c r="AT27">
        <v>18</v>
      </c>
      <c r="AU27">
        <v>0.4</v>
      </c>
      <c r="AV27">
        <v>0.9</v>
      </c>
      <c r="AW27">
        <v>0.9</v>
      </c>
      <c r="AY27">
        <v>0</v>
      </c>
      <c r="BA27">
        <v>0</v>
      </c>
      <c r="BD27">
        <v>16.7</v>
      </c>
      <c r="BE27">
        <v>13.7</v>
      </c>
      <c r="BF27">
        <v>0.4</v>
      </c>
      <c r="BG27">
        <v>2.7</v>
      </c>
      <c r="BI27">
        <v>0.4</v>
      </c>
      <c r="BJ27">
        <v>57.5</v>
      </c>
      <c r="BK27">
        <v>42.7</v>
      </c>
      <c r="BL27">
        <v>13.9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2823.8</v>
      </c>
      <c r="G28" s="5">
        <v>204.3</v>
      </c>
      <c r="H28" s="5">
        <v>148.5</v>
      </c>
      <c r="I28" s="5">
        <v>148.5</v>
      </c>
      <c r="J28" s="5"/>
      <c r="K28" s="5">
        <v>148.5</v>
      </c>
      <c r="L28" s="5"/>
      <c r="M28" s="5"/>
      <c r="N28" s="5">
        <v>55.8</v>
      </c>
      <c r="O28" s="5">
        <v>55.8</v>
      </c>
      <c r="S28" s="5"/>
      <c r="T28" s="5"/>
      <c r="U28" s="5"/>
      <c r="V28" s="5">
        <v>2602.5</v>
      </c>
      <c r="W28" s="5">
        <v>2398.3000000000002</v>
      </c>
      <c r="X28" s="5">
        <v>2293.5</v>
      </c>
      <c r="Y28" s="5">
        <v>93.4</v>
      </c>
      <c r="Z28" s="5">
        <v>10.1</v>
      </c>
      <c r="AA28" s="5">
        <v>1.4</v>
      </c>
      <c r="AB28" s="5">
        <v>204.2</v>
      </c>
      <c r="AC28" s="5">
        <v>0.8</v>
      </c>
      <c r="AD28" s="5">
        <v>14</v>
      </c>
      <c r="AE28">
        <v>110.1</v>
      </c>
      <c r="AF28">
        <v>0.2</v>
      </c>
      <c r="AH28">
        <v>0</v>
      </c>
      <c r="AI28">
        <v>8.6999999999999993</v>
      </c>
      <c r="AJ28">
        <v>9.6</v>
      </c>
      <c r="AK28">
        <v>8</v>
      </c>
      <c r="AL28">
        <v>33</v>
      </c>
      <c r="AM28">
        <v>1.9</v>
      </c>
      <c r="AN28">
        <v>0.4</v>
      </c>
      <c r="AP28">
        <v>0</v>
      </c>
      <c r="AQ28">
        <v>2.6</v>
      </c>
      <c r="AR28">
        <v>14.9</v>
      </c>
      <c r="AS28">
        <v>13.5</v>
      </c>
      <c r="AT28">
        <v>0.4</v>
      </c>
      <c r="BD28">
        <v>0.4</v>
      </c>
      <c r="BG28">
        <v>0.4</v>
      </c>
      <c r="BI28">
        <v>0.6</v>
      </c>
      <c r="BJ28">
        <v>2.5</v>
      </c>
      <c r="BL28">
        <v>2.5</v>
      </c>
    </row>
    <row r="29" spans="4:65" x14ac:dyDescent="0.2">
      <c r="D29" s="5" t="s">
        <v>90</v>
      </c>
      <c r="E29" s="5" t="s">
        <v>78</v>
      </c>
      <c r="F29" s="5">
        <v>3179.8</v>
      </c>
      <c r="G29" s="5">
        <v>144.30000000000001</v>
      </c>
      <c r="H29" s="5"/>
      <c r="I29" s="5"/>
      <c r="J29" s="5"/>
      <c r="K29" s="5"/>
      <c r="L29" s="5"/>
      <c r="M29" s="5"/>
      <c r="N29" s="5">
        <v>144.30000000000001</v>
      </c>
      <c r="O29" s="5">
        <v>82.5</v>
      </c>
      <c r="R29">
        <v>5.8</v>
      </c>
      <c r="S29" s="5"/>
      <c r="T29" s="5">
        <v>24.3</v>
      </c>
      <c r="U29" s="5">
        <v>31.8</v>
      </c>
      <c r="V29" s="5">
        <v>2562.4</v>
      </c>
      <c r="W29" s="5">
        <v>1.9</v>
      </c>
      <c r="X29" s="5">
        <v>0.4</v>
      </c>
      <c r="Y29" s="5">
        <v>1.5</v>
      </c>
      <c r="Z29" s="5"/>
      <c r="AA29" s="5"/>
      <c r="AB29" s="5">
        <v>2560.4</v>
      </c>
      <c r="AC29" s="5">
        <v>172.2</v>
      </c>
      <c r="AD29" s="5">
        <v>56.4</v>
      </c>
      <c r="AE29">
        <v>229.4</v>
      </c>
      <c r="AF29">
        <v>395.3</v>
      </c>
      <c r="AH29">
        <v>3.2</v>
      </c>
      <c r="AI29">
        <v>241</v>
      </c>
      <c r="AJ29">
        <v>12.6</v>
      </c>
      <c r="AK29">
        <v>826.4</v>
      </c>
      <c r="AL29">
        <v>505.2</v>
      </c>
      <c r="AM29">
        <v>7.8</v>
      </c>
      <c r="AN29">
        <v>23</v>
      </c>
      <c r="AO29">
        <v>24.5</v>
      </c>
      <c r="AP29">
        <v>3.6</v>
      </c>
      <c r="AQ29">
        <v>8.1</v>
      </c>
      <c r="AR29">
        <v>51.7</v>
      </c>
      <c r="AS29">
        <v>0.4</v>
      </c>
      <c r="BH29">
        <v>287.5</v>
      </c>
      <c r="BI29">
        <v>185.2</v>
      </c>
    </row>
    <row r="30" spans="4:65" x14ac:dyDescent="0.2">
      <c r="D30" s="5" t="s">
        <v>91</v>
      </c>
      <c r="E30" s="5" t="s">
        <v>78</v>
      </c>
      <c r="F30" s="5">
        <v>458.8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287.5</v>
      </c>
      <c r="BI30">
        <v>171.2</v>
      </c>
    </row>
    <row r="31" spans="4:65" x14ac:dyDescent="0.2">
      <c r="D31" s="5" t="s">
        <v>92</v>
      </c>
      <c r="E31" s="5" t="s">
        <v>78</v>
      </c>
      <c r="F31" s="5">
        <v>2721</v>
      </c>
      <c r="G31" s="5">
        <v>144.30000000000001</v>
      </c>
      <c r="H31" s="5"/>
      <c r="I31" s="5"/>
      <c r="J31" s="5"/>
      <c r="K31" s="5"/>
      <c r="L31" s="5"/>
      <c r="M31" s="5"/>
      <c r="N31" s="5">
        <v>144.30000000000001</v>
      </c>
      <c r="O31" s="5">
        <v>82.5</v>
      </c>
      <c r="R31">
        <v>5.8</v>
      </c>
      <c r="S31" s="5"/>
      <c r="T31" s="5">
        <v>24.3</v>
      </c>
      <c r="U31" s="5">
        <v>31.8</v>
      </c>
      <c r="V31" s="5">
        <v>2562.4</v>
      </c>
      <c r="W31" s="5">
        <v>1.9</v>
      </c>
      <c r="X31" s="5">
        <v>0.4</v>
      </c>
      <c r="Y31" s="5">
        <v>1.5</v>
      </c>
      <c r="Z31" s="5"/>
      <c r="AA31" s="5"/>
      <c r="AB31" s="5">
        <v>2560.4</v>
      </c>
      <c r="AC31" s="5">
        <v>172.2</v>
      </c>
      <c r="AD31" s="5">
        <v>56.4</v>
      </c>
      <c r="AE31">
        <v>229.4</v>
      </c>
      <c r="AF31">
        <v>395.3</v>
      </c>
      <c r="AH31">
        <v>3.2</v>
      </c>
      <c r="AI31">
        <v>241</v>
      </c>
      <c r="AJ31">
        <v>12.6</v>
      </c>
      <c r="AK31">
        <v>826.4</v>
      </c>
      <c r="AL31">
        <v>505.2</v>
      </c>
      <c r="AM31">
        <v>7.8</v>
      </c>
      <c r="AN31">
        <v>23</v>
      </c>
      <c r="AO31">
        <v>24.5</v>
      </c>
      <c r="AP31">
        <v>3.6</v>
      </c>
      <c r="AQ31">
        <v>8.1</v>
      </c>
      <c r="AR31">
        <v>51.7</v>
      </c>
      <c r="AS31">
        <v>0.4</v>
      </c>
      <c r="BI31">
        <v>13.9</v>
      </c>
    </row>
    <row r="32" spans="4:65" x14ac:dyDescent="0.2">
      <c r="D32" s="5" t="s">
        <v>200</v>
      </c>
      <c r="E32" s="5" t="s">
        <v>78</v>
      </c>
      <c r="F32" s="5">
        <v>474.3</v>
      </c>
      <c r="G32" s="5">
        <v>319.39999999999998</v>
      </c>
      <c r="H32" s="5">
        <v>379.2</v>
      </c>
      <c r="I32" s="5">
        <v>379.2</v>
      </c>
      <c r="J32" s="5"/>
      <c r="K32" s="5">
        <v>148.5</v>
      </c>
      <c r="L32" s="5">
        <v>230.7</v>
      </c>
      <c r="M32" s="5"/>
      <c r="N32" s="5">
        <v>-59.7</v>
      </c>
      <c r="O32" s="5">
        <v>-26.6</v>
      </c>
      <c r="R32">
        <v>-5.8</v>
      </c>
      <c r="S32" s="5"/>
      <c r="T32" s="5">
        <v>-17.2</v>
      </c>
      <c r="U32" s="5">
        <v>-10.1</v>
      </c>
      <c r="V32" s="5">
        <v>101.6</v>
      </c>
      <c r="W32" s="5">
        <v>2396.4</v>
      </c>
      <c r="X32" s="5">
        <v>2293</v>
      </c>
      <c r="Y32" s="5">
        <v>91.9</v>
      </c>
      <c r="Z32" s="5">
        <v>10.1</v>
      </c>
      <c r="AA32" s="5">
        <v>1.4</v>
      </c>
      <c r="AB32" s="5">
        <v>-2294.8000000000002</v>
      </c>
      <c r="AC32" s="5">
        <v>-141.5</v>
      </c>
      <c r="AD32" s="5">
        <v>-42.5</v>
      </c>
      <c r="AE32">
        <v>-119.3</v>
      </c>
      <c r="AF32">
        <v>-395.1</v>
      </c>
      <c r="AH32">
        <v>-3.2</v>
      </c>
      <c r="AI32">
        <v>-232.3</v>
      </c>
      <c r="AJ32">
        <v>-3.1</v>
      </c>
      <c r="AK32">
        <v>-817.9</v>
      </c>
      <c r="AL32">
        <v>-452.2</v>
      </c>
      <c r="AM32">
        <v>-5.9</v>
      </c>
      <c r="AN32">
        <v>-22.5</v>
      </c>
      <c r="AO32">
        <v>-24.5</v>
      </c>
      <c r="AP32">
        <v>-3.5</v>
      </c>
      <c r="AQ32">
        <v>-5.5</v>
      </c>
      <c r="AR32">
        <v>-25.8</v>
      </c>
      <c r="AS32">
        <v>446.7</v>
      </c>
      <c r="AT32">
        <v>18.399999999999999</v>
      </c>
      <c r="AU32">
        <v>0.4</v>
      </c>
      <c r="AV32">
        <v>0.9</v>
      </c>
      <c r="AW32">
        <v>0.9</v>
      </c>
      <c r="AY32">
        <v>0</v>
      </c>
      <c r="BA32">
        <v>0</v>
      </c>
      <c r="BD32">
        <v>17.100000000000001</v>
      </c>
      <c r="BE32">
        <v>13.7</v>
      </c>
      <c r="BF32">
        <v>0.4</v>
      </c>
      <c r="BG32">
        <v>3.1</v>
      </c>
      <c r="BH32">
        <v>-287.5</v>
      </c>
      <c r="BI32">
        <v>-184.2</v>
      </c>
      <c r="BJ32">
        <v>60</v>
      </c>
      <c r="BK32">
        <v>42.7</v>
      </c>
      <c r="BL32">
        <v>16.5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371.5</v>
      </c>
      <c r="G33" s="5">
        <v>259.39999999999998</v>
      </c>
      <c r="H33" s="5">
        <v>230.7</v>
      </c>
      <c r="I33" s="5">
        <v>230.7</v>
      </c>
      <c r="J33" s="5"/>
      <c r="K33" s="5"/>
      <c r="L33" s="5">
        <v>230.7</v>
      </c>
      <c r="M33" s="5"/>
      <c r="N33" s="5">
        <v>28.7</v>
      </c>
      <c r="O33" s="5"/>
      <c r="S33" s="5"/>
      <c r="T33" s="5">
        <v>7.1</v>
      </c>
      <c r="U33" s="5">
        <v>21.7</v>
      </c>
      <c r="V33" s="5">
        <v>61.5</v>
      </c>
      <c r="W33" s="5"/>
      <c r="X33" s="5"/>
      <c r="Y33" s="5"/>
      <c r="Z33" s="5"/>
      <c r="AA33" s="5"/>
      <c r="AB33" s="5">
        <v>61.5</v>
      </c>
      <c r="AC33" s="5">
        <v>29.9</v>
      </c>
      <c r="AD33" s="5"/>
      <c r="AI33">
        <v>0</v>
      </c>
      <c r="AK33">
        <v>0.5</v>
      </c>
      <c r="AL33">
        <v>20</v>
      </c>
      <c r="AR33">
        <v>11</v>
      </c>
      <c r="AS33">
        <v>433.5</v>
      </c>
      <c r="AT33">
        <v>18</v>
      </c>
      <c r="AU33">
        <v>0.4</v>
      </c>
      <c r="AV33">
        <v>0.9</v>
      </c>
      <c r="AW33">
        <v>0.9</v>
      </c>
      <c r="AY33">
        <v>0</v>
      </c>
      <c r="BA33">
        <v>0</v>
      </c>
      <c r="BD33">
        <v>16.7</v>
      </c>
      <c r="BE33">
        <v>13.7</v>
      </c>
      <c r="BF33">
        <v>0.4</v>
      </c>
      <c r="BG33">
        <v>2.7</v>
      </c>
      <c r="BH33">
        <v>-287.5</v>
      </c>
      <c r="BI33">
        <v>-170.8</v>
      </c>
      <c r="BJ33">
        <v>57.5</v>
      </c>
      <c r="BK33">
        <v>42.7</v>
      </c>
      <c r="BL33">
        <v>13.9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102.8</v>
      </c>
      <c r="G34" s="5">
        <v>60</v>
      </c>
      <c r="H34" s="5">
        <v>148.5</v>
      </c>
      <c r="I34" s="5">
        <v>148.5</v>
      </c>
      <c r="J34" s="5"/>
      <c r="K34" s="5">
        <v>148.5</v>
      </c>
      <c r="L34" s="5"/>
      <c r="M34" s="5"/>
      <c r="N34" s="5">
        <v>-88.5</v>
      </c>
      <c r="O34" s="5">
        <v>-26.6</v>
      </c>
      <c r="R34">
        <v>-5.8</v>
      </c>
      <c r="S34" s="5"/>
      <c r="T34" s="5">
        <v>-24.3</v>
      </c>
      <c r="U34" s="5">
        <v>-31.8</v>
      </c>
      <c r="V34" s="5">
        <v>40.1</v>
      </c>
      <c r="W34" s="5">
        <v>2396.4</v>
      </c>
      <c r="X34" s="5">
        <v>2293</v>
      </c>
      <c r="Y34" s="5">
        <v>91.9</v>
      </c>
      <c r="Z34" s="5">
        <v>10.1</v>
      </c>
      <c r="AA34" s="5">
        <v>1.4</v>
      </c>
      <c r="AB34" s="5">
        <v>-2356.3000000000002</v>
      </c>
      <c r="AC34" s="5">
        <v>-171.4</v>
      </c>
      <c r="AD34" s="5">
        <v>-42.5</v>
      </c>
      <c r="AE34">
        <v>-119.3</v>
      </c>
      <c r="AF34">
        <v>-395.1</v>
      </c>
      <c r="AH34">
        <v>-3.2</v>
      </c>
      <c r="AI34">
        <v>-232.3</v>
      </c>
      <c r="AJ34">
        <v>-3.1</v>
      </c>
      <c r="AK34">
        <v>-818.4</v>
      </c>
      <c r="AL34">
        <v>-472.2</v>
      </c>
      <c r="AM34">
        <v>-5.9</v>
      </c>
      <c r="AN34">
        <v>-22.5</v>
      </c>
      <c r="AO34">
        <v>-24.5</v>
      </c>
      <c r="AP34">
        <v>-3.5</v>
      </c>
      <c r="AQ34">
        <v>-5.5</v>
      </c>
      <c r="AR34">
        <v>-36.799999999999997</v>
      </c>
      <c r="AS34">
        <v>13.1</v>
      </c>
      <c r="AT34">
        <v>0.4</v>
      </c>
      <c r="BD34">
        <v>0.4</v>
      </c>
      <c r="BG34">
        <v>0.4</v>
      </c>
      <c r="BI34">
        <v>-13.4</v>
      </c>
      <c r="BJ34">
        <v>2.5</v>
      </c>
      <c r="BL34">
        <v>2.5</v>
      </c>
    </row>
    <row r="35" spans="4:65" x14ac:dyDescent="0.2">
      <c r="D35" s="5" t="s">
        <v>203</v>
      </c>
      <c r="E35" s="5" t="s">
        <v>78</v>
      </c>
      <c r="F35" s="5">
        <v>211.7</v>
      </c>
      <c r="G35" s="5">
        <v>23.7</v>
      </c>
      <c r="H35" s="5"/>
      <c r="I35" s="5"/>
      <c r="J35" s="5"/>
      <c r="K35" s="5"/>
      <c r="L35" s="5"/>
      <c r="M35" s="5"/>
      <c r="N35" s="5">
        <v>23.7</v>
      </c>
      <c r="O35" s="5"/>
      <c r="S35" s="5"/>
      <c r="T35" s="5">
        <v>14.9</v>
      </c>
      <c r="U35" s="5">
        <v>8.6999999999999993</v>
      </c>
      <c r="V35" s="5">
        <v>116.2</v>
      </c>
      <c r="W35" s="5"/>
      <c r="X35" s="5"/>
      <c r="Y35" s="5"/>
      <c r="Z35" s="5"/>
      <c r="AA35" s="5"/>
      <c r="AB35" s="5">
        <v>116.2</v>
      </c>
      <c r="AC35" s="5">
        <v>78.400000000000006</v>
      </c>
      <c r="AD35" s="5">
        <v>0.1</v>
      </c>
      <c r="AF35">
        <v>0</v>
      </c>
      <c r="AK35">
        <v>0.1</v>
      </c>
      <c r="AL35">
        <v>25.4</v>
      </c>
      <c r="AQ35">
        <v>4.7</v>
      </c>
      <c r="AR35">
        <v>7.5</v>
      </c>
      <c r="AS35">
        <v>31.1</v>
      </c>
      <c r="BH35">
        <v>23.6</v>
      </c>
      <c r="BI35">
        <v>17.100000000000001</v>
      </c>
    </row>
    <row r="36" spans="4:65" x14ac:dyDescent="0.2">
      <c r="D36" s="5" t="s">
        <v>93</v>
      </c>
      <c r="E36" s="5" t="s">
        <v>78</v>
      </c>
      <c r="F36" s="5">
        <v>11.4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11.4</v>
      </c>
    </row>
    <row r="37" spans="4:65" x14ac:dyDescent="0.2">
      <c r="D37" s="5" t="s">
        <v>94</v>
      </c>
      <c r="E37" s="5" t="s">
        <v>78</v>
      </c>
      <c r="F37" s="5">
        <v>25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20.3</v>
      </c>
      <c r="BH37">
        <v>3.8</v>
      </c>
      <c r="BI37">
        <v>0.9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S38" s="5"/>
      <c r="T38" s="5">
        <v>9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14.6</v>
      </c>
      <c r="G39" s="5">
        <v>13.3</v>
      </c>
      <c r="H39" s="5"/>
      <c r="I39" s="5"/>
      <c r="J39" s="5"/>
      <c r="K39" s="5"/>
      <c r="L39" s="5"/>
      <c r="M39" s="5"/>
      <c r="N39" s="5">
        <v>13.3</v>
      </c>
      <c r="O39" s="5"/>
      <c r="S39" s="5"/>
      <c r="T39" s="5">
        <v>6</v>
      </c>
      <c r="U39" s="5">
        <v>7.3</v>
      </c>
      <c r="V39" s="5"/>
      <c r="W39" s="5"/>
      <c r="X39" s="5"/>
      <c r="Y39" s="5"/>
      <c r="Z39" s="5"/>
      <c r="AA39" s="5"/>
      <c r="AB39" s="5"/>
      <c r="AC39" s="5"/>
      <c r="AD39" s="5"/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149.9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116.2</v>
      </c>
      <c r="W40" s="5"/>
      <c r="X40" s="5"/>
      <c r="Y40" s="5"/>
      <c r="Z40" s="5"/>
      <c r="AA40" s="5"/>
      <c r="AB40" s="5">
        <v>116.2</v>
      </c>
      <c r="AC40" s="5">
        <v>78.400000000000006</v>
      </c>
      <c r="AD40" s="5">
        <v>0.1</v>
      </c>
      <c r="AF40">
        <v>0</v>
      </c>
      <c r="AK40">
        <v>0.1</v>
      </c>
      <c r="AL40">
        <v>25.4</v>
      </c>
      <c r="AQ40">
        <v>4.7</v>
      </c>
      <c r="AR40">
        <v>7.5</v>
      </c>
      <c r="AS40">
        <v>10</v>
      </c>
      <c r="BH40">
        <v>7.5</v>
      </c>
      <c r="BI40">
        <v>16.2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4:65" x14ac:dyDescent="0.2">
      <c r="D42" s="5" t="s">
        <v>98</v>
      </c>
      <c r="E42" s="5" t="s">
        <v>78</v>
      </c>
      <c r="F42" s="5">
        <v>18.899999999999999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14.5</v>
      </c>
      <c r="BI42">
        <v>4.4000000000000004</v>
      </c>
    </row>
    <row r="43" spans="4:65" x14ac:dyDescent="0.2">
      <c r="D43" s="5" t="s">
        <v>99</v>
      </c>
      <c r="E43" s="5" t="s">
        <v>78</v>
      </c>
      <c r="F43" s="5">
        <v>2322</v>
      </c>
      <c r="G43" s="5">
        <v>24.1</v>
      </c>
      <c r="H43" s="5">
        <v>3.1</v>
      </c>
      <c r="I43" s="5">
        <v>2.7</v>
      </c>
      <c r="J43" s="5">
        <v>2.4</v>
      </c>
      <c r="K43" s="5">
        <v>0.1</v>
      </c>
      <c r="L43" s="5">
        <v>0.2</v>
      </c>
      <c r="M43" s="5">
        <v>0.4</v>
      </c>
      <c r="N43" s="5">
        <v>21</v>
      </c>
      <c r="O43" s="5">
        <v>11.4</v>
      </c>
      <c r="P43">
        <v>0.1</v>
      </c>
      <c r="R43">
        <v>5.8</v>
      </c>
      <c r="S43" s="5"/>
      <c r="T43" s="5">
        <v>2.2999999999999998</v>
      </c>
      <c r="U43" s="5">
        <v>1.4</v>
      </c>
      <c r="V43" s="5">
        <v>877.6</v>
      </c>
      <c r="W43" s="5">
        <v>106.8</v>
      </c>
      <c r="X43" s="5"/>
      <c r="Y43" s="5">
        <v>106.8</v>
      </c>
      <c r="Z43" s="5"/>
      <c r="AA43" s="5"/>
      <c r="AB43" s="5">
        <v>770.7</v>
      </c>
      <c r="AC43" s="5">
        <v>64</v>
      </c>
      <c r="AD43" s="5">
        <v>67.5</v>
      </c>
      <c r="AE43">
        <v>127.3</v>
      </c>
      <c r="AF43">
        <v>160.6</v>
      </c>
      <c r="AH43">
        <v>0.2</v>
      </c>
      <c r="AI43">
        <v>3.2</v>
      </c>
      <c r="AJ43">
        <v>3.8</v>
      </c>
      <c r="AK43">
        <v>279.7</v>
      </c>
      <c r="AL43">
        <v>8.3000000000000007</v>
      </c>
      <c r="AM43">
        <v>2.7</v>
      </c>
      <c r="AN43">
        <v>6.1</v>
      </c>
      <c r="AO43">
        <v>17.5</v>
      </c>
      <c r="AP43">
        <v>2.4</v>
      </c>
      <c r="AQ43">
        <v>15.2</v>
      </c>
      <c r="AR43">
        <v>12.1</v>
      </c>
      <c r="AS43">
        <v>952.2</v>
      </c>
      <c r="AT43">
        <v>16.7</v>
      </c>
      <c r="AY43">
        <v>0.2</v>
      </c>
      <c r="AZ43">
        <v>0.2</v>
      </c>
      <c r="BC43">
        <v>0</v>
      </c>
      <c r="BD43">
        <v>16.5</v>
      </c>
      <c r="BF43">
        <v>14.9</v>
      </c>
      <c r="BG43">
        <v>1.5</v>
      </c>
      <c r="BH43">
        <v>287.3</v>
      </c>
      <c r="BI43">
        <v>162.69999999999999</v>
      </c>
      <c r="BJ43">
        <v>1.4</v>
      </c>
      <c r="BL43">
        <v>1.4</v>
      </c>
    </row>
    <row r="44" spans="4:65" x14ac:dyDescent="0.2">
      <c r="D44" s="5" t="s">
        <v>100</v>
      </c>
      <c r="E44" s="5" t="s">
        <v>78</v>
      </c>
      <c r="F44" s="5">
        <v>1892.3</v>
      </c>
      <c r="G44" s="5">
        <v>14.5</v>
      </c>
      <c r="H44" s="5">
        <v>2.9</v>
      </c>
      <c r="I44" s="5">
        <v>2.6</v>
      </c>
      <c r="J44" s="5">
        <v>2.4</v>
      </c>
      <c r="K44" s="5"/>
      <c r="L44" s="5">
        <v>0.2</v>
      </c>
      <c r="M44" s="5">
        <v>0.4</v>
      </c>
      <c r="N44" s="5">
        <v>11.6</v>
      </c>
      <c r="O44" s="5">
        <v>7.8</v>
      </c>
      <c r="P44">
        <v>0.1</v>
      </c>
      <c r="S44" s="5"/>
      <c r="T44" s="5">
        <v>2.2999999999999998</v>
      </c>
      <c r="U44" s="5">
        <v>1.4</v>
      </c>
      <c r="V44" s="5">
        <v>560</v>
      </c>
      <c r="W44" s="5"/>
      <c r="X44" s="5"/>
      <c r="Y44" s="5"/>
      <c r="Z44" s="5"/>
      <c r="AA44" s="5"/>
      <c r="AB44" s="5">
        <v>560</v>
      </c>
      <c r="AC44" s="5">
        <v>64</v>
      </c>
      <c r="AD44" s="5">
        <v>44.5</v>
      </c>
      <c r="AF44">
        <v>160.6</v>
      </c>
      <c r="AH44">
        <v>0.2</v>
      </c>
      <c r="AI44">
        <v>3.2</v>
      </c>
      <c r="AJ44">
        <v>0.7</v>
      </c>
      <c r="AK44">
        <v>278.39999999999998</v>
      </c>
      <c r="AL44">
        <v>7.6</v>
      </c>
      <c r="AR44">
        <v>0.8</v>
      </c>
      <c r="AS44">
        <v>849.5</v>
      </c>
      <c r="AT44">
        <v>16.7</v>
      </c>
      <c r="AY44">
        <v>0.2</v>
      </c>
      <c r="AZ44">
        <v>0.2</v>
      </c>
      <c r="BC44">
        <v>0</v>
      </c>
      <c r="BD44">
        <v>16.5</v>
      </c>
      <c r="BF44">
        <v>14.9</v>
      </c>
      <c r="BG44">
        <v>1.5</v>
      </c>
      <c r="BH44">
        <v>287.3</v>
      </c>
      <c r="BI44">
        <v>162.69999999999999</v>
      </c>
      <c r="BJ44">
        <v>1.4</v>
      </c>
      <c r="BL44">
        <v>1.4</v>
      </c>
    </row>
    <row r="45" spans="4:65" x14ac:dyDescent="0.2">
      <c r="D45" s="5" t="s">
        <v>101</v>
      </c>
      <c r="E45" s="5" t="s">
        <v>78</v>
      </c>
      <c r="F45" s="5">
        <v>600.29999999999995</v>
      </c>
      <c r="G45" s="5">
        <v>14.2</v>
      </c>
      <c r="H45" s="5">
        <v>2.6</v>
      </c>
      <c r="I45" s="5">
        <v>2.2999999999999998</v>
      </c>
      <c r="J45" s="5">
        <v>2.1</v>
      </c>
      <c r="K45" s="5"/>
      <c r="L45" s="5">
        <v>0.2</v>
      </c>
      <c r="M45" s="5">
        <v>0.4</v>
      </c>
      <c r="N45" s="5">
        <v>11.6</v>
      </c>
      <c r="O45" s="5">
        <v>7.8</v>
      </c>
      <c r="P45">
        <v>0.1</v>
      </c>
      <c r="S45" s="5"/>
      <c r="T45" s="5">
        <v>2.2999999999999998</v>
      </c>
      <c r="U45" s="5">
        <v>1.4</v>
      </c>
      <c r="V45" s="5">
        <v>104.8</v>
      </c>
      <c r="W45" s="5"/>
      <c r="X45" s="5"/>
      <c r="Y45" s="5"/>
      <c r="Z45" s="5"/>
      <c r="AA45" s="5"/>
      <c r="AB45" s="5">
        <v>104.8</v>
      </c>
      <c r="AC45" s="5">
        <v>64</v>
      </c>
      <c r="AD45" s="5">
        <v>1.4</v>
      </c>
      <c r="AF45">
        <v>0</v>
      </c>
      <c r="AJ45">
        <v>0</v>
      </c>
      <c r="AK45">
        <v>34</v>
      </c>
      <c r="AL45">
        <v>4.5</v>
      </c>
      <c r="AR45">
        <v>0.8</v>
      </c>
      <c r="AS45">
        <v>212.7</v>
      </c>
      <c r="AT45">
        <v>2</v>
      </c>
      <c r="BD45">
        <v>2</v>
      </c>
      <c r="BF45">
        <v>1.4</v>
      </c>
      <c r="BG45">
        <v>0.7</v>
      </c>
      <c r="BH45">
        <v>131</v>
      </c>
      <c r="BI45">
        <v>134.19999999999999</v>
      </c>
      <c r="BJ45">
        <v>1.4</v>
      </c>
      <c r="BL45">
        <v>1.4</v>
      </c>
    </row>
    <row r="46" spans="4:65" x14ac:dyDescent="0.2">
      <c r="D46" s="5" t="s">
        <v>205</v>
      </c>
      <c r="E46" s="5" t="s">
        <v>78</v>
      </c>
      <c r="F46" s="5">
        <v>32.299999999999997</v>
      </c>
      <c r="G46" s="5">
        <v>10.1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10.1</v>
      </c>
      <c r="O46" s="5">
        <v>6.5</v>
      </c>
      <c r="S46" s="5"/>
      <c r="T46" s="5">
        <v>2.2999999999999998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10.9</v>
      </c>
      <c r="BH46">
        <v>7.6</v>
      </c>
      <c r="BI46">
        <v>3.5</v>
      </c>
    </row>
    <row r="47" spans="4:65" x14ac:dyDescent="0.2">
      <c r="D47" s="5" t="s">
        <v>206</v>
      </c>
      <c r="E47" s="5" t="s">
        <v>78</v>
      </c>
      <c r="F47" s="5">
        <v>285.60000000000002</v>
      </c>
      <c r="G47" s="5">
        <v>0.3</v>
      </c>
      <c r="H47" s="5">
        <v>0.2</v>
      </c>
      <c r="I47" s="5">
        <v>0.2</v>
      </c>
      <c r="J47" s="5"/>
      <c r="K47" s="5"/>
      <c r="L47" s="5">
        <v>0.2</v>
      </c>
      <c r="M47" s="5"/>
      <c r="N47" s="5">
        <v>0.1</v>
      </c>
      <c r="O47" s="5">
        <v>0.1</v>
      </c>
      <c r="S47" s="5"/>
      <c r="T47" s="5"/>
      <c r="U47" s="5"/>
      <c r="V47" s="5">
        <v>66.400000000000006</v>
      </c>
      <c r="W47" s="5"/>
      <c r="X47" s="5"/>
      <c r="Y47" s="5"/>
      <c r="Z47" s="5"/>
      <c r="AA47" s="5"/>
      <c r="AB47" s="5">
        <v>66.400000000000006</v>
      </c>
      <c r="AC47" s="5">
        <v>63.8</v>
      </c>
      <c r="AD47" s="5">
        <v>0.6</v>
      </c>
      <c r="AK47">
        <v>0.2</v>
      </c>
      <c r="AL47">
        <v>0.9</v>
      </c>
      <c r="AR47">
        <v>0.8</v>
      </c>
      <c r="AS47">
        <v>80.599999999999994</v>
      </c>
      <c r="BH47">
        <v>43.8</v>
      </c>
      <c r="BI47">
        <v>94.3</v>
      </c>
      <c r="BJ47">
        <v>0.2</v>
      </c>
      <c r="BL47">
        <v>0.2</v>
      </c>
    </row>
    <row r="48" spans="4:65" x14ac:dyDescent="0.2">
      <c r="D48" s="5" t="s">
        <v>207</v>
      </c>
      <c r="E48" s="5" t="s">
        <v>78</v>
      </c>
      <c r="F48" s="5">
        <v>21.9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K48">
        <v>0</v>
      </c>
      <c r="AS48">
        <v>3.8</v>
      </c>
      <c r="BH48">
        <v>16.5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38</v>
      </c>
      <c r="G49" s="5">
        <v>2.1</v>
      </c>
      <c r="H49" s="5">
        <v>0.9</v>
      </c>
      <c r="I49" s="5">
        <v>0.6</v>
      </c>
      <c r="J49" s="5">
        <v>0.6</v>
      </c>
      <c r="K49" s="5"/>
      <c r="L49" s="5"/>
      <c r="M49" s="5">
        <v>0.3</v>
      </c>
      <c r="N49" s="5">
        <v>1.1000000000000001</v>
      </c>
      <c r="O49" s="5">
        <v>1.1000000000000001</v>
      </c>
      <c r="S49" s="5"/>
      <c r="T49" s="5"/>
      <c r="U49" s="5"/>
      <c r="V49" s="5">
        <v>3.2</v>
      </c>
      <c r="W49" s="5"/>
      <c r="X49" s="5"/>
      <c r="Y49" s="5"/>
      <c r="Z49" s="5"/>
      <c r="AA49" s="5"/>
      <c r="AB49" s="5">
        <v>3.2</v>
      </c>
      <c r="AC49" s="5"/>
      <c r="AD49" s="5">
        <v>0</v>
      </c>
      <c r="AK49">
        <v>0.4</v>
      </c>
      <c r="AL49">
        <v>2.7</v>
      </c>
      <c r="AS49">
        <v>26.8</v>
      </c>
      <c r="BH49">
        <v>5.2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3.6</v>
      </c>
      <c r="BH50">
        <v>2</v>
      </c>
    </row>
    <row r="51" spans="4:61" x14ac:dyDescent="0.2">
      <c r="D51" s="5" t="s">
        <v>210</v>
      </c>
      <c r="E51" s="5" t="s">
        <v>78</v>
      </c>
      <c r="F51" s="5">
        <v>30.1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1</v>
      </c>
      <c r="W51" s="5"/>
      <c r="X51" s="5"/>
      <c r="Y51" s="5"/>
      <c r="Z51" s="5"/>
      <c r="AA51" s="5"/>
      <c r="AB51" s="5">
        <v>1</v>
      </c>
      <c r="AC51" s="5"/>
      <c r="AD51" s="5">
        <v>0.3</v>
      </c>
      <c r="AF51">
        <v>0</v>
      </c>
      <c r="AK51">
        <v>0.6</v>
      </c>
      <c r="AL51">
        <v>0.1</v>
      </c>
      <c r="AS51">
        <v>17.100000000000001</v>
      </c>
      <c r="BH51">
        <v>11.1</v>
      </c>
      <c r="BI51">
        <v>0.9</v>
      </c>
    </row>
    <row r="52" spans="4:61" x14ac:dyDescent="0.2">
      <c r="D52" t="s">
        <v>211</v>
      </c>
      <c r="E52" t="s">
        <v>78</v>
      </c>
      <c r="F52">
        <v>1.7</v>
      </c>
      <c r="G52">
        <v>0</v>
      </c>
      <c r="H52">
        <v>0</v>
      </c>
      <c r="M52">
        <v>0</v>
      </c>
      <c r="S52" s="5"/>
      <c r="T52" s="5"/>
      <c r="U52" s="5"/>
      <c r="V52" s="5">
        <v>1.2</v>
      </c>
      <c r="W52" s="5"/>
      <c r="X52" s="5"/>
      <c r="Y52" s="5"/>
      <c r="Z52" s="5"/>
      <c r="AA52" s="5"/>
      <c r="AB52" s="5">
        <v>1.2</v>
      </c>
      <c r="AC52" s="5"/>
      <c r="AD52" s="5"/>
      <c r="AK52">
        <v>1.2</v>
      </c>
      <c r="AS52">
        <v>0.3</v>
      </c>
      <c r="BH52">
        <v>0.2</v>
      </c>
    </row>
    <row r="53" spans="4:61" x14ac:dyDescent="0.2">
      <c r="D53" t="s">
        <v>212</v>
      </c>
      <c r="E53" t="s">
        <v>78</v>
      </c>
      <c r="F53">
        <v>89.4</v>
      </c>
      <c r="G53">
        <v>1.5</v>
      </c>
      <c r="H53">
        <v>1.4</v>
      </c>
      <c r="I53">
        <v>1.4</v>
      </c>
      <c r="J53">
        <v>1.4</v>
      </c>
      <c r="N53">
        <v>0.1</v>
      </c>
      <c r="O53">
        <v>0.1</v>
      </c>
      <c r="S53" s="5"/>
      <c r="T53" s="5"/>
      <c r="U53" s="5"/>
      <c r="V53" s="5">
        <v>2</v>
      </c>
      <c r="W53" s="5"/>
      <c r="X53" s="5"/>
      <c r="Y53" s="5"/>
      <c r="Z53" s="5"/>
      <c r="AA53" s="5"/>
      <c r="AB53" s="5">
        <v>2</v>
      </c>
      <c r="AC53" s="5">
        <v>0.2</v>
      </c>
      <c r="AD53" s="5">
        <v>0.2</v>
      </c>
      <c r="AK53">
        <v>0.9</v>
      </c>
      <c r="AL53">
        <v>0.7</v>
      </c>
      <c r="AS53">
        <v>45.2</v>
      </c>
      <c r="AT53">
        <v>0.7</v>
      </c>
      <c r="BD53">
        <v>0.7</v>
      </c>
      <c r="BH53">
        <v>20.7</v>
      </c>
      <c r="BI53">
        <v>19.399999999999999</v>
      </c>
    </row>
    <row r="54" spans="4:61" x14ac:dyDescent="0.2">
      <c r="D54" t="s">
        <v>213</v>
      </c>
      <c r="E54" t="s">
        <v>78</v>
      </c>
      <c r="F54">
        <v>35.200000000000003</v>
      </c>
      <c r="S54" s="5"/>
      <c r="T54" s="5"/>
      <c r="U54" s="5"/>
      <c r="V54" s="5">
        <v>0.1</v>
      </c>
      <c r="W54" s="5"/>
      <c r="X54" s="5"/>
      <c r="Y54" s="5"/>
      <c r="Z54" s="5"/>
      <c r="AA54" s="5"/>
      <c r="AB54" s="5">
        <v>0.1</v>
      </c>
      <c r="AC54" s="5"/>
      <c r="AD54" s="5">
        <v>0</v>
      </c>
      <c r="AK54">
        <v>0</v>
      </c>
      <c r="AL54">
        <v>0.1</v>
      </c>
      <c r="AS54">
        <v>8.9</v>
      </c>
      <c r="BH54">
        <v>11.4</v>
      </c>
      <c r="BI54">
        <v>14.7</v>
      </c>
    </row>
    <row r="55" spans="4:61" x14ac:dyDescent="0.2">
      <c r="D55" t="s">
        <v>214</v>
      </c>
      <c r="E55" t="s">
        <v>78</v>
      </c>
      <c r="F55">
        <v>2.9</v>
      </c>
      <c r="S55" s="5"/>
      <c r="T55" s="5"/>
      <c r="U55" s="5"/>
      <c r="V55" s="5">
        <v>0</v>
      </c>
      <c r="W55" s="5"/>
      <c r="X55" s="5"/>
      <c r="Y55" s="5"/>
      <c r="Z55" s="5"/>
      <c r="AA55" s="5"/>
      <c r="AB55" s="5">
        <v>0</v>
      </c>
      <c r="AC55" s="5"/>
      <c r="AD55" s="5"/>
      <c r="AK55">
        <v>0</v>
      </c>
      <c r="AS55">
        <v>0.9</v>
      </c>
      <c r="AT55">
        <v>0.9</v>
      </c>
      <c r="BD55">
        <v>0.9</v>
      </c>
      <c r="BH55">
        <v>1</v>
      </c>
    </row>
    <row r="56" spans="4:61" x14ac:dyDescent="0.2">
      <c r="D56" t="s">
        <v>215</v>
      </c>
      <c r="E56" t="s">
        <v>78</v>
      </c>
      <c r="F56">
        <v>38.200000000000003</v>
      </c>
      <c r="V56">
        <v>30.2</v>
      </c>
      <c r="AB56">
        <v>30.2</v>
      </c>
      <c r="AK56">
        <v>30.2</v>
      </c>
      <c r="AS56">
        <v>4.5999999999999996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8.1999999999999993</v>
      </c>
      <c r="G57" t="s">
        <v>128</v>
      </c>
      <c r="H57" t="s">
        <v>128</v>
      </c>
      <c r="I57" t="s">
        <v>128</v>
      </c>
      <c r="J57" t="s">
        <v>128</v>
      </c>
      <c r="AS57">
        <v>5.6</v>
      </c>
      <c r="BH57">
        <v>2.1</v>
      </c>
      <c r="BI57">
        <v>0.4</v>
      </c>
    </row>
    <row r="58" spans="4:61" x14ac:dyDescent="0.2">
      <c r="D58" t="s">
        <v>216</v>
      </c>
      <c r="E58" t="s">
        <v>78</v>
      </c>
      <c r="F58">
        <v>11.1</v>
      </c>
      <c r="G58">
        <v>0.2</v>
      </c>
      <c r="H58">
        <v>0</v>
      </c>
      <c r="I58">
        <v>0</v>
      </c>
      <c r="J58">
        <v>0</v>
      </c>
      <c r="N58">
        <v>0.1</v>
      </c>
      <c r="P58">
        <v>0.1</v>
      </c>
      <c r="AS58">
        <v>4.4000000000000004</v>
      </c>
      <c r="AT58">
        <v>0.4</v>
      </c>
      <c r="BD58">
        <v>0.4</v>
      </c>
      <c r="BH58">
        <v>6</v>
      </c>
    </row>
    <row r="59" spans="4:61" x14ac:dyDescent="0.2">
      <c r="D59" t="s">
        <v>102</v>
      </c>
      <c r="E59" t="s">
        <v>78</v>
      </c>
      <c r="F59">
        <v>406.7</v>
      </c>
      <c r="V59">
        <v>401.4</v>
      </c>
      <c r="AB59">
        <v>401.4</v>
      </c>
      <c r="AD59">
        <v>36.1</v>
      </c>
      <c r="AF59">
        <v>160.6</v>
      </c>
      <c r="AH59">
        <v>0.2</v>
      </c>
      <c r="AI59">
        <v>1</v>
      </c>
      <c r="AK59">
        <v>203.5</v>
      </c>
      <c r="BH59">
        <v>5.2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389.3</v>
      </c>
      <c r="V61">
        <v>389.3</v>
      </c>
      <c r="AB61">
        <v>389.3</v>
      </c>
      <c r="AD61">
        <v>36.1</v>
      </c>
      <c r="AF61">
        <v>160.6</v>
      </c>
      <c r="AK61">
        <v>192.6</v>
      </c>
      <c r="BH61">
        <v>0</v>
      </c>
    </row>
    <row r="62" spans="4:61" x14ac:dyDescent="0.2">
      <c r="D62" t="s">
        <v>219</v>
      </c>
      <c r="E62" t="s">
        <v>78</v>
      </c>
      <c r="F62">
        <v>6.5</v>
      </c>
      <c r="V62">
        <v>1.3</v>
      </c>
      <c r="AB62">
        <v>1.3</v>
      </c>
      <c r="AK62">
        <v>1.3</v>
      </c>
      <c r="BH62">
        <v>5.2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9.6999999999999993</v>
      </c>
      <c r="V64">
        <v>9.6999999999999993</v>
      </c>
      <c r="AB64">
        <v>9.6999999999999993</v>
      </c>
      <c r="AK64">
        <v>9.6999999999999993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885.3</v>
      </c>
      <c r="G66">
        <v>0.3</v>
      </c>
      <c r="H66">
        <v>0.3</v>
      </c>
      <c r="I66">
        <v>0.3</v>
      </c>
      <c r="J66">
        <v>0.3</v>
      </c>
      <c r="N66">
        <v>0</v>
      </c>
      <c r="P66">
        <v>0</v>
      </c>
      <c r="V66">
        <v>53.9</v>
      </c>
      <c r="AB66">
        <v>53.9</v>
      </c>
      <c r="AD66">
        <v>7</v>
      </c>
      <c r="AI66">
        <v>2.2000000000000002</v>
      </c>
      <c r="AJ66">
        <v>0.7</v>
      </c>
      <c r="AK66">
        <v>40.9</v>
      </c>
      <c r="AL66">
        <v>3</v>
      </c>
      <c r="AS66">
        <v>636.79999999999995</v>
      </c>
      <c r="AT66">
        <v>14.7</v>
      </c>
      <c r="AY66">
        <v>0.2</v>
      </c>
      <c r="AZ66">
        <v>0.2</v>
      </c>
      <c r="BC66">
        <v>0</v>
      </c>
      <c r="BD66">
        <v>14.4</v>
      </c>
      <c r="BF66">
        <v>13.6</v>
      </c>
      <c r="BG66">
        <v>0.9</v>
      </c>
      <c r="BH66">
        <v>151.1</v>
      </c>
      <c r="BI66">
        <v>28.5</v>
      </c>
    </row>
    <row r="67" spans="4:61" x14ac:dyDescent="0.2">
      <c r="D67" t="s">
        <v>115</v>
      </c>
      <c r="E67" t="s">
        <v>78</v>
      </c>
      <c r="F67">
        <v>233.1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2.1</v>
      </c>
      <c r="AJ67">
        <v>0</v>
      </c>
      <c r="AK67">
        <v>5.4</v>
      </c>
      <c r="AL67">
        <v>0</v>
      </c>
      <c r="AS67">
        <v>139.6</v>
      </c>
      <c r="AT67">
        <v>1.3</v>
      </c>
      <c r="AY67">
        <v>0</v>
      </c>
      <c r="AZ67">
        <v>0</v>
      </c>
      <c r="BC67">
        <v>0</v>
      </c>
      <c r="BD67">
        <v>1.2</v>
      </c>
      <c r="BF67">
        <v>0.3</v>
      </c>
      <c r="BG67">
        <v>0.9</v>
      </c>
      <c r="BH67">
        <v>74.3</v>
      </c>
      <c r="BI67">
        <v>10.4</v>
      </c>
    </row>
    <row r="68" spans="4:61" x14ac:dyDescent="0.2">
      <c r="D68" t="s">
        <v>104</v>
      </c>
      <c r="E68" t="s">
        <v>78</v>
      </c>
      <c r="F68">
        <v>458.7</v>
      </c>
      <c r="G68">
        <v>0.3</v>
      </c>
      <c r="H68">
        <v>0.3</v>
      </c>
      <c r="I68">
        <v>0.3</v>
      </c>
      <c r="J68">
        <v>0.3</v>
      </c>
      <c r="N68">
        <v>0</v>
      </c>
      <c r="P68">
        <v>0</v>
      </c>
      <c r="V68">
        <v>8.4</v>
      </c>
      <c r="AB68">
        <v>8.4</v>
      </c>
      <c r="AD68">
        <v>1.5</v>
      </c>
      <c r="AJ68">
        <v>0.7</v>
      </c>
      <c r="AK68">
        <v>6.2</v>
      </c>
      <c r="AS68">
        <v>366.8</v>
      </c>
      <c r="AT68">
        <v>13.3</v>
      </c>
      <c r="AY68">
        <v>0.1</v>
      </c>
      <c r="AZ68">
        <v>0.1</v>
      </c>
      <c r="BC68">
        <v>0</v>
      </c>
      <c r="BD68">
        <v>13.1</v>
      </c>
      <c r="BF68">
        <v>13.1</v>
      </c>
      <c r="BH68">
        <v>63.3</v>
      </c>
      <c r="BI68">
        <v>6.7</v>
      </c>
    </row>
    <row r="69" spans="4:61" x14ac:dyDescent="0.2">
      <c r="D69" t="s">
        <v>105</v>
      </c>
      <c r="E69" t="s">
        <v>78</v>
      </c>
      <c r="F69">
        <v>173.3</v>
      </c>
      <c r="V69">
        <v>17.8</v>
      </c>
      <c r="AB69">
        <v>17.8</v>
      </c>
      <c r="AD69">
        <v>3.5</v>
      </c>
      <c r="AK69">
        <v>14.3</v>
      </c>
      <c r="AS69">
        <v>130.5</v>
      </c>
      <c r="AT69">
        <v>0.1</v>
      </c>
      <c r="BC69">
        <v>0</v>
      </c>
      <c r="BD69">
        <v>0.1</v>
      </c>
      <c r="BF69">
        <v>0.1</v>
      </c>
      <c r="BH69">
        <v>13.5</v>
      </c>
      <c r="BI69">
        <v>11.4</v>
      </c>
    </row>
    <row r="70" spans="4:61" x14ac:dyDescent="0.2">
      <c r="D70" t="s">
        <v>106</v>
      </c>
      <c r="E70" t="s">
        <v>78</v>
      </c>
      <c r="F70">
        <v>15.6</v>
      </c>
      <c r="V70">
        <v>15.6</v>
      </c>
      <c r="AB70">
        <v>15.6</v>
      </c>
      <c r="AK70">
        <v>12.5</v>
      </c>
      <c r="AL70">
        <v>3</v>
      </c>
    </row>
    <row r="71" spans="4:61" x14ac:dyDescent="0.2">
      <c r="D71" t="s">
        <v>107</v>
      </c>
      <c r="E71" t="s">
        <v>78</v>
      </c>
      <c r="F71">
        <v>4.7</v>
      </c>
      <c r="V71">
        <v>4.7</v>
      </c>
      <c r="AB71">
        <v>4.7</v>
      </c>
      <c r="AI71">
        <v>2.2000000000000002</v>
      </c>
      <c r="AK71">
        <v>2.4</v>
      </c>
    </row>
    <row r="72" spans="4:61" x14ac:dyDescent="0.2">
      <c r="D72" t="s">
        <v>108</v>
      </c>
      <c r="E72" t="s">
        <v>78</v>
      </c>
      <c r="F72">
        <v>429.7</v>
      </c>
      <c r="G72">
        <v>9.5</v>
      </c>
      <c r="H72">
        <v>0.1</v>
      </c>
      <c r="I72">
        <v>0.1</v>
      </c>
      <c r="K72">
        <v>0.1</v>
      </c>
      <c r="N72">
        <v>9.4</v>
      </c>
      <c r="O72">
        <v>3.6</v>
      </c>
      <c r="R72">
        <v>5.8</v>
      </c>
      <c r="V72">
        <v>317.5</v>
      </c>
      <c r="W72">
        <v>106.8</v>
      </c>
      <c r="Y72">
        <v>106.8</v>
      </c>
      <c r="AB72">
        <v>210.7</v>
      </c>
      <c r="AD72">
        <v>23</v>
      </c>
      <c r="AE72">
        <v>127.3</v>
      </c>
      <c r="AJ72">
        <v>3.1</v>
      </c>
      <c r="AK72">
        <v>1.4</v>
      </c>
      <c r="AL72">
        <v>0.7</v>
      </c>
      <c r="AM72">
        <v>2.7</v>
      </c>
      <c r="AN72">
        <v>6.1</v>
      </c>
      <c r="AO72">
        <v>17.5</v>
      </c>
      <c r="AP72">
        <v>2.4</v>
      </c>
      <c r="AQ72">
        <v>15.2</v>
      </c>
      <c r="AR72">
        <v>11.3</v>
      </c>
      <c r="AS72">
        <v>102.6</v>
      </c>
    </row>
    <row r="73" spans="4:61" x14ac:dyDescent="0.2">
      <c r="D73" t="s">
        <v>109</v>
      </c>
      <c r="E73" t="s">
        <v>78</v>
      </c>
      <c r="F73">
        <v>425</v>
      </c>
      <c r="G73">
        <v>9.5</v>
      </c>
      <c r="H73">
        <v>0.1</v>
      </c>
      <c r="I73">
        <v>0.1</v>
      </c>
      <c r="K73">
        <v>0.1</v>
      </c>
      <c r="N73">
        <v>9.4</v>
      </c>
      <c r="O73">
        <v>3.6</v>
      </c>
      <c r="R73">
        <v>5.8</v>
      </c>
      <c r="V73">
        <v>312.8</v>
      </c>
      <c r="W73">
        <v>106.8</v>
      </c>
      <c r="Y73">
        <v>106.8</v>
      </c>
      <c r="AB73">
        <v>206</v>
      </c>
      <c r="AD73">
        <v>23</v>
      </c>
      <c r="AE73">
        <v>127.3</v>
      </c>
      <c r="AJ73">
        <v>2.4</v>
      </c>
      <c r="AK73">
        <v>1.4</v>
      </c>
      <c r="AL73">
        <v>0.7</v>
      </c>
      <c r="AM73">
        <v>2.7</v>
      </c>
      <c r="AN73">
        <v>2.1</v>
      </c>
      <c r="AO73">
        <v>17.5</v>
      </c>
      <c r="AP73">
        <v>2.4</v>
      </c>
      <c r="AQ73">
        <v>15.2</v>
      </c>
      <c r="AR73">
        <v>11.3</v>
      </c>
      <c r="AS73">
        <v>102.6</v>
      </c>
    </row>
    <row r="74" spans="4:61" x14ac:dyDescent="0.2">
      <c r="D74" t="s">
        <v>110</v>
      </c>
      <c r="E74" t="s">
        <v>78</v>
      </c>
      <c r="F74">
        <v>387.3</v>
      </c>
      <c r="G74">
        <v>7.4</v>
      </c>
      <c r="H74">
        <v>0.1</v>
      </c>
      <c r="I74">
        <v>0.1</v>
      </c>
      <c r="K74">
        <v>0.1</v>
      </c>
      <c r="N74">
        <v>7.4</v>
      </c>
      <c r="O74">
        <v>3.3</v>
      </c>
      <c r="R74">
        <v>4.0999999999999996</v>
      </c>
      <c r="V74">
        <v>277.2</v>
      </c>
      <c r="W74">
        <v>106.8</v>
      </c>
      <c r="Y74">
        <v>106.8</v>
      </c>
      <c r="AB74">
        <v>170.3</v>
      </c>
      <c r="AD74">
        <v>23</v>
      </c>
      <c r="AE74">
        <v>127.3</v>
      </c>
      <c r="AJ74">
        <v>2.4</v>
      </c>
      <c r="AK74">
        <v>1.4</v>
      </c>
      <c r="AL74">
        <v>0.2</v>
      </c>
      <c r="AM74">
        <v>1.6</v>
      </c>
      <c r="AN74">
        <v>0.1</v>
      </c>
      <c r="AP74">
        <v>1.2</v>
      </c>
      <c r="AQ74">
        <v>1.9</v>
      </c>
      <c r="AR74">
        <v>11.3</v>
      </c>
      <c r="AS74">
        <v>102.6</v>
      </c>
    </row>
    <row r="75" spans="4:61" x14ac:dyDescent="0.2">
      <c r="D75" t="s">
        <v>223</v>
      </c>
      <c r="E75" t="s">
        <v>78</v>
      </c>
      <c r="F75">
        <v>2.6</v>
      </c>
      <c r="V75">
        <v>2.6</v>
      </c>
      <c r="AB75">
        <v>2.6</v>
      </c>
      <c r="AN75">
        <v>2.6</v>
      </c>
    </row>
    <row r="76" spans="4:61" x14ac:dyDescent="0.2">
      <c r="D76" t="s">
        <v>224</v>
      </c>
      <c r="E76" t="s">
        <v>78</v>
      </c>
      <c r="F76">
        <v>2.1</v>
      </c>
      <c r="V76">
        <v>2.1</v>
      </c>
      <c r="AB76">
        <v>2.1</v>
      </c>
      <c r="AJ76">
        <v>0.7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42B2-E94A-8646-A769-F0D8C475E54C}">
  <sheetPr>
    <tabColor theme="9" tint="0.79998168889431442"/>
  </sheetPr>
  <dimension ref="D8:BM77"/>
  <sheetViews>
    <sheetView workbookViewId="0">
      <selection activeCell="BG57" sqref="BG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4:65" x14ac:dyDescent="0.2">
      <c r="D14" s="5" t="s">
        <v>368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2976.5</v>
      </c>
      <c r="G17" s="5">
        <v>336.6</v>
      </c>
      <c r="H17" s="5">
        <v>353.2</v>
      </c>
      <c r="I17" s="5">
        <v>352.5</v>
      </c>
      <c r="J17" s="5">
        <v>3.5</v>
      </c>
      <c r="K17" s="5">
        <v>139.80000000000001</v>
      </c>
      <c r="L17" s="5">
        <v>209.2</v>
      </c>
      <c r="M17" s="5">
        <v>0.7</v>
      </c>
      <c r="N17" s="5">
        <v>-16.600000000000001</v>
      </c>
      <c r="O17" s="5">
        <v>-16.8</v>
      </c>
      <c r="P17">
        <v>0.1</v>
      </c>
      <c r="R17">
        <v>0</v>
      </c>
      <c r="T17" s="5"/>
      <c r="U17" s="5"/>
      <c r="V17" s="5">
        <v>1071.5</v>
      </c>
      <c r="W17" s="5">
        <v>2498.5</v>
      </c>
      <c r="X17" s="5">
        <v>2316.3000000000002</v>
      </c>
      <c r="Y17" s="5">
        <v>175.3</v>
      </c>
      <c r="Z17" s="5">
        <v>5.4</v>
      </c>
      <c r="AA17" s="5">
        <v>1.5</v>
      </c>
      <c r="AB17" s="5">
        <v>-1427</v>
      </c>
      <c r="AC17" s="5">
        <v>1.2</v>
      </c>
      <c r="AD17" s="5">
        <v>35.200000000000003</v>
      </c>
      <c r="AE17" s="5">
        <v>2.4</v>
      </c>
      <c r="AF17">
        <v>-252.9</v>
      </c>
      <c r="AH17">
        <v>-3.3</v>
      </c>
      <c r="AI17">
        <v>-206.8</v>
      </c>
      <c r="AJ17">
        <v>5.3</v>
      </c>
      <c r="AK17">
        <v>-510.1</v>
      </c>
      <c r="AL17">
        <v>-495.4</v>
      </c>
      <c r="AM17">
        <v>-3.9</v>
      </c>
      <c r="AN17">
        <v>-12.1</v>
      </c>
      <c r="AO17">
        <v>-3.7</v>
      </c>
      <c r="AP17">
        <v>-0.8</v>
      </c>
      <c r="AQ17">
        <v>13.4</v>
      </c>
      <c r="AR17">
        <v>4.5</v>
      </c>
      <c r="AS17">
        <v>1434.7</v>
      </c>
      <c r="AT17">
        <v>34.799999999999997</v>
      </c>
      <c r="AU17">
        <v>0.3</v>
      </c>
      <c r="AV17">
        <v>0.6</v>
      </c>
      <c r="AW17">
        <v>0.6</v>
      </c>
      <c r="AY17">
        <v>0.2</v>
      </c>
      <c r="AZ17">
        <v>0.2</v>
      </c>
      <c r="BA17">
        <v>0</v>
      </c>
      <c r="BD17">
        <v>33.700000000000003</v>
      </c>
      <c r="BE17">
        <v>14.5</v>
      </c>
      <c r="BF17">
        <v>15.1</v>
      </c>
      <c r="BG17">
        <v>4.0999999999999996</v>
      </c>
      <c r="BH17">
        <v>37.1</v>
      </c>
      <c r="BJ17">
        <v>61.7</v>
      </c>
      <c r="BK17">
        <v>42.5</v>
      </c>
      <c r="BL17">
        <v>18.5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2892.2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153.19999999999999</v>
      </c>
      <c r="W18" s="5">
        <v>152.1</v>
      </c>
      <c r="X18" s="5">
        <v>114.1</v>
      </c>
      <c r="Y18" s="5">
        <v>25.4</v>
      </c>
      <c r="Z18" s="5">
        <v>11.1</v>
      </c>
      <c r="AA18" s="5">
        <v>1.5</v>
      </c>
      <c r="AB18" s="5">
        <v>1.2</v>
      </c>
      <c r="AC18" s="5">
        <v>1.2</v>
      </c>
      <c r="AD18" s="5"/>
      <c r="AE18" s="5"/>
      <c r="AS18">
        <v>2642.4</v>
      </c>
      <c r="AT18">
        <v>34.799999999999997</v>
      </c>
      <c r="AU18">
        <v>0.3</v>
      </c>
      <c r="AV18">
        <v>0.6</v>
      </c>
      <c r="AW18">
        <v>0.6</v>
      </c>
      <c r="AY18">
        <v>0.2</v>
      </c>
      <c r="AZ18">
        <v>0.2</v>
      </c>
      <c r="BA18">
        <v>0</v>
      </c>
      <c r="BD18">
        <v>33.700000000000003</v>
      </c>
      <c r="BE18">
        <v>14.5</v>
      </c>
      <c r="BF18">
        <v>15.1</v>
      </c>
      <c r="BG18">
        <v>4.0999999999999996</v>
      </c>
      <c r="BJ18">
        <v>61.7</v>
      </c>
      <c r="BK18">
        <v>42.5</v>
      </c>
      <c r="BL18">
        <v>18.5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6158.1</v>
      </c>
      <c r="G19" s="5">
        <v>361.1</v>
      </c>
      <c r="H19" s="5">
        <v>353.3</v>
      </c>
      <c r="I19" s="5">
        <v>352.5</v>
      </c>
      <c r="J19" s="5">
        <v>3.5</v>
      </c>
      <c r="K19" s="5">
        <v>139.80000000000001</v>
      </c>
      <c r="L19" s="5">
        <v>209.2</v>
      </c>
      <c r="M19" s="5">
        <v>0.8</v>
      </c>
      <c r="N19" s="5">
        <v>7.9</v>
      </c>
      <c r="O19" s="5">
        <v>6.6</v>
      </c>
      <c r="P19">
        <v>0.3</v>
      </c>
      <c r="R19">
        <v>1</v>
      </c>
      <c r="T19" s="5"/>
      <c r="U19" s="5"/>
      <c r="V19" s="5">
        <v>5648.5</v>
      </c>
      <c r="W19" s="5">
        <v>4240</v>
      </c>
      <c r="X19" s="5">
        <v>4064.8</v>
      </c>
      <c r="Y19" s="5">
        <v>160.5</v>
      </c>
      <c r="Z19" s="5">
        <v>14.7</v>
      </c>
      <c r="AA19" s="5"/>
      <c r="AB19" s="5">
        <v>1408.5</v>
      </c>
      <c r="AC19" s="5"/>
      <c r="AD19" s="5">
        <v>136.19999999999999</v>
      </c>
      <c r="AE19" s="5">
        <v>366</v>
      </c>
      <c r="AF19">
        <v>100.3</v>
      </c>
      <c r="AH19">
        <v>0.2</v>
      </c>
      <c r="AI19">
        <v>21</v>
      </c>
      <c r="AJ19">
        <v>24.1</v>
      </c>
      <c r="AK19">
        <v>333.5</v>
      </c>
      <c r="AL19">
        <v>360.6</v>
      </c>
      <c r="AM19">
        <v>2.5</v>
      </c>
      <c r="AN19">
        <v>16.600000000000001</v>
      </c>
      <c r="AO19">
        <v>6.6</v>
      </c>
      <c r="AP19">
        <v>2.5</v>
      </c>
      <c r="AQ19">
        <v>20</v>
      </c>
      <c r="AR19">
        <v>18.600000000000001</v>
      </c>
      <c r="AS19">
        <v>110.5</v>
      </c>
      <c r="BH19">
        <v>38.1</v>
      </c>
    </row>
    <row r="20" spans="4:65" x14ac:dyDescent="0.2">
      <c r="D20" s="5" t="s">
        <v>81</v>
      </c>
      <c r="E20" s="5" t="s">
        <v>78</v>
      </c>
      <c r="F20" s="5">
        <v>5547.5</v>
      </c>
      <c r="G20" s="5">
        <v>27.3</v>
      </c>
      <c r="H20" s="5"/>
      <c r="I20" s="5"/>
      <c r="J20" s="5"/>
      <c r="K20" s="5"/>
      <c r="L20" s="5"/>
      <c r="M20" s="5"/>
      <c r="N20" s="5">
        <v>27.3</v>
      </c>
      <c r="O20" s="5">
        <v>26.2</v>
      </c>
      <c r="P20">
        <v>0.2</v>
      </c>
      <c r="R20">
        <v>0.9</v>
      </c>
      <c r="T20" s="5"/>
      <c r="U20" s="5"/>
      <c r="V20" s="5">
        <v>4201.5</v>
      </c>
      <c r="W20" s="5">
        <v>1921</v>
      </c>
      <c r="X20" s="5">
        <v>1891</v>
      </c>
      <c r="Y20" s="5">
        <v>9.1999999999999993</v>
      </c>
      <c r="Z20" s="5">
        <v>20.8</v>
      </c>
      <c r="AA20" s="5"/>
      <c r="AB20" s="5">
        <v>2280.5</v>
      </c>
      <c r="AC20" s="5"/>
      <c r="AD20" s="5">
        <v>100.8</v>
      </c>
      <c r="AE20" s="5">
        <v>356.7</v>
      </c>
      <c r="AF20">
        <v>331.6</v>
      </c>
      <c r="AH20">
        <v>3.4</v>
      </c>
      <c r="AI20">
        <v>141.80000000000001</v>
      </c>
      <c r="AJ20">
        <v>21.1</v>
      </c>
      <c r="AK20">
        <v>785</v>
      </c>
      <c r="AL20">
        <v>474.7</v>
      </c>
      <c r="AM20">
        <v>6.2</v>
      </c>
      <c r="AN20">
        <v>24.5</v>
      </c>
      <c r="AO20">
        <v>10.4</v>
      </c>
      <c r="AP20">
        <v>3.2</v>
      </c>
      <c r="AQ20">
        <v>6.9</v>
      </c>
      <c r="AR20">
        <v>14.2</v>
      </c>
      <c r="AS20">
        <v>1317.7</v>
      </c>
      <c r="BH20">
        <v>1</v>
      </c>
    </row>
    <row r="21" spans="4:65" x14ac:dyDescent="0.2">
      <c r="D21" s="5" t="s">
        <v>82</v>
      </c>
      <c r="E21" s="5" t="s">
        <v>78</v>
      </c>
      <c r="F21" s="5">
        <v>610.70000000000005</v>
      </c>
      <c r="G21" s="5">
        <v>333.8</v>
      </c>
      <c r="H21" s="5">
        <v>353.3</v>
      </c>
      <c r="I21" s="5">
        <v>352.5</v>
      </c>
      <c r="J21" s="5">
        <v>3.5</v>
      </c>
      <c r="K21" s="5">
        <v>139.80000000000001</v>
      </c>
      <c r="L21" s="5">
        <v>209.2</v>
      </c>
      <c r="M21" s="5">
        <v>0.8</v>
      </c>
      <c r="N21" s="5">
        <v>-19.5</v>
      </c>
      <c r="O21" s="5">
        <v>-19.600000000000001</v>
      </c>
      <c r="P21">
        <v>0.1</v>
      </c>
      <c r="R21">
        <v>0</v>
      </c>
      <c r="T21" s="5"/>
      <c r="U21" s="5"/>
      <c r="V21" s="5">
        <v>1447</v>
      </c>
      <c r="W21" s="5">
        <v>2319</v>
      </c>
      <c r="X21" s="5">
        <v>2173.8000000000002</v>
      </c>
      <c r="Y21" s="5">
        <v>151.30000000000001</v>
      </c>
      <c r="Z21" s="5">
        <v>-6</v>
      </c>
      <c r="AA21" s="5"/>
      <c r="AB21" s="5">
        <v>-872.1</v>
      </c>
      <c r="AC21" s="5"/>
      <c r="AD21" s="5">
        <v>35.299999999999997</v>
      </c>
      <c r="AE21" s="5">
        <v>9.3000000000000007</v>
      </c>
      <c r="AF21">
        <v>-231.4</v>
      </c>
      <c r="AH21">
        <v>-3.2</v>
      </c>
      <c r="AI21">
        <v>-120.9</v>
      </c>
      <c r="AJ21">
        <v>3</v>
      </c>
      <c r="AK21">
        <v>-451.5</v>
      </c>
      <c r="AL21">
        <v>-114.1</v>
      </c>
      <c r="AM21">
        <v>-3.7</v>
      </c>
      <c r="AN21">
        <v>-7.9</v>
      </c>
      <c r="AO21">
        <v>-3.8</v>
      </c>
      <c r="AP21">
        <v>-0.7</v>
      </c>
      <c r="AQ21">
        <v>13.1</v>
      </c>
      <c r="AR21">
        <v>4.4000000000000004</v>
      </c>
      <c r="AS21">
        <v>-1207.2</v>
      </c>
      <c r="BH21">
        <v>37.1</v>
      </c>
    </row>
    <row r="22" spans="4:65" x14ac:dyDescent="0.2">
      <c r="D22" s="5" t="s">
        <v>83</v>
      </c>
      <c r="E22" s="5" t="s">
        <v>78</v>
      </c>
      <c r="F22" s="5">
        <v>534.5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534.5</v>
      </c>
      <c r="W22" s="5"/>
      <c r="X22" s="5"/>
      <c r="Y22" s="5"/>
      <c r="Z22" s="5"/>
      <c r="AA22" s="5"/>
      <c r="AB22" s="5">
        <v>534.5</v>
      </c>
      <c r="AC22" s="5"/>
      <c r="AD22" s="5"/>
      <c r="AE22" s="5"/>
      <c r="AH22">
        <v>0.1</v>
      </c>
      <c r="AI22">
        <v>87.5</v>
      </c>
      <c r="AK22">
        <v>76.2</v>
      </c>
      <c r="AL22">
        <v>367</v>
      </c>
      <c r="AN22">
        <v>3.7</v>
      </c>
    </row>
    <row r="23" spans="4:65" x14ac:dyDescent="0.2">
      <c r="D23" s="5" t="s">
        <v>84</v>
      </c>
      <c r="E23" s="5" t="s">
        <v>78</v>
      </c>
      <c r="F23" s="5">
        <v>8.1999999999999993</v>
      </c>
      <c r="G23" s="5">
        <v>2.8</v>
      </c>
      <c r="H23" s="5">
        <v>-0.1</v>
      </c>
      <c r="I23" s="5"/>
      <c r="J23" s="5"/>
      <c r="K23" s="5"/>
      <c r="L23" s="5"/>
      <c r="M23" s="5">
        <v>-0.1</v>
      </c>
      <c r="N23" s="5">
        <v>2.9</v>
      </c>
      <c r="O23" s="5">
        <v>2.9</v>
      </c>
      <c r="R23">
        <v>0</v>
      </c>
      <c r="T23" s="5"/>
      <c r="U23" s="5"/>
      <c r="V23" s="5">
        <v>5.8</v>
      </c>
      <c r="W23" s="5">
        <v>27.4</v>
      </c>
      <c r="X23" s="5">
        <v>28.4</v>
      </c>
      <c r="Y23" s="5">
        <v>-1.4</v>
      </c>
      <c r="Z23" s="5">
        <v>0.4</v>
      </c>
      <c r="AA23" s="5"/>
      <c r="AB23" s="5">
        <v>-21.6</v>
      </c>
      <c r="AC23" s="5"/>
      <c r="AD23" s="5">
        <v>-0.2</v>
      </c>
      <c r="AE23" s="5">
        <v>-6.8</v>
      </c>
      <c r="AF23">
        <v>-21.5</v>
      </c>
      <c r="AH23">
        <v>0</v>
      </c>
      <c r="AI23">
        <v>1.6</v>
      </c>
      <c r="AJ23">
        <v>2.2999999999999998</v>
      </c>
      <c r="AK23">
        <v>17.5</v>
      </c>
      <c r="AL23">
        <v>-14.2</v>
      </c>
      <c r="AM23">
        <v>-0.2</v>
      </c>
      <c r="AN23">
        <v>-0.4</v>
      </c>
      <c r="AO23">
        <v>0.1</v>
      </c>
      <c r="AP23">
        <v>-0.1</v>
      </c>
      <c r="AQ23">
        <v>0.3</v>
      </c>
      <c r="AR23">
        <v>0.1</v>
      </c>
      <c r="AS23">
        <v>-0.5</v>
      </c>
    </row>
    <row r="24" spans="4:65" x14ac:dyDescent="0.2">
      <c r="D24" s="5" t="s">
        <v>85</v>
      </c>
      <c r="E24" s="5" t="s">
        <v>78</v>
      </c>
      <c r="F24" s="5">
        <v>-42.1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1.2</v>
      </c>
      <c r="W24" s="5"/>
      <c r="X24" s="5"/>
      <c r="Y24" s="5"/>
      <c r="Z24" s="5"/>
      <c r="AA24" s="5"/>
      <c r="AB24" s="5">
        <v>1.2</v>
      </c>
      <c r="AC24" s="5"/>
      <c r="AD24" s="5"/>
      <c r="AE24" s="5"/>
      <c r="AK24">
        <v>1.2</v>
      </c>
      <c r="AS24">
        <v>-45.9</v>
      </c>
      <c r="BH24">
        <v>2.6</v>
      </c>
    </row>
    <row r="25" spans="4:65" x14ac:dyDescent="0.2">
      <c r="D25" s="5" t="s">
        <v>86</v>
      </c>
      <c r="E25" s="5" t="s">
        <v>78</v>
      </c>
      <c r="F25" s="5">
        <v>3018.7</v>
      </c>
      <c r="G25" s="5">
        <v>336.6</v>
      </c>
      <c r="H25" s="5">
        <v>353.2</v>
      </c>
      <c r="I25" s="5">
        <v>352.5</v>
      </c>
      <c r="J25" s="5">
        <v>3.5</v>
      </c>
      <c r="K25" s="5">
        <v>139.80000000000001</v>
      </c>
      <c r="L25" s="5">
        <v>209.2</v>
      </c>
      <c r="M25" s="5">
        <v>0.7</v>
      </c>
      <c r="N25" s="5">
        <v>-16.600000000000001</v>
      </c>
      <c r="O25" s="5">
        <v>-16.8</v>
      </c>
      <c r="P25">
        <v>0.1</v>
      </c>
      <c r="R25">
        <v>0</v>
      </c>
      <c r="T25" s="5"/>
      <c r="U25" s="5"/>
      <c r="V25" s="5">
        <v>1070.3</v>
      </c>
      <c r="W25" s="5">
        <v>2498.5</v>
      </c>
      <c r="X25" s="5">
        <v>2316.3000000000002</v>
      </c>
      <c r="Y25" s="5">
        <v>175.3</v>
      </c>
      <c r="Z25" s="5">
        <v>5.4</v>
      </c>
      <c r="AA25" s="5">
        <v>1.5</v>
      </c>
      <c r="AB25" s="5">
        <v>-1428.2</v>
      </c>
      <c r="AC25" s="5">
        <v>1.2</v>
      </c>
      <c r="AD25" s="5">
        <v>35.200000000000003</v>
      </c>
      <c r="AE25" s="5">
        <v>2.4</v>
      </c>
      <c r="AF25">
        <v>-252.9</v>
      </c>
      <c r="AH25">
        <v>-3.3</v>
      </c>
      <c r="AI25">
        <v>-206.8</v>
      </c>
      <c r="AJ25">
        <v>5.3</v>
      </c>
      <c r="AK25">
        <v>-511.3</v>
      </c>
      <c r="AL25">
        <v>-495.4</v>
      </c>
      <c r="AM25">
        <v>-3.9</v>
      </c>
      <c r="AN25">
        <v>-12.1</v>
      </c>
      <c r="AO25">
        <v>-3.7</v>
      </c>
      <c r="AP25">
        <v>-0.8</v>
      </c>
      <c r="AQ25">
        <v>13.4</v>
      </c>
      <c r="AR25">
        <v>4.5</v>
      </c>
      <c r="AS25">
        <v>1480.7</v>
      </c>
      <c r="AT25">
        <v>34.799999999999997</v>
      </c>
      <c r="AU25">
        <v>0.3</v>
      </c>
      <c r="AV25">
        <v>0.6</v>
      </c>
      <c r="AW25">
        <v>0.6</v>
      </c>
      <c r="AY25">
        <v>0.2</v>
      </c>
      <c r="AZ25">
        <v>0.2</v>
      </c>
      <c r="BA25">
        <v>0</v>
      </c>
      <c r="BD25">
        <v>33.700000000000003</v>
      </c>
      <c r="BE25">
        <v>14.5</v>
      </c>
      <c r="BF25">
        <v>15.1</v>
      </c>
      <c r="BG25">
        <v>4.0999999999999996</v>
      </c>
      <c r="BH25">
        <v>34.5</v>
      </c>
      <c r="BJ25">
        <v>61.7</v>
      </c>
      <c r="BK25">
        <v>42.5</v>
      </c>
      <c r="BL25">
        <v>18.5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3579.8</v>
      </c>
      <c r="G26" s="5">
        <v>429.5</v>
      </c>
      <c r="H26" s="5">
        <v>348.8</v>
      </c>
      <c r="I26" s="5">
        <v>348.8</v>
      </c>
      <c r="J26" s="5"/>
      <c r="K26" s="5">
        <v>139.6</v>
      </c>
      <c r="L26" s="5">
        <v>209.1</v>
      </c>
      <c r="M26" s="5"/>
      <c r="N26" s="5">
        <v>80.7</v>
      </c>
      <c r="O26" s="5">
        <v>53.6</v>
      </c>
      <c r="T26" s="5">
        <v>6</v>
      </c>
      <c r="U26" s="5">
        <v>21.1</v>
      </c>
      <c r="V26" s="5">
        <v>2621.4</v>
      </c>
      <c r="W26" s="5">
        <v>2395.1999999999998</v>
      </c>
      <c r="X26" s="5">
        <v>2316.3000000000002</v>
      </c>
      <c r="Y26" s="5">
        <v>71.900000000000006</v>
      </c>
      <c r="Z26" s="5">
        <v>5.4</v>
      </c>
      <c r="AA26" s="5">
        <v>1.5</v>
      </c>
      <c r="AB26" s="5">
        <v>226.2</v>
      </c>
      <c r="AC26" s="5">
        <v>25.6</v>
      </c>
      <c r="AD26" s="5">
        <v>15.9</v>
      </c>
      <c r="AE26" s="5">
        <v>107.6</v>
      </c>
      <c r="AF26">
        <v>0</v>
      </c>
      <c r="AH26">
        <v>0.1</v>
      </c>
      <c r="AI26">
        <v>3.4</v>
      </c>
      <c r="AJ26">
        <v>12.9</v>
      </c>
      <c r="AK26">
        <v>7.6</v>
      </c>
      <c r="AL26">
        <v>31.4</v>
      </c>
      <c r="AM26">
        <v>1.3</v>
      </c>
      <c r="AN26">
        <v>0.2</v>
      </c>
      <c r="AP26">
        <v>0</v>
      </c>
      <c r="AQ26">
        <v>2.6</v>
      </c>
      <c r="AR26">
        <v>17.600000000000001</v>
      </c>
      <c r="AS26">
        <v>448.2</v>
      </c>
      <c r="AT26">
        <v>18.5</v>
      </c>
      <c r="AU26">
        <v>0.3</v>
      </c>
      <c r="AV26">
        <v>0.6</v>
      </c>
      <c r="AW26">
        <v>0.6</v>
      </c>
      <c r="AY26">
        <v>0</v>
      </c>
      <c r="BA26">
        <v>0</v>
      </c>
      <c r="BD26">
        <v>17.5</v>
      </c>
      <c r="BE26">
        <v>14.5</v>
      </c>
      <c r="BF26">
        <v>0.3</v>
      </c>
      <c r="BG26">
        <v>2.7</v>
      </c>
      <c r="BI26">
        <v>2.6</v>
      </c>
      <c r="BJ26">
        <v>59.6</v>
      </c>
      <c r="BK26">
        <v>42.5</v>
      </c>
      <c r="BL26">
        <v>16.399999999999999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806.4</v>
      </c>
      <c r="G27" s="5">
        <v>236.2</v>
      </c>
      <c r="H27" s="5">
        <v>209.1</v>
      </c>
      <c r="I27" s="5">
        <v>209.1</v>
      </c>
      <c r="J27" s="5"/>
      <c r="K27" s="5"/>
      <c r="L27" s="5">
        <v>209.1</v>
      </c>
      <c r="M27" s="5"/>
      <c r="N27" s="5">
        <v>27.1</v>
      </c>
      <c r="O27" s="5"/>
      <c r="T27" s="5">
        <v>6</v>
      </c>
      <c r="U27" s="5">
        <v>21.1</v>
      </c>
      <c r="V27" s="5">
        <v>56</v>
      </c>
      <c r="W27" s="5"/>
      <c r="X27" s="5"/>
      <c r="Y27" s="5"/>
      <c r="Z27" s="5"/>
      <c r="AA27" s="5"/>
      <c r="AB27" s="5">
        <v>56</v>
      </c>
      <c r="AC27" s="5">
        <v>25.3</v>
      </c>
      <c r="AD27" s="5"/>
      <c r="AE27" s="5"/>
      <c r="AI27">
        <v>0</v>
      </c>
      <c r="AK27">
        <v>0.5</v>
      </c>
      <c r="AL27">
        <v>21.3</v>
      </c>
      <c r="AR27">
        <v>9</v>
      </c>
      <c r="AS27">
        <v>435.4</v>
      </c>
      <c r="AT27">
        <v>18</v>
      </c>
      <c r="AU27">
        <v>0.3</v>
      </c>
      <c r="AV27">
        <v>0.6</v>
      </c>
      <c r="AW27">
        <v>0.6</v>
      </c>
      <c r="AY27">
        <v>0</v>
      </c>
      <c r="BA27">
        <v>0</v>
      </c>
      <c r="BD27">
        <v>17</v>
      </c>
      <c r="BE27">
        <v>14.5</v>
      </c>
      <c r="BF27">
        <v>0.3</v>
      </c>
      <c r="BG27">
        <v>2.2000000000000002</v>
      </c>
      <c r="BI27">
        <v>2</v>
      </c>
      <c r="BJ27">
        <v>58.7</v>
      </c>
      <c r="BK27">
        <v>42.5</v>
      </c>
      <c r="BL27">
        <v>15.5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2773.4</v>
      </c>
      <c r="G28" s="5">
        <v>193.3</v>
      </c>
      <c r="H28" s="5">
        <v>139.6</v>
      </c>
      <c r="I28" s="5">
        <v>139.6</v>
      </c>
      <c r="J28" s="5"/>
      <c r="K28" s="5">
        <v>139.6</v>
      </c>
      <c r="L28" s="5"/>
      <c r="M28" s="5"/>
      <c r="N28" s="5">
        <v>53.6</v>
      </c>
      <c r="O28" s="5">
        <v>53.6</v>
      </c>
      <c r="T28" s="5"/>
      <c r="U28" s="5"/>
      <c r="V28" s="5">
        <v>2565.4</v>
      </c>
      <c r="W28" s="5">
        <v>2395.1999999999998</v>
      </c>
      <c r="X28" s="5">
        <v>2316.3000000000002</v>
      </c>
      <c r="Y28" s="5">
        <v>71.900000000000006</v>
      </c>
      <c r="Z28" s="5">
        <v>5.4</v>
      </c>
      <c r="AA28" s="5">
        <v>1.5</v>
      </c>
      <c r="AB28" s="5">
        <v>170.2</v>
      </c>
      <c r="AC28" s="5">
        <v>0.3</v>
      </c>
      <c r="AD28" s="5">
        <v>15.9</v>
      </c>
      <c r="AE28" s="5">
        <v>107.6</v>
      </c>
      <c r="AF28">
        <v>0</v>
      </c>
      <c r="AH28">
        <v>0.1</v>
      </c>
      <c r="AI28">
        <v>3.4</v>
      </c>
      <c r="AJ28">
        <v>12.9</v>
      </c>
      <c r="AK28">
        <v>7.1</v>
      </c>
      <c r="AL28">
        <v>10.1</v>
      </c>
      <c r="AM28">
        <v>1.3</v>
      </c>
      <c r="AN28">
        <v>0.2</v>
      </c>
      <c r="AP28">
        <v>0</v>
      </c>
      <c r="AQ28">
        <v>2.6</v>
      </c>
      <c r="AR28">
        <v>8.6999999999999993</v>
      </c>
      <c r="AS28">
        <v>12.8</v>
      </c>
      <c r="AT28">
        <v>0.5</v>
      </c>
      <c r="BD28">
        <v>0.5</v>
      </c>
      <c r="BG28">
        <v>0.5</v>
      </c>
      <c r="BI28">
        <v>0.5</v>
      </c>
      <c r="BJ28">
        <v>0.9</v>
      </c>
      <c r="BL28">
        <v>0.9</v>
      </c>
    </row>
    <row r="29" spans="4:65" x14ac:dyDescent="0.2">
      <c r="D29" s="5" t="s">
        <v>90</v>
      </c>
      <c r="E29" s="5" t="s">
        <v>78</v>
      </c>
      <c r="F29" s="5">
        <v>3115</v>
      </c>
      <c r="G29" s="5">
        <v>144.6</v>
      </c>
      <c r="H29" s="5"/>
      <c r="I29" s="5"/>
      <c r="J29" s="5"/>
      <c r="K29" s="5"/>
      <c r="L29" s="5"/>
      <c r="M29" s="5"/>
      <c r="N29" s="5">
        <v>144.6</v>
      </c>
      <c r="O29" s="5">
        <v>82.1</v>
      </c>
      <c r="R29">
        <v>6.1</v>
      </c>
      <c r="T29" s="5">
        <v>24.5</v>
      </c>
      <c r="U29" s="5">
        <v>31.9</v>
      </c>
      <c r="V29" s="5">
        <v>2522.3000000000002</v>
      </c>
      <c r="W29" s="5">
        <v>0.1</v>
      </c>
      <c r="X29" s="5">
        <v>0.1</v>
      </c>
      <c r="Y29" s="5"/>
      <c r="Z29" s="5"/>
      <c r="AA29" s="5"/>
      <c r="AB29" s="5">
        <v>2522.3000000000002</v>
      </c>
      <c r="AC29" s="5">
        <v>164.7</v>
      </c>
      <c r="AD29" s="5">
        <v>54.7</v>
      </c>
      <c r="AE29" s="5">
        <v>202.1</v>
      </c>
      <c r="AF29">
        <v>409.9</v>
      </c>
      <c r="AH29">
        <v>3.5</v>
      </c>
      <c r="AI29">
        <v>213.8</v>
      </c>
      <c r="AJ29">
        <v>11.9</v>
      </c>
      <c r="AK29">
        <v>810</v>
      </c>
      <c r="AL29">
        <v>560.5</v>
      </c>
      <c r="AM29">
        <v>7.7</v>
      </c>
      <c r="AN29">
        <v>18.5</v>
      </c>
      <c r="AO29">
        <v>20.9</v>
      </c>
      <c r="AP29">
        <v>2.7</v>
      </c>
      <c r="AQ29">
        <v>6.1</v>
      </c>
      <c r="AR29">
        <v>35.299999999999997</v>
      </c>
      <c r="AS29">
        <v>0.5</v>
      </c>
      <c r="BH29">
        <v>277.8</v>
      </c>
      <c r="BI29">
        <v>169.8</v>
      </c>
    </row>
    <row r="30" spans="4:65" x14ac:dyDescent="0.2">
      <c r="D30" s="5" t="s">
        <v>91</v>
      </c>
      <c r="E30" s="5" t="s">
        <v>78</v>
      </c>
      <c r="F30" s="5">
        <v>436.1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277.8</v>
      </c>
      <c r="BI30">
        <v>158.30000000000001</v>
      </c>
    </row>
    <row r="31" spans="4:65" x14ac:dyDescent="0.2">
      <c r="D31" s="5" t="s">
        <v>92</v>
      </c>
      <c r="E31" s="5" t="s">
        <v>78</v>
      </c>
      <c r="F31" s="5">
        <v>2678.8</v>
      </c>
      <c r="G31" s="5">
        <v>144.6</v>
      </c>
      <c r="H31" s="5"/>
      <c r="I31" s="5"/>
      <c r="J31" s="5"/>
      <c r="K31" s="5"/>
      <c r="L31" s="5"/>
      <c r="M31" s="5"/>
      <c r="N31" s="5">
        <v>144.6</v>
      </c>
      <c r="O31" s="5">
        <v>82.1</v>
      </c>
      <c r="R31">
        <v>6.1</v>
      </c>
      <c r="T31" s="5">
        <v>24.5</v>
      </c>
      <c r="U31" s="5">
        <v>31.9</v>
      </c>
      <c r="V31" s="5">
        <v>2522.3000000000002</v>
      </c>
      <c r="W31" s="5">
        <v>0.1</v>
      </c>
      <c r="X31" s="5">
        <v>0.1</v>
      </c>
      <c r="Y31" s="5"/>
      <c r="Z31" s="5"/>
      <c r="AA31" s="5"/>
      <c r="AB31" s="5">
        <v>2522.3000000000002</v>
      </c>
      <c r="AC31" s="5">
        <v>164.7</v>
      </c>
      <c r="AD31" s="5">
        <v>54.7</v>
      </c>
      <c r="AE31" s="5">
        <v>202.1</v>
      </c>
      <c r="AF31">
        <v>409.9</v>
      </c>
      <c r="AH31">
        <v>3.5</v>
      </c>
      <c r="AI31">
        <v>213.8</v>
      </c>
      <c r="AJ31">
        <v>11.9</v>
      </c>
      <c r="AK31">
        <v>810</v>
      </c>
      <c r="AL31">
        <v>560.5</v>
      </c>
      <c r="AM31">
        <v>7.7</v>
      </c>
      <c r="AN31">
        <v>18.5</v>
      </c>
      <c r="AO31">
        <v>20.9</v>
      </c>
      <c r="AP31">
        <v>2.7</v>
      </c>
      <c r="AQ31">
        <v>6.1</v>
      </c>
      <c r="AR31">
        <v>35.299999999999997</v>
      </c>
      <c r="AS31">
        <v>0.5</v>
      </c>
      <c r="BI31">
        <v>11.4</v>
      </c>
    </row>
    <row r="32" spans="4:65" x14ac:dyDescent="0.2">
      <c r="D32" s="5" t="s">
        <v>200</v>
      </c>
      <c r="E32" s="5" t="s">
        <v>78</v>
      </c>
      <c r="F32" s="5">
        <v>464.8</v>
      </c>
      <c r="G32" s="5">
        <v>284.89999999999998</v>
      </c>
      <c r="H32" s="5">
        <v>348.8</v>
      </c>
      <c r="I32" s="5">
        <v>348.8</v>
      </c>
      <c r="J32" s="5"/>
      <c r="K32" s="5">
        <v>139.6</v>
      </c>
      <c r="L32" s="5">
        <v>209.1</v>
      </c>
      <c r="M32" s="5"/>
      <c r="N32" s="5">
        <v>-63.8</v>
      </c>
      <c r="O32" s="5">
        <v>-28.5</v>
      </c>
      <c r="R32">
        <v>-6.1</v>
      </c>
      <c r="T32" s="5">
        <v>-18.5</v>
      </c>
      <c r="U32" s="5">
        <v>-10.8</v>
      </c>
      <c r="V32" s="5">
        <v>99.1</v>
      </c>
      <c r="W32" s="5">
        <v>2395.1</v>
      </c>
      <c r="X32" s="5">
        <v>2316.3000000000002</v>
      </c>
      <c r="Y32" s="5">
        <v>71.900000000000006</v>
      </c>
      <c r="Z32" s="5">
        <v>5.4</v>
      </c>
      <c r="AA32" s="5">
        <v>1.5</v>
      </c>
      <c r="AB32" s="5">
        <v>-2296</v>
      </c>
      <c r="AC32" s="5">
        <v>-139.1</v>
      </c>
      <c r="AD32" s="5">
        <v>-38.799999999999997</v>
      </c>
      <c r="AE32" s="5">
        <v>-94.4</v>
      </c>
      <c r="AF32">
        <v>-409.9</v>
      </c>
      <c r="AH32">
        <v>-3.4</v>
      </c>
      <c r="AI32">
        <v>-210.4</v>
      </c>
      <c r="AJ32">
        <v>1.1000000000000001</v>
      </c>
      <c r="AK32">
        <v>-802.4</v>
      </c>
      <c r="AL32">
        <v>-529.1</v>
      </c>
      <c r="AM32">
        <v>-6.5</v>
      </c>
      <c r="AN32">
        <v>-18.3</v>
      </c>
      <c r="AO32">
        <v>-20.9</v>
      </c>
      <c r="AP32">
        <v>-2.7</v>
      </c>
      <c r="AQ32">
        <v>-3.5</v>
      </c>
      <c r="AR32">
        <v>-17.7</v>
      </c>
      <c r="AS32">
        <v>447.7</v>
      </c>
      <c r="AT32">
        <v>18.5</v>
      </c>
      <c r="AU32">
        <v>0.3</v>
      </c>
      <c r="AV32">
        <v>0.6</v>
      </c>
      <c r="AW32">
        <v>0.6</v>
      </c>
      <c r="AY32">
        <v>0</v>
      </c>
      <c r="BA32">
        <v>0</v>
      </c>
      <c r="BD32">
        <v>17.5</v>
      </c>
      <c r="BE32">
        <v>14.5</v>
      </c>
      <c r="BF32">
        <v>0.3</v>
      </c>
      <c r="BG32">
        <v>2.7</v>
      </c>
      <c r="BH32">
        <v>-277.8</v>
      </c>
      <c r="BI32">
        <v>-167.2</v>
      </c>
      <c r="BJ32">
        <v>59.6</v>
      </c>
      <c r="BK32">
        <v>42.5</v>
      </c>
      <c r="BL32">
        <v>16.399999999999999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370.3</v>
      </c>
      <c r="G33" s="5">
        <v>236.2</v>
      </c>
      <c r="H33" s="5">
        <v>209.1</v>
      </c>
      <c r="I33" s="5">
        <v>209.1</v>
      </c>
      <c r="J33" s="5"/>
      <c r="K33" s="5"/>
      <c r="L33" s="5">
        <v>209.1</v>
      </c>
      <c r="M33" s="5"/>
      <c r="N33" s="5">
        <v>27.1</v>
      </c>
      <c r="O33" s="5"/>
      <c r="T33" s="5">
        <v>6</v>
      </c>
      <c r="U33" s="5">
        <v>21.1</v>
      </c>
      <c r="V33" s="5">
        <v>56</v>
      </c>
      <c r="W33" s="5"/>
      <c r="X33" s="5"/>
      <c r="Y33" s="5"/>
      <c r="Z33" s="5"/>
      <c r="AA33" s="5"/>
      <c r="AB33" s="5">
        <v>56</v>
      </c>
      <c r="AC33" s="5">
        <v>25.3</v>
      </c>
      <c r="AD33" s="5"/>
      <c r="AE33" s="5"/>
      <c r="AI33">
        <v>0</v>
      </c>
      <c r="AK33">
        <v>0.5</v>
      </c>
      <c r="AL33">
        <v>21.3</v>
      </c>
      <c r="AR33">
        <v>9</v>
      </c>
      <c r="AS33">
        <v>435.4</v>
      </c>
      <c r="AT33">
        <v>18</v>
      </c>
      <c r="AU33">
        <v>0.3</v>
      </c>
      <c r="AV33">
        <v>0.6</v>
      </c>
      <c r="AW33">
        <v>0.6</v>
      </c>
      <c r="AY33">
        <v>0</v>
      </c>
      <c r="BA33">
        <v>0</v>
      </c>
      <c r="BD33">
        <v>17</v>
      </c>
      <c r="BE33">
        <v>14.5</v>
      </c>
      <c r="BF33">
        <v>0.3</v>
      </c>
      <c r="BG33">
        <v>2.2000000000000002</v>
      </c>
      <c r="BH33">
        <v>-277.8</v>
      </c>
      <c r="BI33">
        <v>-156.30000000000001</v>
      </c>
      <c r="BJ33">
        <v>58.7</v>
      </c>
      <c r="BK33">
        <v>42.5</v>
      </c>
      <c r="BL33">
        <v>15.5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94.5</v>
      </c>
      <c r="G34" s="5">
        <v>48.7</v>
      </c>
      <c r="H34" s="5">
        <v>139.6</v>
      </c>
      <c r="I34" s="5">
        <v>139.6</v>
      </c>
      <c r="J34" s="5"/>
      <c r="K34" s="5">
        <v>139.6</v>
      </c>
      <c r="L34" s="5"/>
      <c r="M34" s="5"/>
      <c r="N34" s="5">
        <v>-90.9</v>
      </c>
      <c r="O34" s="5">
        <v>-28.5</v>
      </c>
      <c r="R34">
        <v>-6.1</v>
      </c>
      <c r="T34" s="5">
        <v>-24.5</v>
      </c>
      <c r="U34" s="5">
        <v>-31.9</v>
      </c>
      <c r="V34" s="5">
        <v>43.1</v>
      </c>
      <c r="W34" s="5">
        <v>2395.1</v>
      </c>
      <c r="X34" s="5">
        <v>2316.3000000000002</v>
      </c>
      <c r="Y34" s="5">
        <v>71.900000000000006</v>
      </c>
      <c r="Z34" s="5">
        <v>5.4</v>
      </c>
      <c r="AA34" s="5">
        <v>1.5</v>
      </c>
      <c r="AB34" s="5">
        <v>-2352.1</v>
      </c>
      <c r="AC34" s="5">
        <v>-164.4</v>
      </c>
      <c r="AD34" s="5">
        <v>-38.799999999999997</v>
      </c>
      <c r="AE34" s="5">
        <v>-94.4</v>
      </c>
      <c r="AF34">
        <v>-409.9</v>
      </c>
      <c r="AH34">
        <v>-3.4</v>
      </c>
      <c r="AI34">
        <v>-210.4</v>
      </c>
      <c r="AJ34">
        <v>1.1000000000000001</v>
      </c>
      <c r="AK34">
        <v>-802.9</v>
      </c>
      <c r="AL34">
        <v>-550.4</v>
      </c>
      <c r="AM34">
        <v>-6.5</v>
      </c>
      <c r="AN34">
        <v>-18.3</v>
      </c>
      <c r="AO34">
        <v>-20.9</v>
      </c>
      <c r="AP34">
        <v>-2.7</v>
      </c>
      <c r="AQ34">
        <v>-3.5</v>
      </c>
      <c r="AR34">
        <v>-26.6</v>
      </c>
      <c r="AS34">
        <v>12.3</v>
      </c>
      <c r="AT34">
        <v>0.5</v>
      </c>
      <c r="BD34">
        <v>0.5</v>
      </c>
      <c r="BG34">
        <v>0.5</v>
      </c>
      <c r="BI34">
        <v>-10.9</v>
      </c>
      <c r="BJ34">
        <v>0.9</v>
      </c>
      <c r="BL34">
        <v>0.9</v>
      </c>
    </row>
    <row r="35" spans="4:65" x14ac:dyDescent="0.2">
      <c r="D35" s="5" t="s">
        <v>203</v>
      </c>
      <c r="E35" s="5" t="s">
        <v>78</v>
      </c>
      <c r="F35" s="5">
        <v>211.7</v>
      </c>
      <c r="G35" s="5">
        <v>24.5</v>
      </c>
      <c r="H35" s="5"/>
      <c r="I35" s="5"/>
      <c r="J35" s="5"/>
      <c r="K35" s="5"/>
      <c r="L35" s="5"/>
      <c r="M35" s="5"/>
      <c r="N35" s="5">
        <v>24.5</v>
      </c>
      <c r="O35" s="5"/>
      <c r="T35" s="5">
        <v>15.2</v>
      </c>
      <c r="U35" s="5">
        <v>9.3000000000000007</v>
      </c>
      <c r="V35" s="5">
        <v>114.3</v>
      </c>
      <c r="W35" s="5"/>
      <c r="X35" s="5"/>
      <c r="Y35" s="5"/>
      <c r="Z35" s="5"/>
      <c r="AA35" s="5"/>
      <c r="AB35" s="5">
        <v>114.3</v>
      </c>
      <c r="AC35" s="5">
        <v>77.3</v>
      </c>
      <c r="AD35" s="5">
        <v>0.1</v>
      </c>
      <c r="AE35" s="5">
        <v>0</v>
      </c>
      <c r="AF35">
        <v>0</v>
      </c>
      <c r="AK35">
        <v>0.1</v>
      </c>
      <c r="AL35">
        <v>24.1</v>
      </c>
      <c r="AQ35">
        <v>3.1</v>
      </c>
      <c r="AR35">
        <v>9.5</v>
      </c>
      <c r="AS35">
        <v>33.1</v>
      </c>
      <c r="BH35">
        <v>22.4</v>
      </c>
      <c r="BI35">
        <v>17.399999999999999</v>
      </c>
    </row>
    <row r="36" spans="4:65" x14ac:dyDescent="0.2">
      <c r="D36" s="5" t="s">
        <v>93</v>
      </c>
      <c r="E36" s="5" t="s">
        <v>78</v>
      </c>
      <c r="F36" s="5">
        <v>10.7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10.7</v>
      </c>
    </row>
    <row r="37" spans="4:65" x14ac:dyDescent="0.2">
      <c r="D37" s="5" t="s">
        <v>94</v>
      </c>
      <c r="E37" s="5" t="s">
        <v>78</v>
      </c>
      <c r="F37" s="5">
        <v>27.8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23.1</v>
      </c>
      <c r="BH37">
        <v>3.9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T38" s="5">
        <v>9</v>
      </c>
      <c r="U38" s="5">
        <v>1.3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0.5</v>
      </c>
    </row>
    <row r="39" spans="4:65" x14ac:dyDescent="0.2">
      <c r="D39" s="5" t="s">
        <v>96</v>
      </c>
      <c r="E39" s="5" t="s">
        <v>78</v>
      </c>
      <c r="F39" s="5">
        <v>15.3</v>
      </c>
      <c r="G39" s="5">
        <v>14.2</v>
      </c>
      <c r="H39" s="5"/>
      <c r="I39" s="5"/>
      <c r="J39" s="5"/>
      <c r="K39" s="5"/>
      <c r="L39" s="5"/>
      <c r="M39" s="5"/>
      <c r="N39" s="5">
        <v>14.2</v>
      </c>
      <c r="O39" s="5"/>
      <c r="T39" s="5">
        <v>6.2</v>
      </c>
      <c r="U39" s="5">
        <v>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145.9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114.3</v>
      </c>
      <c r="W40" s="5"/>
      <c r="X40" s="5"/>
      <c r="Y40" s="5"/>
      <c r="Z40" s="5"/>
      <c r="AA40" s="5"/>
      <c r="AB40" s="5">
        <v>114.3</v>
      </c>
      <c r="AC40" s="5">
        <v>77.3</v>
      </c>
      <c r="AD40" s="5">
        <v>0.1</v>
      </c>
      <c r="AE40" s="5">
        <v>0</v>
      </c>
      <c r="AF40">
        <v>0</v>
      </c>
      <c r="AK40">
        <v>0.1</v>
      </c>
      <c r="AL40">
        <v>24.1</v>
      </c>
      <c r="AQ40">
        <v>3.1</v>
      </c>
      <c r="AR40">
        <v>9.5</v>
      </c>
      <c r="AS40">
        <v>8.3000000000000007</v>
      </c>
      <c r="BH40">
        <v>6.9</v>
      </c>
      <c r="BI40">
        <v>16.399999999999999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E41" s="5"/>
      <c r="AS41">
        <v>1</v>
      </c>
      <c r="BH41">
        <v>0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18.100000000000001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14.2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2324.1</v>
      </c>
      <c r="G43" s="5">
        <v>27.2</v>
      </c>
      <c r="H43" s="5">
        <v>4.5</v>
      </c>
      <c r="I43" s="5">
        <v>3.7</v>
      </c>
      <c r="J43" s="5">
        <v>3.5</v>
      </c>
      <c r="K43" s="5">
        <v>0.1</v>
      </c>
      <c r="L43" s="5">
        <v>0.1</v>
      </c>
      <c r="M43" s="5">
        <v>0.7</v>
      </c>
      <c r="N43" s="5">
        <v>22.8</v>
      </c>
      <c r="O43" s="5">
        <v>11.7</v>
      </c>
      <c r="P43">
        <v>0.1</v>
      </c>
      <c r="R43">
        <v>6.1</v>
      </c>
      <c r="T43" s="5">
        <v>3.3</v>
      </c>
      <c r="U43" s="5">
        <v>1.5</v>
      </c>
      <c r="V43" s="5">
        <v>856.9</v>
      </c>
      <c r="W43" s="5">
        <v>103.4</v>
      </c>
      <c r="X43" s="5"/>
      <c r="Y43" s="5">
        <v>103.4</v>
      </c>
      <c r="Z43" s="5"/>
      <c r="AA43" s="5"/>
      <c r="AB43" s="5">
        <v>753.5</v>
      </c>
      <c r="AC43" s="5">
        <v>62.9</v>
      </c>
      <c r="AD43" s="5">
        <v>73.900000000000006</v>
      </c>
      <c r="AE43" s="5">
        <v>96.9</v>
      </c>
      <c r="AF43">
        <v>157</v>
      </c>
      <c r="AH43">
        <v>0.2</v>
      </c>
      <c r="AI43">
        <v>3.6</v>
      </c>
      <c r="AJ43">
        <v>4.2</v>
      </c>
      <c r="AK43">
        <v>290.89999999999998</v>
      </c>
      <c r="AL43">
        <v>9.6999999999999993</v>
      </c>
      <c r="AM43">
        <v>2.6</v>
      </c>
      <c r="AN43">
        <v>6.2</v>
      </c>
      <c r="AO43">
        <v>17.2</v>
      </c>
      <c r="AP43">
        <v>1.8</v>
      </c>
      <c r="AQ43">
        <v>13.7</v>
      </c>
      <c r="AR43">
        <v>12.6</v>
      </c>
      <c r="AS43">
        <v>999.9</v>
      </c>
      <c r="AT43">
        <v>16.399999999999999</v>
      </c>
      <c r="AY43">
        <v>0.2</v>
      </c>
      <c r="AZ43">
        <v>0.2</v>
      </c>
      <c r="BD43">
        <v>16.2</v>
      </c>
      <c r="BF43">
        <v>14.7</v>
      </c>
      <c r="BG43">
        <v>1.5</v>
      </c>
      <c r="BH43">
        <v>275.7</v>
      </c>
      <c r="BI43">
        <v>145.9</v>
      </c>
      <c r="BJ43">
        <v>2.1</v>
      </c>
      <c r="BL43">
        <v>2.1</v>
      </c>
    </row>
    <row r="44" spans="4:65" x14ac:dyDescent="0.2">
      <c r="D44" s="5" t="s">
        <v>100</v>
      </c>
      <c r="E44" s="5" t="s">
        <v>78</v>
      </c>
      <c r="F44" s="5">
        <v>1928.7</v>
      </c>
      <c r="G44" s="5">
        <v>17.5</v>
      </c>
      <c r="H44" s="5">
        <v>4.3</v>
      </c>
      <c r="I44" s="5">
        <v>3.6</v>
      </c>
      <c r="J44" s="5">
        <v>3.5</v>
      </c>
      <c r="K44" s="5"/>
      <c r="L44" s="5">
        <v>0.1</v>
      </c>
      <c r="M44" s="5">
        <v>0.7</v>
      </c>
      <c r="N44" s="5">
        <v>13.2</v>
      </c>
      <c r="O44" s="5">
        <v>8.1999999999999993</v>
      </c>
      <c r="P44">
        <v>0.1</v>
      </c>
      <c r="T44" s="5">
        <v>3.3</v>
      </c>
      <c r="U44" s="5">
        <v>1.5</v>
      </c>
      <c r="V44" s="5">
        <v>567.79999999999995</v>
      </c>
      <c r="W44" s="5"/>
      <c r="X44" s="5"/>
      <c r="Y44" s="5"/>
      <c r="Z44" s="5"/>
      <c r="AA44" s="5"/>
      <c r="AB44" s="5">
        <v>567.79999999999995</v>
      </c>
      <c r="AC44" s="5">
        <v>62.9</v>
      </c>
      <c r="AD44" s="5">
        <v>46.7</v>
      </c>
      <c r="AE44" s="5">
        <v>0</v>
      </c>
      <c r="AF44">
        <v>157</v>
      </c>
      <c r="AH44">
        <v>0.2</v>
      </c>
      <c r="AI44">
        <v>3.6</v>
      </c>
      <c r="AJ44">
        <v>1</v>
      </c>
      <c r="AK44">
        <v>286.8</v>
      </c>
      <c r="AL44">
        <v>9.3000000000000007</v>
      </c>
      <c r="AR44">
        <v>0.2</v>
      </c>
      <c r="AS44">
        <v>903.3</v>
      </c>
      <c r="AT44">
        <v>16.399999999999999</v>
      </c>
      <c r="AY44">
        <v>0.2</v>
      </c>
      <c r="AZ44">
        <v>0.2</v>
      </c>
      <c r="BD44">
        <v>16.2</v>
      </c>
      <c r="BF44">
        <v>14.7</v>
      </c>
      <c r="BG44">
        <v>1.5</v>
      </c>
      <c r="BH44">
        <v>275.7</v>
      </c>
      <c r="BI44">
        <v>145.9</v>
      </c>
      <c r="BJ44">
        <v>2.1</v>
      </c>
      <c r="BL44">
        <v>2.1</v>
      </c>
    </row>
    <row r="45" spans="4:65" x14ac:dyDescent="0.2">
      <c r="D45" s="5" t="s">
        <v>101</v>
      </c>
      <c r="E45" s="5" t="s">
        <v>78</v>
      </c>
      <c r="F45" s="5">
        <v>586.9</v>
      </c>
      <c r="G45" s="5">
        <v>17.100000000000001</v>
      </c>
      <c r="H45" s="5">
        <v>3.9</v>
      </c>
      <c r="I45" s="5">
        <v>3.2</v>
      </c>
      <c r="J45" s="5">
        <v>3.1</v>
      </c>
      <c r="K45" s="5"/>
      <c r="L45" s="5">
        <v>0.1</v>
      </c>
      <c r="M45" s="5">
        <v>0.7</v>
      </c>
      <c r="N45" s="5">
        <v>13.2</v>
      </c>
      <c r="O45" s="5">
        <v>8.1999999999999993</v>
      </c>
      <c r="P45">
        <v>0.1</v>
      </c>
      <c r="T45" s="5">
        <v>3.3</v>
      </c>
      <c r="U45" s="5">
        <v>1.5</v>
      </c>
      <c r="V45" s="5">
        <v>102.6</v>
      </c>
      <c r="W45" s="5"/>
      <c r="X45" s="5"/>
      <c r="Y45" s="5"/>
      <c r="Z45" s="5"/>
      <c r="AA45" s="5"/>
      <c r="AB45" s="5">
        <v>102.6</v>
      </c>
      <c r="AC45" s="5">
        <v>62.9</v>
      </c>
      <c r="AD45" s="5">
        <v>1.1000000000000001</v>
      </c>
      <c r="AE45" s="5">
        <v>0</v>
      </c>
      <c r="AF45">
        <v>0</v>
      </c>
      <c r="AJ45">
        <v>0.1</v>
      </c>
      <c r="AK45">
        <v>32.700000000000003</v>
      </c>
      <c r="AL45">
        <v>5.5</v>
      </c>
      <c r="AR45">
        <v>0.2</v>
      </c>
      <c r="AS45">
        <v>217.8</v>
      </c>
      <c r="AT45">
        <v>1.9</v>
      </c>
      <c r="BD45">
        <v>1.9</v>
      </c>
      <c r="BF45">
        <v>1.4</v>
      </c>
      <c r="BG45">
        <v>0.5</v>
      </c>
      <c r="BH45">
        <v>122.8</v>
      </c>
      <c r="BI45">
        <v>122.7</v>
      </c>
      <c r="BJ45">
        <v>2.1</v>
      </c>
      <c r="BL45">
        <v>2.1</v>
      </c>
    </row>
    <row r="46" spans="4:65" x14ac:dyDescent="0.2">
      <c r="D46" s="5" t="s">
        <v>205</v>
      </c>
      <c r="E46" s="5" t="s">
        <v>78</v>
      </c>
      <c r="F46" s="5">
        <v>32.1</v>
      </c>
      <c r="G46" s="5">
        <v>11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</v>
      </c>
      <c r="O46" s="5">
        <v>7</v>
      </c>
      <c r="T46" s="5">
        <v>2.5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0.1</v>
      </c>
      <c r="AE46" s="5"/>
      <c r="AF46">
        <v>0</v>
      </c>
      <c r="AK46">
        <v>0.1</v>
      </c>
      <c r="AS46">
        <v>11</v>
      </c>
      <c r="BH46">
        <v>7.1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272.89999999999998</v>
      </c>
      <c r="G47" s="5">
        <v>1.1000000000000001</v>
      </c>
      <c r="H47" s="5">
        <v>0.1</v>
      </c>
      <c r="I47" s="5">
        <v>0.1</v>
      </c>
      <c r="J47" s="5"/>
      <c r="K47" s="5"/>
      <c r="L47" s="5">
        <v>0.1</v>
      </c>
      <c r="M47" s="5"/>
      <c r="N47" s="5">
        <v>1</v>
      </c>
      <c r="O47" s="5">
        <v>0.1</v>
      </c>
      <c r="T47" s="5">
        <v>0.9</v>
      </c>
      <c r="U47" s="5"/>
      <c r="V47" s="5">
        <v>64.099999999999994</v>
      </c>
      <c r="W47" s="5"/>
      <c r="X47" s="5"/>
      <c r="Y47" s="5"/>
      <c r="Z47" s="5"/>
      <c r="AA47" s="5"/>
      <c r="AB47" s="5">
        <v>64.099999999999994</v>
      </c>
      <c r="AC47" s="5">
        <v>62.7</v>
      </c>
      <c r="AD47" s="5">
        <v>0.2</v>
      </c>
      <c r="AE47" s="5"/>
      <c r="AF47">
        <v>0</v>
      </c>
      <c r="AJ47">
        <v>0</v>
      </c>
      <c r="AK47">
        <v>0.2</v>
      </c>
      <c r="AL47">
        <v>0.7</v>
      </c>
      <c r="AR47">
        <v>0.2</v>
      </c>
      <c r="AS47">
        <v>83.4</v>
      </c>
      <c r="BH47">
        <v>39</v>
      </c>
      <c r="BI47">
        <v>84.4</v>
      </c>
      <c r="BJ47">
        <v>0.9</v>
      </c>
      <c r="BL47">
        <v>0.9</v>
      </c>
    </row>
    <row r="48" spans="4:65" x14ac:dyDescent="0.2">
      <c r="D48" s="5" t="s">
        <v>207</v>
      </c>
      <c r="E48" s="5" t="s">
        <v>78</v>
      </c>
      <c r="F48" s="5">
        <v>21.9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E48" s="5"/>
      <c r="AK48">
        <v>0</v>
      </c>
      <c r="AS48">
        <v>3.4</v>
      </c>
      <c r="BH48">
        <v>17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38.799999999999997</v>
      </c>
      <c r="G49" s="5">
        <v>2.2999999999999998</v>
      </c>
      <c r="H49" s="5">
        <v>1.3</v>
      </c>
      <c r="I49" s="5">
        <v>0.6</v>
      </c>
      <c r="J49" s="5">
        <v>0.6</v>
      </c>
      <c r="K49" s="5"/>
      <c r="L49" s="5"/>
      <c r="M49" s="5">
        <v>0.7</v>
      </c>
      <c r="N49" s="5">
        <v>1</v>
      </c>
      <c r="O49" s="5">
        <v>1</v>
      </c>
      <c r="T49" s="5"/>
      <c r="U49" s="5"/>
      <c r="V49" s="5">
        <v>4.3</v>
      </c>
      <c r="W49" s="5"/>
      <c r="X49" s="5"/>
      <c r="Y49" s="5"/>
      <c r="Z49" s="5"/>
      <c r="AA49" s="5"/>
      <c r="AB49" s="5">
        <v>4.3</v>
      </c>
      <c r="AC49" s="5"/>
      <c r="AD49" s="5">
        <v>0.1</v>
      </c>
      <c r="AE49" s="5"/>
      <c r="AF49">
        <v>0</v>
      </c>
      <c r="AJ49">
        <v>0</v>
      </c>
      <c r="AK49">
        <v>0.6</v>
      </c>
      <c r="AL49">
        <v>3.6</v>
      </c>
      <c r="AS49">
        <v>26.1</v>
      </c>
      <c r="BH49">
        <v>5.3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0.5</v>
      </c>
      <c r="W50" s="5"/>
      <c r="X50" s="5"/>
      <c r="Y50" s="5"/>
      <c r="Z50" s="5"/>
      <c r="AA50" s="5"/>
      <c r="AB50" s="5">
        <v>0.5</v>
      </c>
      <c r="AC50" s="5"/>
      <c r="AD50" s="5">
        <v>0.1</v>
      </c>
      <c r="AE50" s="5"/>
      <c r="AF50">
        <v>0</v>
      </c>
      <c r="AJ50">
        <v>0</v>
      </c>
      <c r="AK50">
        <v>0.4</v>
      </c>
      <c r="AS50">
        <v>3.5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28.4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1.2</v>
      </c>
      <c r="W51" s="5"/>
      <c r="X51" s="5"/>
      <c r="Y51" s="5"/>
      <c r="Z51" s="5"/>
      <c r="AA51" s="5"/>
      <c r="AB51" s="5">
        <v>1.2</v>
      </c>
      <c r="AC51" s="5"/>
      <c r="AD51" s="5">
        <v>0.2</v>
      </c>
      <c r="AE51" s="5">
        <v>0</v>
      </c>
      <c r="AF51">
        <v>0</v>
      </c>
      <c r="AJ51">
        <v>0</v>
      </c>
      <c r="AK51">
        <v>0.9</v>
      </c>
      <c r="AL51">
        <v>0.1</v>
      </c>
      <c r="AS51">
        <v>16.2</v>
      </c>
      <c r="BH51">
        <v>10.1</v>
      </c>
      <c r="BI51">
        <v>0.9</v>
      </c>
    </row>
    <row r="52" spans="4:61" x14ac:dyDescent="0.2">
      <c r="D52" t="s">
        <v>211</v>
      </c>
      <c r="E52" t="s">
        <v>78</v>
      </c>
      <c r="F52">
        <v>1.3</v>
      </c>
      <c r="G52">
        <v>0.1</v>
      </c>
      <c r="H52">
        <v>0.1</v>
      </c>
      <c r="M52">
        <v>0.1</v>
      </c>
      <c r="V52">
        <v>0.7</v>
      </c>
      <c r="AB52">
        <v>0.7</v>
      </c>
      <c r="AD52">
        <v>0</v>
      </c>
      <c r="AJ52">
        <v>0</v>
      </c>
      <c r="AK52">
        <v>0.7</v>
      </c>
      <c r="AS52">
        <v>0.3</v>
      </c>
      <c r="BH52">
        <v>0.2</v>
      </c>
    </row>
    <row r="53" spans="4:61" x14ac:dyDescent="0.2">
      <c r="D53" t="s">
        <v>212</v>
      </c>
      <c r="E53" t="s">
        <v>78</v>
      </c>
      <c r="F53">
        <v>89.6</v>
      </c>
      <c r="G53">
        <v>2.2999999999999998</v>
      </c>
      <c r="H53">
        <v>2.2999999999999998</v>
      </c>
      <c r="I53">
        <v>2.2999999999999998</v>
      </c>
      <c r="J53">
        <v>2.2999999999999998</v>
      </c>
      <c r="V53">
        <v>2.1</v>
      </c>
      <c r="AB53">
        <v>2.1</v>
      </c>
      <c r="AC53">
        <v>0.2</v>
      </c>
      <c r="AD53">
        <v>0.3</v>
      </c>
      <c r="AF53">
        <v>0</v>
      </c>
      <c r="AJ53">
        <v>0</v>
      </c>
      <c r="AK53">
        <v>0.7</v>
      </c>
      <c r="AL53">
        <v>0.9</v>
      </c>
      <c r="AS53">
        <v>46.5</v>
      </c>
      <c r="AT53">
        <v>0.5</v>
      </c>
      <c r="BD53">
        <v>0.5</v>
      </c>
      <c r="BH53">
        <v>19.2</v>
      </c>
      <c r="BI53">
        <v>18.899999999999999</v>
      </c>
    </row>
    <row r="54" spans="4:61" x14ac:dyDescent="0.2">
      <c r="D54" t="s">
        <v>213</v>
      </c>
      <c r="E54" t="s">
        <v>78</v>
      </c>
      <c r="F54">
        <v>35.9</v>
      </c>
      <c r="V54">
        <v>0.2</v>
      </c>
      <c r="AB54">
        <v>0.2</v>
      </c>
      <c r="AD54">
        <v>0</v>
      </c>
      <c r="AK54">
        <v>0.1</v>
      </c>
      <c r="AL54">
        <v>0.1</v>
      </c>
      <c r="AS54">
        <v>10.3</v>
      </c>
      <c r="BH54">
        <v>11.3</v>
      </c>
      <c r="BI54">
        <v>14.1</v>
      </c>
    </row>
    <row r="55" spans="4:61" x14ac:dyDescent="0.2">
      <c r="D55" t="s">
        <v>214</v>
      </c>
      <c r="E55" t="s">
        <v>78</v>
      </c>
      <c r="F55">
        <v>2.9</v>
      </c>
      <c r="V55">
        <v>0.1</v>
      </c>
      <c r="AB55">
        <v>0.1</v>
      </c>
      <c r="AJ55">
        <v>0</v>
      </c>
      <c r="AK55">
        <v>0.1</v>
      </c>
      <c r="AL55">
        <v>0</v>
      </c>
      <c r="AS55">
        <v>0.9</v>
      </c>
      <c r="AT55">
        <v>0.9</v>
      </c>
      <c r="BD55">
        <v>0.9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37.1</v>
      </c>
      <c r="V56">
        <v>28.7</v>
      </c>
      <c r="AB56">
        <v>28.7</v>
      </c>
      <c r="AK56">
        <v>28.7</v>
      </c>
      <c r="AS56">
        <v>5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8.3000000000000007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D57">
        <v>0</v>
      </c>
      <c r="AK57">
        <v>0</v>
      </c>
      <c r="AL57">
        <v>0</v>
      </c>
      <c r="AS57">
        <v>5.7</v>
      </c>
      <c r="BH57">
        <v>1.9</v>
      </c>
      <c r="BI57">
        <v>0.6</v>
      </c>
    </row>
    <row r="58" spans="4:61" x14ac:dyDescent="0.2">
      <c r="D58" t="s">
        <v>216</v>
      </c>
      <c r="E58" t="s">
        <v>78</v>
      </c>
      <c r="F58">
        <v>12</v>
      </c>
      <c r="G58">
        <v>0.2</v>
      </c>
      <c r="H58">
        <v>0.1</v>
      </c>
      <c r="I58">
        <v>0.1</v>
      </c>
      <c r="J58">
        <v>0.1</v>
      </c>
      <c r="N58">
        <v>0.1</v>
      </c>
      <c r="P58">
        <v>0.1</v>
      </c>
      <c r="V58">
        <v>0.3</v>
      </c>
      <c r="AB58">
        <v>0.3</v>
      </c>
      <c r="AK58">
        <v>0.2</v>
      </c>
      <c r="AL58">
        <v>0.1</v>
      </c>
      <c r="AS58">
        <v>5.4</v>
      </c>
      <c r="AT58">
        <v>0.4</v>
      </c>
      <c r="BD58">
        <v>0.4</v>
      </c>
      <c r="BH58">
        <v>5.5</v>
      </c>
      <c r="BI58">
        <v>0</v>
      </c>
    </row>
    <row r="59" spans="4:61" x14ac:dyDescent="0.2">
      <c r="D59" t="s">
        <v>102</v>
      </c>
      <c r="E59" t="s">
        <v>78</v>
      </c>
      <c r="F59">
        <v>415</v>
      </c>
      <c r="V59">
        <v>409.8</v>
      </c>
      <c r="AB59">
        <v>409.8</v>
      </c>
      <c r="AD59">
        <v>38.200000000000003</v>
      </c>
      <c r="AF59">
        <v>157</v>
      </c>
      <c r="AH59">
        <v>0.2</v>
      </c>
      <c r="AI59">
        <v>1</v>
      </c>
      <c r="AK59">
        <v>213.5</v>
      </c>
      <c r="BH59">
        <v>5.2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397.8</v>
      </c>
      <c r="V61">
        <v>397.7</v>
      </c>
      <c r="AB61">
        <v>397.7</v>
      </c>
      <c r="AD61">
        <v>38.200000000000003</v>
      </c>
      <c r="AF61">
        <v>157</v>
      </c>
      <c r="AK61">
        <v>202.6</v>
      </c>
      <c r="BH61">
        <v>0</v>
      </c>
    </row>
    <row r="62" spans="4:61" x14ac:dyDescent="0.2">
      <c r="D62" t="s">
        <v>219</v>
      </c>
      <c r="E62" t="s">
        <v>78</v>
      </c>
      <c r="F62">
        <v>6.4</v>
      </c>
      <c r="V62">
        <v>1.2</v>
      </c>
      <c r="AB62">
        <v>1.2</v>
      </c>
      <c r="AK62">
        <v>1.2</v>
      </c>
      <c r="BH62">
        <v>5.2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926.8</v>
      </c>
      <c r="G66">
        <v>0.4</v>
      </c>
      <c r="H66">
        <v>0.4</v>
      </c>
      <c r="I66">
        <v>0.4</v>
      </c>
      <c r="J66">
        <v>0.4</v>
      </c>
      <c r="N66">
        <v>0</v>
      </c>
      <c r="P66">
        <v>0</v>
      </c>
      <c r="V66">
        <v>55.5</v>
      </c>
      <c r="AB66">
        <v>55.5</v>
      </c>
      <c r="AD66">
        <v>7.5</v>
      </c>
      <c r="AI66">
        <v>2.6</v>
      </c>
      <c r="AJ66">
        <v>0.9</v>
      </c>
      <c r="AK66">
        <v>40.6</v>
      </c>
      <c r="AL66">
        <v>3.9</v>
      </c>
      <c r="AS66">
        <v>685.5</v>
      </c>
      <c r="AT66">
        <v>14.5</v>
      </c>
      <c r="AY66">
        <v>0.2</v>
      </c>
      <c r="AZ66">
        <v>0.2</v>
      </c>
      <c r="BD66">
        <v>14.3</v>
      </c>
      <c r="BF66">
        <v>13.4</v>
      </c>
      <c r="BG66">
        <v>1</v>
      </c>
      <c r="BH66">
        <v>147.69999999999999</v>
      </c>
      <c r="BI66">
        <v>23.3</v>
      </c>
    </row>
    <row r="67" spans="4:61" x14ac:dyDescent="0.2">
      <c r="D67" t="s">
        <v>115</v>
      </c>
      <c r="E67" t="s">
        <v>78</v>
      </c>
      <c r="F67">
        <v>242.8</v>
      </c>
      <c r="G67">
        <v>0</v>
      </c>
      <c r="N67">
        <v>0</v>
      </c>
      <c r="P67">
        <v>0</v>
      </c>
      <c r="V67">
        <v>7.9</v>
      </c>
      <c r="AB67">
        <v>7.9</v>
      </c>
      <c r="AD67">
        <v>2.1</v>
      </c>
      <c r="AK67">
        <v>5.3</v>
      </c>
      <c r="AL67">
        <v>0.6</v>
      </c>
      <c r="AS67">
        <v>152</v>
      </c>
      <c r="AT67">
        <v>1.3</v>
      </c>
      <c r="AY67">
        <v>0</v>
      </c>
      <c r="AZ67">
        <v>0</v>
      </c>
      <c r="BD67">
        <v>1.3</v>
      </c>
      <c r="BF67">
        <v>0.3</v>
      </c>
      <c r="BG67">
        <v>1</v>
      </c>
      <c r="BH67">
        <v>74.099999999999994</v>
      </c>
      <c r="BI67">
        <v>7.4</v>
      </c>
    </row>
    <row r="68" spans="4:61" x14ac:dyDescent="0.2">
      <c r="D68" t="s">
        <v>104</v>
      </c>
      <c r="E68" t="s">
        <v>78</v>
      </c>
      <c r="F68">
        <v>482.4</v>
      </c>
      <c r="G68">
        <v>0.4</v>
      </c>
      <c r="H68">
        <v>0.4</v>
      </c>
      <c r="I68">
        <v>0.4</v>
      </c>
      <c r="J68">
        <v>0.4</v>
      </c>
      <c r="N68">
        <v>0</v>
      </c>
      <c r="P68">
        <v>0</v>
      </c>
      <c r="V68">
        <v>9.6999999999999993</v>
      </c>
      <c r="AB68">
        <v>9.6999999999999993</v>
      </c>
      <c r="AD68">
        <v>2</v>
      </c>
      <c r="AJ68">
        <v>0.9</v>
      </c>
      <c r="AK68">
        <v>6.8</v>
      </c>
      <c r="AS68">
        <v>391.4</v>
      </c>
      <c r="AT68">
        <v>13.1</v>
      </c>
      <c r="AY68">
        <v>0.1</v>
      </c>
      <c r="AZ68">
        <v>0.1</v>
      </c>
      <c r="BD68">
        <v>12.9</v>
      </c>
      <c r="BF68">
        <v>12.9</v>
      </c>
      <c r="BH68">
        <v>61.2</v>
      </c>
      <c r="BI68">
        <v>6.6</v>
      </c>
    </row>
    <row r="69" spans="4:61" x14ac:dyDescent="0.2">
      <c r="D69" t="s">
        <v>105</v>
      </c>
      <c r="E69" t="s">
        <v>78</v>
      </c>
      <c r="F69">
        <v>181.4</v>
      </c>
      <c r="V69">
        <v>17.600000000000001</v>
      </c>
      <c r="AB69">
        <v>17.600000000000001</v>
      </c>
      <c r="AD69">
        <v>3.4</v>
      </c>
      <c r="AK69">
        <v>14.2</v>
      </c>
      <c r="AS69">
        <v>142.1</v>
      </c>
      <c r="AT69">
        <v>0.1</v>
      </c>
      <c r="BD69">
        <v>0.1</v>
      </c>
      <c r="BF69">
        <v>0.1</v>
      </c>
      <c r="BH69">
        <v>12.4</v>
      </c>
      <c r="BI69">
        <v>9.1999999999999993</v>
      </c>
    </row>
    <row r="70" spans="4:61" x14ac:dyDescent="0.2">
      <c r="D70" t="s">
        <v>106</v>
      </c>
      <c r="E70" t="s">
        <v>78</v>
      </c>
      <c r="F70">
        <v>15.1</v>
      </c>
      <c r="V70">
        <v>15.1</v>
      </c>
      <c r="AB70">
        <v>15.1</v>
      </c>
      <c r="AK70">
        <v>11.8</v>
      </c>
      <c r="AL70">
        <v>3.2</v>
      </c>
    </row>
    <row r="71" spans="4:61" x14ac:dyDescent="0.2">
      <c r="D71" t="s">
        <v>107</v>
      </c>
      <c r="E71" t="s">
        <v>78</v>
      </c>
      <c r="F71">
        <v>5.0999999999999996</v>
      </c>
      <c r="V71">
        <v>5.0999999999999996</v>
      </c>
      <c r="AB71">
        <v>5.0999999999999996</v>
      </c>
      <c r="AI71">
        <v>2.6</v>
      </c>
      <c r="AK71">
        <v>2.5</v>
      </c>
    </row>
    <row r="72" spans="4:61" x14ac:dyDescent="0.2">
      <c r="D72" t="s">
        <v>108</v>
      </c>
      <c r="E72" t="s">
        <v>78</v>
      </c>
      <c r="F72">
        <v>395.4</v>
      </c>
      <c r="G72">
        <v>9.6999999999999993</v>
      </c>
      <c r="H72">
        <v>0.1</v>
      </c>
      <c r="I72">
        <v>0.1</v>
      </c>
      <c r="K72">
        <v>0.1</v>
      </c>
      <c r="N72">
        <v>9.6</v>
      </c>
      <c r="O72">
        <v>3.5</v>
      </c>
      <c r="R72">
        <v>6.1</v>
      </c>
      <c r="V72">
        <v>289.10000000000002</v>
      </c>
      <c r="W72">
        <v>103.4</v>
      </c>
      <c r="Y72">
        <v>103.4</v>
      </c>
      <c r="AB72">
        <v>185.7</v>
      </c>
      <c r="AD72">
        <v>27.2</v>
      </c>
      <c r="AE72">
        <v>96.9</v>
      </c>
      <c r="AJ72">
        <v>3.2</v>
      </c>
      <c r="AK72">
        <v>4.0999999999999996</v>
      </c>
      <c r="AL72">
        <v>0.3</v>
      </c>
      <c r="AM72">
        <v>2.6</v>
      </c>
      <c r="AN72">
        <v>6.2</v>
      </c>
      <c r="AO72">
        <v>17.2</v>
      </c>
      <c r="AP72">
        <v>1.8</v>
      </c>
      <c r="AQ72">
        <v>13.7</v>
      </c>
      <c r="AR72">
        <v>12.4</v>
      </c>
      <c r="AS72">
        <v>96.6</v>
      </c>
    </row>
    <row r="73" spans="4:61" x14ac:dyDescent="0.2">
      <c r="D73" t="s">
        <v>109</v>
      </c>
      <c r="E73" t="s">
        <v>78</v>
      </c>
      <c r="F73">
        <v>390.8</v>
      </c>
      <c r="G73">
        <v>9.6999999999999993</v>
      </c>
      <c r="H73">
        <v>0.1</v>
      </c>
      <c r="I73">
        <v>0.1</v>
      </c>
      <c r="K73">
        <v>0.1</v>
      </c>
      <c r="N73">
        <v>9.6</v>
      </c>
      <c r="O73">
        <v>3.5</v>
      </c>
      <c r="R73">
        <v>6.1</v>
      </c>
      <c r="V73">
        <v>284.60000000000002</v>
      </c>
      <c r="W73">
        <v>103.4</v>
      </c>
      <c r="Y73">
        <v>103.4</v>
      </c>
      <c r="AB73">
        <v>181.2</v>
      </c>
      <c r="AD73">
        <v>27.2</v>
      </c>
      <c r="AE73">
        <v>96.9</v>
      </c>
      <c r="AJ73">
        <v>2.5</v>
      </c>
      <c r="AK73">
        <v>4.0999999999999996</v>
      </c>
      <c r="AL73">
        <v>0.3</v>
      </c>
      <c r="AM73">
        <v>2.6</v>
      </c>
      <c r="AN73">
        <v>2.4</v>
      </c>
      <c r="AO73">
        <v>17.2</v>
      </c>
      <c r="AP73">
        <v>1.8</v>
      </c>
      <c r="AQ73">
        <v>13.7</v>
      </c>
      <c r="AR73">
        <v>12.4</v>
      </c>
      <c r="AS73">
        <v>96.6</v>
      </c>
    </row>
    <row r="74" spans="4:61" x14ac:dyDescent="0.2">
      <c r="D74" t="s">
        <v>110</v>
      </c>
      <c r="E74" t="s">
        <v>78</v>
      </c>
      <c r="F74">
        <v>353.6</v>
      </c>
      <c r="G74">
        <v>7.3</v>
      </c>
      <c r="H74">
        <v>0</v>
      </c>
      <c r="I74">
        <v>0</v>
      </c>
      <c r="K74">
        <v>0</v>
      </c>
      <c r="N74">
        <v>7.2</v>
      </c>
      <c r="O74">
        <v>3</v>
      </c>
      <c r="R74">
        <v>4.3</v>
      </c>
      <c r="V74">
        <v>249.7</v>
      </c>
      <c r="W74">
        <v>103.4</v>
      </c>
      <c r="Y74">
        <v>103.4</v>
      </c>
      <c r="AB74">
        <v>146.4</v>
      </c>
      <c r="AD74">
        <v>27.2</v>
      </c>
      <c r="AE74">
        <v>96.9</v>
      </c>
      <c r="AJ74">
        <v>2.5</v>
      </c>
      <c r="AK74">
        <v>4.0999999999999996</v>
      </c>
      <c r="AL74">
        <v>0.1</v>
      </c>
      <c r="AM74">
        <v>1.4</v>
      </c>
      <c r="AP74">
        <v>0</v>
      </c>
      <c r="AQ74">
        <v>1.9</v>
      </c>
      <c r="AR74">
        <v>12.4</v>
      </c>
      <c r="AS74">
        <v>96.6</v>
      </c>
    </row>
    <row r="75" spans="4:61" x14ac:dyDescent="0.2">
      <c r="D75" t="s">
        <v>223</v>
      </c>
      <c r="E75" t="s">
        <v>78</v>
      </c>
      <c r="F75">
        <v>1.8</v>
      </c>
      <c r="V75">
        <v>1.8</v>
      </c>
      <c r="AB75">
        <v>1.8</v>
      </c>
      <c r="AN75">
        <v>1.8</v>
      </c>
    </row>
    <row r="76" spans="4:61" x14ac:dyDescent="0.2">
      <c r="D76" t="s">
        <v>224</v>
      </c>
      <c r="E76" t="s">
        <v>78</v>
      </c>
      <c r="F76">
        <v>2.7</v>
      </c>
      <c r="V76">
        <v>2.7</v>
      </c>
      <c r="AB76">
        <v>2.7</v>
      </c>
      <c r="AJ76">
        <v>0.8</v>
      </c>
      <c r="AN76">
        <v>2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5980-C4FC-8543-9AA1-EF514607AC89}">
  <sheetPr>
    <tabColor theme="9" tint="0.79998168889431442"/>
  </sheetPr>
  <dimension ref="D8:BM77"/>
  <sheetViews>
    <sheetView topLeftCell="A2" workbookViewId="0">
      <selection activeCell="F24" sqref="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s="4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2915.8</v>
      </c>
      <c r="G17" s="5">
        <v>335.3</v>
      </c>
      <c r="H17" s="5">
        <v>359.2</v>
      </c>
      <c r="I17" s="5">
        <v>358.6</v>
      </c>
      <c r="J17" s="5">
        <v>3.1</v>
      </c>
      <c r="K17" s="5">
        <v>140.30000000000001</v>
      </c>
      <c r="L17" s="5">
        <v>215.2</v>
      </c>
      <c r="M17" s="5">
        <v>0.6</v>
      </c>
      <c r="N17" s="5">
        <v>-23.9</v>
      </c>
      <c r="O17" s="5">
        <v>-24</v>
      </c>
      <c r="P17">
        <v>0.1</v>
      </c>
      <c r="T17" s="5"/>
      <c r="U17" s="5"/>
      <c r="V17" s="5">
        <v>1062</v>
      </c>
      <c r="W17" s="5">
        <v>2447.5</v>
      </c>
      <c r="X17" s="5">
        <v>2293.9</v>
      </c>
      <c r="Y17" s="5">
        <v>148.69999999999999</v>
      </c>
      <c r="Z17" s="5">
        <v>4.9000000000000004</v>
      </c>
      <c r="AA17" s="5"/>
      <c r="AB17" s="5">
        <v>-1385.5</v>
      </c>
      <c r="AC17" s="5">
        <v>0.2</v>
      </c>
      <c r="AD17" s="5">
        <v>43.2</v>
      </c>
      <c r="AE17" s="5">
        <v>-0.2</v>
      </c>
      <c r="AF17">
        <v>-226.6</v>
      </c>
      <c r="AH17">
        <v>-1.8</v>
      </c>
      <c r="AI17">
        <v>-206.2</v>
      </c>
      <c r="AJ17">
        <v>-0.7</v>
      </c>
      <c r="AK17">
        <v>-471.7</v>
      </c>
      <c r="AL17">
        <v>-507.9</v>
      </c>
      <c r="AM17">
        <v>-4.5</v>
      </c>
      <c r="AN17">
        <v>-14.8</v>
      </c>
      <c r="AO17">
        <v>-8.1999999999999993</v>
      </c>
      <c r="AP17">
        <v>-1</v>
      </c>
      <c r="AQ17">
        <v>11.8</v>
      </c>
      <c r="AR17">
        <v>2.9</v>
      </c>
      <c r="AS17">
        <v>1393.7</v>
      </c>
      <c r="AT17">
        <v>32.5</v>
      </c>
      <c r="AU17">
        <v>0.4</v>
      </c>
      <c r="AV17">
        <v>0.5</v>
      </c>
      <c r="AW17">
        <v>0.5</v>
      </c>
      <c r="AY17">
        <v>0.1</v>
      </c>
      <c r="AZ17">
        <v>0.1</v>
      </c>
      <c r="BA17">
        <v>0</v>
      </c>
      <c r="BD17">
        <v>31.4</v>
      </c>
      <c r="BE17">
        <v>12.9</v>
      </c>
      <c r="BF17">
        <v>15</v>
      </c>
      <c r="BG17">
        <v>3.6</v>
      </c>
      <c r="BH17">
        <v>31.2</v>
      </c>
      <c r="BJ17">
        <v>61</v>
      </c>
      <c r="BK17">
        <v>43.2</v>
      </c>
      <c r="BL17">
        <v>17.100000000000001</v>
      </c>
      <c r="BM17">
        <v>0.7</v>
      </c>
    </row>
    <row r="18" spans="4:65" x14ac:dyDescent="0.2">
      <c r="D18" s="5" t="s">
        <v>79</v>
      </c>
      <c r="E18" s="5" t="s">
        <v>78</v>
      </c>
      <c r="F18" s="5">
        <v>2839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153.30000000000001</v>
      </c>
      <c r="W18" s="5">
        <v>153.1</v>
      </c>
      <c r="X18" s="5">
        <v>121.5</v>
      </c>
      <c r="Y18" s="5">
        <v>21.1</v>
      </c>
      <c r="Z18" s="5">
        <v>10.5</v>
      </c>
      <c r="AA18" s="5"/>
      <c r="AB18" s="5">
        <v>0.2</v>
      </c>
      <c r="AC18" s="5">
        <v>0.2</v>
      </c>
      <c r="AD18" s="5"/>
      <c r="AE18" s="5"/>
      <c r="AS18">
        <v>2592.1999999999998</v>
      </c>
      <c r="AT18">
        <v>32.5</v>
      </c>
      <c r="AU18">
        <v>0.4</v>
      </c>
      <c r="AV18">
        <v>0.5</v>
      </c>
      <c r="AW18">
        <v>0.5</v>
      </c>
      <c r="AY18">
        <v>0.1</v>
      </c>
      <c r="AZ18">
        <v>0.1</v>
      </c>
      <c r="BA18">
        <v>0</v>
      </c>
      <c r="BD18">
        <v>31.4</v>
      </c>
      <c r="BE18">
        <v>12.9</v>
      </c>
      <c r="BF18">
        <v>15</v>
      </c>
      <c r="BG18">
        <v>3.6</v>
      </c>
      <c r="BJ18">
        <v>61</v>
      </c>
      <c r="BK18">
        <v>43.2</v>
      </c>
      <c r="BL18">
        <v>17.100000000000001</v>
      </c>
      <c r="BM18">
        <v>0.7</v>
      </c>
    </row>
    <row r="19" spans="4:65" x14ac:dyDescent="0.2">
      <c r="D19" s="5" t="s">
        <v>80</v>
      </c>
      <c r="E19" s="5" t="s">
        <v>78</v>
      </c>
      <c r="F19" s="5">
        <v>6046.6</v>
      </c>
      <c r="G19" s="5">
        <v>370.1</v>
      </c>
      <c r="H19" s="5">
        <v>359.2</v>
      </c>
      <c r="I19" s="5">
        <v>358.6</v>
      </c>
      <c r="J19" s="5">
        <v>3.1</v>
      </c>
      <c r="K19" s="5">
        <v>140.30000000000001</v>
      </c>
      <c r="L19" s="5">
        <v>215.2</v>
      </c>
      <c r="M19" s="5">
        <v>0.6</v>
      </c>
      <c r="N19" s="5">
        <v>10.9</v>
      </c>
      <c r="O19" s="5">
        <v>9.6999999999999993</v>
      </c>
      <c r="P19">
        <v>0.3</v>
      </c>
      <c r="R19">
        <v>0.9</v>
      </c>
      <c r="T19" s="5"/>
      <c r="U19" s="5"/>
      <c r="V19" s="5">
        <v>5555.9</v>
      </c>
      <c r="W19" s="5">
        <v>4216.6000000000004</v>
      </c>
      <c r="X19" s="5">
        <v>4065.9</v>
      </c>
      <c r="Y19" s="5">
        <v>138.6</v>
      </c>
      <c r="Z19" s="5">
        <v>12.2</v>
      </c>
      <c r="AA19" s="5"/>
      <c r="AB19" s="5">
        <v>1339.2</v>
      </c>
      <c r="AC19" s="5"/>
      <c r="AD19" s="5">
        <v>106.4</v>
      </c>
      <c r="AE19" s="5">
        <v>398.5</v>
      </c>
      <c r="AF19">
        <v>90</v>
      </c>
      <c r="AH19">
        <v>0.3</v>
      </c>
      <c r="AI19">
        <v>18.5</v>
      </c>
      <c r="AJ19">
        <v>26.1</v>
      </c>
      <c r="AK19">
        <v>351.4</v>
      </c>
      <c r="AL19">
        <v>280.7</v>
      </c>
      <c r="AM19">
        <v>3.2</v>
      </c>
      <c r="AN19">
        <v>16.3</v>
      </c>
      <c r="AO19">
        <v>6.5</v>
      </c>
      <c r="AP19">
        <v>2.9</v>
      </c>
      <c r="AQ19">
        <v>18</v>
      </c>
      <c r="AR19">
        <v>20.5</v>
      </c>
      <c r="AS19">
        <v>88.6</v>
      </c>
      <c r="BH19">
        <v>32.1</v>
      </c>
    </row>
    <row r="20" spans="4:65" x14ac:dyDescent="0.2">
      <c r="D20" s="5" t="s">
        <v>81</v>
      </c>
      <c r="E20" s="5" t="s">
        <v>78</v>
      </c>
      <c r="F20" s="5">
        <v>5388.1</v>
      </c>
      <c r="G20" s="5">
        <v>34.6</v>
      </c>
      <c r="H20" s="5"/>
      <c r="I20" s="5"/>
      <c r="J20" s="5"/>
      <c r="K20" s="5"/>
      <c r="L20" s="5"/>
      <c r="M20" s="5"/>
      <c r="N20" s="5">
        <v>34.6</v>
      </c>
      <c r="O20" s="5">
        <v>33.5</v>
      </c>
      <c r="P20">
        <v>0.2</v>
      </c>
      <c r="R20">
        <v>0.9</v>
      </c>
      <c r="T20" s="5"/>
      <c r="U20" s="5"/>
      <c r="V20" s="5">
        <v>4065.6</v>
      </c>
      <c r="W20" s="5">
        <v>1869.7</v>
      </c>
      <c r="X20" s="5">
        <v>1844.1</v>
      </c>
      <c r="Y20" s="5">
        <v>8.9</v>
      </c>
      <c r="Z20" s="5">
        <v>16.7</v>
      </c>
      <c r="AA20" s="5"/>
      <c r="AB20" s="5">
        <v>2195.9</v>
      </c>
      <c r="AC20" s="5"/>
      <c r="AD20" s="5">
        <v>66.8</v>
      </c>
      <c r="AE20" s="5">
        <v>406.6</v>
      </c>
      <c r="AF20">
        <v>322.3</v>
      </c>
      <c r="AH20">
        <v>2.1</v>
      </c>
      <c r="AI20">
        <v>144</v>
      </c>
      <c r="AJ20">
        <v>23.9</v>
      </c>
      <c r="AK20">
        <v>741.5</v>
      </c>
      <c r="AL20">
        <v>409.7</v>
      </c>
      <c r="AM20">
        <v>8.1999999999999993</v>
      </c>
      <c r="AN20">
        <v>26.5</v>
      </c>
      <c r="AO20">
        <v>14.2</v>
      </c>
      <c r="AP20">
        <v>3.9</v>
      </c>
      <c r="AQ20">
        <v>7.4</v>
      </c>
      <c r="AR20">
        <v>18.899999999999999</v>
      </c>
      <c r="AS20">
        <v>1287</v>
      </c>
      <c r="BH20">
        <v>0.8</v>
      </c>
    </row>
    <row r="21" spans="4:65" x14ac:dyDescent="0.2">
      <c r="D21" s="5" t="s">
        <v>82</v>
      </c>
      <c r="E21" s="5" t="s">
        <v>78</v>
      </c>
      <c r="F21" s="5">
        <v>658.5</v>
      </c>
      <c r="G21" s="5">
        <v>335.5</v>
      </c>
      <c r="H21" s="5">
        <v>359.2</v>
      </c>
      <c r="I21" s="5">
        <v>358.6</v>
      </c>
      <c r="J21" s="5">
        <v>3.1</v>
      </c>
      <c r="K21" s="5">
        <v>140.30000000000001</v>
      </c>
      <c r="L21" s="5">
        <v>215.2</v>
      </c>
      <c r="M21" s="5">
        <v>0.6</v>
      </c>
      <c r="N21" s="5">
        <v>-23.7</v>
      </c>
      <c r="O21" s="5">
        <v>-23.8</v>
      </c>
      <c r="P21">
        <v>0.1</v>
      </c>
      <c r="R21">
        <v>0</v>
      </c>
      <c r="T21" s="5"/>
      <c r="U21" s="5"/>
      <c r="V21" s="5">
        <v>1490.2</v>
      </c>
      <c r="W21" s="5">
        <v>2346.9</v>
      </c>
      <c r="X21" s="5">
        <v>2221.8000000000002</v>
      </c>
      <c r="Y21" s="5">
        <v>129.69999999999999</v>
      </c>
      <c r="Z21" s="5">
        <v>-4.5999999999999996</v>
      </c>
      <c r="AA21" s="5"/>
      <c r="AB21" s="5">
        <v>-856.7</v>
      </c>
      <c r="AC21" s="5"/>
      <c r="AD21" s="5">
        <v>39.700000000000003</v>
      </c>
      <c r="AE21" s="5">
        <v>-8.1</v>
      </c>
      <c r="AF21">
        <v>-232.4</v>
      </c>
      <c r="AH21">
        <v>-1.8</v>
      </c>
      <c r="AI21">
        <v>-125.5</v>
      </c>
      <c r="AJ21">
        <v>2.2000000000000002</v>
      </c>
      <c r="AK21">
        <v>-390.1</v>
      </c>
      <c r="AL21">
        <v>-129</v>
      </c>
      <c r="AM21">
        <v>-5</v>
      </c>
      <c r="AN21">
        <v>-10.199999999999999</v>
      </c>
      <c r="AO21">
        <v>-7.7</v>
      </c>
      <c r="AP21">
        <v>-1</v>
      </c>
      <c r="AQ21">
        <v>10.6</v>
      </c>
      <c r="AR21">
        <v>1.5</v>
      </c>
      <c r="AS21">
        <v>-1198.4000000000001</v>
      </c>
      <c r="BH21">
        <v>31.2</v>
      </c>
    </row>
    <row r="22" spans="4:65" x14ac:dyDescent="0.2">
      <c r="D22" s="5" t="s">
        <v>83</v>
      </c>
      <c r="E22" s="5" t="s">
        <v>78</v>
      </c>
      <c r="F22" s="5">
        <v>546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546</v>
      </c>
      <c r="W22" s="5"/>
      <c r="X22" s="5"/>
      <c r="Y22" s="5"/>
      <c r="Z22" s="5"/>
      <c r="AA22" s="5"/>
      <c r="AB22" s="5">
        <v>546</v>
      </c>
      <c r="AC22" s="5"/>
      <c r="AD22" s="5"/>
      <c r="AE22" s="5"/>
      <c r="AH22">
        <v>0</v>
      </c>
      <c r="AI22">
        <v>80</v>
      </c>
      <c r="AK22">
        <v>81.2</v>
      </c>
      <c r="AL22">
        <v>380.7</v>
      </c>
      <c r="AN22">
        <v>4.0999999999999996</v>
      </c>
    </row>
    <row r="23" spans="4:65" x14ac:dyDescent="0.2">
      <c r="D23" s="5" t="s">
        <v>84</v>
      </c>
      <c r="E23" s="5" t="s">
        <v>78</v>
      </c>
      <c r="F23" s="5">
        <v>-35.700000000000003</v>
      </c>
      <c r="G23" s="5">
        <v>-0.2</v>
      </c>
      <c r="H23" s="5"/>
      <c r="I23" s="5"/>
      <c r="J23" s="5"/>
      <c r="K23" s="5"/>
      <c r="L23" s="5"/>
      <c r="M23" s="5"/>
      <c r="N23" s="5">
        <v>-0.2</v>
      </c>
      <c r="O23" s="5">
        <v>-0.2</v>
      </c>
      <c r="R23">
        <v>0</v>
      </c>
      <c r="T23" s="5"/>
      <c r="U23" s="5"/>
      <c r="V23" s="5">
        <v>-35.5</v>
      </c>
      <c r="W23" s="5">
        <v>-52.4</v>
      </c>
      <c r="X23" s="5">
        <v>-49.3</v>
      </c>
      <c r="Y23" s="5">
        <v>-2.1</v>
      </c>
      <c r="Z23" s="5">
        <v>-1</v>
      </c>
      <c r="AA23" s="5"/>
      <c r="AB23" s="5">
        <v>17</v>
      </c>
      <c r="AC23" s="5"/>
      <c r="AD23" s="5">
        <v>3.5</v>
      </c>
      <c r="AE23" s="5">
        <v>7.9</v>
      </c>
      <c r="AF23">
        <v>5.8</v>
      </c>
      <c r="AH23">
        <v>0.1</v>
      </c>
      <c r="AI23">
        <v>-0.8</v>
      </c>
      <c r="AJ23">
        <v>-2.9</v>
      </c>
      <c r="AK23">
        <v>-0.4</v>
      </c>
      <c r="AL23">
        <v>1.8</v>
      </c>
      <c r="AM23">
        <v>0.5</v>
      </c>
      <c r="AN23">
        <v>-0.5</v>
      </c>
      <c r="AO23">
        <v>-0.5</v>
      </c>
      <c r="AQ23">
        <v>1.2</v>
      </c>
      <c r="AR23">
        <v>1.4</v>
      </c>
      <c r="AS23">
        <v>-0.1</v>
      </c>
    </row>
    <row r="24" spans="4:65" x14ac:dyDescent="0.2">
      <c r="D24" s="5" t="s">
        <v>85</v>
      </c>
      <c r="E24" s="5" t="s">
        <v>78</v>
      </c>
      <c r="F24" s="5">
        <v>-40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2.2999999999999998</v>
      </c>
      <c r="W24" s="5"/>
      <c r="X24" s="5"/>
      <c r="Y24" s="5"/>
      <c r="Z24" s="5"/>
      <c r="AA24" s="5"/>
      <c r="AB24" s="5">
        <v>2.2999999999999998</v>
      </c>
      <c r="AC24" s="5"/>
      <c r="AD24" s="5"/>
      <c r="AE24" s="5"/>
      <c r="AK24">
        <v>2.2999999999999998</v>
      </c>
      <c r="AS24">
        <v>-46</v>
      </c>
      <c r="BH24">
        <v>3.6</v>
      </c>
    </row>
    <row r="25" spans="4:65" x14ac:dyDescent="0.2">
      <c r="D25" s="5" t="s">
        <v>86</v>
      </c>
      <c r="E25" s="5" t="s">
        <v>78</v>
      </c>
      <c r="F25" s="5">
        <v>2955.9</v>
      </c>
      <c r="G25" s="5">
        <v>335.3</v>
      </c>
      <c r="H25" s="5">
        <v>359.2</v>
      </c>
      <c r="I25" s="5">
        <v>358.6</v>
      </c>
      <c r="J25" s="5">
        <v>3.1</v>
      </c>
      <c r="K25" s="5">
        <v>140.30000000000001</v>
      </c>
      <c r="L25" s="5">
        <v>215.2</v>
      </c>
      <c r="M25" s="5">
        <v>0.6</v>
      </c>
      <c r="N25" s="5">
        <v>-23.9</v>
      </c>
      <c r="O25" s="5">
        <v>-24</v>
      </c>
      <c r="P25">
        <v>0.1</v>
      </c>
      <c r="T25" s="5"/>
      <c r="U25" s="5"/>
      <c r="V25" s="5">
        <v>1059.7</v>
      </c>
      <c r="W25" s="5">
        <v>2447.5</v>
      </c>
      <c r="X25" s="5">
        <v>2293.9</v>
      </c>
      <c r="Y25" s="5">
        <v>148.69999999999999</v>
      </c>
      <c r="Z25" s="5">
        <v>4.9000000000000004</v>
      </c>
      <c r="AA25" s="5"/>
      <c r="AB25" s="5">
        <v>-1387.8</v>
      </c>
      <c r="AC25" s="5">
        <v>0.2</v>
      </c>
      <c r="AD25" s="5">
        <v>43.2</v>
      </c>
      <c r="AE25" s="5">
        <v>-0.2</v>
      </c>
      <c r="AF25">
        <v>-226.6</v>
      </c>
      <c r="AH25">
        <v>-1.8</v>
      </c>
      <c r="AI25">
        <v>-206.2</v>
      </c>
      <c r="AJ25">
        <v>-0.7</v>
      </c>
      <c r="AK25">
        <v>-474</v>
      </c>
      <c r="AL25">
        <v>-507.9</v>
      </c>
      <c r="AM25">
        <v>-4.5</v>
      </c>
      <c r="AN25">
        <v>-14.8</v>
      </c>
      <c r="AO25">
        <v>-8.1999999999999993</v>
      </c>
      <c r="AP25">
        <v>-1</v>
      </c>
      <c r="AQ25">
        <v>11.8</v>
      </c>
      <c r="AR25">
        <v>2.9</v>
      </c>
      <c r="AS25">
        <v>1439.7</v>
      </c>
      <c r="AT25">
        <v>32.5</v>
      </c>
      <c r="AU25">
        <v>0.4</v>
      </c>
      <c r="AV25">
        <v>0.5</v>
      </c>
      <c r="AW25">
        <v>0.5</v>
      </c>
      <c r="AY25">
        <v>0.1</v>
      </c>
      <c r="AZ25">
        <v>0.1</v>
      </c>
      <c r="BA25">
        <v>0</v>
      </c>
      <c r="BD25">
        <v>31.4</v>
      </c>
      <c r="BE25">
        <v>12.9</v>
      </c>
      <c r="BF25">
        <v>15</v>
      </c>
      <c r="BG25">
        <v>3.6</v>
      </c>
      <c r="BH25">
        <v>27.6</v>
      </c>
      <c r="BJ25">
        <v>61</v>
      </c>
      <c r="BK25">
        <v>43.2</v>
      </c>
      <c r="BL25">
        <v>17.100000000000001</v>
      </c>
      <c r="BM25">
        <v>0.7</v>
      </c>
    </row>
    <row r="26" spans="4:65" x14ac:dyDescent="0.2">
      <c r="D26" s="5" t="s">
        <v>87</v>
      </c>
      <c r="E26" s="5" t="s">
        <v>78</v>
      </c>
      <c r="F26" s="5">
        <v>3543.3</v>
      </c>
      <c r="G26" s="5">
        <v>426.5</v>
      </c>
      <c r="H26" s="5">
        <v>355.3</v>
      </c>
      <c r="I26" s="5">
        <v>355.3</v>
      </c>
      <c r="J26" s="5"/>
      <c r="K26" s="5">
        <v>140.1</v>
      </c>
      <c r="L26" s="5">
        <v>215.2</v>
      </c>
      <c r="M26" s="5"/>
      <c r="N26" s="5">
        <v>71.2</v>
      </c>
      <c r="O26" s="5">
        <v>46.9</v>
      </c>
      <c r="T26" s="5">
        <v>6</v>
      </c>
      <c r="U26" s="5">
        <v>18.2</v>
      </c>
      <c r="V26" s="5">
        <v>2602.8000000000002</v>
      </c>
      <c r="W26" s="5">
        <v>2369.1999999999998</v>
      </c>
      <c r="X26" s="5">
        <v>2297.1999999999998</v>
      </c>
      <c r="Y26" s="5">
        <v>67.099999999999994</v>
      </c>
      <c r="Z26" s="5">
        <v>4.9000000000000004</v>
      </c>
      <c r="AA26" s="5"/>
      <c r="AB26" s="5">
        <v>233.6</v>
      </c>
      <c r="AC26" s="5">
        <v>24.3</v>
      </c>
      <c r="AD26" s="5">
        <v>17.100000000000001</v>
      </c>
      <c r="AE26" s="5">
        <v>105.1</v>
      </c>
      <c r="AF26">
        <v>0.6</v>
      </c>
      <c r="AH26">
        <v>0</v>
      </c>
      <c r="AI26">
        <v>3.6</v>
      </c>
      <c r="AJ26">
        <v>10.8</v>
      </c>
      <c r="AK26">
        <v>19.3</v>
      </c>
      <c r="AL26">
        <v>32.6</v>
      </c>
      <c r="AM26">
        <v>0.7</v>
      </c>
      <c r="AN26">
        <v>0</v>
      </c>
      <c r="AP26">
        <v>0.3</v>
      </c>
      <c r="AQ26">
        <v>1.3</v>
      </c>
      <c r="AR26">
        <v>17.899999999999999</v>
      </c>
      <c r="AS26">
        <v>440.2</v>
      </c>
      <c r="AT26">
        <v>16.5</v>
      </c>
      <c r="AU26">
        <v>0.4</v>
      </c>
      <c r="AV26">
        <v>0.5</v>
      </c>
      <c r="AW26">
        <v>0.5</v>
      </c>
      <c r="AY26">
        <v>0</v>
      </c>
      <c r="BA26">
        <v>0</v>
      </c>
      <c r="BD26">
        <v>15.5</v>
      </c>
      <c r="BE26">
        <v>12.9</v>
      </c>
      <c r="BF26">
        <v>0.4</v>
      </c>
      <c r="BG26">
        <v>2.2000000000000002</v>
      </c>
      <c r="BI26">
        <v>0.2</v>
      </c>
      <c r="BJ26">
        <v>57.2</v>
      </c>
      <c r="BK26">
        <v>43.2</v>
      </c>
      <c r="BL26">
        <v>13.2</v>
      </c>
      <c r="BM26">
        <v>0.7</v>
      </c>
    </row>
    <row r="27" spans="4:65" x14ac:dyDescent="0.2">
      <c r="D27" s="5" t="s">
        <v>88</v>
      </c>
      <c r="E27" s="5" t="s">
        <v>78</v>
      </c>
      <c r="F27" s="5">
        <v>803</v>
      </c>
      <c r="G27" s="5">
        <v>239.5</v>
      </c>
      <c r="H27" s="5">
        <v>215.2</v>
      </c>
      <c r="I27" s="5">
        <v>215.2</v>
      </c>
      <c r="J27" s="5"/>
      <c r="K27" s="5"/>
      <c r="L27" s="5">
        <v>215.2</v>
      </c>
      <c r="M27" s="5"/>
      <c r="N27" s="5">
        <v>24.2</v>
      </c>
      <c r="O27" s="5"/>
      <c r="T27" s="5">
        <v>6</v>
      </c>
      <c r="U27" s="5">
        <v>18.2</v>
      </c>
      <c r="V27" s="5">
        <v>59</v>
      </c>
      <c r="W27" s="5"/>
      <c r="X27" s="5"/>
      <c r="Y27" s="5"/>
      <c r="Z27" s="5"/>
      <c r="AA27" s="5"/>
      <c r="AB27" s="5">
        <v>59</v>
      </c>
      <c r="AC27" s="5">
        <v>24.3</v>
      </c>
      <c r="AD27" s="5"/>
      <c r="AE27" s="5"/>
      <c r="AK27">
        <v>0.6</v>
      </c>
      <c r="AL27">
        <v>21.7</v>
      </c>
      <c r="AR27">
        <v>12.5</v>
      </c>
      <c r="AS27">
        <v>431.4</v>
      </c>
      <c r="AT27">
        <v>16</v>
      </c>
      <c r="AU27">
        <v>0.4</v>
      </c>
      <c r="AV27">
        <v>0.5</v>
      </c>
      <c r="AW27">
        <v>0.5</v>
      </c>
      <c r="AY27">
        <v>0</v>
      </c>
      <c r="BA27">
        <v>0</v>
      </c>
      <c r="BD27">
        <v>15</v>
      </c>
      <c r="BE27">
        <v>12.9</v>
      </c>
      <c r="BF27">
        <v>0.4</v>
      </c>
      <c r="BG27">
        <v>1.7</v>
      </c>
      <c r="BJ27">
        <v>57.1</v>
      </c>
      <c r="BK27">
        <v>43.2</v>
      </c>
      <c r="BL27">
        <v>13.2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2740.3</v>
      </c>
      <c r="G28" s="5">
        <v>187</v>
      </c>
      <c r="H28" s="5">
        <v>140.1</v>
      </c>
      <c r="I28" s="5">
        <v>140.1</v>
      </c>
      <c r="J28" s="5"/>
      <c r="K28" s="5">
        <v>140.1</v>
      </c>
      <c r="L28" s="5"/>
      <c r="M28" s="5"/>
      <c r="N28" s="5">
        <v>46.9</v>
      </c>
      <c r="O28" s="5">
        <v>46.9</v>
      </c>
      <c r="T28" s="5"/>
      <c r="U28" s="5"/>
      <c r="V28" s="5">
        <v>2543.8000000000002</v>
      </c>
      <c r="W28" s="5">
        <v>2369.1999999999998</v>
      </c>
      <c r="X28" s="5">
        <v>2297.1999999999998</v>
      </c>
      <c r="Y28" s="5">
        <v>67.099999999999994</v>
      </c>
      <c r="Z28" s="5">
        <v>4.9000000000000004</v>
      </c>
      <c r="AA28" s="5"/>
      <c r="AB28" s="5">
        <v>174.6</v>
      </c>
      <c r="AC28" s="5">
        <v>0</v>
      </c>
      <c r="AD28" s="5">
        <v>17.100000000000001</v>
      </c>
      <c r="AE28" s="5">
        <v>105.1</v>
      </c>
      <c r="AF28">
        <v>0.6</v>
      </c>
      <c r="AH28">
        <v>0</v>
      </c>
      <c r="AI28">
        <v>3.6</v>
      </c>
      <c r="AJ28">
        <v>10.8</v>
      </c>
      <c r="AK28">
        <v>18.8</v>
      </c>
      <c r="AL28">
        <v>10.9</v>
      </c>
      <c r="AM28">
        <v>0.7</v>
      </c>
      <c r="AN28">
        <v>0</v>
      </c>
      <c r="AP28">
        <v>0.3</v>
      </c>
      <c r="AQ28">
        <v>1.3</v>
      </c>
      <c r="AR28">
        <v>5.4</v>
      </c>
      <c r="AS28">
        <v>8.6999999999999993</v>
      </c>
      <c r="AT28">
        <v>0.5</v>
      </c>
      <c r="BD28">
        <v>0.5</v>
      </c>
      <c r="BG28">
        <v>0.5</v>
      </c>
      <c r="BI28">
        <v>0.2</v>
      </c>
      <c r="BJ28">
        <v>0.1</v>
      </c>
      <c r="BL28">
        <v>0.1</v>
      </c>
    </row>
    <row r="29" spans="4:65" x14ac:dyDescent="0.2">
      <c r="D29" s="5" t="s">
        <v>90</v>
      </c>
      <c r="E29" s="5" t="s">
        <v>78</v>
      </c>
      <c r="F29" s="5">
        <v>3091.1</v>
      </c>
      <c r="G29" s="5">
        <v>141.9</v>
      </c>
      <c r="H29" s="5"/>
      <c r="I29" s="5"/>
      <c r="J29" s="5"/>
      <c r="K29" s="5"/>
      <c r="L29" s="5"/>
      <c r="M29" s="5"/>
      <c r="N29" s="5">
        <v>141.9</v>
      </c>
      <c r="O29" s="5">
        <v>83.3</v>
      </c>
      <c r="R29">
        <v>5.9</v>
      </c>
      <c r="T29" s="5">
        <v>25.1</v>
      </c>
      <c r="U29" s="5">
        <v>27.7</v>
      </c>
      <c r="V29" s="5">
        <v>2500.1</v>
      </c>
      <c r="W29" s="5">
        <v>3.3</v>
      </c>
      <c r="X29" s="5">
        <v>3.3</v>
      </c>
      <c r="Y29" s="5"/>
      <c r="Z29" s="5"/>
      <c r="AA29" s="5"/>
      <c r="AB29" s="5">
        <v>2496.8000000000002</v>
      </c>
      <c r="AC29" s="5">
        <v>151.69999999999999</v>
      </c>
      <c r="AD29" s="5">
        <v>49.7</v>
      </c>
      <c r="AE29" s="5">
        <v>223</v>
      </c>
      <c r="AF29">
        <v>375.9</v>
      </c>
      <c r="AH29">
        <v>2</v>
      </c>
      <c r="AI29">
        <v>213.4</v>
      </c>
      <c r="AJ29">
        <v>15.1</v>
      </c>
      <c r="AK29">
        <v>790.8</v>
      </c>
      <c r="AL29">
        <v>575</v>
      </c>
      <c r="AM29">
        <v>8.1</v>
      </c>
      <c r="AN29">
        <v>20.7</v>
      </c>
      <c r="AO29">
        <v>25.5</v>
      </c>
      <c r="AP29">
        <v>3.1</v>
      </c>
      <c r="AQ29">
        <v>8</v>
      </c>
      <c r="AR29">
        <v>34.700000000000003</v>
      </c>
      <c r="AS29">
        <v>0.5</v>
      </c>
      <c r="BH29">
        <v>278.10000000000002</v>
      </c>
      <c r="BI29">
        <v>170.5</v>
      </c>
    </row>
    <row r="30" spans="4:65" x14ac:dyDescent="0.2">
      <c r="D30" s="5" t="s">
        <v>91</v>
      </c>
      <c r="E30" s="5" t="s">
        <v>78</v>
      </c>
      <c r="F30" s="5">
        <v>437.8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278.10000000000002</v>
      </c>
      <c r="BI30">
        <v>159.69999999999999</v>
      </c>
    </row>
    <row r="31" spans="4:65" x14ac:dyDescent="0.2">
      <c r="D31" s="5" t="s">
        <v>92</v>
      </c>
      <c r="E31" s="5" t="s">
        <v>78</v>
      </c>
      <c r="F31" s="5">
        <v>2653.2</v>
      </c>
      <c r="G31" s="5">
        <v>141.9</v>
      </c>
      <c r="H31" s="5"/>
      <c r="I31" s="5"/>
      <c r="J31" s="5"/>
      <c r="K31" s="5"/>
      <c r="L31" s="5"/>
      <c r="M31" s="5"/>
      <c r="N31" s="5">
        <v>141.9</v>
      </c>
      <c r="O31" s="5">
        <v>83.3</v>
      </c>
      <c r="R31">
        <v>5.9</v>
      </c>
      <c r="T31" s="5">
        <v>25.1</v>
      </c>
      <c r="U31" s="5">
        <v>27.7</v>
      </c>
      <c r="V31" s="5">
        <v>2500.1</v>
      </c>
      <c r="W31" s="5">
        <v>3.3</v>
      </c>
      <c r="X31" s="5">
        <v>3.3</v>
      </c>
      <c r="Y31" s="5"/>
      <c r="Z31" s="5"/>
      <c r="AA31" s="5"/>
      <c r="AB31" s="5">
        <v>2496.8000000000002</v>
      </c>
      <c r="AC31" s="5">
        <v>151.69999999999999</v>
      </c>
      <c r="AD31" s="5">
        <v>49.7</v>
      </c>
      <c r="AE31" s="5">
        <v>223</v>
      </c>
      <c r="AF31">
        <v>375.9</v>
      </c>
      <c r="AH31">
        <v>2</v>
      </c>
      <c r="AI31">
        <v>213.4</v>
      </c>
      <c r="AJ31">
        <v>15.1</v>
      </c>
      <c r="AK31">
        <v>790.8</v>
      </c>
      <c r="AL31">
        <v>575</v>
      </c>
      <c r="AM31">
        <v>8.1</v>
      </c>
      <c r="AN31">
        <v>20.7</v>
      </c>
      <c r="AO31">
        <v>25.5</v>
      </c>
      <c r="AP31">
        <v>3.1</v>
      </c>
      <c r="AQ31">
        <v>8</v>
      </c>
      <c r="AR31">
        <v>34.700000000000003</v>
      </c>
      <c r="AS31">
        <v>0.5</v>
      </c>
      <c r="BI31">
        <v>10.8</v>
      </c>
    </row>
    <row r="32" spans="4:65" x14ac:dyDescent="0.2">
      <c r="D32" s="5" t="s">
        <v>200</v>
      </c>
      <c r="E32" s="5" t="s">
        <v>78</v>
      </c>
      <c r="F32" s="5">
        <v>452.2</v>
      </c>
      <c r="G32" s="5">
        <v>284.60000000000002</v>
      </c>
      <c r="H32" s="5">
        <v>355.3</v>
      </c>
      <c r="I32" s="5">
        <v>355.3</v>
      </c>
      <c r="J32" s="5"/>
      <c r="K32" s="5">
        <v>140.1</v>
      </c>
      <c r="L32" s="5">
        <v>215.2</v>
      </c>
      <c r="M32" s="5"/>
      <c r="N32" s="5">
        <v>-70.7</v>
      </c>
      <c r="O32" s="5">
        <v>-36.299999999999997</v>
      </c>
      <c r="R32">
        <v>-5.9</v>
      </c>
      <c r="T32" s="5">
        <v>-19.100000000000001</v>
      </c>
      <c r="U32" s="5">
        <v>-9.4</v>
      </c>
      <c r="V32" s="5">
        <v>102.7</v>
      </c>
      <c r="W32" s="5">
        <v>2365.9</v>
      </c>
      <c r="X32" s="5">
        <v>2293.9</v>
      </c>
      <c r="Y32" s="5">
        <v>67.099999999999994</v>
      </c>
      <c r="Z32" s="5">
        <v>4.9000000000000004</v>
      </c>
      <c r="AA32" s="5"/>
      <c r="AB32" s="5">
        <v>-2263.1999999999998</v>
      </c>
      <c r="AC32" s="5">
        <v>-127.4</v>
      </c>
      <c r="AD32" s="5">
        <v>-32.6</v>
      </c>
      <c r="AE32" s="5">
        <v>-118</v>
      </c>
      <c r="AF32">
        <v>-375.3</v>
      </c>
      <c r="AH32">
        <v>-2</v>
      </c>
      <c r="AI32">
        <v>-209.8</v>
      </c>
      <c r="AJ32">
        <v>-4.3</v>
      </c>
      <c r="AK32">
        <v>-771.4</v>
      </c>
      <c r="AL32">
        <v>-542.4</v>
      </c>
      <c r="AM32">
        <v>-7.5</v>
      </c>
      <c r="AN32">
        <v>-20.6</v>
      </c>
      <c r="AO32">
        <v>-25.5</v>
      </c>
      <c r="AP32">
        <v>-2.8</v>
      </c>
      <c r="AQ32">
        <v>-6.8</v>
      </c>
      <c r="AR32">
        <v>-16.8</v>
      </c>
      <c r="AS32">
        <v>439.7</v>
      </c>
      <c r="AT32">
        <v>16.5</v>
      </c>
      <c r="AU32">
        <v>0.4</v>
      </c>
      <c r="AV32">
        <v>0.5</v>
      </c>
      <c r="AW32">
        <v>0.5</v>
      </c>
      <c r="AY32">
        <v>0</v>
      </c>
      <c r="BA32">
        <v>0</v>
      </c>
      <c r="BD32">
        <v>15.5</v>
      </c>
      <c r="BE32">
        <v>12.9</v>
      </c>
      <c r="BF32">
        <v>0.4</v>
      </c>
      <c r="BG32">
        <v>2.2000000000000002</v>
      </c>
      <c r="BH32">
        <v>-278.10000000000002</v>
      </c>
      <c r="BI32">
        <v>-170.3</v>
      </c>
      <c r="BJ32">
        <v>57.2</v>
      </c>
      <c r="BK32">
        <v>43.2</v>
      </c>
      <c r="BL32">
        <v>13.2</v>
      </c>
      <c r="BM32">
        <v>0.7</v>
      </c>
    </row>
    <row r="33" spans="4:65" x14ac:dyDescent="0.2">
      <c r="D33" s="5" t="s">
        <v>201</v>
      </c>
      <c r="E33" s="5" t="s">
        <v>78</v>
      </c>
      <c r="F33" s="5">
        <v>365.2</v>
      </c>
      <c r="G33" s="5">
        <v>239.5</v>
      </c>
      <c r="H33" s="5">
        <v>215.2</v>
      </c>
      <c r="I33" s="5">
        <v>215.2</v>
      </c>
      <c r="J33" s="5"/>
      <c r="K33" s="5"/>
      <c r="L33" s="5">
        <v>215.2</v>
      </c>
      <c r="M33" s="5"/>
      <c r="N33" s="5">
        <v>24.2</v>
      </c>
      <c r="O33" s="5"/>
      <c r="T33" s="5">
        <v>6</v>
      </c>
      <c r="U33" s="5">
        <v>18.2</v>
      </c>
      <c r="V33" s="5">
        <v>59</v>
      </c>
      <c r="W33" s="5"/>
      <c r="X33" s="5"/>
      <c r="Y33" s="5"/>
      <c r="Z33" s="5"/>
      <c r="AA33" s="5"/>
      <c r="AB33" s="5">
        <v>59</v>
      </c>
      <c r="AC33" s="5">
        <v>24.3</v>
      </c>
      <c r="AD33" s="5"/>
      <c r="AE33" s="5"/>
      <c r="AK33">
        <v>0.6</v>
      </c>
      <c r="AL33">
        <v>21.7</v>
      </c>
      <c r="AR33">
        <v>12.5</v>
      </c>
      <c r="AS33">
        <v>431.4</v>
      </c>
      <c r="AT33">
        <v>16</v>
      </c>
      <c r="AU33">
        <v>0.4</v>
      </c>
      <c r="AV33">
        <v>0.5</v>
      </c>
      <c r="AW33">
        <v>0.5</v>
      </c>
      <c r="AY33">
        <v>0</v>
      </c>
      <c r="BA33">
        <v>0</v>
      </c>
      <c r="BD33">
        <v>15</v>
      </c>
      <c r="BE33">
        <v>12.9</v>
      </c>
      <c r="BF33">
        <v>0.4</v>
      </c>
      <c r="BG33">
        <v>1.7</v>
      </c>
      <c r="BH33">
        <v>-278.10000000000002</v>
      </c>
      <c r="BI33">
        <v>-159.69999999999999</v>
      </c>
      <c r="BJ33">
        <v>57.1</v>
      </c>
      <c r="BK33">
        <v>43.2</v>
      </c>
      <c r="BL33">
        <v>13.2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87</v>
      </c>
      <c r="G34" s="5">
        <v>45.1</v>
      </c>
      <c r="H34" s="5">
        <v>140.1</v>
      </c>
      <c r="I34" s="5">
        <v>140.1</v>
      </c>
      <c r="J34" s="5"/>
      <c r="K34" s="5">
        <v>140.1</v>
      </c>
      <c r="L34" s="5"/>
      <c r="M34" s="5"/>
      <c r="N34" s="5">
        <v>-94.9</v>
      </c>
      <c r="O34" s="5">
        <v>-36.299999999999997</v>
      </c>
      <c r="R34">
        <v>-5.9</v>
      </c>
      <c r="T34" s="5">
        <v>-25.1</v>
      </c>
      <c r="U34" s="5">
        <v>-27.7</v>
      </c>
      <c r="V34" s="5">
        <v>43.7</v>
      </c>
      <c r="W34" s="5">
        <v>2365.9</v>
      </c>
      <c r="X34" s="5">
        <v>2293.9</v>
      </c>
      <c r="Y34" s="5">
        <v>67.099999999999994</v>
      </c>
      <c r="Z34" s="5">
        <v>4.9000000000000004</v>
      </c>
      <c r="AA34" s="5"/>
      <c r="AB34" s="5">
        <v>-2322.3000000000002</v>
      </c>
      <c r="AC34" s="5">
        <v>-151.69999999999999</v>
      </c>
      <c r="AD34" s="5">
        <v>-32.6</v>
      </c>
      <c r="AE34" s="5">
        <v>-118</v>
      </c>
      <c r="AF34">
        <v>-375.3</v>
      </c>
      <c r="AH34">
        <v>-2</v>
      </c>
      <c r="AI34">
        <v>-209.8</v>
      </c>
      <c r="AJ34">
        <v>-4.3</v>
      </c>
      <c r="AK34">
        <v>-772</v>
      </c>
      <c r="AL34">
        <v>-564.1</v>
      </c>
      <c r="AM34">
        <v>-7.5</v>
      </c>
      <c r="AN34">
        <v>-20.6</v>
      </c>
      <c r="AO34">
        <v>-25.5</v>
      </c>
      <c r="AP34">
        <v>-2.8</v>
      </c>
      <c r="AQ34">
        <v>-6.8</v>
      </c>
      <c r="AR34">
        <v>-29.3</v>
      </c>
      <c r="AS34">
        <v>8.1999999999999993</v>
      </c>
      <c r="AT34">
        <v>0.5</v>
      </c>
      <c r="BD34">
        <v>0.5</v>
      </c>
      <c r="BG34">
        <v>0.5</v>
      </c>
      <c r="BI34">
        <v>-10.6</v>
      </c>
      <c r="BJ34">
        <v>0.1</v>
      </c>
      <c r="BL34">
        <v>0.1</v>
      </c>
    </row>
    <row r="35" spans="4:65" x14ac:dyDescent="0.2">
      <c r="D35" s="5" t="s">
        <v>203</v>
      </c>
      <c r="E35" s="5" t="s">
        <v>78</v>
      </c>
      <c r="F35" s="5">
        <v>204.2</v>
      </c>
      <c r="G35" s="5">
        <v>23.9</v>
      </c>
      <c r="H35" s="5"/>
      <c r="I35" s="5"/>
      <c r="J35" s="5"/>
      <c r="K35" s="5"/>
      <c r="L35" s="5"/>
      <c r="M35" s="5"/>
      <c r="N35" s="5">
        <v>23.9</v>
      </c>
      <c r="O35" s="5"/>
      <c r="T35" s="5">
        <v>15.8</v>
      </c>
      <c r="U35" s="5">
        <v>8.1999999999999993</v>
      </c>
      <c r="V35" s="5">
        <v>106.9</v>
      </c>
      <c r="W35" s="5"/>
      <c r="X35" s="5"/>
      <c r="Y35" s="5"/>
      <c r="Z35" s="5"/>
      <c r="AA35" s="5"/>
      <c r="AB35" s="5">
        <v>106.9</v>
      </c>
      <c r="AC35" s="5">
        <v>70.8</v>
      </c>
      <c r="AD35" s="5">
        <v>0.1</v>
      </c>
      <c r="AE35" s="5">
        <v>0</v>
      </c>
      <c r="AF35">
        <v>0</v>
      </c>
      <c r="AK35">
        <v>0.2</v>
      </c>
      <c r="AL35">
        <v>24.2</v>
      </c>
      <c r="AQ35">
        <v>4.0999999999999996</v>
      </c>
      <c r="AR35">
        <v>7.4</v>
      </c>
      <c r="AS35">
        <v>35.299999999999997</v>
      </c>
      <c r="BH35">
        <v>20.7</v>
      </c>
      <c r="BI35">
        <v>17.3</v>
      </c>
    </row>
    <row r="36" spans="4:65" x14ac:dyDescent="0.2">
      <c r="D36" s="5" t="s">
        <v>93</v>
      </c>
      <c r="E36" s="5" t="s">
        <v>78</v>
      </c>
      <c r="F36" s="5">
        <v>9.6999999999999993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9.6999999999999993</v>
      </c>
    </row>
    <row r="37" spans="4:65" x14ac:dyDescent="0.2">
      <c r="D37" s="5" t="s">
        <v>94</v>
      </c>
      <c r="E37" s="5" t="s">
        <v>78</v>
      </c>
      <c r="F37" s="5">
        <v>30.4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25.9</v>
      </c>
      <c r="BH37">
        <v>3.8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10.9</v>
      </c>
      <c r="G38" s="5">
        <v>10.4</v>
      </c>
      <c r="H38" s="5"/>
      <c r="I38" s="5"/>
      <c r="J38" s="5"/>
      <c r="K38" s="5"/>
      <c r="L38" s="5"/>
      <c r="M38" s="5"/>
      <c r="N38" s="5">
        <v>10.4</v>
      </c>
      <c r="O38" s="5"/>
      <c r="T38" s="5">
        <v>9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0.4</v>
      </c>
    </row>
    <row r="39" spans="4:65" x14ac:dyDescent="0.2">
      <c r="D39" s="5" t="s">
        <v>96</v>
      </c>
      <c r="E39" s="5" t="s">
        <v>78</v>
      </c>
      <c r="F39" s="5">
        <v>14.6</v>
      </c>
      <c r="G39" s="5">
        <v>13.5</v>
      </c>
      <c r="H39" s="5"/>
      <c r="I39" s="5"/>
      <c r="J39" s="5"/>
      <c r="K39" s="5"/>
      <c r="L39" s="5"/>
      <c r="M39" s="5"/>
      <c r="N39" s="5">
        <v>13.5</v>
      </c>
      <c r="O39" s="5"/>
      <c r="T39" s="5">
        <v>6.8</v>
      </c>
      <c r="U39" s="5">
        <v>6.8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138.69999999999999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106.9</v>
      </c>
      <c r="W40" s="5"/>
      <c r="X40" s="5"/>
      <c r="Y40" s="5"/>
      <c r="Z40" s="5"/>
      <c r="AA40" s="5"/>
      <c r="AB40" s="5">
        <v>106.9</v>
      </c>
      <c r="AC40" s="5">
        <v>70.8</v>
      </c>
      <c r="AD40" s="5">
        <v>0.1</v>
      </c>
      <c r="AE40" s="5">
        <v>0</v>
      </c>
      <c r="AF40">
        <v>0</v>
      </c>
      <c r="AK40">
        <v>0.2</v>
      </c>
      <c r="AL40">
        <v>24.2</v>
      </c>
      <c r="AQ40">
        <v>4.0999999999999996</v>
      </c>
      <c r="AR40">
        <v>7.4</v>
      </c>
      <c r="AS40">
        <v>8.6999999999999993</v>
      </c>
      <c r="BH40">
        <v>6.5</v>
      </c>
      <c r="BI40">
        <v>16.600000000000001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4:65" x14ac:dyDescent="0.2">
      <c r="D42" s="5" t="s">
        <v>98</v>
      </c>
      <c r="E42" s="5" t="s">
        <v>78</v>
      </c>
      <c r="F42" s="5">
        <v>17.100000000000001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14</v>
      </c>
      <c r="BI42">
        <v>3.1</v>
      </c>
    </row>
    <row r="43" spans="4:65" x14ac:dyDescent="0.2">
      <c r="D43" s="5" t="s">
        <v>99</v>
      </c>
      <c r="E43" s="5" t="s">
        <v>78</v>
      </c>
      <c r="F43" s="5">
        <v>2282.4</v>
      </c>
      <c r="G43" s="5">
        <v>26.7</v>
      </c>
      <c r="H43" s="5">
        <v>3.9</v>
      </c>
      <c r="I43" s="5">
        <v>3.3</v>
      </c>
      <c r="J43" s="5">
        <v>3.1</v>
      </c>
      <c r="K43" s="5">
        <v>0.2</v>
      </c>
      <c r="L43" s="5"/>
      <c r="M43" s="5">
        <v>0.6</v>
      </c>
      <c r="N43" s="5">
        <v>22.9</v>
      </c>
      <c r="O43" s="5">
        <v>12.3</v>
      </c>
      <c r="P43">
        <v>0.1</v>
      </c>
      <c r="R43">
        <v>5.9</v>
      </c>
      <c r="T43" s="5">
        <v>3.3</v>
      </c>
      <c r="U43" s="5">
        <v>1.3</v>
      </c>
      <c r="V43" s="5">
        <v>850.1</v>
      </c>
      <c r="W43" s="5">
        <v>81.599999999999994</v>
      </c>
      <c r="X43" s="5"/>
      <c r="Y43" s="5">
        <v>81.599999999999994</v>
      </c>
      <c r="Z43" s="5"/>
      <c r="AA43" s="5"/>
      <c r="AB43" s="5">
        <v>768.5</v>
      </c>
      <c r="AC43" s="5">
        <v>56.8</v>
      </c>
      <c r="AD43" s="5">
        <v>75.599999999999994</v>
      </c>
      <c r="AE43" s="5">
        <v>117.7</v>
      </c>
      <c r="AF43">
        <v>148.69999999999999</v>
      </c>
      <c r="AH43">
        <v>0.2</v>
      </c>
      <c r="AI43">
        <v>3.6</v>
      </c>
      <c r="AJ43">
        <v>3.6</v>
      </c>
      <c r="AK43">
        <v>297.2</v>
      </c>
      <c r="AL43">
        <v>10.3</v>
      </c>
      <c r="AM43">
        <v>2.9</v>
      </c>
      <c r="AN43">
        <v>5.9</v>
      </c>
      <c r="AO43">
        <v>17.3</v>
      </c>
      <c r="AP43">
        <v>1.8</v>
      </c>
      <c r="AQ43">
        <v>14.4</v>
      </c>
      <c r="AR43">
        <v>12.3</v>
      </c>
      <c r="AS43">
        <v>964.7</v>
      </c>
      <c r="AT43">
        <v>16.100000000000001</v>
      </c>
      <c r="AY43">
        <v>0.1</v>
      </c>
      <c r="AZ43">
        <v>0.1</v>
      </c>
      <c r="BD43">
        <v>15.9</v>
      </c>
      <c r="BF43">
        <v>14.6</v>
      </c>
      <c r="BG43">
        <v>1.4</v>
      </c>
      <c r="BH43">
        <v>271</v>
      </c>
      <c r="BI43">
        <v>149.9</v>
      </c>
      <c r="BJ43">
        <v>3.9</v>
      </c>
      <c r="BL43">
        <v>3.9</v>
      </c>
    </row>
    <row r="44" spans="4:65" x14ac:dyDescent="0.2">
      <c r="D44" s="5" t="s">
        <v>100</v>
      </c>
      <c r="E44" s="5" t="s">
        <v>78</v>
      </c>
      <c r="F44" s="5">
        <v>1871.4</v>
      </c>
      <c r="G44" s="5">
        <v>16.8</v>
      </c>
      <c r="H44" s="5">
        <v>3.7</v>
      </c>
      <c r="I44" s="5">
        <v>3.1</v>
      </c>
      <c r="J44" s="5">
        <v>3.1</v>
      </c>
      <c r="K44" s="5"/>
      <c r="L44" s="5"/>
      <c r="M44" s="5">
        <v>0.6</v>
      </c>
      <c r="N44" s="5">
        <v>13.2</v>
      </c>
      <c r="O44" s="5">
        <v>8.5</v>
      </c>
      <c r="P44">
        <v>0.1</v>
      </c>
      <c r="T44" s="5">
        <v>3.3</v>
      </c>
      <c r="U44" s="5">
        <v>1.3</v>
      </c>
      <c r="V44" s="5">
        <v>550.20000000000005</v>
      </c>
      <c r="W44" s="5"/>
      <c r="X44" s="5"/>
      <c r="Y44" s="5"/>
      <c r="Z44" s="5"/>
      <c r="AA44" s="5"/>
      <c r="AB44" s="5">
        <v>550.20000000000005</v>
      </c>
      <c r="AC44" s="5">
        <v>56.8</v>
      </c>
      <c r="AD44" s="5">
        <v>47.3</v>
      </c>
      <c r="AE44" s="5"/>
      <c r="AF44">
        <v>148.69999999999999</v>
      </c>
      <c r="AH44">
        <v>0.2</v>
      </c>
      <c r="AI44">
        <v>3.6</v>
      </c>
      <c r="AJ44">
        <v>1</v>
      </c>
      <c r="AK44">
        <v>282.8</v>
      </c>
      <c r="AL44">
        <v>9.8000000000000007</v>
      </c>
      <c r="AR44">
        <v>0</v>
      </c>
      <c r="AS44">
        <v>863.5</v>
      </c>
      <c r="AT44">
        <v>16.100000000000001</v>
      </c>
      <c r="AY44">
        <v>0.1</v>
      </c>
      <c r="AZ44">
        <v>0.1</v>
      </c>
      <c r="BD44">
        <v>15.9</v>
      </c>
      <c r="BF44">
        <v>14.6</v>
      </c>
      <c r="BG44">
        <v>1.4</v>
      </c>
      <c r="BH44">
        <v>271</v>
      </c>
      <c r="BI44">
        <v>149.9</v>
      </c>
      <c r="BJ44">
        <v>3.9</v>
      </c>
      <c r="BL44">
        <v>3.9</v>
      </c>
    </row>
    <row r="45" spans="4:65" x14ac:dyDescent="0.2">
      <c r="D45" s="5" t="s">
        <v>101</v>
      </c>
      <c r="E45" s="5" t="s">
        <v>78</v>
      </c>
      <c r="F45" s="5">
        <v>584.9</v>
      </c>
      <c r="G45" s="5">
        <v>16.3</v>
      </c>
      <c r="H45" s="5">
        <v>3.2</v>
      </c>
      <c r="I45" s="5">
        <v>2.6</v>
      </c>
      <c r="J45" s="5">
        <v>2.6</v>
      </c>
      <c r="K45" s="5"/>
      <c r="L45" s="5"/>
      <c r="M45" s="5">
        <v>0.6</v>
      </c>
      <c r="N45" s="5">
        <v>13.2</v>
      </c>
      <c r="O45" s="5">
        <v>8.5</v>
      </c>
      <c r="P45">
        <v>0.1</v>
      </c>
      <c r="T45" s="5">
        <v>3.3</v>
      </c>
      <c r="U45" s="5">
        <v>1.3</v>
      </c>
      <c r="V45" s="5">
        <v>97.5</v>
      </c>
      <c r="W45" s="5"/>
      <c r="X45" s="5"/>
      <c r="Y45" s="5"/>
      <c r="Z45" s="5"/>
      <c r="AA45" s="5"/>
      <c r="AB45" s="5">
        <v>97.5</v>
      </c>
      <c r="AC45" s="5">
        <v>56.8</v>
      </c>
      <c r="AD45" s="5">
        <v>1.1000000000000001</v>
      </c>
      <c r="AE45" s="5"/>
      <c r="AF45">
        <v>0.1</v>
      </c>
      <c r="AJ45">
        <v>0.1</v>
      </c>
      <c r="AK45">
        <v>33.700000000000003</v>
      </c>
      <c r="AL45">
        <v>5.6</v>
      </c>
      <c r="AR45">
        <v>0</v>
      </c>
      <c r="AS45">
        <v>213.2</v>
      </c>
      <c r="AT45">
        <v>1.9</v>
      </c>
      <c r="BD45">
        <v>1.9</v>
      </c>
      <c r="BF45">
        <v>1.3</v>
      </c>
      <c r="BG45">
        <v>0.5</v>
      </c>
      <c r="BH45">
        <v>122.3</v>
      </c>
      <c r="BI45">
        <v>129.9</v>
      </c>
      <c r="BJ45">
        <v>3.9</v>
      </c>
      <c r="BL45">
        <v>3.9</v>
      </c>
    </row>
    <row r="46" spans="4:65" x14ac:dyDescent="0.2">
      <c r="D46" s="5" t="s">
        <v>205</v>
      </c>
      <c r="E46" s="5" t="s">
        <v>78</v>
      </c>
      <c r="F46" s="5">
        <v>32</v>
      </c>
      <c r="G46" s="5">
        <v>9.8000000000000007</v>
      </c>
      <c r="H46" s="5"/>
      <c r="I46" s="5"/>
      <c r="J46" s="5"/>
      <c r="K46" s="5"/>
      <c r="L46" s="5"/>
      <c r="M46" s="5"/>
      <c r="N46" s="5">
        <v>9.8000000000000007</v>
      </c>
      <c r="O46" s="5">
        <v>6.9</v>
      </c>
      <c r="T46" s="5">
        <v>1.7</v>
      </c>
      <c r="U46" s="5">
        <v>1.3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E46" s="5"/>
      <c r="AF46">
        <v>0</v>
      </c>
      <c r="AK46">
        <v>0.1</v>
      </c>
      <c r="AL46">
        <v>0</v>
      </c>
      <c r="AS46">
        <v>12.6</v>
      </c>
      <c r="BH46">
        <v>6.6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274.39999999999998</v>
      </c>
      <c r="G47" s="5">
        <v>1.7</v>
      </c>
      <c r="H47" s="5"/>
      <c r="I47" s="5"/>
      <c r="J47" s="5"/>
      <c r="K47" s="5"/>
      <c r="L47" s="5"/>
      <c r="M47" s="5"/>
      <c r="N47" s="5">
        <v>1.7</v>
      </c>
      <c r="O47" s="5">
        <v>0.1</v>
      </c>
      <c r="T47" s="5">
        <v>1.6</v>
      </c>
      <c r="U47" s="5"/>
      <c r="V47" s="5">
        <v>57.5</v>
      </c>
      <c r="W47" s="5"/>
      <c r="X47" s="5"/>
      <c r="Y47" s="5"/>
      <c r="Z47" s="5"/>
      <c r="AA47" s="5"/>
      <c r="AB47" s="5">
        <v>57.5</v>
      </c>
      <c r="AC47" s="5">
        <v>56.7</v>
      </c>
      <c r="AD47" s="5">
        <v>0.2</v>
      </c>
      <c r="AE47" s="5"/>
      <c r="AJ47">
        <v>0</v>
      </c>
      <c r="AK47">
        <v>0</v>
      </c>
      <c r="AL47">
        <v>0.6</v>
      </c>
      <c r="AR47">
        <v>0</v>
      </c>
      <c r="AS47">
        <v>81.900000000000006</v>
      </c>
      <c r="BH47">
        <v>39.299999999999997</v>
      </c>
      <c r="BI47">
        <v>91.2</v>
      </c>
      <c r="BJ47">
        <v>2.8</v>
      </c>
      <c r="BL47">
        <v>2.8</v>
      </c>
    </row>
    <row r="48" spans="4:65" x14ac:dyDescent="0.2">
      <c r="D48" s="5" t="s">
        <v>207</v>
      </c>
      <c r="E48" s="5" t="s">
        <v>78</v>
      </c>
      <c r="F48" s="5">
        <v>22.1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3.2</v>
      </c>
      <c r="BH48">
        <v>17.5</v>
      </c>
      <c r="BI48">
        <v>0.3</v>
      </c>
      <c r="BJ48">
        <v>1.1000000000000001</v>
      </c>
      <c r="BL48">
        <v>1.1000000000000001</v>
      </c>
    </row>
    <row r="49" spans="4:61" x14ac:dyDescent="0.2">
      <c r="D49" s="5" t="s">
        <v>208</v>
      </c>
      <c r="E49" s="5" t="s">
        <v>78</v>
      </c>
      <c r="F49" s="5">
        <v>41.5</v>
      </c>
      <c r="G49" s="5">
        <v>2.2999999999999998</v>
      </c>
      <c r="H49" s="5">
        <v>1.1000000000000001</v>
      </c>
      <c r="I49" s="5">
        <v>0.6</v>
      </c>
      <c r="J49" s="5">
        <v>0.6</v>
      </c>
      <c r="K49" s="5"/>
      <c r="L49" s="5"/>
      <c r="M49" s="5">
        <v>0.5</v>
      </c>
      <c r="N49" s="5">
        <v>1.2</v>
      </c>
      <c r="O49" s="5">
        <v>1.2</v>
      </c>
      <c r="T49" s="5"/>
      <c r="U49" s="5"/>
      <c r="V49" s="5">
        <v>4.7</v>
      </c>
      <c r="W49" s="5"/>
      <c r="X49" s="5"/>
      <c r="Y49" s="5"/>
      <c r="Z49" s="5"/>
      <c r="AA49" s="5"/>
      <c r="AB49" s="5">
        <v>4.7</v>
      </c>
      <c r="AC49" s="5"/>
      <c r="AD49" s="5">
        <v>0.1</v>
      </c>
      <c r="AE49" s="5"/>
      <c r="AF49">
        <v>0</v>
      </c>
      <c r="AJ49">
        <v>0</v>
      </c>
      <c r="AK49">
        <v>0.9</v>
      </c>
      <c r="AL49">
        <v>3.6</v>
      </c>
      <c r="AS49">
        <v>27.9</v>
      </c>
      <c r="BH49">
        <v>5.9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5.8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/>
      <c r="AE50" s="5"/>
      <c r="AK50">
        <v>0.3</v>
      </c>
      <c r="AS50">
        <v>3.7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27.2</v>
      </c>
      <c r="G51" s="5">
        <v>0.3</v>
      </c>
      <c r="H51" s="5"/>
      <c r="I51" s="5"/>
      <c r="J51" s="5"/>
      <c r="K51" s="5"/>
      <c r="L51" s="5"/>
      <c r="M51" s="5"/>
      <c r="N51" s="5">
        <v>0.3</v>
      </c>
      <c r="O51" s="5">
        <v>0.3</v>
      </c>
      <c r="T51" s="5"/>
      <c r="U51" s="5"/>
      <c r="V51" s="5">
        <v>1.4</v>
      </c>
      <c r="W51" s="5"/>
      <c r="X51" s="5"/>
      <c r="Y51" s="5"/>
      <c r="Z51" s="5"/>
      <c r="AA51" s="5"/>
      <c r="AB51" s="5">
        <v>1.4</v>
      </c>
      <c r="AC51" s="5"/>
      <c r="AD51" s="5">
        <v>0.4</v>
      </c>
      <c r="AE51" s="5"/>
      <c r="AF51">
        <v>0</v>
      </c>
      <c r="AJ51">
        <v>0</v>
      </c>
      <c r="AK51">
        <v>0.8</v>
      </c>
      <c r="AL51">
        <v>0.1</v>
      </c>
      <c r="AS51">
        <v>14.8</v>
      </c>
      <c r="BH51">
        <v>10</v>
      </c>
      <c r="BI51">
        <v>0.7</v>
      </c>
    </row>
    <row r="52" spans="4:61" x14ac:dyDescent="0.2">
      <c r="D52" t="s">
        <v>211</v>
      </c>
      <c r="E52" t="s">
        <v>78</v>
      </c>
      <c r="F52">
        <v>1.3</v>
      </c>
      <c r="G52">
        <v>0.1</v>
      </c>
      <c r="H52">
        <v>0.1</v>
      </c>
      <c r="M52">
        <v>0.1</v>
      </c>
      <c r="T52" s="5"/>
      <c r="U52" s="5"/>
      <c r="V52" s="5">
        <v>0.7</v>
      </c>
      <c r="W52" s="5"/>
      <c r="X52" s="5"/>
      <c r="Y52" s="5"/>
      <c r="Z52" s="5"/>
      <c r="AA52" s="5"/>
      <c r="AB52" s="5">
        <v>0.7</v>
      </c>
      <c r="AC52" s="5"/>
      <c r="AD52" s="5"/>
      <c r="AE52" s="5"/>
      <c r="AK52">
        <v>0.7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85.7</v>
      </c>
      <c r="G53">
        <v>1.8</v>
      </c>
      <c r="H53">
        <v>1.8</v>
      </c>
      <c r="I53">
        <v>1.8</v>
      </c>
      <c r="J53">
        <v>1.8</v>
      </c>
      <c r="T53" s="5"/>
      <c r="U53" s="5"/>
      <c r="V53" s="5">
        <v>1.8</v>
      </c>
      <c r="W53" s="5"/>
      <c r="X53" s="5"/>
      <c r="Y53" s="5"/>
      <c r="Z53" s="5"/>
      <c r="AA53" s="5"/>
      <c r="AB53" s="5">
        <v>1.8</v>
      </c>
      <c r="AC53" s="5">
        <v>0.2</v>
      </c>
      <c r="AD53" s="5">
        <v>0.2</v>
      </c>
      <c r="AE53" s="5"/>
      <c r="AJ53">
        <v>0</v>
      </c>
      <c r="AK53">
        <v>0.4</v>
      </c>
      <c r="AL53">
        <v>0.9</v>
      </c>
      <c r="AS53">
        <v>43.4</v>
      </c>
      <c r="AT53">
        <v>0.5</v>
      </c>
      <c r="BD53">
        <v>0.5</v>
      </c>
      <c r="BH53">
        <v>18.2</v>
      </c>
      <c r="BI53">
        <v>19.899999999999999</v>
      </c>
    </row>
    <row r="54" spans="4:61" x14ac:dyDescent="0.2">
      <c r="D54" t="s">
        <v>213</v>
      </c>
      <c r="E54" t="s">
        <v>78</v>
      </c>
      <c r="F54">
        <v>34.200000000000003</v>
      </c>
      <c r="T54" s="5"/>
      <c r="U54" s="5"/>
      <c r="V54" s="5">
        <v>0.1</v>
      </c>
      <c r="W54" s="5"/>
      <c r="X54" s="5"/>
      <c r="Y54" s="5"/>
      <c r="Z54" s="5"/>
      <c r="AA54" s="5"/>
      <c r="AB54" s="5">
        <v>0.1</v>
      </c>
      <c r="AC54" s="5"/>
      <c r="AD54" s="5">
        <v>0.1</v>
      </c>
      <c r="AE54" s="5"/>
      <c r="AK54">
        <v>0</v>
      </c>
      <c r="AS54">
        <v>9.6999999999999993</v>
      </c>
      <c r="BH54">
        <v>10.8</v>
      </c>
      <c r="BI54">
        <v>13.5</v>
      </c>
    </row>
    <row r="55" spans="4:61" x14ac:dyDescent="0.2">
      <c r="D55" t="s">
        <v>214</v>
      </c>
      <c r="E55" t="s">
        <v>78</v>
      </c>
      <c r="F55">
        <v>3.2</v>
      </c>
      <c r="V55">
        <v>0.3</v>
      </c>
      <c r="AB55">
        <v>0.3</v>
      </c>
      <c r="AK55">
        <v>0.3</v>
      </c>
      <c r="AL55">
        <v>0.1</v>
      </c>
      <c r="AS55">
        <v>1</v>
      </c>
      <c r="AT55">
        <v>0.9</v>
      </c>
      <c r="BD55">
        <v>0.9</v>
      </c>
      <c r="BH55">
        <v>1</v>
      </c>
    </row>
    <row r="56" spans="4:61" x14ac:dyDescent="0.2">
      <c r="D56" t="s">
        <v>215</v>
      </c>
      <c r="E56" t="s">
        <v>78</v>
      </c>
      <c r="F56">
        <v>37.4</v>
      </c>
      <c r="V56">
        <v>29.5</v>
      </c>
      <c r="AB56">
        <v>29.5</v>
      </c>
      <c r="AK56">
        <v>29.5</v>
      </c>
      <c r="AS56">
        <v>4.5999999999999996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6.9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D57">
        <v>0</v>
      </c>
      <c r="AK57">
        <v>0.1</v>
      </c>
      <c r="AL57">
        <v>0</v>
      </c>
      <c r="AS57">
        <v>4.4000000000000004</v>
      </c>
      <c r="BH57">
        <v>1.6</v>
      </c>
      <c r="BI57">
        <v>0.7</v>
      </c>
    </row>
    <row r="58" spans="4:61" x14ac:dyDescent="0.2">
      <c r="D58" t="s">
        <v>216</v>
      </c>
      <c r="E58" t="s">
        <v>78</v>
      </c>
      <c r="F58">
        <v>13.2</v>
      </c>
      <c r="G58">
        <v>0.3</v>
      </c>
      <c r="H58">
        <v>0.2</v>
      </c>
      <c r="I58">
        <v>0.2</v>
      </c>
      <c r="J58">
        <v>0.2</v>
      </c>
      <c r="N58">
        <v>0.1</v>
      </c>
      <c r="P58">
        <v>0.1</v>
      </c>
      <c r="V58">
        <v>0.8</v>
      </c>
      <c r="AB58">
        <v>0.8</v>
      </c>
      <c r="AD58">
        <v>0</v>
      </c>
      <c r="AJ58">
        <v>0</v>
      </c>
      <c r="AK58">
        <v>0.6</v>
      </c>
      <c r="AL58">
        <v>0.2</v>
      </c>
      <c r="AS58">
        <v>5.9</v>
      </c>
      <c r="AT58">
        <v>0.4</v>
      </c>
      <c r="BD58">
        <v>0.4</v>
      </c>
      <c r="BH58">
        <v>5.6</v>
      </c>
      <c r="BI58">
        <v>0.2</v>
      </c>
    </row>
    <row r="59" spans="4:61" x14ac:dyDescent="0.2">
      <c r="D59" t="s">
        <v>102</v>
      </c>
      <c r="E59" t="s">
        <v>78</v>
      </c>
      <c r="F59">
        <v>403.3</v>
      </c>
      <c r="V59">
        <v>398.3</v>
      </c>
      <c r="AB59">
        <v>398.3</v>
      </c>
      <c r="AD59">
        <v>39.4</v>
      </c>
      <c r="AF59">
        <v>148.6</v>
      </c>
      <c r="AH59">
        <v>0.2</v>
      </c>
      <c r="AI59">
        <v>1</v>
      </c>
      <c r="AK59">
        <v>209.1</v>
      </c>
      <c r="BH59">
        <v>5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386.3</v>
      </c>
      <c r="V61">
        <v>386.2</v>
      </c>
      <c r="AB61">
        <v>386.2</v>
      </c>
      <c r="AD61">
        <v>39.4</v>
      </c>
      <c r="AF61">
        <v>148.6</v>
      </c>
      <c r="AK61">
        <v>198.2</v>
      </c>
      <c r="BH61">
        <v>0</v>
      </c>
    </row>
    <row r="62" spans="4:61" x14ac:dyDescent="0.2">
      <c r="D62" t="s">
        <v>219</v>
      </c>
      <c r="E62" t="s">
        <v>78</v>
      </c>
      <c r="F62">
        <v>6.3</v>
      </c>
      <c r="V62">
        <v>1.2</v>
      </c>
      <c r="AB62">
        <v>1.2</v>
      </c>
      <c r="AK62">
        <v>1.2</v>
      </c>
      <c r="BH62">
        <v>5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883.1</v>
      </c>
      <c r="G66">
        <v>0.5</v>
      </c>
      <c r="H66">
        <v>0.5</v>
      </c>
      <c r="I66">
        <v>0.5</v>
      </c>
      <c r="J66">
        <v>0.5</v>
      </c>
      <c r="N66">
        <v>0</v>
      </c>
      <c r="P66">
        <v>0</v>
      </c>
      <c r="V66">
        <v>54.4</v>
      </c>
      <c r="AB66">
        <v>54.4</v>
      </c>
      <c r="AD66">
        <v>6.8</v>
      </c>
      <c r="AI66">
        <v>2.6</v>
      </c>
      <c r="AJ66">
        <v>0.9</v>
      </c>
      <c r="AK66">
        <v>40</v>
      </c>
      <c r="AL66">
        <v>4.2</v>
      </c>
      <c r="AS66">
        <v>650.29999999999995</v>
      </c>
      <c r="AT66">
        <v>14.2</v>
      </c>
      <c r="AY66">
        <v>0.1</v>
      </c>
      <c r="AZ66">
        <v>0.1</v>
      </c>
      <c r="BD66">
        <v>14.1</v>
      </c>
      <c r="BF66">
        <v>13.2</v>
      </c>
      <c r="BG66">
        <v>0.8</v>
      </c>
      <c r="BH66">
        <v>143.69999999999999</v>
      </c>
      <c r="BI66">
        <v>19.899999999999999</v>
      </c>
    </row>
    <row r="67" spans="4:61" x14ac:dyDescent="0.2">
      <c r="D67" t="s">
        <v>115</v>
      </c>
      <c r="E67" t="s">
        <v>78</v>
      </c>
      <c r="F67">
        <v>229</v>
      </c>
      <c r="G67">
        <v>0</v>
      </c>
      <c r="N67">
        <v>0</v>
      </c>
      <c r="P67">
        <v>0</v>
      </c>
      <c r="V67">
        <v>7.6</v>
      </c>
      <c r="AB67">
        <v>7.6</v>
      </c>
      <c r="AD67">
        <v>1.6</v>
      </c>
      <c r="AK67">
        <v>5</v>
      </c>
      <c r="AL67">
        <v>1</v>
      </c>
      <c r="AS67">
        <v>141.19999999999999</v>
      </c>
      <c r="AT67">
        <v>1.2</v>
      </c>
      <c r="AY67">
        <v>0</v>
      </c>
      <c r="AZ67">
        <v>0</v>
      </c>
      <c r="BD67">
        <v>1.2</v>
      </c>
      <c r="BF67">
        <v>0.3</v>
      </c>
      <c r="BG67">
        <v>0.8</v>
      </c>
      <c r="BH67">
        <v>72</v>
      </c>
      <c r="BI67">
        <v>7</v>
      </c>
    </row>
    <row r="68" spans="4:61" x14ac:dyDescent="0.2">
      <c r="D68" t="s">
        <v>104</v>
      </c>
      <c r="E68" t="s">
        <v>78</v>
      </c>
      <c r="F68">
        <v>460.7</v>
      </c>
      <c r="G68">
        <v>0.5</v>
      </c>
      <c r="H68">
        <v>0.5</v>
      </c>
      <c r="I68">
        <v>0.5</v>
      </c>
      <c r="J68">
        <v>0.5</v>
      </c>
      <c r="N68">
        <v>0</v>
      </c>
      <c r="P68">
        <v>0</v>
      </c>
      <c r="V68">
        <v>9.1</v>
      </c>
      <c r="AB68">
        <v>9.1</v>
      </c>
      <c r="AD68">
        <v>1.9</v>
      </c>
      <c r="AJ68">
        <v>0.9</v>
      </c>
      <c r="AK68">
        <v>6.4</v>
      </c>
      <c r="AS68">
        <v>372.3</v>
      </c>
      <c r="AT68">
        <v>12.9</v>
      </c>
      <c r="AY68">
        <v>0.1</v>
      </c>
      <c r="AZ68">
        <v>0.1</v>
      </c>
      <c r="BD68">
        <v>12.8</v>
      </c>
      <c r="BF68">
        <v>12.8</v>
      </c>
      <c r="BH68">
        <v>59.8</v>
      </c>
      <c r="BI68">
        <v>6</v>
      </c>
    </row>
    <row r="69" spans="4:61" x14ac:dyDescent="0.2">
      <c r="D69" t="s">
        <v>105</v>
      </c>
      <c r="E69" t="s">
        <v>78</v>
      </c>
      <c r="F69">
        <v>173.2</v>
      </c>
      <c r="V69">
        <v>17.600000000000001</v>
      </c>
      <c r="AB69">
        <v>17.600000000000001</v>
      </c>
      <c r="AD69">
        <v>3.4</v>
      </c>
      <c r="AK69">
        <v>14.2</v>
      </c>
      <c r="AS69">
        <v>136.80000000000001</v>
      </c>
      <c r="AT69">
        <v>0.1</v>
      </c>
      <c r="BD69">
        <v>0.1</v>
      </c>
      <c r="BF69">
        <v>0.1</v>
      </c>
      <c r="BH69">
        <v>11.9</v>
      </c>
      <c r="BI69">
        <v>6.9</v>
      </c>
    </row>
    <row r="70" spans="4:61" x14ac:dyDescent="0.2">
      <c r="D70" t="s">
        <v>106</v>
      </c>
      <c r="E70" t="s">
        <v>78</v>
      </c>
      <c r="F70">
        <v>15</v>
      </c>
      <c r="V70">
        <v>15</v>
      </c>
      <c r="AB70">
        <v>15</v>
      </c>
      <c r="AK70">
        <v>11.9</v>
      </c>
      <c r="AL70">
        <v>3.1</v>
      </c>
    </row>
    <row r="71" spans="4:61" x14ac:dyDescent="0.2">
      <c r="D71" t="s">
        <v>107</v>
      </c>
      <c r="E71" t="s">
        <v>78</v>
      </c>
      <c r="F71">
        <v>5.0999999999999996</v>
      </c>
      <c r="V71">
        <v>5.0999999999999996</v>
      </c>
      <c r="AB71">
        <v>5.0999999999999996</v>
      </c>
      <c r="AI71">
        <v>2.6</v>
      </c>
      <c r="AK71">
        <v>2.5</v>
      </c>
    </row>
    <row r="72" spans="4:61" x14ac:dyDescent="0.2">
      <c r="D72" t="s">
        <v>108</v>
      </c>
      <c r="E72" t="s">
        <v>78</v>
      </c>
      <c r="F72">
        <v>411</v>
      </c>
      <c r="G72">
        <v>9.9</v>
      </c>
      <c r="H72">
        <v>0.2</v>
      </c>
      <c r="I72">
        <v>0.2</v>
      </c>
      <c r="K72">
        <v>0.2</v>
      </c>
      <c r="N72">
        <v>9.6999999999999993</v>
      </c>
      <c r="O72">
        <v>3.8</v>
      </c>
      <c r="R72">
        <v>5.9</v>
      </c>
      <c r="V72">
        <v>299.89999999999998</v>
      </c>
      <c r="W72">
        <v>81.599999999999994</v>
      </c>
      <c r="Y72">
        <v>81.599999999999994</v>
      </c>
      <c r="AB72">
        <v>218.3</v>
      </c>
      <c r="AD72">
        <v>28.3</v>
      </c>
      <c r="AE72">
        <v>117.7</v>
      </c>
      <c r="AJ72">
        <v>2.6</v>
      </c>
      <c r="AK72">
        <v>14.4</v>
      </c>
      <c r="AL72">
        <v>0.5</v>
      </c>
      <c r="AM72">
        <v>2.9</v>
      </c>
      <c r="AN72">
        <v>5.9</v>
      </c>
      <c r="AO72">
        <v>17.3</v>
      </c>
      <c r="AP72">
        <v>1.8</v>
      </c>
      <c r="AQ72">
        <v>14.4</v>
      </c>
      <c r="AR72">
        <v>12.3</v>
      </c>
      <c r="AS72">
        <v>101.2</v>
      </c>
    </row>
    <row r="73" spans="4:61" x14ac:dyDescent="0.2">
      <c r="D73" t="s">
        <v>109</v>
      </c>
      <c r="E73" t="s">
        <v>78</v>
      </c>
      <c r="F73">
        <v>406.5</v>
      </c>
      <c r="G73">
        <v>9.9</v>
      </c>
      <c r="H73">
        <v>0.2</v>
      </c>
      <c r="I73">
        <v>0.2</v>
      </c>
      <c r="K73">
        <v>0.2</v>
      </c>
      <c r="N73">
        <v>9.6999999999999993</v>
      </c>
      <c r="O73">
        <v>3.8</v>
      </c>
      <c r="R73">
        <v>5.9</v>
      </c>
      <c r="V73">
        <v>295.39999999999998</v>
      </c>
      <c r="W73">
        <v>81.599999999999994</v>
      </c>
      <c r="Y73">
        <v>81.599999999999994</v>
      </c>
      <c r="AB73">
        <v>213.8</v>
      </c>
      <c r="AD73">
        <v>28.3</v>
      </c>
      <c r="AE73">
        <v>117.7</v>
      </c>
      <c r="AJ73">
        <v>2</v>
      </c>
      <c r="AK73">
        <v>14.4</v>
      </c>
      <c r="AL73">
        <v>0.5</v>
      </c>
      <c r="AM73">
        <v>2.9</v>
      </c>
      <c r="AN73">
        <v>2</v>
      </c>
      <c r="AO73">
        <v>17.3</v>
      </c>
      <c r="AP73">
        <v>1.8</v>
      </c>
      <c r="AQ73">
        <v>14.4</v>
      </c>
      <c r="AR73">
        <v>12.3</v>
      </c>
      <c r="AS73">
        <v>101.2</v>
      </c>
    </row>
    <row r="74" spans="4:61" x14ac:dyDescent="0.2">
      <c r="D74" t="s">
        <v>110</v>
      </c>
      <c r="E74" t="s">
        <v>78</v>
      </c>
      <c r="F74">
        <v>369.8</v>
      </c>
      <c r="G74">
        <v>7.4</v>
      </c>
      <c r="H74">
        <v>0.1</v>
      </c>
      <c r="I74">
        <v>0.1</v>
      </c>
      <c r="K74">
        <v>0.1</v>
      </c>
      <c r="N74">
        <v>7.4</v>
      </c>
      <c r="O74">
        <v>3.3</v>
      </c>
      <c r="R74">
        <v>4.0999999999999996</v>
      </c>
      <c r="V74">
        <v>261.10000000000002</v>
      </c>
      <c r="W74">
        <v>81.599999999999994</v>
      </c>
      <c r="Y74">
        <v>81.599999999999994</v>
      </c>
      <c r="AB74">
        <v>179.5</v>
      </c>
      <c r="AD74">
        <v>28.3</v>
      </c>
      <c r="AE74">
        <v>117.7</v>
      </c>
      <c r="AJ74">
        <v>2</v>
      </c>
      <c r="AK74">
        <v>14.4</v>
      </c>
      <c r="AL74">
        <v>0.3</v>
      </c>
      <c r="AM74">
        <v>1.8</v>
      </c>
      <c r="AP74">
        <v>0.9</v>
      </c>
      <c r="AQ74">
        <v>1.8</v>
      </c>
      <c r="AR74">
        <v>12.3</v>
      </c>
      <c r="AS74">
        <v>101.2</v>
      </c>
    </row>
    <row r="75" spans="4:61" x14ac:dyDescent="0.2">
      <c r="D75" t="s">
        <v>223</v>
      </c>
      <c r="E75" t="s">
        <v>78</v>
      </c>
      <c r="F75">
        <v>2.5</v>
      </c>
      <c r="V75">
        <v>2.5</v>
      </c>
      <c r="AB75">
        <v>2.5</v>
      </c>
      <c r="AN75">
        <v>2.5</v>
      </c>
    </row>
    <row r="76" spans="4:61" x14ac:dyDescent="0.2">
      <c r="D76" t="s">
        <v>224</v>
      </c>
      <c r="E76" t="s">
        <v>78</v>
      </c>
      <c r="F76">
        <v>2</v>
      </c>
      <c r="V76">
        <v>2</v>
      </c>
      <c r="AB76">
        <v>2</v>
      </c>
      <c r="AJ76">
        <v>0.6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00DA-5A44-004D-9B3B-B8F04360DA71}">
  <sheetPr>
    <tabColor theme="9" tint="0.79998168889431442"/>
  </sheetPr>
  <dimension ref="D8:BM77"/>
  <sheetViews>
    <sheetView topLeftCell="I1" workbookViewId="0">
      <selection activeCell="N55" sqref="N5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370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2938.3</v>
      </c>
      <c r="G17" s="5">
        <v>335.6</v>
      </c>
      <c r="H17" s="5">
        <v>357.3</v>
      </c>
      <c r="I17" s="5">
        <v>356.5</v>
      </c>
      <c r="J17" s="5">
        <v>3.3</v>
      </c>
      <c r="K17" s="5">
        <v>135.80000000000001</v>
      </c>
      <c r="L17" s="5">
        <v>217.4</v>
      </c>
      <c r="M17" s="5">
        <v>0.8</v>
      </c>
      <c r="N17" s="5">
        <v>-21.7</v>
      </c>
      <c r="O17" s="5">
        <v>-22</v>
      </c>
      <c r="P17">
        <v>0.1</v>
      </c>
      <c r="R17">
        <v>0.1</v>
      </c>
      <c r="T17" s="5"/>
      <c r="U17" s="5"/>
      <c r="V17" s="5">
        <v>1049.3</v>
      </c>
      <c r="W17" s="5">
        <v>2374.1999999999998</v>
      </c>
      <c r="X17" s="5">
        <v>2209.1999999999998</v>
      </c>
      <c r="Y17" s="5">
        <v>154.4</v>
      </c>
      <c r="Z17" s="5">
        <v>10.6</v>
      </c>
      <c r="AA17" s="5"/>
      <c r="AB17" s="5">
        <v>-1324.9</v>
      </c>
      <c r="AC17" s="5">
        <v>0.3</v>
      </c>
      <c r="AD17" s="5">
        <v>35.4</v>
      </c>
      <c r="AE17" s="5">
        <v>10.6</v>
      </c>
      <c r="AF17">
        <v>-270</v>
      </c>
      <c r="AH17">
        <v>-2.1</v>
      </c>
      <c r="AI17">
        <v>-194.1</v>
      </c>
      <c r="AJ17">
        <v>-1.9</v>
      </c>
      <c r="AK17">
        <v>-431.2</v>
      </c>
      <c r="AL17">
        <v>-449.6</v>
      </c>
      <c r="AM17">
        <v>-7</v>
      </c>
      <c r="AN17">
        <v>-18.2</v>
      </c>
      <c r="AO17">
        <v>-10.1</v>
      </c>
      <c r="AP17">
        <v>0.1</v>
      </c>
      <c r="AQ17">
        <v>11.3</v>
      </c>
      <c r="AR17">
        <v>1.6</v>
      </c>
      <c r="AS17">
        <v>1438.8</v>
      </c>
      <c r="AT17">
        <v>31.6</v>
      </c>
      <c r="AU17">
        <v>0.4</v>
      </c>
      <c r="AV17">
        <v>0.3</v>
      </c>
      <c r="AW17">
        <v>0.3</v>
      </c>
      <c r="AY17">
        <v>0.1</v>
      </c>
      <c r="AZ17">
        <v>0.1</v>
      </c>
      <c r="BA17">
        <v>0</v>
      </c>
      <c r="BD17">
        <v>30.8</v>
      </c>
      <c r="BE17">
        <v>12.9</v>
      </c>
      <c r="BF17">
        <v>14.9</v>
      </c>
      <c r="BG17">
        <v>2.9</v>
      </c>
      <c r="BH17">
        <v>33</v>
      </c>
      <c r="BJ17">
        <v>50</v>
      </c>
      <c r="BK17">
        <v>36.1</v>
      </c>
      <c r="BL17">
        <v>13.5</v>
      </c>
      <c r="BM17">
        <v>0.4</v>
      </c>
    </row>
    <row r="18" spans="4:65" x14ac:dyDescent="0.2">
      <c r="D18" s="5" t="s">
        <v>79</v>
      </c>
      <c r="E18" s="5" t="s">
        <v>78</v>
      </c>
      <c r="F18" s="5">
        <v>2831.9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169.1</v>
      </c>
      <c r="W18" s="5">
        <v>168.8</v>
      </c>
      <c r="X18" s="5">
        <v>139.1</v>
      </c>
      <c r="Y18" s="5">
        <v>20.3</v>
      </c>
      <c r="Z18" s="5">
        <v>9.4</v>
      </c>
      <c r="AA18" s="5"/>
      <c r="AB18" s="5">
        <v>0.3</v>
      </c>
      <c r="AC18" s="5">
        <v>0.3</v>
      </c>
      <c r="AD18" s="5"/>
      <c r="AE18" s="5"/>
      <c r="AS18">
        <v>2581.1999999999998</v>
      </c>
      <c r="AT18">
        <v>31.6</v>
      </c>
      <c r="AU18">
        <v>0.4</v>
      </c>
      <c r="AV18">
        <v>0.3</v>
      </c>
      <c r="AW18">
        <v>0.3</v>
      </c>
      <c r="AY18">
        <v>0.1</v>
      </c>
      <c r="AZ18">
        <v>0.1</v>
      </c>
      <c r="BA18">
        <v>0</v>
      </c>
      <c r="BD18">
        <v>30.8</v>
      </c>
      <c r="BE18">
        <v>12.9</v>
      </c>
      <c r="BF18">
        <v>14.9</v>
      </c>
      <c r="BG18">
        <v>2.9</v>
      </c>
      <c r="BJ18">
        <v>50</v>
      </c>
      <c r="BK18">
        <v>36.1</v>
      </c>
      <c r="BL18">
        <v>13.5</v>
      </c>
      <c r="BM18">
        <v>0.4</v>
      </c>
    </row>
    <row r="19" spans="4:65" x14ac:dyDescent="0.2">
      <c r="D19" s="5" t="s">
        <v>80</v>
      </c>
      <c r="E19" s="5" t="s">
        <v>78</v>
      </c>
      <c r="F19" s="5">
        <v>6153.6</v>
      </c>
      <c r="G19" s="5">
        <v>367.9</v>
      </c>
      <c r="H19" s="5">
        <v>357.3</v>
      </c>
      <c r="I19" s="5">
        <v>356.5</v>
      </c>
      <c r="J19" s="5">
        <v>3.3</v>
      </c>
      <c r="K19" s="5">
        <v>135.80000000000001</v>
      </c>
      <c r="L19" s="5">
        <v>217.4</v>
      </c>
      <c r="M19" s="5">
        <v>0.8</v>
      </c>
      <c r="N19" s="5">
        <v>10.5</v>
      </c>
      <c r="O19" s="5">
        <v>9.1999999999999993</v>
      </c>
      <c r="P19">
        <v>0.3</v>
      </c>
      <c r="R19">
        <v>1</v>
      </c>
      <c r="T19" s="5"/>
      <c r="U19" s="5"/>
      <c r="V19" s="5">
        <v>5677.2</v>
      </c>
      <c r="W19" s="5">
        <v>4120.8999999999996</v>
      </c>
      <c r="X19" s="5">
        <v>3957.1</v>
      </c>
      <c r="Y19" s="5">
        <v>144.80000000000001</v>
      </c>
      <c r="Z19" s="5">
        <v>19</v>
      </c>
      <c r="AA19" s="5"/>
      <c r="AB19" s="5">
        <v>1556.3</v>
      </c>
      <c r="AC19" s="5"/>
      <c r="AD19" s="5">
        <v>121.9</v>
      </c>
      <c r="AE19" s="5">
        <v>417.5</v>
      </c>
      <c r="AF19">
        <v>129.9</v>
      </c>
      <c r="AH19">
        <v>0.4</v>
      </c>
      <c r="AI19">
        <v>24.8</v>
      </c>
      <c r="AJ19">
        <v>10.9</v>
      </c>
      <c r="AK19">
        <v>428.1</v>
      </c>
      <c r="AL19">
        <v>352.9</v>
      </c>
      <c r="AM19">
        <v>1.4</v>
      </c>
      <c r="AN19">
        <v>15.3</v>
      </c>
      <c r="AO19">
        <v>6.6</v>
      </c>
      <c r="AP19">
        <v>2.9</v>
      </c>
      <c r="AQ19">
        <v>18.5</v>
      </c>
      <c r="AR19">
        <v>25.2</v>
      </c>
      <c r="AS19">
        <v>73.3</v>
      </c>
      <c r="BH19">
        <v>35.200000000000003</v>
      </c>
    </row>
    <row r="20" spans="4:65" x14ac:dyDescent="0.2">
      <c r="D20" s="5" t="s">
        <v>81</v>
      </c>
      <c r="E20" s="5" t="s">
        <v>78</v>
      </c>
      <c r="F20" s="5">
        <v>5504.1</v>
      </c>
      <c r="G20" s="5">
        <v>32.1</v>
      </c>
      <c r="H20" s="5"/>
      <c r="I20" s="5"/>
      <c r="J20" s="5"/>
      <c r="K20" s="5"/>
      <c r="L20" s="5"/>
      <c r="M20" s="5"/>
      <c r="N20" s="5">
        <v>32.1</v>
      </c>
      <c r="O20" s="5">
        <v>31</v>
      </c>
      <c r="P20">
        <v>0.2</v>
      </c>
      <c r="R20">
        <v>0.9</v>
      </c>
      <c r="T20" s="5"/>
      <c r="U20" s="5"/>
      <c r="V20" s="5">
        <v>4254.2</v>
      </c>
      <c r="W20" s="5">
        <v>1938.9</v>
      </c>
      <c r="X20" s="5">
        <v>1910.8</v>
      </c>
      <c r="Y20" s="5">
        <v>10.199999999999999</v>
      </c>
      <c r="Z20" s="5">
        <v>17.8</v>
      </c>
      <c r="AA20" s="5"/>
      <c r="AB20" s="5">
        <v>2315.3000000000002</v>
      </c>
      <c r="AC20" s="5"/>
      <c r="AD20" s="5">
        <v>83.7</v>
      </c>
      <c r="AE20" s="5">
        <v>413.4</v>
      </c>
      <c r="AF20">
        <v>398.5</v>
      </c>
      <c r="AH20">
        <v>2.8</v>
      </c>
      <c r="AI20">
        <v>152.80000000000001</v>
      </c>
      <c r="AJ20">
        <v>11.6</v>
      </c>
      <c r="AK20">
        <v>739</v>
      </c>
      <c r="AL20">
        <v>421.6</v>
      </c>
      <c r="AM20">
        <v>8.1999999999999993</v>
      </c>
      <c r="AN20">
        <v>30.4</v>
      </c>
      <c r="AO20">
        <v>17.3</v>
      </c>
      <c r="AP20">
        <v>3</v>
      </c>
      <c r="AQ20">
        <v>8.8000000000000007</v>
      </c>
      <c r="AR20">
        <v>24.3</v>
      </c>
      <c r="AS20">
        <v>1215.5999999999999</v>
      </c>
      <c r="BH20">
        <v>2.2000000000000002</v>
      </c>
    </row>
    <row r="21" spans="4:65" x14ac:dyDescent="0.2">
      <c r="D21" s="5" t="s">
        <v>82</v>
      </c>
      <c r="E21" s="5" t="s">
        <v>78</v>
      </c>
      <c r="F21" s="5">
        <v>649.5</v>
      </c>
      <c r="G21" s="5">
        <v>335.7</v>
      </c>
      <c r="H21" s="5">
        <v>357.3</v>
      </c>
      <c r="I21" s="5">
        <v>356.5</v>
      </c>
      <c r="J21" s="5">
        <v>3.3</v>
      </c>
      <c r="K21" s="5">
        <v>135.80000000000001</v>
      </c>
      <c r="L21" s="5">
        <v>217.4</v>
      </c>
      <c r="M21" s="5">
        <v>0.8</v>
      </c>
      <c r="N21" s="5">
        <v>-21.6</v>
      </c>
      <c r="O21" s="5">
        <v>-21.8</v>
      </c>
      <c r="P21">
        <v>0.1</v>
      </c>
      <c r="R21">
        <v>0.1</v>
      </c>
      <c r="T21" s="5"/>
      <c r="U21" s="5"/>
      <c r="V21" s="5">
        <v>1423</v>
      </c>
      <c r="W21" s="5">
        <v>2182</v>
      </c>
      <c r="X21" s="5">
        <v>2046.3</v>
      </c>
      <c r="Y21" s="5">
        <v>134.6</v>
      </c>
      <c r="Z21" s="5">
        <v>1.2</v>
      </c>
      <c r="AA21" s="5"/>
      <c r="AB21" s="5">
        <v>-759</v>
      </c>
      <c r="AC21" s="5"/>
      <c r="AD21" s="5">
        <v>38.200000000000003</v>
      </c>
      <c r="AE21" s="5">
        <v>4.2</v>
      </c>
      <c r="AF21">
        <v>-268.60000000000002</v>
      </c>
      <c r="AH21">
        <v>-2.4</v>
      </c>
      <c r="AI21">
        <v>-127.9</v>
      </c>
      <c r="AJ21">
        <v>-0.7</v>
      </c>
      <c r="AK21">
        <v>-310.89999999999998</v>
      </c>
      <c r="AL21">
        <v>-68.8</v>
      </c>
      <c r="AM21">
        <v>-6.8</v>
      </c>
      <c r="AN21">
        <v>-15.1</v>
      </c>
      <c r="AO21">
        <v>-10.7</v>
      </c>
      <c r="AP21">
        <v>-0.1</v>
      </c>
      <c r="AQ21">
        <v>9.6999999999999993</v>
      </c>
      <c r="AR21">
        <v>0.9</v>
      </c>
      <c r="AS21">
        <v>-1142.3</v>
      </c>
      <c r="BH21">
        <v>33</v>
      </c>
    </row>
    <row r="22" spans="4:65" x14ac:dyDescent="0.2">
      <c r="D22" s="5" t="s">
        <v>83</v>
      </c>
      <c r="E22" s="5" t="s">
        <v>78</v>
      </c>
      <c r="F22" s="5">
        <v>534.79999999999995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534.79999999999995</v>
      </c>
      <c r="W22" s="5"/>
      <c r="X22" s="5"/>
      <c r="Y22" s="5"/>
      <c r="Z22" s="5"/>
      <c r="AA22" s="5"/>
      <c r="AB22" s="5">
        <v>534.79999999999995</v>
      </c>
      <c r="AC22" s="5"/>
      <c r="AD22" s="5"/>
      <c r="AE22" s="5"/>
      <c r="AH22">
        <v>0</v>
      </c>
      <c r="AI22">
        <v>68.5</v>
      </c>
      <c r="AK22">
        <v>85.3</v>
      </c>
      <c r="AL22">
        <v>376.6</v>
      </c>
      <c r="AN22">
        <v>4.3</v>
      </c>
    </row>
    <row r="23" spans="4:65" x14ac:dyDescent="0.2">
      <c r="D23" s="5" t="s">
        <v>84</v>
      </c>
      <c r="E23" s="5" t="s">
        <v>78</v>
      </c>
      <c r="F23" s="5">
        <v>-8.3000000000000007</v>
      </c>
      <c r="G23" s="5">
        <v>-0.1</v>
      </c>
      <c r="H23" s="5"/>
      <c r="I23" s="5"/>
      <c r="J23" s="5"/>
      <c r="K23" s="5"/>
      <c r="L23" s="5"/>
      <c r="M23" s="5"/>
      <c r="N23" s="5">
        <v>-0.1</v>
      </c>
      <c r="O23" s="5">
        <v>-0.1</v>
      </c>
      <c r="T23" s="5"/>
      <c r="U23" s="5"/>
      <c r="V23" s="5">
        <v>-8</v>
      </c>
      <c r="W23" s="5">
        <v>23.4</v>
      </c>
      <c r="X23" s="5">
        <v>23.8</v>
      </c>
      <c r="Y23" s="5">
        <v>-0.5</v>
      </c>
      <c r="Z23" s="5">
        <v>0</v>
      </c>
      <c r="AA23" s="5"/>
      <c r="AB23" s="5">
        <v>-31.4</v>
      </c>
      <c r="AC23" s="5"/>
      <c r="AD23" s="5">
        <v>-2.8</v>
      </c>
      <c r="AE23" s="5">
        <v>6.5</v>
      </c>
      <c r="AF23">
        <v>-1.4</v>
      </c>
      <c r="AH23">
        <v>0.3</v>
      </c>
      <c r="AI23">
        <v>2.4</v>
      </c>
      <c r="AJ23">
        <v>-1.3</v>
      </c>
      <c r="AK23">
        <v>-35</v>
      </c>
      <c r="AL23">
        <v>-4.2</v>
      </c>
      <c r="AM23">
        <v>-0.2</v>
      </c>
      <c r="AN23">
        <v>1.2</v>
      </c>
      <c r="AO23">
        <v>0.6</v>
      </c>
      <c r="AP23">
        <v>0.1</v>
      </c>
      <c r="AQ23">
        <v>1.6</v>
      </c>
      <c r="AR23">
        <v>0.8</v>
      </c>
      <c r="AS23">
        <v>-0.1</v>
      </c>
    </row>
    <row r="24" spans="4:65" x14ac:dyDescent="0.2">
      <c r="D24" s="5" t="s">
        <v>85</v>
      </c>
      <c r="E24" s="5" t="s">
        <v>78</v>
      </c>
      <c r="F24" s="5">
        <v>-35.5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2.4</v>
      </c>
      <c r="W24" s="5"/>
      <c r="X24" s="5"/>
      <c r="Y24" s="5"/>
      <c r="Z24" s="5"/>
      <c r="AA24" s="5"/>
      <c r="AB24" s="5">
        <v>2.4</v>
      </c>
      <c r="AC24" s="5"/>
      <c r="AD24" s="5"/>
      <c r="AE24" s="5"/>
      <c r="AK24">
        <v>2.4</v>
      </c>
      <c r="AS24">
        <v>-39.700000000000003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2973.8</v>
      </c>
      <c r="G25" s="5">
        <v>335.6</v>
      </c>
      <c r="H25" s="5">
        <v>357.3</v>
      </c>
      <c r="I25" s="5">
        <v>356.5</v>
      </c>
      <c r="J25" s="5">
        <v>3.3</v>
      </c>
      <c r="K25" s="5">
        <v>135.80000000000001</v>
      </c>
      <c r="L25" s="5">
        <v>217.4</v>
      </c>
      <c r="M25" s="5">
        <v>0.8</v>
      </c>
      <c r="N25" s="5">
        <v>-21.7</v>
      </c>
      <c r="O25" s="5">
        <v>-22</v>
      </c>
      <c r="P25">
        <v>0.1</v>
      </c>
      <c r="R25">
        <v>0.1</v>
      </c>
      <c r="T25" s="5"/>
      <c r="U25" s="5"/>
      <c r="V25" s="5">
        <v>1047</v>
      </c>
      <c r="W25" s="5">
        <v>2374.1999999999998</v>
      </c>
      <c r="X25" s="5">
        <v>2209.1999999999998</v>
      </c>
      <c r="Y25" s="5">
        <v>154.4</v>
      </c>
      <c r="Z25" s="5">
        <v>10.6</v>
      </c>
      <c r="AA25" s="5"/>
      <c r="AB25" s="5">
        <v>-1327.3</v>
      </c>
      <c r="AC25" s="5">
        <v>0.3</v>
      </c>
      <c r="AD25" s="5">
        <v>35.4</v>
      </c>
      <c r="AE25" s="5">
        <v>10.6</v>
      </c>
      <c r="AF25">
        <v>-270</v>
      </c>
      <c r="AH25">
        <v>-2.1</v>
      </c>
      <c r="AI25">
        <v>-194.1</v>
      </c>
      <c r="AJ25">
        <v>-1.9</v>
      </c>
      <c r="AK25">
        <v>-433.6</v>
      </c>
      <c r="AL25">
        <v>-449.6</v>
      </c>
      <c r="AM25">
        <v>-7</v>
      </c>
      <c r="AN25">
        <v>-18.2</v>
      </c>
      <c r="AO25">
        <v>-10.1</v>
      </c>
      <c r="AP25">
        <v>0.1</v>
      </c>
      <c r="AQ25">
        <v>11.3</v>
      </c>
      <c r="AR25">
        <v>1.6</v>
      </c>
      <c r="AS25">
        <v>1478.5</v>
      </c>
      <c r="AT25">
        <v>31.6</v>
      </c>
      <c r="AU25">
        <v>0.4</v>
      </c>
      <c r="AV25">
        <v>0.3</v>
      </c>
      <c r="AW25">
        <v>0.3</v>
      </c>
      <c r="AY25">
        <v>0.1</v>
      </c>
      <c r="AZ25">
        <v>0.1</v>
      </c>
      <c r="BA25">
        <v>0</v>
      </c>
      <c r="BD25">
        <v>30.8</v>
      </c>
      <c r="BE25">
        <v>12.9</v>
      </c>
      <c r="BF25">
        <v>14.9</v>
      </c>
      <c r="BG25">
        <v>2.9</v>
      </c>
      <c r="BH25">
        <v>31.2</v>
      </c>
      <c r="BJ25">
        <v>50</v>
      </c>
      <c r="BK25">
        <v>36.1</v>
      </c>
      <c r="BL25">
        <v>13.5</v>
      </c>
      <c r="BM25">
        <v>0.4</v>
      </c>
    </row>
    <row r="26" spans="4:65" x14ac:dyDescent="0.2">
      <c r="D26" s="5" t="s">
        <v>87</v>
      </c>
      <c r="E26" s="5" t="s">
        <v>78</v>
      </c>
      <c r="F26" s="5">
        <v>3467</v>
      </c>
      <c r="G26" s="5">
        <v>418.1</v>
      </c>
      <c r="H26" s="5">
        <v>345.5</v>
      </c>
      <c r="I26" s="5">
        <v>345.5</v>
      </c>
      <c r="J26" s="5"/>
      <c r="K26" s="5">
        <v>135.69999999999999</v>
      </c>
      <c r="L26" s="5">
        <v>209.9</v>
      </c>
      <c r="M26" s="5"/>
      <c r="N26" s="5">
        <v>72.599999999999994</v>
      </c>
      <c r="O26" s="5">
        <v>48.5</v>
      </c>
      <c r="T26" s="5">
        <v>6.6</v>
      </c>
      <c r="U26" s="5">
        <v>17.5</v>
      </c>
      <c r="V26" s="5">
        <v>2561.3000000000002</v>
      </c>
      <c r="W26" s="5">
        <v>2290.1</v>
      </c>
      <c r="X26" s="5">
        <v>2209.3000000000002</v>
      </c>
      <c r="Y26" s="5">
        <v>70.099999999999994</v>
      </c>
      <c r="Z26" s="5">
        <v>10.6</v>
      </c>
      <c r="AA26" s="5"/>
      <c r="AB26" s="5">
        <v>271.2</v>
      </c>
      <c r="AC26" s="5">
        <v>19.899999999999999</v>
      </c>
      <c r="AD26" s="5">
        <v>14.9</v>
      </c>
      <c r="AE26" s="5">
        <v>136.9</v>
      </c>
      <c r="AF26">
        <v>0.5</v>
      </c>
      <c r="AI26">
        <v>5.0999999999999996</v>
      </c>
      <c r="AJ26">
        <v>8.5</v>
      </c>
      <c r="AK26">
        <v>26.8</v>
      </c>
      <c r="AL26">
        <v>38.299999999999997</v>
      </c>
      <c r="AM26">
        <v>0.8</v>
      </c>
      <c r="AN26">
        <v>0.1</v>
      </c>
      <c r="AO26">
        <v>0.3</v>
      </c>
      <c r="AQ26">
        <v>1.2</v>
      </c>
      <c r="AR26">
        <v>18</v>
      </c>
      <c r="AS26">
        <v>424.2</v>
      </c>
      <c r="AT26">
        <v>15.7</v>
      </c>
      <c r="AU26">
        <v>0.4</v>
      </c>
      <c r="AV26">
        <v>0.3</v>
      </c>
      <c r="AW26">
        <v>0.3</v>
      </c>
      <c r="AY26">
        <v>0</v>
      </c>
      <c r="BA26">
        <v>0</v>
      </c>
      <c r="BD26">
        <v>15</v>
      </c>
      <c r="BE26">
        <v>12.9</v>
      </c>
      <c r="BF26">
        <v>0.4</v>
      </c>
      <c r="BG26">
        <v>1.7</v>
      </c>
      <c r="BI26">
        <v>0.2</v>
      </c>
      <c r="BJ26">
        <v>47.4</v>
      </c>
      <c r="BK26">
        <v>36.1</v>
      </c>
      <c r="BL26">
        <v>10.9</v>
      </c>
      <c r="BM26">
        <v>0.4</v>
      </c>
    </row>
    <row r="27" spans="4:65" x14ac:dyDescent="0.2">
      <c r="D27" s="5" t="s">
        <v>88</v>
      </c>
      <c r="E27" s="5" t="s">
        <v>78</v>
      </c>
      <c r="F27" s="5">
        <v>770</v>
      </c>
      <c r="G27" s="5">
        <v>234</v>
      </c>
      <c r="H27" s="5">
        <v>209.9</v>
      </c>
      <c r="I27" s="5">
        <v>209.9</v>
      </c>
      <c r="J27" s="5"/>
      <c r="K27" s="5"/>
      <c r="L27" s="5">
        <v>209.9</v>
      </c>
      <c r="M27" s="5"/>
      <c r="N27" s="5">
        <v>24.1</v>
      </c>
      <c r="O27" s="5"/>
      <c r="T27" s="5">
        <v>6.6</v>
      </c>
      <c r="U27" s="5">
        <v>17.5</v>
      </c>
      <c r="V27" s="5">
        <v>60.1</v>
      </c>
      <c r="W27" s="5"/>
      <c r="X27" s="5"/>
      <c r="Y27" s="5"/>
      <c r="Z27" s="5"/>
      <c r="AA27" s="5"/>
      <c r="AB27" s="5">
        <v>60.1</v>
      </c>
      <c r="AC27" s="5">
        <v>19.8</v>
      </c>
      <c r="AD27" s="5"/>
      <c r="AE27" s="5"/>
      <c r="AK27">
        <v>0.4</v>
      </c>
      <c r="AL27">
        <v>26.2</v>
      </c>
      <c r="AR27">
        <v>13.7</v>
      </c>
      <c r="AS27">
        <v>412.9</v>
      </c>
      <c r="AT27">
        <v>15.6</v>
      </c>
      <c r="AU27">
        <v>0.4</v>
      </c>
      <c r="AV27">
        <v>0.3</v>
      </c>
      <c r="AW27">
        <v>0.3</v>
      </c>
      <c r="AY27">
        <v>0</v>
      </c>
      <c r="BA27">
        <v>0</v>
      </c>
      <c r="BD27">
        <v>14.9</v>
      </c>
      <c r="BE27">
        <v>12.9</v>
      </c>
      <c r="BF27">
        <v>0.4</v>
      </c>
      <c r="BG27">
        <v>1.5</v>
      </c>
      <c r="BJ27">
        <v>47.4</v>
      </c>
      <c r="BK27">
        <v>36.1</v>
      </c>
      <c r="BL27">
        <v>10.9</v>
      </c>
      <c r="BM27">
        <v>0.4</v>
      </c>
    </row>
    <row r="28" spans="4:65" x14ac:dyDescent="0.2">
      <c r="D28" s="5" t="s">
        <v>89</v>
      </c>
      <c r="E28" s="5" t="s">
        <v>78</v>
      </c>
      <c r="F28" s="5">
        <v>2697</v>
      </c>
      <c r="G28" s="5">
        <v>184.1</v>
      </c>
      <c r="H28" s="5">
        <v>135.69999999999999</v>
      </c>
      <c r="I28" s="5">
        <v>135.69999999999999</v>
      </c>
      <c r="J28" s="5"/>
      <c r="K28" s="5">
        <v>135.69999999999999</v>
      </c>
      <c r="L28" s="5"/>
      <c r="M28" s="5"/>
      <c r="N28" s="5">
        <v>48.5</v>
      </c>
      <c r="O28" s="5">
        <v>48.5</v>
      </c>
      <c r="T28" s="5"/>
      <c r="U28" s="5"/>
      <c r="V28" s="5">
        <v>2501.1999999999998</v>
      </c>
      <c r="W28" s="5">
        <v>2290.1</v>
      </c>
      <c r="X28" s="5">
        <v>2209.3000000000002</v>
      </c>
      <c r="Y28" s="5">
        <v>70.099999999999994</v>
      </c>
      <c r="Z28" s="5">
        <v>10.6</v>
      </c>
      <c r="AA28" s="5"/>
      <c r="AB28" s="5">
        <v>211.1</v>
      </c>
      <c r="AC28" s="5">
        <v>0</v>
      </c>
      <c r="AD28" s="5">
        <v>14.9</v>
      </c>
      <c r="AE28" s="5">
        <v>136.9</v>
      </c>
      <c r="AF28">
        <v>0.5</v>
      </c>
      <c r="AI28">
        <v>5.0999999999999996</v>
      </c>
      <c r="AJ28">
        <v>8.5</v>
      </c>
      <c r="AK28">
        <v>26.4</v>
      </c>
      <c r="AL28">
        <v>12.1</v>
      </c>
      <c r="AM28">
        <v>0.8</v>
      </c>
      <c r="AN28">
        <v>0.1</v>
      </c>
      <c r="AO28">
        <v>0.3</v>
      </c>
      <c r="AQ28">
        <v>1.2</v>
      </c>
      <c r="AR28">
        <v>4.4000000000000004</v>
      </c>
      <c r="AS28">
        <v>11.4</v>
      </c>
      <c r="AT28">
        <v>0.2</v>
      </c>
      <c r="BD28">
        <v>0.2</v>
      </c>
      <c r="BG28">
        <v>0.2</v>
      </c>
      <c r="BI28">
        <v>0.2</v>
      </c>
    </row>
    <row r="29" spans="4:65" x14ac:dyDescent="0.2">
      <c r="D29" s="5" t="s">
        <v>90</v>
      </c>
      <c r="E29" s="5" t="s">
        <v>78</v>
      </c>
      <c r="F29" s="5">
        <v>3033.5</v>
      </c>
      <c r="G29" s="5">
        <v>140.9</v>
      </c>
      <c r="H29" s="5"/>
      <c r="I29" s="5"/>
      <c r="J29" s="5"/>
      <c r="K29" s="5"/>
      <c r="L29" s="5"/>
      <c r="M29" s="5"/>
      <c r="N29" s="5">
        <v>140.9</v>
      </c>
      <c r="O29" s="5">
        <v>83.7</v>
      </c>
      <c r="R29">
        <v>5.7</v>
      </c>
      <c r="T29" s="5">
        <v>25.3</v>
      </c>
      <c r="U29" s="5">
        <v>26.2</v>
      </c>
      <c r="V29" s="5">
        <v>2458.6999999999998</v>
      </c>
      <c r="W29" s="5">
        <v>0.1</v>
      </c>
      <c r="X29" s="5">
        <v>0.1</v>
      </c>
      <c r="Y29" s="5"/>
      <c r="Z29" s="5"/>
      <c r="AA29" s="5"/>
      <c r="AB29" s="5">
        <v>2458.5</v>
      </c>
      <c r="AC29" s="5">
        <v>149.80000000000001</v>
      </c>
      <c r="AD29" s="5">
        <v>49.7</v>
      </c>
      <c r="AE29" s="5">
        <v>236.1</v>
      </c>
      <c r="AF29">
        <v>413.9</v>
      </c>
      <c r="AH29">
        <v>2.2999999999999998</v>
      </c>
      <c r="AI29">
        <v>202.9</v>
      </c>
      <c r="AJ29">
        <v>15.1</v>
      </c>
      <c r="AK29">
        <v>755</v>
      </c>
      <c r="AL29">
        <v>522.9</v>
      </c>
      <c r="AM29">
        <v>10.5</v>
      </c>
      <c r="AN29">
        <v>23.5</v>
      </c>
      <c r="AO29">
        <v>27.3</v>
      </c>
      <c r="AP29">
        <v>2.2000000000000002</v>
      </c>
      <c r="AQ29">
        <v>7.7</v>
      </c>
      <c r="AR29">
        <v>39.799999999999997</v>
      </c>
      <c r="AS29">
        <v>0.2</v>
      </c>
      <c r="BH29">
        <v>267.8</v>
      </c>
      <c r="BI29">
        <v>166</v>
      </c>
    </row>
    <row r="30" spans="4:65" x14ac:dyDescent="0.2">
      <c r="D30" s="5" t="s">
        <v>91</v>
      </c>
      <c r="E30" s="5" t="s">
        <v>78</v>
      </c>
      <c r="F30" s="5">
        <v>419.6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267.8</v>
      </c>
      <c r="BI30">
        <v>151.80000000000001</v>
      </c>
    </row>
    <row r="31" spans="4:65" x14ac:dyDescent="0.2">
      <c r="D31" s="5" t="s">
        <v>92</v>
      </c>
      <c r="E31" s="5" t="s">
        <v>78</v>
      </c>
      <c r="F31" s="5">
        <v>2613.9</v>
      </c>
      <c r="G31" s="5">
        <v>140.9</v>
      </c>
      <c r="H31" s="5"/>
      <c r="I31" s="5"/>
      <c r="J31" s="5"/>
      <c r="K31" s="5"/>
      <c r="L31" s="5"/>
      <c r="M31" s="5"/>
      <c r="N31" s="5">
        <v>140.9</v>
      </c>
      <c r="O31" s="5">
        <v>83.7</v>
      </c>
      <c r="R31">
        <v>5.7</v>
      </c>
      <c r="T31" s="5">
        <v>25.3</v>
      </c>
      <c r="U31" s="5">
        <v>26.2</v>
      </c>
      <c r="V31" s="5">
        <v>2458.6999999999998</v>
      </c>
      <c r="W31" s="5">
        <v>0.1</v>
      </c>
      <c r="X31" s="5">
        <v>0.1</v>
      </c>
      <c r="Y31" s="5"/>
      <c r="Z31" s="5"/>
      <c r="AA31" s="5"/>
      <c r="AB31" s="5">
        <v>2458.5</v>
      </c>
      <c r="AC31" s="5">
        <v>149.80000000000001</v>
      </c>
      <c r="AD31" s="5">
        <v>49.7</v>
      </c>
      <c r="AE31" s="5">
        <v>236.1</v>
      </c>
      <c r="AF31">
        <v>413.9</v>
      </c>
      <c r="AH31">
        <v>2.2999999999999998</v>
      </c>
      <c r="AI31">
        <v>202.9</v>
      </c>
      <c r="AJ31">
        <v>15.1</v>
      </c>
      <c r="AK31">
        <v>755</v>
      </c>
      <c r="AL31">
        <v>522.9</v>
      </c>
      <c r="AM31">
        <v>10.5</v>
      </c>
      <c r="AN31">
        <v>23.5</v>
      </c>
      <c r="AO31">
        <v>27.3</v>
      </c>
      <c r="AP31">
        <v>2.2000000000000002</v>
      </c>
      <c r="AQ31">
        <v>7.7</v>
      </c>
      <c r="AR31">
        <v>39.799999999999997</v>
      </c>
      <c r="AS31">
        <v>0.2</v>
      </c>
      <c r="BI31">
        <v>14.2</v>
      </c>
    </row>
    <row r="32" spans="4:65" x14ac:dyDescent="0.2">
      <c r="D32" s="5" t="s">
        <v>200</v>
      </c>
      <c r="E32" s="5" t="s">
        <v>78</v>
      </c>
      <c r="F32" s="5">
        <v>433.5</v>
      </c>
      <c r="G32" s="5">
        <v>277.3</v>
      </c>
      <c r="H32" s="5">
        <v>345.5</v>
      </c>
      <c r="I32" s="5">
        <v>345.5</v>
      </c>
      <c r="J32" s="5"/>
      <c r="K32" s="5">
        <v>135.69999999999999</v>
      </c>
      <c r="L32" s="5">
        <v>209.9</v>
      </c>
      <c r="M32" s="5"/>
      <c r="N32" s="5">
        <v>-68.3</v>
      </c>
      <c r="O32" s="5">
        <v>-35.200000000000003</v>
      </c>
      <c r="R32">
        <v>-5.7</v>
      </c>
      <c r="T32" s="5">
        <v>-18.7</v>
      </c>
      <c r="U32" s="5">
        <v>-8.6999999999999993</v>
      </c>
      <c r="V32" s="5">
        <v>102.6</v>
      </c>
      <c r="W32" s="5">
        <v>2289.9</v>
      </c>
      <c r="X32" s="5">
        <v>2209.1999999999998</v>
      </c>
      <c r="Y32" s="5">
        <v>70.099999999999994</v>
      </c>
      <c r="Z32" s="5">
        <v>10.6</v>
      </c>
      <c r="AA32" s="5"/>
      <c r="AB32" s="5">
        <v>-2187.3000000000002</v>
      </c>
      <c r="AC32" s="5">
        <v>-129.9</v>
      </c>
      <c r="AD32" s="5">
        <v>-34.700000000000003</v>
      </c>
      <c r="AE32" s="5">
        <v>-99.3</v>
      </c>
      <c r="AF32">
        <v>-413.4</v>
      </c>
      <c r="AH32">
        <v>-2.2999999999999998</v>
      </c>
      <c r="AI32">
        <v>-197.8</v>
      </c>
      <c r="AJ32">
        <v>-6.5</v>
      </c>
      <c r="AK32">
        <v>-728.2</v>
      </c>
      <c r="AL32">
        <v>-484.6</v>
      </c>
      <c r="AM32">
        <v>-9.6999999999999993</v>
      </c>
      <c r="AN32">
        <v>-23.4</v>
      </c>
      <c r="AO32">
        <v>-27</v>
      </c>
      <c r="AP32">
        <v>-2.2000000000000002</v>
      </c>
      <c r="AQ32">
        <v>-6.5</v>
      </c>
      <c r="AR32">
        <v>-21.8</v>
      </c>
      <c r="AS32">
        <v>424.1</v>
      </c>
      <c r="AT32">
        <v>15.7</v>
      </c>
      <c r="AU32">
        <v>0.4</v>
      </c>
      <c r="AV32">
        <v>0.3</v>
      </c>
      <c r="AW32">
        <v>0.3</v>
      </c>
      <c r="AY32">
        <v>0</v>
      </c>
      <c r="BA32">
        <v>0</v>
      </c>
      <c r="BD32">
        <v>15</v>
      </c>
      <c r="BE32">
        <v>12.9</v>
      </c>
      <c r="BF32">
        <v>0.4</v>
      </c>
      <c r="BG32">
        <v>1.7</v>
      </c>
      <c r="BH32">
        <v>-267.8</v>
      </c>
      <c r="BI32">
        <v>-165.8</v>
      </c>
      <c r="BJ32">
        <v>47.4</v>
      </c>
      <c r="BK32">
        <v>36.1</v>
      </c>
      <c r="BL32">
        <v>10.9</v>
      </c>
      <c r="BM32">
        <v>0.4</v>
      </c>
    </row>
    <row r="33" spans="4:65" x14ac:dyDescent="0.2">
      <c r="D33" s="5" t="s">
        <v>201</v>
      </c>
      <c r="E33" s="5" t="s">
        <v>78</v>
      </c>
      <c r="F33" s="5">
        <v>350.4</v>
      </c>
      <c r="G33" s="5">
        <v>234</v>
      </c>
      <c r="H33" s="5">
        <v>209.9</v>
      </c>
      <c r="I33" s="5">
        <v>209.9</v>
      </c>
      <c r="J33" s="5"/>
      <c r="K33" s="5"/>
      <c r="L33" s="5">
        <v>209.9</v>
      </c>
      <c r="M33" s="5"/>
      <c r="N33" s="5">
        <v>24.1</v>
      </c>
      <c r="O33" s="5"/>
      <c r="T33" s="5">
        <v>6.6</v>
      </c>
      <c r="U33" s="5">
        <v>17.5</v>
      </c>
      <c r="V33" s="5">
        <v>60.1</v>
      </c>
      <c r="W33" s="5"/>
      <c r="X33" s="5"/>
      <c r="Y33" s="5"/>
      <c r="Z33" s="5"/>
      <c r="AA33" s="5"/>
      <c r="AB33" s="5">
        <v>60.1</v>
      </c>
      <c r="AC33" s="5">
        <v>19.8</v>
      </c>
      <c r="AD33" s="5"/>
      <c r="AE33" s="5"/>
      <c r="AK33">
        <v>0.4</v>
      </c>
      <c r="AL33">
        <v>26.2</v>
      </c>
      <c r="AR33">
        <v>13.7</v>
      </c>
      <c r="AS33">
        <v>412.9</v>
      </c>
      <c r="AT33">
        <v>15.6</v>
      </c>
      <c r="AU33">
        <v>0.4</v>
      </c>
      <c r="AV33">
        <v>0.3</v>
      </c>
      <c r="AW33">
        <v>0.3</v>
      </c>
      <c r="AY33">
        <v>0</v>
      </c>
      <c r="BA33">
        <v>0</v>
      </c>
      <c r="BD33">
        <v>14.9</v>
      </c>
      <c r="BE33">
        <v>12.9</v>
      </c>
      <c r="BF33">
        <v>0.4</v>
      </c>
      <c r="BG33">
        <v>1.5</v>
      </c>
      <c r="BH33">
        <v>-267.8</v>
      </c>
      <c r="BI33">
        <v>-151.80000000000001</v>
      </c>
      <c r="BJ33">
        <v>47.4</v>
      </c>
      <c r="BK33">
        <v>36.1</v>
      </c>
      <c r="BL33">
        <v>10.9</v>
      </c>
      <c r="BM33">
        <v>0.4</v>
      </c>
    </row>
    <row r="34" spans="4:65" x14ac:dyDescent="0.2">
      <c r="D34" s="5" t="s">
        <v>202</v>
      </c>
      <c r="E34" s="5" t="s">
        <v>78</v>
      </c>
      <c r="F34" s="5">
        <v>83.1</v>
      </c>
      <c r="G34" s="5">
        <v>43.3</v>
      </c>
      <c r="H34" s="5">
        <v>135.69999999999999</v>
      </c>
      <c r="I34" s="5">
        <v>135.69999999999999</v>
      </c>
      <c r="J34" s="5"/>
      <c r="K34" s="5">
        <v>135.69999999999999</v>
      </c>
      <c r="L34" s="5"/>
      <c r="M34" s="5"/>
      <c r="N34" s="5">
        <v>-92.4</v>
      </c>
      <c r="O34" s="5">
        <v>-35.200000000000003</v>
      </c>
      <c r="R34">
        <v>-5.7</v>
      </c>
      <c r="T34" s="5">
        <v>-25.3</v>
      </c>
      <c r="U34" s="5">
        <v>-26.2</v>
      </c>
      <c r="V34" s="5">
        <v>42.5</v>
      </c>
      <c r="W34" s="5">
        <v>2289.9</v>
      </c>
      <c r="X34" s="5">
        <v>2209.1999999999998</v>
      </c>
      <c r="Y34" s="5">
        <v>70.099999999999994</v>
      </c>
      <c r="Z34" s="5">
        <v>10.6</v>
      </c>
      <c r="AA34" s="5"/>
      <c r="AB34" s="5">
        <v>-2247.4</v>
      </c>
      <c r="AC34" s="5">
        <v>-149.69999999999999</v>
      </c>
      <c r="AD34" s="5">
        <v>-34.700000000000003</v>
      </c>
      <c r="AE34" s="5">
        <v>-99.3</v>
      </c>
      <c r="AF34">
        <v>-413.4</v>
      </c>
      <c r="AH34">
        <v>-2.2999999999999998</v>
      </c>
      <c r="AI34">
        <v>-197.8</v>
      </c>
      <c r="AJ34">
        <v>-6.5</v>
      </c>
      <c r="AK34">
        <v>-728.6</v>
      </c>
      <c r="AL34">
        <v>-510.7</v>
      </c>
      <c r="AM34">
        <v>-9.6999999999999993</v>
      </c>
      <c r="AN34">
        <v>-23.4</v>
      </c>
      <c r="AO34">
        <v>-27</v>
      </c>
      <c r="AP34">
        <v>-2.2000000000000002</v>
      </c>
      <c r="AQ34">
        <v>-6.5</v>
      </c>
      <c r="AR34">
        <v>-35.5</v>
      </c>
      <c r="AS34">
        <v>11.2</v>
      </c>
      <c r="AT34">
        <v>0.2</v>
      </c>
      <c r="BD34">
        <v>0.2</v>
      </c>
      <c r="BG34">
        <v>0.2</v>
      </c>
      <c r="BI34">
        <v>-14</v>
      </c>
    </row>
    <row r="35" spans="4:65" x14ac:dyDescent="0.2">
      <c r="D35" s="5" t="s">
        <v>203</v>
      </c>
      <c r="E35" s="5" t="s">
        <v>78</v>
      </c>
      <c r="F35" s="5">
        <v>211</v>
      </c>
      <c r="G35" s="5">
        <v>23.3</v>
      </c>
      <c r="H35" s="5"/>
      <c r="I35" s="5"/>
      <c r="J35" s="5"/>
      <c r="K35" s="5"/>
      <c r="L35" s="5"/>
      <c r="M35" s="5"/>
      <c r="N35" s="5">
        <v>23.3</v>
      </c>
      <c r="O35" s="5"/>
      <c r="T35" s="5">
        <v>15.7</v>
      </c>
      <c r="U35" s="5">
        <v>7.6</v>
      </c>
      <c r="V35" s="5">
        <v>112.4</v>
      </c>
      <c r="W35" s="5"/>
      <c r="X35" s="5"/>
      <c r="Y35" s="5"/>
      <c r="Z35" s="5"/>
      <c r="AA35" s="5"/>
      <c r="AB35" s="5">
        <v>112.4</v>
      </c>
      <c r="AC35" s="5">
        <v>72.599999999999994</v>
      </c>
      <c r="AD35" s="5">
        <v>0.4</v>
      </c>
      <c r="AE35" s="5">
        <v>0</v>
      </c>
      <c r="AF35">
        <v>0</v>
      </c>
      <c r="AK35">
        <v>0.2</v>
      </c>
      <c r="AL35">
        <v>23.9</v>
      </c>
      <c r="AQ35">
        <v>2.7</v>
      </c>
      <c r="AR35">
        <v>12.6</v>
      </c>
      <c r="AS35">
        <v>33.1</v>
      </c>
      <c r="BH35">
        <v>20.100000000000001</v>
      </c>
      <c r="BI35">
        <v>22.2</v>
      </c>
    </row>
    <row r="36" spans="4:65" x14ac:dyDescent="0.2">
      <c r="D36" s="5" t="s">
        <v>93</v>
      </c>
      <c r="E36" s="5" t="s">
        <v>78</v>
      </c>
      <c r="F36" s="5">
        <v>9.4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9.4</v>
      </c>
    </row>
    <row r="37" spans="4:65" x14ac:dyDescent="0.2">
      <c r="D37" s="5" t="s">
        <v>94</v>
      </c>
      <c r="E37" s="5" t="s">
        <v>78</v>
      </c>
      <c r="F37" s="5">
        <v>27.5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23.2</v>
      </c>
      <c r="BH37">
        <v>3.5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10.9</v>
      </c>
      <c r="G38" s="5">
        <v>10.4</v>
      </c>
      <c r="H38" s="5"/>
      <c r="I38" s="5"/>
      <c r="J38" s="5"/>
      <c r="K38" s="5"/>
      <c r="L38" s="5"/>
      <c r="M38" s="5"/>
      <c r="N38" s="5">
        <v>10.4</v>
      </c>
      <c r="O38" s="5"/>
      <c r="T38" s="5">
        <v>8.6999999999999993</v>
      </c>
      <c r="U38" s="5">
        <v>1.7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0.5</v>
      </c>
    </row>
    <row r="39" spans="4:65" x14ac:dyDescent="0.2">
      <c r="D39" s="5" t="s">
        <v>96</v>
      </c>
      <c r="E39" s="5" t="s">
        <v>78</v>
      </c>
      <c r="F39" s="5">
        <v>14</v>
      </c>
      <c r="G39" s="5">
        <v>12.8</v>
      </c>
      <c r="H39" s="5"/>
      <c r="I39" s="5"/>
      <c r="J39" s="5"/>
      <c r="K39" s="5"/>
      <c r="L39" s="5"/>
      <c r="M39" s="5"/>
      <c r="N39" s="5">
        <v>12.8</v>
      </c>
      <c r="O39" s="5"/>
      <c r="T39" s="5">
        <v>6.9</v>
      </c>
      <c r="U39" s="5">
        <v>5.9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149.30000000000001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112.4</v>
      </c>
      <c r="W40" s="5"/>
      <c r="X40" s="5"/>
      <c r="Y40" s="5"/>
      <c r="Z40" s="5"/>
      <c r="AA40" s="5"/>
      <c r="AB40" s="5">
        <v>112.4</v>
      </c>
      <c r="AC40" s="5">
        <v>72.599999999999994</v>
      </c>
      <c r="AD40" s="5">
        <v>0.4</v>
      </c>
      <c r="AE40" s="5">
        <v>0</v>
      </c>
      <c r="AF40">
        <v>0</v>
      </c>
      <c r="AK40">
        <v>0.2</v>
      </c>
      <c r="AL40">
        <v>23.9</v>
      </c>
      <c r="AQ40">
        <v>2.7</v>
      </c>
      <c r="AR40">
        <v>12.6</v>
      </c>
      <c r="AS40">
        <v>9.1</v>
      </c>
      <c r="BH40">
        <v>6.4</v>
      </c>
      <c r="BI40">
        <v>21.5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4:65" x14ac:dyDescent="0.2">
      <c r="D42" s="5" t="s">
        <v>98</v>
      </c>
      <c r="E42" s="5" t="s">
        <v>78</v>
      </c>
      <c r="F42" s="5">
        <v>16.7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13.7</v>
      </c>
      <c r="BI42">
        <v>3</v>
      </c>
    </row>
    <row r="43" spans="4:65" x14ac:dyDescent="0.2">
      <c r="D43" s="5" t="s">
        <v>99</v>
      </c>
      <c r="E43" s="5" t="s">
        <v>78</v>
      </c>
      <c r="F43" s="5">
        <v>2312.6</v>
      </c>
      <c r="G43" s="5">
        <v>35</v>
      </c>
      <c r="H43" s="5">
        <v>11.8</v>
      </c>
      <c r="I43" s="5">
        <v>11</v>
      </c>
      <c r="J43" s="5">
        <v>3.3</v>
      </c>
      <c r="K43" s="5">
        <v>0.1</v>
      </c>
      <c r="L43" s="5">
        <v>7.5</v>
      </c>
      <c r="M43" s="5">
        <v>0.8</v>
      </c>
      <c r="N43" s="5">
        <v>23.2</v>
      </c>
      <c r="O43" s="5">
        <v>13.3</v>
      </c>
      <c r="P43">
        <v>0.1</v>
      </c>
      <c r="R43">
        <v>5.7</v>
      </c>
      <c r="T43" s="5">
        <v>3</v>
      </c>
      <c r="U43" s="5">
        <v>1.1000000000000001</v>
      </c>
      <c r="V43" s="5">
        <v>832</v>
      </c>
      <c r="W43" s="5">
        <v>84.3</v>
      </c>
      <c r="X43" s="5"/>
      <c r="Y43" s="5">
        <v>84.3</v>
      </c>
      <c r="Z43" s="5"/>
      <c r="AA43" s="5"/>
      <c r="AB43" s="5">
        <v>747.7</v>
      </c>
      <c r="AC43" s="5">
        <v>57.5</v>
      </c>
      <c r="AD43" s="5">
        <v>69.8</v>
      </c>
      <c r="AE43" s="5">
        <v>109.9</v>
      </c>
      <c r="AF43">
        <v>143.4</v>
      </c>
      <c r="AH43">
        <v>0.2</v>
      </c>
      <c r="AI43">
        <v>3.8</v>
      </c>
      <c r="AJ43">
        <v>4.5999999999999996</v>
      </c>
      <c r="AK43">
        <v>294.39999999999998</v>
      </c>
      <c r="AL43">
        <v>11.1</v>
      </c>
      <c r="AM43">
        <v>2.7</v>
      </c>
      <c r="AN43">
        <v>5.3</v>
      </c>
      <c r="AO43">
        <v>16.899999999999999</v>
      </c>
      <c r="AP43">
        <v>2.2000000000000002</v>
      </c>
      <c r="AQ43">
        <v>15.1</v>
      </c>
      <c r="AR43">
        <v>10.8</v>
      </c>
      <c r="AS43">
        <v>1021.4</v>
      </c>
      <c r="AT43">
        <v>15.9</v>
      </c>
      <c r="AY43">
        <v>0.1</v>
      </c>
      <c r="AZ43">
        <v>0.1</v>
      </c>
      <c r="BD43">
        <v>15.8</v>
      </c>
      <c r="BF43">
        <v>14.5</v>
      </c>
      <c r="BG43">
        <v>1.3</v>
      </c>
      <c r="BH43">
        <v>265.2</v>
      </c>
      <c r="BI43">
        <v>140.6</v>
      </c>
      <c r="BJ43">
        <v>2.6</v>
      </c>
      <c r="BL43">
        <v>2.6</v>
      </c>
    </row>
    <row r="44" spans="4:65" x14ac:dyDescent="0.2">
      <c r="D44" s="5" t="s">
        <v>100</v>
      </c>
      <c r="E44" s="5" t="s">
        <v>78</v>
      </c>
      <c r="F44" s="5">
        <v>1902.5</v>
      </c>
      <c r="G44" s="5">
        <v>25.3</v>
      </c>
      <c r="H44" s="5">
        <v>11.7</v>
      </c>
      <c r="I44" s="5">
        <v>10.8</v>
      </c>
      <c r="J44" s="5">
        <v>3.3</v>
      </c>
      <c r="K44" s="5"/>
      <c r="L44" s="5">
        <v>7.5</v>
      </c>
      <c r="M44" s="5">
        <v>0.8</v>
      </c>
      <c r="N44" s="5">
        <v>13.6</v>
      </c>
      <c r="O44" s="5">
        <v>9.4</v>
      </c>
      <c r="P44">
        <v>0.1</v>
      </c>
      <c r="T44" s="5">
        <v>3</v>
      </c>
      <c r="U44" s="5">
        <v>1.1000000000000001</v>
      </c>
      <c r="V44" s="5">
        <v>533.70000000000005</v>
      </c>
      <c r="W44" s="5"/>
      <c r="X44" s="5"/>
      <c r="Y44" s="5"/>
      <c r="Z44" s="5"/>
      <c r="AA44" s="5"/>
      <c r="AB44" s="5">
        <v>533.70000000000005</v>
      </c>
      <c r="AC44" s="5">
        <v>57.5</v>
      </c>
      <c r="AD44" s="5">
        <v>48.5</v>
      </c>
      <c r="AE44" s="5"/>
      <c r="AF44">
        <v>143.4</v>
      </c>
      <c r="AH44">
        <v>0.2</v>
      </c>
      <c r="AI44">
        <v>3.8</v>
      </c>
      <c r="AJ44">
        <v>1</v>
      </c>
      <c r="AK44">
        <v>268.8</v>
      </c>
      <c r="AL44">
        <v>10.5</v>
      </c>
      <c r="AR44">
        <v>0</v>
      </c>
      <c r="AS44">
        <v>919.3</v>
      </c>
      <c r="AT44">
        <v>15.9</v>
      </c>
      <c r="AY44">
        <v>0.1</v>
      </c>
      <c r="AZ44">
        <v>0.1</v>
      </c>
      <c r="BD44">
        <v>15.8</v>
      </c>
      <c r="BF44">
        <v>14.5</v>
      </c>
      <c r="BG44">
        <v>1.3</v>
      </c>
      <c r="BH44">
        <v>265.2</v>
      </c>
      <c r="BI44">
        <v>140.6</v>
      </c>
      <c r="BJ44">
        <v>2.6</v>
      </c>
      <c r="BL44">
        <v>2.6</v>
      </c>
    </row>
    <row r="45" spans="4:65" x14ac:dyDescent="0.2">
      <c r="D45" s="5" t="s">
        <v>101</v>
      </c>
      <c r="E45" s="5" t="s">
        <v>78</v>
      </c>
      <c r="F45" s="5">
        <v>590.6</v>
      </c>
      <c r="G45" s="5">
        <v>24.8</v>
      </c>
      <c r="H45" s="5">
        <v>11.2</v>
      </c>
      <c r="I45" s="5">
        <v>10.3</v>
      </c>
      <c r="J45" s="5">
        <v>2.8</v>
      </c>
      <c r="K45" s="5"/>
      <c r="L45" s="5">
        <v>7.5</v>
      </c>
      <c r="M45" s="5">
        <v>0.8</v>
      </c>
      <c r="N45" s="5">
        <v>13.6</v>
      </c>
      <c r="O45" s="5">
        <v>9.4</v>
      </c>
      <c r="P45">
        <v>0.1</v>
      </c>
      <c r="T45" s="5">
        <v>3</v>
      </c>
      <c r="U45" s="5">
        <v>1.1000000000000001</v>
      </c>
      <c r="V45" s="5">
        <v>98.9</v>
      </c>
      <c r="W45" s="5"/>
      <c r="X45" s="5"/>
      <c r="Y45" s="5"/>
      <c r="Z45" s="5"/>
      <c r="AA45" s="5"/>
      <c r="AB45" s="5">
        <v>98.9</v>
      </c>
      <c r="AC45" s="5">
        <v>57.5</v>
      </c>
      <c r="AD45" s="5">
        <v>1</v>
      </c>
      <c r="AE45" s="5"/>
      <c r="AF45">
        <v>0.1</v>
      </c>
      <c r="AJ45">
        <v>0.1</v>
      </c>
      <c r="AK45">
        <v>33.799999999999997</v>
      </c>
      <c r="AL45">
        <v>6.4</v>
      </c>
      <c r="AR45">
        <v>0</v>
      </c>
      <c r="AS45">
        <v>214.6</v>
      </c>
      <c r="AT45">
        <v>1.8</v>
      </c>
      <c r="BD45">
        <v>1.8</v>
      </c>
      <c r="BF45">
        <v>1.3</v>
      </c>
      <c r="BG45">
        <v>0.5</v>
      </c>
      <c r="BH45">
        <v>121.1</v>
      </c>
      <c r="BI45">
        <v>126.9</v>
      </c>
      <c r="BJ45">
        <v>2.6</v>
      </c>
      <c r="BL45">
        <v>2.6</v>
      </c>
    </row>
    <row r="46" spans="4:65" x14ac:dyDescent="0.2">
      <c r="D46" s="5" t="s">
        <v>205</v>
      </c>
      <c r="E46" s="5" t="s">
        <v>78</v>
      </c>
      <c r="F46" s="5">
        <v>32.799999999999997</v>
      </c>
      <c r="G46" s="5">
        <v>10.199999999999999</v>
      </c>
      <c r="H46" s="5"/>
      <c r="I46" s="5"/>
      <c r="J46" s="5"/>
      <c r="K46" s="5"/>
      <c r="L46" s="5"/>
      <c r="M46" s="5"/>
      <c r="N46" s="5">
        <v>10.199999999999999</v>
      </c>
      <c r="O46" s="5">
        <v>7.8</v>
      </c>
      <c r="T46" s="5">
        <v>1.3</v>
      </c>
      <c r="U46" s="5">
        <v>1.1000000000000001</v>
      </c>
      <c r="V46" s="5">
        <v>0.3</v>
      </c>
      <c r="W46" s="5"/>
      <c r="X46" s="5"/>
      <c r="Y46" s="5"/>
      <c r="Z46" s="5"/>
      <c r="AA46" s="5"/>
      <c r="AB46" s="5">
        <v>0.3</v>
      </c>
      <c r="AC46" s="5"/>
      <c r="AD46" s="5">
        <v>0</v>
      </c>
      <c r="AE46" s="5"/>
      <c r="AF46">
        <v>0</v>
      </c>
      <c r="AK46">
        <v>0.1</v>
      </c>
      <c r="AL46">
        <v>0.1</v>
      </c>
      <c r="AS46">
        <v>12.3</v>
      </c>
      <c r="BH46">
        <v>6.8</v>
      </c>
      <c r="BI46">
        <v>3.2</v>
      </c>
    </row>
    <row r="47" spans="4:65" x14ac:dyDescent="0.2">
      <c r="D47" s="5" t="s">
        <v>206</v>
      </c>
      <c r="E47" s="5" t="s">
        <v>78</v>
      </c>
      <c r="F47" s="5">
        <v>284.10000000000002</v>
      </c>
      <c r="G47" s="5">
        <v>9.4</v>
      </c>
      <c r="H47" s="5">
        <v>7.5</v>
      </c>
      <c r="I47" s="5">
        <v>7.5</v>
      </c>
      <c r="J47" s="5"/>
      <c r="K47" s="5"/>
      <c r="L47" s="5">
        <v>7.5</v>
      </c>
      <c r="M47" s="5"/>
      <c r="N47" s="5">
        <v>1.9</v>
      </c>
      <c r="O47" s="5">
        <v>0.1</v>
      </c>
      <c r="T47" s="5">
        <v>1.7</v>
      </c>
      <c r="U47" s="5"/>
      <c r="V47" s="5">
        <v>58.4</v>
      </c>
      <c r="W47" s="5"/>
      <c r="X47" s="5"/>
      <c r="Y47" s="5"/>
      <c r="Z47" s="5"/>
      <c r="AA47" s="5"/>
      <c r="AB47" s="5">
        <v>58.4</v>
      </c>
      <c r="AC47" s="5">
        <v>57.4</v>
      </c>
      <c r="AD47" s="5">
        <v>0.3</v>
      </c>
      <c r="AE47" s="5"/>
      <c r="AJ47">
        <v>0</v>
      </c>
      <c r="AK47">
        <v>0</v>
      </c>
      <c r="AL47">
        <v>0.7</v>
      </c>
      <c r="AR47">
        <v>0</v>
      </c>
      <c r="AS47">
        <v>85.4</v>
      </c>
      <c r="BH47">
        <v>39.1</v>
      </c>
      <c r="BI47">
        <v>90.2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22.7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3.2</v>
      </c>
      <c r="BH48">
        <v>18.2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39.799999999999997</v>
      </c>
      <c r="G49" s="5">
        <v>2.7</v>
      </c>
      <c r="H49" s="5">
        <v>1.5</v>
      </c>
      <c r="I49" s="5">
        <v>0.8</v>
      </c>
      <c r="J49" s="5">
        <v>0.8</v>
      </c>
      <c r="K49" s="5"/>
      <c r="L49" s="5"/>
      <c r="M49" s="5">
        <v>0.8</v>
      </c>
      <c r="N49" s="5">
        <v>1.2</v>
      </c>
      <c r="O49" s="5">
        <v>1.2</v>
      </c>
      <c r="T49" s="5"/>
      <c r="U49" s="5"/>
      <c r="V49" s="5">
        <v>4.0999999999999996</v>
      </c>
      <c r="W49" s="5"/>
      <c r="X49" s="5"/>
      <c r="Y49" s="5"/>
      <c r="Z49" s="5"/>
      <c r="AA49" s="5"/>
      <c r="AB49" s="5">
        <v>4.0999999999999996</v>
      </c>
      <c r="AC49" s="5"/>
      <c r="AD49" s="5">
        <v>0</v>
      </c>
      <c r="AE49" s="5"/>
      <c r="AF49">
        <v>0</v>
      </c>
      <c r="AJ49">
        <v>0</v>
      </c>
      <c r="AK49">
        <v>0.4</v>
      </c>
      <c r="AL49">
        <v>3.6</v>
      </c>
      <c r="AS49">
        <v>26.8</v>
      </c>
      <c r="BH49">
        <v>5.6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/>
      <c r="AE50" s="5"/>
      <c r="AK50">
        <v>0.3</v>
      </c>
      <c r="AS50">
        <v>3.8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28.9</v>
      </c>
      <c r="G51" s="5">
        <v>0.2</v>
      </c>
      <c r="H51" s="5"/>
      <c r="I51" s="5"/>
      <c r="J51" s="5"/>
      <c r="K51" s="5"/>
      <c r="L51" s="5"/>
      <c r="M51" s="5"/>
      <c r="N51" s="5">
        <v>0.2</v>
      </c>
      <c r="O51" s="5">
        <v>0.2</v>
      </c>
      <c r="T51" s="5"/>
      <c r="U51" s="5"/>
      <c r="V51" s="5">
        <v>1.2</v>
      </c>
      <c r="W51" s="5"/>
      <c r="X51" s="5"/>
      <c r="Y51" s="5"/>
      <c r="Z51" s="5"/>
      <c r="AA51" s="5"/>
      <c r="AB51" s="5">
        <v>1.2</v>
      </c>
      <c r="AC51" s="5"/>
      <c r="AD51" s="5">
        <v>0.3</v>
      </c>
      <c r="AE51" s="5"/>
      <c r="AF51">
        <v>0</v>
      </c>
      <c r="AJ51">
        <v>0</v>
      </c>
      <c r="AK51">
        <v>0.7</v>
      </c>
      <c r="AL51">
        <v>0.2</v>
      </c>
      <c r="AS51">
        <v>16.100000000000001</v>
      </c>
      <c r="BH51">
        <v>10.7</v>
      </c>
      <c r="BI51">
        <v>0.7</v>
      </c>
    </row>
    <row r="52" spans="4:61" x14ac:dyDescent="0.2">
      <c r="D52" t="s">
        <v>211</v>
      </c>
      <c r="E52" t="s">
        <v>78</v>
      </c>
      <c r="F52">
        <v>1.5</v>
      </c>
      <c r="G52">
        <v>0.1</v>
      </c>
      <c r="H52">
        <v>0.1</v>
      </c>
      <c r="M52">
        <v>0.1</v>
      </c>
      <c r="T52" s="5"/>
      <c r="U52" s="5"/>
      <c r="V52" s="5">
        <v>0.8</v>
      </c>
      <c r="W52" s="5"/>
      <c r="X52" s="5"/>
      <c r="Y52" s="5"/>
      <c r="Z52" s="5"/>
      <c r="AA52" s="5"/>
      <c r="AB52" s="5">
        <v>0.8</v>
      </c>
      <c r="AC52" s="5"/>
      <c r="AD52" s="5"/>
      <c r="AE52" s="5"/>
      <c r="AK52">
        <v>0.8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80.099999999999994</v>
      </c>
      <c r="G53">
        <v>1.8</v>
      </c>
      <c r="H53">
        <v>1.8</v>
      </c>
      <c r="I53">
        <v>1.8</v>
      </c>
      <c r="J53">
        <v>1.8</v>
      </c>
      <c r="V53">
        <v>2.6</v>
      </c>
      <c r="AB53">
        <v>2.6</v>
      </c>
      <c r="AC53">
        <v>0.2</v>
      </c>
      <c r="AD53">
        <v>0.2</v>
      </c>
      <c r="AK53">
        <v>0.8</v>
      </c>
      <c r="AL53">
        <v>1.4</v>
      </c>
      <c r="AS53">
        <v>39.799999999999997</v>
      </c>
      <c r="AT53">
        <v>0.5</v>
      </c>
      <c r="BD53">
        <v>0.5</v>
      </c>
      <c r="BH53">
        <v>17.5</v>
      </c>
      <c r="BI53">
        <v>18</v>
      </c>
    </row>
    <row r="54" spans="4:61" x14ac:dyDescent="0.2">
      <c r="D54" t="s">
        <v>213</v>
      </c>
      <c r="E54" t="s">
        <v>78</v>
      </c>
      <c r="F54">
        <v>34.9</v>
      </c>
      <c r="V54">
        <v>0.1</v>
      </c>
      <c r="AB54">
        <v>0.1</v>
      </c>
      <c r="AD54">
        <v>0.1</v>
      </c>
      <c r="AK54">
        <v>0</v>
      </c>
      <c r="AS54">
        <v>10.9</v>
      </c>
      <c r="BH54">
        <v>10.8</v>
      </c>
      <c r="BI54">
        <v>13.1</v>
      </c>
    </row>
    <row r="55" spans="4:61" x14ac:dyDescent="0.2">
      <c r="D55" t="s">
        <v>214</v>
      </c>
      <c r="E55" t="s">
        <v>78</v>
      </c>
      <c r="F55">
        <v>3.1</v>
      </c>
      <c r="V55">
        <v>0.3</v>
      </c>
      <c r="AB55">
        <v>0.3</v>
      </c>
      <c r="AK55">
        <v>0.2</v>
      </c>
      <c r="AL55">
        <v>0.1</v>
      </c>
      <c r="AS55">
        <v>1.1000000000000001</v>
      </c>
      <c r="AT55">
        <v>0.8</v>
      </c>
      <c r="BD55">
        <v>0.8</v>
      </c>
      <c r="BH55">
        <v>0.9</v>
      </c>
    </row>
    <row r="56" spans="4:61" x14ac:dyDescent="0.2">
      <c r="D56" t="s">
        <v>215</v>
      </c>
      <c r="E56" t="s">
        <v>78</v>
      </c>
      <c r="F56">
        <v>38.299999999999997</v>
      </c>
      <c r="V56">
        <v>29.8</v>
      </c>
      <c r="AB56">
        <v>29.8</v>
      </c>
      <c r="AK56">
        <v>29.8</v>
      </c>
      <c r="AS56">
        <v>5.2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7.4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D57">
        <v>0</v>
      </c>
      <c r="AK57">
        <v>0</v>
      </c>
      <c r="AL57">
        <v>0.1</v>
      </c>
      <c r="AS57">
        <v>4.8</v>
      </c>
      <c r="BH57">
        <v>1.7</v>
      </c>
      <c r="BI57">
        <v>0.7</v>
      </c>
    </row>
    <row r="58" spans="4:61" x14ac:dyDescent="0.2">
      <c r="D58" t="s">
        <v>216</v>
      </c>
      <c r="E58" t="s">
        <v>78</v>
      </c>
      <c r="F58">
        <v>11.1</v>
      </c>
      <c r="G58">
        <v>0.3</v>
      </c>
      <c r="H58">
        <v>0.2</v>
      </c>
      <c r="I58">
        <v>0.2</v>
      </c>
      <c r="J58">
        <v>0.2</v>
      </c>
      <c r="N58">
        <v>0.1</v>
      </c>
      <c r="P58">
        <v>0.1</v>
      </c>
      <c r="V58">
        <v>0.8</v>
      </c>
      <c r="AB58">
        <v>0.8</v>
      </c>
      <c r="AJ58">
        <v>0</v>
      </c>
      <c r="AK58">
        <v>0.5</v>
      </c>
      <c r="AL58">
        <v>0.3</v>
      </c>
      <c r="AS58">
        <v>5.0999999999999996</v>
      </c>
      <c r="AT58">
        <v>0.4</v>
      </c>
      <c r="BD58">
        <v>0.4</v>
      </c>
      <c r="BH58">
        <v>4.4000000000000004</v>
      </c>
      <c r="BI58">
        <v>0.1</v>
      </c>
    </row>
    <row r="59" spans="4:61" x14ac:dyDescent="0.2">
      <c r="D59" t="s">
        <v>102</v>
      </c>
      <c r="E59" t="s">
        <v>78</v>
      </c>
      <c r="F59">
        <v>383.5</v>
      </c>
      <c r="V59">
        <v>378.5</v>
      </c>
      <c r="AB59">
        <v>378.5</v>
      </c>
      <c r="AD59">
        <v>40.200000000000003</v>
      </c>
      <c r="AF59">
        <v>143.30000000000001</v>
      </c>
      <c r="AH59">
        <v>0.2</v>
      </c>
      <c r="AI59">
        <v>1</v>
      </c>
      <c r="AK59">
        <v>193.8</v>
      </c>
      <c r="BH59">
        <v>4.9000000000000004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366</v>
      </c>
      <c r="V61">
        <v>366</v>
      </c>
      <c r="AB61">
        <v>366</v>
      </c>
      <c r="AD61">
        <v>40.200000000000003</v>
      </c>
      <c r="AF61">
        <v>143.30000000000001</v>
      </c>
      <c r="AK61">
        <v>182.4</v>
      </c>
      <c r="BH61">
        <v>0</v>
      </c>
    </row>
    <row r="62" spans="4:61" x14ac:dyDescent="0.2">
      <c r="D62" t="s">
        <v>219</v>
      </c>
      <c r="E62" t="s">
        <v>78</v>
      </c>
      <c r="F62">
        <v>6.1</v>
      </c>
      <c r="V62">
        <v>1.2</v>
      </c>
      <c r="AB62">
        <v>1.2</v>
      </c>
      <c r="AK62">
        <v>1.2</v>
      </c>
      <c r="BH62">
        <v>4.9000000000000004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</v>
      </c>
      <c r="V64">
        <v>10.1</v>
      </c>
      <c r="AB64">
        <v>10.1</v>
      </c>
      <c r="AK64">
        <v>10.1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928.4</v>
      </c>
      <c r="G66">
        <v>0.5</v>
      </c>
      <c r="H66">
        <v>0.5</v>
      </c>
      <c r="I66">
        <v>0.5</v>
      </c>
      <c r="J66">
        <v>0.5</v>
      </c>
      <c r="N66">
        <v>0</v>
      </c>
      <c r="P66">
        <v>0</v>
      </c>
      <c r="V66">
        <v>56.2</v>
      </c>
      <c r="AB66">
        <v>56.2</v>
      </c>
      <c r="AD66">
        <v>7.3</v>
      </c>
      <c r="AI66">
        <v>2.8</v>
      </c>
      <c r="AJ66">
        <v>1</v>
      </c>
      <c r="AK66">
        <v>41.2</v>
      </c>
      <c r="AL66">
        <v>4.0999999999999996</v>
      </c>
      <c r="AS66">
        <v>704.7</v>
      </c>
      <c r="AT66">
        <v>14.1</v>
      </c>
      <c r="AY66">
        <v>0.1</v>
      </c>
      <c r="AZ66">
        <v>0.1</v>
      </c>
      <c r="BD66">
        <v>14</v>
      </c>
      <c r="BF66">
        <v>13.2</v>
      </c>
      <c r="BG66">
        <v>0.8</v>
      </c>
      <c r="BH66">
        <v>139.19999999999999</v>
      </c>
      <c r="BI66">
        <v>13.6</v>
      </c>
    </row>
    <row r="67" spans="4:61" x14ac:dyDescent="0.2">
      <c r="D67" t="s">
        <v>115</v>
      </c>
      <c r="E67" t="s">
        <v>78</v>
      </c>
      <c r="F67">
        <v>239.7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1.6</v>
      </c>
      <c r="AK67">
        <v>4.8</v>
      </c>
      <c r="AL67">
        <v>1.1000000000000001</v>
      </c>
      <c r="AS67">
        <v>157.4</v>
      </c>
      <c r="AT67">
        <v>1.1000000000000001</v>
      </c>
      <c r="AY67">
        <v>0</v>
      </c>
      <c r="AZ67">
        <v>0</v>
      </c>
      <c r="BD67">
        <v>1.1000000000000001</v>
      </c>
      <c r="BF67">
        <v>0.3</v>
      </c>
      <c r="BG67">
        <v>0.8</v>
      </c>
      <c r="BH67">
        <v>69.599999999999994</v>
      </c>
      <c r="BI67">
        <v>4</v>
      </c>
    </row>
    <row r="68" spans="4:61" x14ac:dyDescent="0.2">
      <c r="D68" t="s">
        <v>104</v>
      </c>
      <c r="E68" t="s">
        <v>78</v>
      </c>
      <c r="F68">
        <v>491.6</v>
      </c>
      <c r="G68">
        <v>0.5</v>
      </c>
      <c r="H68">
        <v>0.5</v>
      </c>
      <c r="I68">
        <v>0.5</v>
      </c>
      <c r="J68">
        <v>0.5</v>
      </c>
      <c r="N68">
        <v>0</v>
      </c>
      <c r="P68">
        <v>0</v>
      </c>
      <c r="V68">
        <v>9.8000000000000007</v>
      </c>
      <c r="AB68">
        <v>9.8000000000000007</v>
      </c>
      <c r="AD68">
        <v>2</v>
      </c>
      <c r="AJ68">
        <v>1</v>
      </c>
      <c r="AK68">
        <v>6.9</v>
      </c>
      <c r="AS68">
        <v>405.2</v>
      </c>
      <c r="AT68">
        <v>12.9</v>
      </c>
      <c r="AY68">
        <v>0.1</v>
      </c>
      <c r="AZ68">
        <v>0.1</v>
      </c>
      <c r="BD68">
        <v>12.8</v>
      </c>
      <c r="BF68">
        <v>12.8</v>
      </c>
      <c r="BH68">
        <v>58.5</v>
      </c>
      <c r="BI68">
        <v>4.7</v>
      </c>
    </row>
    <row r="69" spans="4:61" x14ac:dyDescent="0.2">
      <c r="D69" t="s">
        <v>105</v>
      </c>
      <c r="E69" t="s">
        <v>78</v>
      </c>
      <c r="F69">
        <v>176.3</v>
      </c>
      <c r="V69">
        <v>18.100000000000001</v>
      </c>
      <c r="AB69">
        <v>18.100000000000001</v>
      </c>
      <c r="AD69">
        <v>3.7</v>
      </c>
      <c r="AK69">
        <v>14.4</v>
      </c>
      <c r="AS69">
        <v>142.1</v>
      </c>
      <c r="AT69">
        <v>0.1</v>
      </c>
      <c r="BD69">
        <v>0.1</v>
      </c>
      <c r="BF69">
        <v>0.1</v>
      </c>
      <c r="BH69">
        <v>11.1</v>
      </c>
      <c r="BI69">
        <v>4.9000000000000004</v>
      </c>
    </row>
    <row r="70" spans="4:61" x14ac:dyDescent="0.2">
      <c r="D70" t="s">
        <v>106</v>
      </c>
      <c r="E70" t="s">
        <v>78</v>
      </c>
      <c r="F70">
        <v>15.5</v>
      </c>
      <c r="V70">
        <v>15.5</v>
      </c>
      <c r="AB70">
        <v>15.5</v>
      </c>
      <c r="AK70">
        <v>12.5</v>
      </c>
      <c r="AL70">
        <v>3</v>
      </c>
    </row>
    <row r="71" spans="4:61" x14ac:dyDescent="0.2">
      <c r="D71" t="s">
        <v>107</v>
      </c>
      <c r="E71" t="s">
        <v>78</v>
      </c>
      <c r="F71">
        <v>5.3</v>
      </c>
      <c r="V71">
        <v>5.3</v>
      </c>
      <c r="AB71">
        <v>5.3</v>
      </c>
      <c r="AI71">
        <v>2.8</v>
      </c>
      <c r="AK71">
        <v>2.5</v>
      </c>
    </row>
    <row r="72" spans="4:61" x14ac:dyDescent="0.2">
      <c r="D72" t="s">
        <v>108</v>
      </c>
      <c r="E72" t="s">
        <v>78</v>
      </c>
      <c r="F72">
        <v>410.1</v>
      </c>
      <c r="G72">
        <v>9.8000000000000007</v>
      </c>
      <c r="H72">
        <v>0.1</v>
      </c>
      <c r="I72">
        <v>0.1</v>
      </c>
      <c r="K72">
        <v>0.1</v>
      </c>
      <c r="N72">
        <v>9.6</v>
      </c>
      <c r="O72">
        <v>3.9</v>
      </c>
      <c r="R72">
        <v>5.7</v>
      </c>
      <c r="V72">
        <v>298.3</v>
      </c>
      <c r="W72">
        <v>84.3</v>
      </c>
      <c r="Y72">
        <v>84.3</v>
      </c>
      <c r="AB72">
        <v>214</v>
      </c>
      <c r="AD72">
        <v>21.3</v>
      </c>
      <c r="AE72">
        <v>109.9</v>
      </c>
      <c r="AJ72">
        <v>3.6</v>
      </c>
      <c r="AK72">
        <v>25.6</v>
      </c>
      <c r="AL72">
        <v>0.6</v>
      </c>
      <c r="AM72">
        <v>2.7</v>
      </c>
      <c r="AN72">
        <v>5.3</v>
      </c>
      <c r="AO72">
        <v>16.899999999999999</v>
      </c>
      <c r="AP72">
        <v>2.2000000000000002</v>
      </c>
      <c r="AQ72">
        <v>15.1</v>
      </c>
      <c r="AR72">
        <v>10.8</v>
      </c>
      <c r="AS72">
        <v>102.1</v>
      </c>
    </row>
    <row r="73" spans="4:61" x14ac:dyDescent="0.2">
      <c r="D73" t="s">
        <v>109</v>
      </c>
      <c r="E73" t="s">
        <v>78</v>
      </c>
      <c r="F73">
        <v>405.8</v>
      </c>
      <c r="G73">
        <v>9.8000000000000007</v>
      </c>
      <c r="H73">
        <v>0.1</v>
      </c>
      <c r="I73">
        <v>0.1</v>
      </c>
      <c r="K73">
        <v>0.1</v>
      </c>
      <c r="N73">
        <v>9.6</v>
      </c>
      <c r="O73">
        <v>3.9</v>
      </c>
      <c r="R73">
        <v>5.7</v>
      </c>
      <c r="V73">
        <v>293.89999999999998</v>
      </c>
      <c r="W73">
        <v>84.3</v>
      </c>
      <c r="Y73">
        <v>84.3</v>
      </c>
      <c r="AB73">
        <v>209.6</v>
      </c>
      <c r="AD73">
        <v>21.3</v>
      </c>
      <c r="AE73">
        <v>109.9</v>
      </c>
      <c r="AJ73">
        <v>2.7</v>
      </c>
      <c r="AK73">
        <v>25.6</v>
      </c>
      <c r="AL73">
        <v>0.6</v>
      </c>
      <c r="AM73">
        <v>2.7</v>
      </c>
      <c r="AN73">
        <v>1.8</v>
      </c>
      <c r="AO73">
        <v>16.899999999999999</v>
      </c>
      <c r="AP73">
        <v>2.2000000000000002</v>
      </c>
      <c r="AQ73">
        <v>15.1</v>
      </c>
      <c r="AR73">
        <v>10.8</v>
      </c>
      <c r="AS73">
        <v>102.1</v>
      </c>
    </row>
    <row r="74" spans="4:61" x14ac:dyDescent="0.2">
      <c r="D74" t="s">
        <v>110</v>
      </c>
      <c r="E74" t="s">
        <v>78</v>
      </c>
      <c r="F74">
        <v>368.7</v>
      </c>
      <c r="G74">
        <v>7.3</v>
      </c>
      <c r="N74">
        <v>7.3</v>
      </c>
      <c r="O74">
        <v>3.3</v>
      </c>
      <c r="R74">
        <v>4</v>
      </c>
      <c r="V74">
        <v>259.3</v>
      </c>
      <c r="W74">
        <v>84.3</v>
      </c>
      <c r="Y74">
        <v>84.3</v>
      </c>
      <c r="AB74">
        <v>175</v>
      </c>
      <c r="AD74">
        <v>21.3</v>
      </c>
      <c r="AE74">
        <v>109.9</v>
      </c>
      <c r="AJ74">
        <v>2.7</v>
      </c>
      <c r="AK74">
        <v>25.6</v>
      </c>
      <c r="AL74">
        <v>0.3</v>
      </c>
      <c r="AM74">
        <v>1.6</v>
      </c>
      <c r="AP74">
        <v>1.1000000000000001</v>
      </c>
      <c r="AQ74">
        <v>1.6</v>
      </c>
      <c r="AR74">
        <v>10.8</v>
      </c>
      <c r="AS74">
        <v>102.1</v>
      </c>
    </row>
    <row r="75" spans="4:61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1" x14ac:dyDescent="0.2">
      <c r="D76" t="s">
        <v>224</v>
      </c>
      <c r="E76" t="s">
        <v>78</v>
      </c>
      <c r="F76">
        <v>2.1</v>
      </c>
      <c r="V76">
        <v>2.1</v>
      </c>
      <c r="AB76">
        <v>2.1</v>
      </c>
      <c r="AJ76">
        <v>0.9</v>
      </c>
      <c r="AN76">
        <v>1.2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7B42-74E0-9343-A20E-474CE0F781EE}">
  <sheetPr>
    <tabColor theme="9" tint="0.79998168889431442"/>
  </sheetPr>
  <dimension ref="C8:BM76"/>
  <sheetViews>
    <sheetView workbookViewId="0">
      <selection activeCell="D20" sqref="D20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371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2828.2</v>
      </c>
      <c r="G17" s="5">
        <v>366.9</v>
      </c>
      <c r="H17" s="5">
        <v>376.9</v>
      </c>
      <c r="I17" s="5">
        <v>375.8</v>
      </c>
      <c r="J17" s="5">
        <v>4.4000000000000004</v>
      </c>
      <c r="K17" s="5">
        <v>130</v>
      </c>
      <c r="L17" s="5">
        <v>241.4</v>
      </c>
      <c r="M17" s="5">
        <v>1.1000000000000001</v>
      </c>
      <c r="N17" s="5">
        <v>-10</v>
      </c>
      <c r="O17" s="5">
        <v>-11.3</v>
      </c>
      <c r="P17">
        <v>0.1</v>
      </c>
      <c r="R17">
        <v>1.1000000000000001</v>
      </c>
      <c r="S17" s="5"/>
      <c r="T17" s="5"/>
      <c r="U17" s="5"/>
      <c r="V17" s="5">
        <v>1057.7</v>
      </c>
      <c r="W17" s="5">
        <v>2206.5</v>
      </c>
      <c r="X17" s="5">
        <v>2037.6</v>
      </c>
      <c r="Y17" s="5">
        <v>161</v>
      </c>
      <c r="Z17" s="5">
        <v>7.9</v>
      </c>
      <c r="AA17" s="5"/>
      <c r="AB17" s="5">
        <v>-1148.7</v>
      </c>
      <c r="AC17" s="5">
        <v>0.4</v>
      </c>
      <c r="AD17" s="5">
        <v>56</v>
      </c>
      <c r="AE17">
        <v>74.7</v>
      </c>
      <c r="AF17">
        <v>-283.39999999999998</v>
      </c>
      <c r="AH17">
        <v>-2.7</v>
      </c>
      <c r="AI17">
        <v>-199.3</v>
      </c>
      <c r="AJ17">
        <v>-9</v>
      </c>
      <c r="AK17">
        <v>-359.5</v>
      </c>
      <c r="AL17">
        <v>-403.9</v>
      </c>
      <c r="AM17">
        <v>-5.4</v>
      </c>
      <c r="AN17">
        <v>-18.899999999999999</v>
      </c>
      <c r="AO17">
        <v>-8.8000000000000007</v>
      </c>
      <c r="AP17">
        <v>-1.7</v>
      </c>
      <c r="AQ17">
        <v>9.6999999999999993</v>
      </c>
      <c r="AR17">
        <v>3.2</v>
      </c>
      <c r="AS17">
        <v>1286.5</v>
      </c>
      <c r="AT17">
        <v>31.2</v>
      </c>
      <c r="AU17">
        <v>0.3</v>
      </c>
      <c r="AV17">
        <v>0.2</v>
      </c>
      <c r="AW17">
        <v>0.2</v>
      </c>
      <c r="AY17">
        <v>0.1</v>
      </c>
      <c r="AZ17">
        <v>0.1</v>
      </c>
      <c r="BA17">
        <v>0</v>
      </c>
      <c r="BD17">
        <v>30.6</v>
      </c>
      <c r="BE17">
        <v>13.2</v>
      </c>
      <c r="BF17">
        <v>15</v>
      </c>
      <c r="BG17">
        <v>2.4</v>
      </c>
      <c r="BH17">
        <v>33.1</v>
      </c>
      <c r="BJ17">
        <v>52.8</v>
      </c>
      <c r="BK17">
        <v>38</v>
      </c>
      <c r="BL17">
        <v>14.2</v>
      </c>
      <c r="BM17">
        <v>0.6</v>
      </c>
    </row>
    <row r="18" spans="4:65" x14ac:dyDescent="0.2">
      <c r="D18" s="5" t="s">
        <v>79</v>
      </c>
      <c r="E18" s="5" t="s">
        <v>78</v>
      </c>
      <c r="F18" s="5">
        <v>2542.1999999999998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175.2</v>
      </c>
      <c r="W18" s="5">
        <v>174.8</v>
      </c>
      <c r="X18" s="5">
        <v>150.9</v>
      </c>
      <c r="Y18" s="5">
        <v>19.5</v>
      </c>
      <c r="Z18" s="5">
        <v>4.4000000000000004</v>
      </c>
      <c r="AA18" s="5"/>
      <c r="AB18" s="5">
        <v>0.4</v>
      </c>
      <c r="AC18" s="5">
        <v>0.4</v>
      </c>
      <c r="AD18" s="5"/>
      <c r="AS18">
        <v>2283</v>
      </c>
      <c r="AT18">
        <v>31.2</v>
      </c>
      <c r="AU18">
        <v>0.3</v>
      </c>
      <c r="AV18">
        <v>0.2</v>
      </c>
      <c r="AW18">
        <v>0.2</v>
      </c>
      <c r="AY18">
        <v>0.1</v>
      </c>
      <c r="AZ18">
        <v>0.1</v>
      </c>
      <c r="BA18">
        <v>0</v>
      </c>
      <c r="BD18">
        <v>30.6</v>
      </c>
      <c r="BE18">
        <v>13.2</v>
      </c>
      <c r="BF18">
        <v>15</v>
      </c>
      <c r="BG18">
        <v>2.4</v>
      </c>
      <c r="BJ18">
        <v>52.8</v>
      </c>
      <c r="BK18">
        <v>38</v>
      </c>
      <c r="BL18">
        <v>14.2</v>
      </c>
      <c r="BM18">
        <v>0.6</v>
      </c>
    </row>
    <row r="19" spans="4:65" x14ac:dyDescent="0.2">
      <c r="D19" s="5" t="s">
        <v>80</v>
      </c>
      <c r="E19" s="5" t="s">
        <v>78</v>
      </c>
      <c r="F19" s="5">
        <v>5867.5</v>
      </c>
      <c r="G19" s="5">
        <v>389.5</v>
      </c>
      <c r="H19" s="5">
        <v>376.9</v>
      </c>
      <c r="I19" s="5">
        <v>375.8</v>
      </c>
      <c r="J19" s="5">
        <v>4.4000000000000004</v>
      </c>
      <c r="K19" s="5">
        <v>130</v>
      </c>
      <c r="L19" s="5">
        <v>241.4</v>
      </c>
      <c r="M19" s="5">
        <v>1.1000000000000001</v>
      </c>
      <c r="N19" s="5">
        <v>12.7</v>
      </c>
      <c r="O19" s="5">
        <v>10.3</v>
      </c>
      <c r="P19">
        <v>0.3</v>
      </c>
      <c r="R19">
        <v>2.1</v>
      </c>
      <c r="S19" s="5"/>
      <c r="T19" s="5"/>
      <c r="U19" s="5"/>
      <c r="V19" s="5">
        <v>5358</v>
      </c>
      <c r="W19" s="5">
        <v>3651.2</v>
      </c>
      <c r="X19" s="5">
        <v>3485.7</v>
      </c>
      <c r="Y19" s="5">
        <v>156</v>
      </c>
      <c r="Z19" s="5">
        <v>9.4</v>
      </c>
      <c r="AA19" s="5"/>
      <c r="AB19" s="5">
        <v>1706.9</v>
      </c>
      <c r="AC19" s="5"/>
      <c r="AD19" s="5">
        <v>130.30000000000001</v>
      </c>
      <c r="AE19">
        <v>511.5</v>
      </c>
      <c r="AF19">
        <v>192.6</v>
      </c>
      <c r="AH19">
        <v>0.7</v>
      </c>
      <c r="AI19">
        <v>26.1</v>
      </c>
      <c r="AJ19">
        <v>5.9</v>
      </c>
      <c r="AK19">
        <v>411.6</v>
      </c>
      <c r="AL19">
        <v>357.1</v>
      </c>
      <c r="AM19">
        <v>4.7</v>
      </c>
      <c r="AN19">
        <v>16.2</v>
      </c>
      <c r="AO19">
        <v>7.4</v>
      </c>
      <c r="AP19">
        <v>2.6</v>
      </c>
      <c r="AQ19">
        <v>15.7</v>
      </c>
      <c r="AR19">
        <v>24.5</v>
      </c>
      <c r="AS19">
        <v>85.1</v>
      </c>
      <c r="BH19">
        <v>34.799999999999997</v>
      </c>
    </row>
    <row r="20" spans="4:65" x14ac:dyDescent="0.2">
      <c r="D20" s="5" t="s">
        <v>81</v>
      </c>
      <c r="E20" s="5" t="s">
        <v>78</v>
      </c>
      <c r="F20" s="5">
        <v>5071.3999999999996</v>
      </c>
      <c r="G20" s="5">
        <v>24.7</v>
      </c>
      <c r="H20" s="5"/>
      <c r="I20" s="5"/>
      <c r="J20" s="5"/>
      <c r="K20" s="5"/>
      <c r="L20" s="5"/>
      <c r="M20" s="5"/>
      <c r="N20" s="5">
        <v>24.7</v>
      </c>
      <c r="O20" s="5">
        <v>23.6</v>
      </c>
      <c r="P20">
        <v>0.2</v>
      </c>
      <c r="R20">
        <v>0.9</v>
      </c>
      <c r="S20" s="5"/>
      <c r="T20" s="5"/>
      <c r="U20" s="5"/>
      <c r="V20" s="5">
        <v>3963.6</v>
      </c>
      <c r="W20" s="5">
        <v>1618.5</v>
      </c>
      <c r="X20" s="5">
        <v>1597.3</v>
      </c>
      <c r="Y20" s="5">
        <v>16</v>
      </c>
      <c r="Z20" s="5">
        <v>5.2</v>
      </c>
      <c r="AA20" s="5"/>
      <c r="AB20" s="5">
        <v>2345.1</v>
      </c>
      <c r="AC20" s="5"/>
      <c r="AD20" s="5">
        <v>74.7</v>
      </c>
      <c r="AE20">
        <v>440.2</v>
      </c>
      <c r="AF20">
        <v>490.6</v>
      </c>
      <c r="AH20">
        <v>3.3</v>
      </c>
      <c r="AI20">
        <v>159.4</v>
      </c>
      <c r="AJ20">
        <v>16</v>
      </c>
      <c r="AK20">
        <v>682.2</v>
      </c>
      <c r="AL20">
        <v>391.6</v>
      </c>
      <c r="AM20">
        <v>10.5</v>
      </c>
      <c r="AN20">
        <v>30.5</v>
      </c>
      <c r="AO20">
        <v>15.6</v>
      </c>
      <c r="AP20">
        <v>4.3</v>
      </c>
      <c r="AQ20">
        <v>6.2</v>
      </c>
      <c r="AR20">
        <v>19.8</v>
      </c>
      <c r="AS20">
        <v>1081.4000000000001</v>
      </c>
      <c r="BH20">
        <v>1.7</v>
      </c>
    </row>
    <row r="21" spans="4:65" x14ac:dyDescent="0.2">
      <c r="D21" s="5" t="s">
        <v>82</v>
      </c>
      <c r="E21" s="5" t="s">
        <v>78</v>
      </c>
      <c r="F21" s="5">
        <v>796</v>
      </c>
      <c r="G21" s="5">
        <v>364.8</v>
      </c>
      <c r="H21" s="5">
        <v>376.9</v>
      </c>
      <c r="I21" s="5">
        <v>375.8</v>
      </c>
      <c r="J21" s="5">
        <v>4.4000000000000004</v>
      </c>
      <c r="K21" s="5">
        <v>130</v>
      </c>
      <c r="L21" s="5">
        <v>241.4</v>
      </c>
      <c r="M21" s="5">
        <v>1.1000000000000001</v>
      </c>
      <c r="N21" s="5">
        <v>-12</v>
      </c>
      <c r="O21" s="5">
        <v>-13.4</v>
      </c>
      <c r="P21">
        <v>0.1</v>
      </c>
      <c r="R21">
        <v>1.2</v>
      </c>
      <c r="S21" s="5"/>
      <c r="T21" s="5"/>
      <c r="U21" s="5"/>
      <c r="V21" s="5">
        <v>1394.4</v>
      </c>
      <c r="W21" s="5">
        <v>2032.6</v>
      </c>
      <c r="X21" s="5">
        <v>1888.4</v>
      </c>
      <c r="Y21" s="5">
        <v>140</v>
      </c>
      <c r="Z21" s="5">
        <v>4.2</v>
      </c>
      <c r="AA21" s="5"/>
      <c r="AB21" s="5">
        <v>-638.20000000000005</v>
      </c>
      <c r="AC21" s="5"/>
      <c r="AD21" s="5">
        <v>55.6</v>
      </c>
      <c r="AE21">
        <v>71.3</v>
      </c>
      <c r="AF21">
        <v>-298</v>
      </c>
      <c r="AH21">
        <v>-2.6</v>
      </c>
      <c r="AI21">
        <v>-133.30000000000001</v>
      </c>
      <c r="AJ21">
        <v>-10.199999999999999</v>
      </c>
      <c r="AK21">
        <v>-270.60000000000002</v>
      </c>
      <c r="AL21">
        <v>-34.5</v>
      </c>
      <c r="AM21">
        <v>-5.8</v>
      </c>
      <c r="AN21">
        <v>-14.4</v>
      </c>
      <c r="AO21">
        <v>-8.3000000000000007</v>
      </c>
      <c r="AP21">
        <v>-1.6</v>
      </c>
      <c r="AQ21">
        <v>9.4</v>
      </c>
      <c r="AR21">
        <v>4.7</v>
      </c>
      <c r="AS21">
        <v>-996.3</v>
      </c>
      <c r="BH21">
        <v>33.1</v>
      </c>
    </row>
    <row r="22" spans="4:65" x14ac:dyDescent="0.2">
      <c r="D22" s="5" t="s">
        <v>83</v>
      </c>
      <c r="E22" s="5" t="s">
        <v>78</v>
      </c>
      <c r="F22" s="5">
        <v>520.20000000000005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520.20000000000005</v>
      </c>
      <c r="W22" s="5"/>
      <c r="X22" s="5"/>
      <c r="Y22" s="5"/>
      <c r="Z22" s="5"/>
      <c r="AA22" s="5"/>
      <c r="AB22" s="5">
        <v>520.20000000000005</v>
      </c>
      <c r="AC22" s="5"/>
      <c r="AD22" s="5"/>
      <c r="AH22">
        <v>0</v>
      </c>
      <c r="AI22">
        <v>64.400000000000006</v>
      </c>
      <c r="AK22">
        <v>84.7</v>
      </c>
      <c r="AL22">
        <v>367.3</v>
      </c>
      <c r="AN22">
        <v>3.8</v>
      </c>
    </row>
    <row r="23" spans="4:65" x14ac:dyDescent="0.2">
      <c r="D23" s="5" t="s">
        <v>84</v>
      </c>
      <c r="E23" s="5" t="s">
        <v>78</v>
      </c>
      <c r="F23" s="5">
        <v>10.1</v>
      </c>
      <c r="G23" s="5">
        <v>2</v>
      </c>
      <c r="H23" s="5">
        <v>0</v>
      </c>
      <c r="I23" s="5"/>
      <c r="J23" s="5"/>
      <c r="K23" s="5"/>
      <c r="L23" s="5"/>
      <c r="M23" s="5">
        <v>0</v>
      </c>
      <c r="N23" s="5">
        <v>2</v>
      </c>
      <c r="O23" s="5">
        <v>2</v>
      </c>
      <c r="R23">
        <v>0</v>
      </c>
      <c r="S23" s="5"/>
      <c r="T23" s="5"/>
      <c r="U23" s="5"/>
      <c r="V23" s="5">
        <v>8.3000000000000007</v>
      </c>
      <c r="W23" s="5">
        <v>-0.9</v>
      </c>
      <c r="X23" s="5">
        <v>-1.6</v>
      </c>
      <c r="Y23" s="5">
        <v>1.5</v>
      </c>
      <c r="Z23" s="5">
        <v>-0.8</v>
      </c>
      <c r="AA23" s="5"/>
      <c r="AB23" s="5">
        <v>9.1999999999999993</v>
      </c>
      <c r="AC23" s="5"/>
      <c r="AD23" s="5">
        <v>0.4</v>
      </c>
      <c r="AE23">
        <v>3.4</v>
      </c>
      <c r="AF23">
        <v>14.5</v>
      </c>
      <c r="AH23">
        <v>-0.1</v>
      </c>
      <c r="AI23">
        <v>-1.6</v>
      </c>
      <c r="AJ23">
        <v>1.1000000000000001</v>
      </c>
      <c r="AK23">
        <v>-4.2</v>
      </c>
      <c r="AL23">
        <v>-2.1</v>
      </c>
      <c r="AM23">
        <v>0.4</v>
      </c>
      <c r="AN23">
        <v>-0.8</v>
      </c>
      <c r="AO23">
        <v>-0.5</v>
      </c>
      <c r="AP23">
        <v>-0.1</v>
      </c>
      <c r="AQ23">
        <v>0.3</v>
      </c>
      <c r="AR23">
        <v>-1.5</v>
      </c>
      <c r="AS23">
        <v>-0.2</v>
      </c>
    </row>
    <row r="24" spans="4:65" x14ac:dyDescent="0.2">
      <c r="D24" s="5" t="s">
        <v>85</v>
      </c>
      <c r="E24" s="5" t="s">
        <v>78</v>
      </c>
      <c r="F24" s="5">
        <v>-38.700000000000003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-2</v>
      </c>
      <c r="W24" s="5"/>
      <c r="X24" s="5"/>
      <c r="Y24" s="5"/>
      <c r="Z24" s="5"/>
      <c r="AA24" s="5"/>
      <c r="AB24" s="5">
        <v>-2</v>
      </c>
      <c r="AC24" s="5"/>
      <c r="AD24" s="5"/>
      <c r="AK24">
        <v>-2</v>
      </c>
      <c r="AS24">
        <v>-38.5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2866.9</v>
      </c>
      <c r="G25" s="5">
        <v>366.9</v>
      </c>
      <c r="H25" s="5">
        <v>376.9</v>
      </c>
      <c r="I25" s="5">
        <v>375.8</v>
      </c>
      <c r="J25" s="5">
        <v>4.4000000000000004</v>
      </c>
      <c r="K25" s="5">
        <v>130</v>
      </c>
      <c r="L25" s="5">
        <v>241.4</v>
      </c>
      <c r="M25" s="5">
        <v>1.1000000000000001</v>
      </c>
      <c r="N25" s="5">
        <v>-10</v>
      </c>
      <c r="O25" s="5">
        <v>-11.3</v>
      </c>
      <c r="P25">
        <v>0.1</v>
      </c>
      <c r="R25">
        <v>1.1000000000000001</v>
      </c>
      <c r="S25" s="5"/>
      <c r="T25" s="5"/>
      <c r="U25" s="5"/>
      <c r="V25" s="5">
        <v>1059.7</v>
      </c>
      <c r="W25" s="5">
        <v>2206.5</v>
      </c>
      <c r="X25" s="5">
        <v>2037.6</v>
      </c>
      <c r="Y25" s="5">
        <v>161</v>
      </c>
      <c r="Z25" s="5">
        <v>7.9</v>
      </c>
      <c r="AA25" s="5"/>
      <c r="AB25" s="5">
        <v>-1146.8</v>
      </c>
      <c r="AC25" s="5">
        <v>0.4</v>
      </c>
      <c r="AD25" s="5">
        <v>56</v>
      </c>
      <c r="AE25">
        <v>74.7</v>
      </c>
      <c r="AF25">
        <v>-283.39999999999998</v>
      </c>
      <c r="AH25">
        <v>-2.7</v>
      </c>
      <c r="AI25">
        <v>-199.3</v>
      </c>
      <c r="AJ25">
        <v>-9</v>
      </c>
      <c r="AK25">
        <v>-357.5</v>
      </c>
      <c r="AL25">
        <v>-403.9</v>
      </c>
      <c r="AM25">
        <v>-5.4</v>
      </c>
      <c r="AN25">
        <v>-18.899999999999999</v>
      </c>
      <c r="AO25">
        <v>-8.8000000000000007</v>
      </c>
      <c r="AP25">
        <v>-1.7</v>
      </c>
      <c r="AQ25">
        <v>9.6999999999999993</v>
      </c>
      <c r="AR25">
        <v>3.2</v>
      </c>
      <c r="AS25">
        <v>1325</v>
      </c>
      <c r="AT25">
        <v>31.2</v>
      </c>
      <c r="AU25">
        <v>0.3</v>
      </c>
      <c r="AV25">
        <v>0.2</v>
      </c>
      <c r="AW25">
        <v>0.2</v>
      </c>
      <c r="AY25">
        <v>0.1</v>
      </c>
      <c r="AZ25">
        <v>0.1</v>
      </c>
      <c r="BA25">
        <v>0</v>
      </c>
      <c r="BD25">
        <v>30.6</v>
      </c>
      <c r="BE25">
        <v>13.2</v>
      </c>
      <c r="BF25">
        <v>15</v>
      </c>
      <c r="BG25">
        <v>2.4</v>
      </c>
      <c r="BH25">
        <v>31.3</v>
      </c>
      <c r="BJ25">
        <v>52.8</v>
      </c>
      <c r="BK25">
        <v>38</v>
      </c>
      <c r="BL25">
        <v>14.2</v>
      </c>
      <c r="BM25">
        <v>0.6</v>
      </c>
    </row>
    <row r="26" spans="4:65" x14ac:dyDescent="0.2">
      <c r="D26" s="5" t="s">
        <v>87</v>
      </c>
      <c r="E26" s="5" t="s">
        <v>78</v>
      </c>
      <c r="F26" s="5">
        <v>3312.1</v>
      </c>
      <c r="G26" s="5">
        <v>436.5</v>
      </c>
      <c r="H26" s="5">
        <v>362.8</v>
      </c>
      <c r="I26" s="5">
        <v>362.8</v>
      </c>
      <c r="J26" s="5"/>
      <c r="K26" s="5">
        <v>129.9</v>
      </c>
      <c r="L26" s="5">
        <v>233</v>
      </c>
      <c r="M26" s="5"/>
      <c r="N26" s="5">
        <v>73.7</v>
      </c>
      <c r="O26" s="5">
        <v>50.2</v>
      </c>
      <c r="S26" s="5"/>
      <c r="T26" s="5">
        <v>6.1</v>
      </c>
      <c r="U26" s="5">
        <v>17.399999999999999</v>
      </c>
      <c r="V26" s="5">
        <v>2426.6</v>
      </c>
      <c r="W26" s="5">
        <v>2123.9</v>
      </c>
      <c r="X26" s="5">
        <v>2038.5</v>
      </c>
      <c r="Y26" s="5">
        <v>77.8</v>
      </c>
      <c r="Z26" s="5">
        <v>7.7</v>
      </c>
      <c r="AA26" s="5"/>
      <c r="AB26" s="5">
        <v>302.60000000000002</v>
      </c>
      <c r="AC26" s="5">
        <v>26.6</v>
      </c>
      <c r="AD26" s="5">
        <v>23.3</v>
      </c>
      <c r="AE26">
        <v>165.7</v>
      </c>
      <c r="AF26">
        <v>0.5</v>
      </c>
      <c r="AH26">
        <v>0.1</v>
      </c>
      <c r="AI26">
        <v>3.7</v>
      </c>
      <c r="AJ26">
        <v>6.7</v>
      </c>
      <c r="AK26">
        <v>21.5</v>
      </c>
      <c r="AL26">
        <v>32.700000000000003</v>
      </c>
      <c r="AM26">
        <v>3</v>
      </c>
      <c r="AO26">
        <v>0</v>
      </c>
      <c r="AP26">
        <v>0</v>
      </c>
      <c r="AQ26">
        <v>1.2</v>
      </c>
      <c r="AR26">
        <v>17.5</v>
      </c>
      <c r="AS26">
        <v>383.9</v>
      </c>
      <c r="AT26">
        <v>15.4</v>
      </c>
      <c r="AU26">
        <v>0.3</v>
      </c>
      <c r="AV26">
        <v>0.2</v>
      </c>
      <c r="AW26">
        <v>0.2</v>
      </c>
      <c r="AY26">
        <v>0</v>
      </c>
      <c r="BA26">
        <v>0</v>
      </c>
      <c r="BD26">
        <v>14.9</v>
      </c>
      <c r="BE26">
        <v>13.2</v>
      </c>
      <c r="BF26">
        <v>0.4</v>
      </c>
      <c r="BG26">
        <v>1.3</v>
      </c>
      <c r="BI26">
        <v>0.2</v>
      </c>
      <c r="BJ26">
        <v>49.4</v>
      </c>
      <c r="BK26">
        <v>38</v>
      </c>
      <c r="BL26">
        <v>10.8</v>
      </c>
      <c r="BM26">
        <v>0.6</v>
      </c>
    </row>
    <row r="27" spans="4:65" x14ac:dyDescent="0.2">
      <c r="D27" s="5" t="s">
        <v>88</v>
      </c>
      <c r="E27" s="5" t="s">
        <v>78</v>
      </c>
      <c r="F27" s="5">
        <v>746.9</v>
      </c>
      <c r="G27" s="5">
        <v>256.5</v>
      </c>
      <c r="H27" s="5">
        <v>233</v>
      </c>
      <c r="I27" s="5">
        <v>233</v>
      </c>
      <c r="J27" s="5"/>
      <c r="K27" s="5"/>
      <c r="L27" s="5">
        <v>233</v>
      </c>
      <c r="M27" s="5"/>
      <c r="N27" s="5">
        <v>23.5</v>
      </c>
      <c r="O27" s="5"/>
      <c r="S27" s="5"/>
      <c r="T27" s="5">
        <v>6.1</v>
      </c>
      <c r="U27" s="5">
        <v>17.399999999999999</v>
      </c>
      <c r="V27" s="5">
        <v>60.6</v>
      </c>
      <c r="W27" s="5"/>
      <c r="X27" s="5"/>
      <c r="Y27" s="5"/>
      <c r="Z27" s="5"/>
      <c r="AA27" s="5"/>
      <c r="AB27" s="5">
        <v>60.6</v>
      </c>
      <c r="AC27" s="5">
        <v>26.5</v>
      </c>
      <c r="AD27" s="5"/>
      <c r="AI27">
        <v>0</v>
      </c>
      <c r="AK27">
        <v>0.4</v>
      </c>
      <c r="AL27">
        <v>21.7</v>
      </c>
      <c r="AR27">
        <v>12</v>
      </c>
      <c r="AS27">
        <v>365.1</v>
      </c>
      <c r="AT27">
        <v>15.3</v>
      </c>
      <c r="AU27">
        <v>0.3</v>
      </c>
      <c r="AV27">
        <v>0.2</v>
      </c>
      <c r="AW27">
        <v>0.2</v>
      </c>
      <c r="AY27">
        <v>0</v>
      </c>
      <c r="BA27">
        <v>0</v>
      </c>
      <c r="BD27">
        <v>14.8</v>
      </c>
      <c r="BE27">
        <v>13.2</v>
      </c>
      <c r="BF27">
        <v>0.4</v>
      </c>
      <c r="BG27">
        <v>1.2</v>
      </c>
      <c r="BJ27">
        <v>49.4</v>
      </c>
      <c r="BK27">
        <v>38</v>
      </c>
      <c r="BL27">
        <v>10.8</v>
      </c>
      <c r="BM27">
        <v>0.6</v>
      </c>
    </row>
    <row r="28" spans="4:65" x14ac:dyDescent="0.2">
      <c r="D28" s="5" t="s">
        <v>89</v>
      </c>
      <c r="E28" s="5" t="s">
        <v>78</v>
      </c>
      <c r="F28" s="5">
        <v>2565.1999999999998</v>
      </c>
      <c r="G28" s="5">
        <v>180.1</v>
      </c>
      <c r="H28" s="5">
        <v>129.9</v>
      </c>
      <c r="I28" s="5">
        <v>129.9</v>
      </c>
      <c r="J28" s="5"/>
      <c r="K28" s="5">
        <v>129.9</v>
      </c>
      <c r="L28" s="5"/>
      <c r="M28" s="5"/>
      <c r="N28" s="5">
        <v>50.2</v>
      </c>
      <c r="O28" s="5">
        <v>50.2</v>
      </c>
      <c r="S28" s="5"/>
      <c r="T28" s="5"/>
      <c r="U28" s="5"/>
      <c r="V28" s="5">
        <v>2365.9</v>
      </c>
      <c r="W28" s="5">
        <v>2123.9</v>
      </c>
      <c r="X28" s="5">
        <v>2038.5</v>
      </c>
      <c r="Y28" s="5">
        <v>77.8</v>
      </c>
      <c r="Z28" s="5">
        <v>7.7</v>
      </c>
      <c r="AA28" s="5"/>
      <c r="AB28" s="5">
        <v>242</v>
      </c>
      <c r="AC28" s="5">
        <v>0</v>
      </c>
      <c r="AD28" s="5">
        <v>23.3</v>
      </c>
      <c r="AE28">
        <v>165.7</v>
      </c>
      <c r="AF28">
        <v>0.5</v>
      </c>
      <c r="AH28">
        <v>0.1</v>
      </c>
      <c r="AI28">
        <v>3.7</v>
      </c>
      <c r="AJ28">
        <v>6.7</v>
      </c>
      <c r="AK28">
        <v>21.1</v>
      </c>
      <c r="AL28">
        <v>11</v>
      </c>
      <c r="AM28">
        <v>3</v>
      </c>
      <c r="AO28">
        <v>0</v>
      </c>
      <c r="AP28">
        <v>0</v>
      </c>
      <c r="AQ28">
        <v>1.2</v>
      </c>
      <c r="AR28">
        <v>5.5</v>
      </c>
      <c r="AS28">
        <v>18.899999999999999</v>
      </c>
      <c r="AT28">
        <v>0.1</v>
      </c>
      <c r="BD28">
        <v>0.1</v>
      </c>
      <c r="BG28">
        <v>0.1</v>
      </c>
      <c r="BI28">
        <v>0.2</v>
      </c>
    </row>
    <row r="29" spans="4:65" x14ac:dyDescent="0.2">
      <c r="D29" s="5" t="s">
        <v>90</v>
      </c>
      <c r="E29" s="5" t="s">
        <v>78</v>
      </c>
      <c r="F29" s="5">
        <v>2873.3</v>
      </c>
      <c r="G29" s="5">
        <v>133.30000000000001</v>
      </c>
      <c r="H29" s="5"/>
      <c r="I29" s="5"/>
      <c r="J29" s="5"/>
      <c r="K29" s="5"/>
      <c r="L29" s="5"/>
      <c r="M29" s="5"/>
      <c r="N29" s="5">
        <v>133.30000000000001</v>
      </c>
      <c r="O29" s="5">
        <v>78.2</v>
      </c>
      <c r="R29">
        <v>5.4</v>
      </c>
      <c r="S29" s="5"/>
      <c r="T29" s="5">
        <v>24.1</v>
      </c>
      <c r="U29" s="5">
        <v>25.6</v>
      </c>
      <c r="V29" s="5">
        <v>2329.3000000000002</v>
      </c>
      <c r="W29" s="5">
        <v>0.9</v>
      </c>
      <c r="X29" s="5">
        <v>0.9</v>
      </c>
      <c r="Y29" s="5"/>
      <c r="Z29" s="5"/>
      <c r="AA29" s="5"/>
      <c r="AB29" s="5">
        <v>2328.5</v>
      </c>
      <c r="AC29" s="5">
        <v>165.8</v>
      </c>
      <c r="AD29" s="5">
        <v>49.5</v>
      </c>
      <c r="AE29">
        <v>210.4</v>
      </c>
      <c r="AF29">
        <v>426.9</v>
      </c>
      <c r="AH29">
        <v>3</v>
      </c>
      <c r="AI29">
        <v>206.7</v>
      </c>
      <c r="AJ29">
        <v>18.8</v>
      </c>
      <c r="AK29">
        <v>665.9</v>
      </c>
      <c r="AL29">
        <v>468.1</v>
      </c>
      <c r="AM29">
        <v>11.2</v>
      </c>
      <c r="AN29">
        <v>24.8</v>
      </c>
      <c r="AO29">
        <v>28.7</v>
      </c>
      <c r="AP29">
        <v>3.2</v>
      </c>
      <c r="AQ29">
        <v>8.1999999999999993</v>
      </c>
      <c r="AR29">
        <v>37.200000000000003</v>
      </c>
      <c r="AS29">
        <v>0.1</v>
      </c>
      <c r="BH29">
        <v>259.10000000000002</v>
      </c>
      <c r="BI29">
        <v>151.5</v>
      </c>
    </row>
    <row r="30" spans="4:65" x14ac:dyDescent="0.2">
      <c r="D30" s="5" t="s">
        <v>91</v>
      </c>
      <c r="E30" s="5" t="s">
        <v>78</v>
      </c>
      <c r="F30" s="5">
        <v>400.4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259.10000000000002</v>
      </c>
      <c r="BI30">
        <v>141.30000000000001</v>
      </c>
    </row>
    <row r="31" spans="4:65" x14ac:dyDescent="0.2">
      <c r="D31" s="5" t="s">
        <v>92</v>
      </c>
      <c r="E31" s="5" t="s">
        <v>78</v>
      </c>
      <c r="F31" s="5">
        <v>2473</v>
      </c>
      <c r="G31" s="5">
        <v>133.30000000000001</v>
      </c>
      <c r="H31" s="5"/>
      <c r="I31" s="5"/>
      <c r="J31" s="5"/>
      <c r="K31" s="5"/>
      <c r="L31" s="5"/>
      <c r="M31" s="5"/>
      <c r="N31" s="5">
        <v>133.30000000000001</v>
      </c>
      <c r="O31" s="5">
        <v>78.2</v>
      </c>
      <c r="R31">
        <v>5.4</v>
      </c>
      <c r="S31" s="5"/>
      <c r="T31" s="5">
        <v>24.1</v>
      </c>
      <c r="U31" s="5">
        <v>25.6</v>
      </c>
      <c r="V31" s="5">
        <v>2329.3000000000002</v>
      </c>
      <c r="W31" s="5">
        <v>0.9</v>
      </c>
      <c r="X31" s="5">
        <v>0.9</v>
      </c>
      <c r="Y31" s="5"/>
      <c r="Z31" s="5"/>
      <c r="AA31" s="5"/>
      <c r="AB31" s="5">
        <v>2328.5</v>
      </c>
      <c r="AC31" s="5">
        <v>165.8</v>
      </c>
      <c r="AD31" s="5">
        <v>49.5</v>
      </c>
      <c r="AE31">
        <v>210.4</v>
      </c>
      <c r="AF31">
        <v>426.9</v>
      </c>
      <c r="AH31">
        <v>3</v>
      </c>
      <c r="AI31">
        <v>206.7</v>
      </c>
      <c r="AJ31">
        <v>18.8</v>
      </c>
      <c r="AK31">
        <v>665.9</v>
      </c>
      <c r="AL31">
        <v>468.1</v>
      </c>
      <c r="AM31">
        <v>11.2</v>
      </c>
      <c r="AN31">
        <v>24.8</v>
      </c>
      <c r="AO31">
        <v>28.7</v>
      </c>
      <c r="AP31">
        <v>3.2</v>
      </c>
      <c r="AQ31">
        <v>8.1999999999999993</v>
      </c>
      <c r="AR31">
        <v>37.200000000000003</v>
      </c>
      <c r="AS31">
        <v>0.1</v>
      </c>
      <c r="BI31">
        <v>10.199999999999999</v>
      </c>
    </row>
    <row r="32" spans="4:65" x14ac:dyDescent="0.2">
      <c r="D32" s="5" t="s">
        <v>200</v>
      </c>
      <c r="E32" s="5" t="s">
        <v>78</v>
      </c>
      <c r="F32" s="5">
        <v>438.7</v>
      </c>
      <c r="G32" s="5">
        <v>303.2</v>
      </c>
      <c r="H32" s="5">
        <v>362.8</v>
      </c>
      <c r="I32" s="5">
        <v>362.8</v>
      </c>
      <c r="J32" s="5"/>
      <c r="K32" s="5">
        <v>129.9</v>
      </c>
      <c r="L32" s="5">
        <v>233</v>
      </c>
      <c r="M32" s="5"/>
      <c r="N32" s="5">
        <v>-59.6</v>
      </c>
      <c r="O32" s="5">
        <v>-28</v>
      </c>
      <c r="R32">
        <v>-5.4</v>
      </c>
      <c r="S32" s="5"/>
      <c r="T32" s="5">
        <v>-18</v>
      </c>
      <c r="U32" s="5">
        <v>-8.1999999999999993</v>
      </c>
      <c r="V32" s="5">
        <v>97.2</v>
      </c>
      <c r="W32" s="5">
        <v>2123.1</v>
      </c>
      <c r="X32" s="5">
        <v>2037.6</v>
      </c>
      <c r="Y32" s="5">
        <v>77.8</v>
      </c>
      <c r="Z32" s="5">
        <v>7.7</v>
      </c>
      <c r="AA32" s="5"/>
      <c r="AB32" s="5">
        <v>-2025.8</v>
      </c>
      <c r="AC32" s="5">
        <v>-139.19999999999999</v>
      </c>
      <c r="AD32" s="5">
        <v>-26.2</v>
      </c>
      <c r="AE32">
        <v>-44.7</v>
      </c>
      <c r="AF32">
        <v>-426.4</v>
      </c>
      <c r="AH32">
        <v>-2.9</v>
      </c>
      <c r="AI32">
        <v>-203</v>
      </c>
      <c r="AJ32">
        <v>-12.1</v>
      </c>
      <c r="AK32">
        <v>-644.4</v>
      </c>
      <c r="AL32">
        <v>-435.4</v>
      </c>
      <c r="AM32">
        <v>-8.1999999999999993</v>
      </c>
      <c r="AN32">
        <v>-24.8</v>
      </c>
      <c r="AO32">
        <v>-28.7</v>
      </c>
      <c r="AP32">
        <v>-3.2</v>
      </c>
      <c r="AQ32">
        <v>-7</v>
      </c>
      <c r="AR32">
        <v>-19.7</v>
      </c>
      <c r="AS32">
        <v>383.8</v>
      </c>
      <c r="AT32">
        <v>15.4</v>
      </c>
      <c r="AU32">
        <v>0.3</v>
      </c>
      <c r="AV32">
        <v>0.2</v>
      </c>
      <c r="AW32">
        <v>0.2</v>
      </c>
      <c r="AY32">
        <v>0</v>
      </c>
      <c r="BA32">
        <v>0</v>
      </c>
      <c r="BD32">
        <v>14.9</v>
      </c>
      <c r="BE32">
        <v>13.2</v>
      </c>
      <c r="BF32">
        <v>0.4</v>
      </c>
      <c r="BG32">
        <v>1.3</v>
      </c>
      <c r="BH32">
        <v>-259.10000000000002</v>
      </c>
      <c r="BI32">
        <v>-151.30000000000001</v>
      </c>
      <c r="BJ32">
        <v>49.4</v>
      </c>
      <c r="BK32">
        <v>38</v>
      </c>
      <c r="BL32">
        <v>10.8</v>
      </c>
      <c r="BM32">
        <v>0.6</v>
      </c>
    </row>
    <row r="33" spans="4:65" x14ac:dyDescent="0.2">
      <c r="D33" s="5" t="s">
        <v>201</v>
      </c>
      <c r="E33" s="5" t="s">
        <v>78</v>
      </c>
      <c r="F33" s="5">
        <v>346.5</v>
      </c>
      <c r="G33" s="5">
        <v>256.5</v>
      </c>
      <c r="H33" s="5">
        <v>233</v>
      </c>
      <c r="I33" s="5">
        <v>233</v>
      </c>
      <c r="J33" s="5"/>
      <c r="K33" s="5"/>
      <c r="L33" s="5">
        <v>233</v>
      </c>
      <c r="M33" s="5"/>
      <c r="N33" s="5">
        <v>23.5</v>
      </c>
      <c r="O33" s="5"/>
      <c r="S33" s="5"/>
      <c r="T33" s="5">
        <v>6.1</v>
      </c>
      <c r="U33" s="5">
        <v>17.399999999999999</v>
      </c>
      <c r="V33" s="5">
        <v>60.6</v>
      </c>
      <c r="W33" s="5"/>
      <c r="X33" s="5"/>
      <c r="Y33" s="5"/>
      <c r="Z33" s="5"/>
      <c r="AA33" s="5"/>
      <c r="AB33" s="5">
        <v>60.6</v>
      </c>
      <c r="AC33" s="5">
        <v>26.5</v>
      </c>
      <c r="AD33" s="5"/>
      <c r="AI33">
        <v>0</v>
      </c>
      <c r="AK33">
        <v>0.4</v>
      </c>
      <c r="AL33">
        <v>21.7</v>
      </c>
      <c r="AR33">
        <v>12</v>
      </c>
      <c r="AS33">
        <v>365.1</v>
      </c>
      <c r="AT33">
        <v>15.3</v>
      </c>
      <c r="AU33">
        <v>0.3</v>
      </c>
      <c r="AV33">
        <v>0.2</v>
      </c>
      <c r="AW33">
        <v>0.2</v>
      </c>
      <c r="AY33">
        <v>0</v>
      </c>
      <c r="BA33">
        <v>0</v>
      </c>
      <c r="BD33">
        <v>14.8</v>
      </c>
      <c r="BE33">
        <v>13.2</v>
      </c>
      <c r="BF33">
        <v>0.4</v>
      </c>
      <c r="BG33">
        <v>1.2</v>
      </c>
      <c r="BH33">
        <v>-259.10000000000002</v>
      </c>
      <c r="BI33">
        <v>-141.30000000000001</v>
      </c>
      <c r="BJ33">
        <v>49.4</v>
      </c>
      <c r="BK33">
        <v>38</v>
      </c>
      <c r="BL33">
        <v>10.8</v>
      </c>
      <c r="BM33">
        <v>0.6</v>
      </c>
    </row>
    <row r="34" spans="4:65" x14ac:dyDescent="0.2">
      <c r="D34" s="5" t="s">
        <v>202</v>
      </c>
      <c r="E34" s="5" t="s">
        <v>78</v>
      </c>
      <c r="F34" s="5">
        <v>92.2</v>
      </c>
      <c r="G34" s="5">
        <v>46.7</v>
      </c>
      <c r="H34" s="5">
        <v>129.9</v>
      </c>
      <c r="I34" s="5">
        <v>129.9</v>
      </c>
      <c r="J34" s="5"/>
      <c r="K34" s="5">
        <v>129.9</v>
      </c>
      <c r="L34" s="5"/>
      <c r="M34" s="5"/>
      <c r="N34" s="5">
        <v>-83.2</v>
      </c>
      <c r="O34" s="5">
        <v>-28</v>
      </c>
      <c r="R34">
        <v>-5.4</v>
      </c>
      <c r="S34" s="5"/>
      <c r="T34" s="5">
        <v>-24.1</v>
      </c>
      <c r="U34" s="5">
        <v>-25.6</v>
      </c>
      <c r="V34" s="5">
        <v>36.6</v>
      </c>
      <c r="W34" s="5">
        <v>2123.1</v>
      </c>
      <c r="X34" s="5">
        <v>2037.6</v>
      </c>
      <c r="Y34" s="5">
        <v>77.8</v>
      </c>
      <c r="Z34" s="5">
        <v>7.7</v>
      </c>
      <c r="AA34" s="5"/>
      <c r="AB34" s="5">
        <v>-2086.5</v>
      </c>
      <c r="AC34" s="5">
        <v>-165.7</v>
      </c>
      <c r="AD34" s="5">
        <v>-26.2</v>
      </c>
      <c r="AE34">
        <v>-44.7</v>
      </c>
      <c r="AF34">
        <v>-426.4</v>
      </c>
      <c r="AH34">
        <v>-2.9</v>
      </c>
      <c r="AI34">
        <v>-203</v>
      </c>
      <c r="AJ34">
        <v>-12.1</v>
      </c>
      <c r="AK34">
        <v>-644.79999999999995</v>
      </c>
      <c r="AL34">
        <v>-457.1</v>
      </c>
      <c r="AM34">
        <v>-8.1999999999999993</v>
      </c>
      <c r="AN34">
        <v>-24.8</v>
      </c>
      <c r="AO34">
        <v>-28.7</v>
      </c>
      <c r="AP34">
        <v>-3.2</v>
      </c>
      <c r="AQ34">
        <v>-7</v>
      </c>
      <c r="AR34">
        <v>-31.7</v>
      </c>
      <c r="AS34">
        <v>18.8</v>
      </c>
      <c r="AT34">
        <v>0.1</v>
      </c>
      <c r="BD34">
        <v>0.1</v>
      </c>
      <c r="BG34">
        <v>0.1</v>
      </c>
      <c r="BI34">
        <v>-10</v>
      </c>
    </row>
    <row r="35" spans="4:65" x14ac:dyDescent="0.2">
      <c r="D35" s="5" t="s">
        <v>203</v>
      </c>
      <c r="E35" s="5" t="s">
        <v>78</v>
      </c>
      <c r="F35" s="5">
        <v>199</v>
      </c>
      <c r="G35" s="5">
        <v>21.1</v>
      </c>
      <c r="H35" s="5"/>
      <c r="I35" s="5"/>
      <c r="J35" s="5"/>
      <c r="K35" s="5"/>
      <c r="L35" s="5"/>
      <c r="M35" s="5"/>
      <c r="N35" s="5">
        <v>21.1</v>
      </c>
      <c r="O35" s="5"/>
      <c r="S35" s="5"/>
      <c r="T35" s="5">
        <v>14</v>
      </c>
      <c r="U35" s="5">
        <v>7.1</v>
      </c>
      <c r="V35" s="5">
        <v>109.6</v>
      </c>
      <c r="W35" s="5"/>
      <c r="X35" s="5"/>
      <c r="Y35" s="5"/>
      <c r="Z35" s="5"/>
      <c r="AA35" s="5"/>
      <c r="AB35" s="5">
        <v>109.6</v>
      </c>
      <c r="AC35" s="5">
        <v>75.3</v>
      </c>
      <c r="AD35" s="5">
        <v>0.6</v>
      </c>
      <c r="AE35">
        <v>0</v>
      </c>
      <c r="AF35">
        <v>0</v>
      </c>
      <c r="AK35">
        <v>0.2</v>
      </c>
      <c r="AL35">
        <v>20.6</v>
      </c>
      <c r="AQ35">
        <v>2.9</v>
      </c>
      <c r="AR35">
        <v>10</v>
      </c>
      <c r="AS35">
        <v>31.3</v>
      </c>
      <c r="BH35">
        <v>19.100000000000001</v>
      </c>
      <c r="BI35">
        <v>17.8</v>
      </c>
    </row>
    <row r="36" spans="4:65" x14ac:dyDescent="0.2">
      <c r="D36" s="5" t="s">
        <v>93</v>
      </c>
      <c r="E36" s="5" t="s">
        <v>78</v>
      </c>
      <c r="F36" s="5">
        <v>9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9</v>
      </c>
    </row>
    <row r="37" spans="4:65" x14ac:dyDescent="0.2">
      <c r="D37" s="5" t="s">
        <v>94</v>
      </c>
      <c r="E37" s="5" t="s">
        <v>78</v>
      </c>
      <c r="F37" s="5">
        <v>24.4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20.8</v>
      </c>
      <c r="BH37">
        <v>3</v>
      </c>
      <c r="BI37">
        <v>0.6</v>
      </c>
    </row>
    <row r="38" spans="4:65" x14ac:dyDescent="0.2">
      <c r="D38" s="5" t="s">
        <v>95</v>
      </c>
      <c r="E38" s="5" t="s">
        <v>78</v>
      </c>
      <c r="F38" s="5">
        <v>10</v>
      </c>
      <c r="G38" s="5">
        <v>9.6</v>
      </c>
      <c r="H38" s="5"/>
      <c r="I38" s="5"/>
      <c r="J38" s="5"/>
      <c r="K38" s="5"/>
      <c r="L38" s="5"/>
      <c r="M38" s="5"/>
      <c r="N38" s="5">
        <v>9.6</v>
      </c>
      <c r="O38" s="5"/>
      <c r="S38" s="5"/>
      <c r="T38" s="5">
        <v>8.5</v>
      </c>
      <c r="U38" s="5">
        <v>1.1000000000000001</v>
      </c>
      <c r="V38" s="5"/>
      <c r="W38" s="5"/>
      <c r="X38" s="5"/>
      <c r="Y38" s="5"/>
      <c r="Z38" s="5"/>
      <c r="AA38" s="5"/>
      <c r="AB38" s="5"/>
      <c r="AC38" s="5"/>
      <c r="AD38" s="5"/>
      <c r="BH38">
        <v>0.4</v>
      </c>
    </row>
    <row r="39" spans="4:65" x14ac:dyDescent="0.2">
      <c r="D39" s="5" t="s">
        <v>96</v>
      </c>
      <c r="E39" s="5" t="s">
        <v>78</v>
      </c>
      <c r="F39" s="5">
        <v>12.5</v>
      </c>
      <c r="G39" s="5">
        <v>11.5</v>
      </c>
      <c r="H39" s="5"/>
      <c r="I39" s="5"/>
      <c r="J39" s="5"/>
      <c r="K39" s="5"/>
      <c r="L39" s="5"/>
      <c r="M39" s="5"/>
      <c r="N39" s="5">
        <v>11.5</v>
      </c>
      <c r="O39" s="5"/>
      <c r="S39" s="5"/>
      <c r="T39" s="5">
        <v>5.5</v>
      </c>
      <c r="U39" s="5">
        <v>6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141.9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109.6</v>
      </c>
      <c r="W40" s="5"/>
      <c r="X40" s="5"/>
      <c r="Y40" s="5"/>
      <c r="Z40" s="5"/>
      <c r="AA40" s="5"/>
      <c r="AB40" s="5">
        <v>109.6</v>
      </c>
      <c r="AC40" s="5">
        <v>75.3</v>
      </c>
      <c r="AD40" s="5">
        <v>0.6</v>
      </c>
      <c r="AE40">
        <v>0</v>
      </c>
      <c r="AF40">
        <v>0</v>
      </c>
      <c r="AK40">
        <v>0.2</v>
      </c>
      <c r="AL40">
        <v>20.6</v>
      </c>
      <c r="AQ40">
        <v>2.9</v>
      </c>
      <c r="AR40">
        <v>10</v>
      </c>
      <c r="AS40">
        <v>8.8000000000000007</v>
      </c>
      <c r="BH40">
        <v>6.3</v>
      </c>
      <c r="BI40">
        <v>17.2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K41">
        <v>0</v>
      </c>
      <c r="AS41">
        <v>1.1000000000000001</v>
      </c>
    </row>
    <row r="42" spans="4:65" x14ac:dyDescent="0.2">
      <c r="D42" s="5" t="s">
        <v>98</v>
      </c>
      <c r="E42" s="5" t="s">
        <v>78</v>
      </c>
      <c r="F42" s="5">
        <v>14.8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13.2</v>
      </c>
      <c r="BI42">
        <v>1.6</v>
      </c>
    </row>
    <row r="43" spans="4:65" x14ac:dyDescent="0.2">
      <c r="D43" s="5" t="s">
        <v>99</v>
      </c>
      <c r="E43" s="5" t="s">
        <v>78</v>
      </c>
      <c r="F43" s="5">
        <v>2214.4</v>
      </c>
      <c r="G43" s="5">
        <v>42.6</v>
      </c>
      <c r="H43" s="5">
        <v>14</v>
      </c>
      <c r="I43" s="5">
        <v>12.9</v>
      </c>
      <c r="J43" s="5">
        <v>4.4000000000000004</v>
      </c>
      <c r="K43" s="5">
        <v>0.1</v>
      </c>
      <c r="L43" s="5">
        <v>8.4</v>
      </c>
      <c r="M43" s="5">
        <v>1.1000000000000001</v>
      </c>
      <c r="N43" s="5">
        <v>28.5</v>
      </c>
      <c r="O43" s="5">
        <v>16.7</v>
      </c>
      <c r="P43">
        <v>0.1</v>
      </c>
      <c r="R43">
        <v>6.5</v>
      </c>
      <c r="S43" s="5"/>
      <c r="T43" s="5">
        <v>4.0999999999999996</v>
      </c>
      <c r="U43" s="5">
        <v>1.1000000000000001</v>
      </c>
      <c r="V43" s="5">
        <v>852.8</v>
      </c>
      <c r="W43" s="5">
        <v>83.4</v>
      </c>
      <c r="X43" s="5"/>
      <c r="Y43" s="5">
        <v>83.2</v>
      </c>
      <c r="Z43" s="5">
        <v>0.2</v>
      </c>
      <c r="AA43" s="5"/>
      <c r="AB43" s="5">
        <v>769.4</v>
      </c>
      <c r="AC43" s="5">
        <v>64.400000000000006</v>
      </c>
      <c r="AD43" s="5">
        <v>81.599999999999994</v>
      </c>
      <c r="AE43">
        <v>119.4</v>
      </c>
      <c r="AF43">
        <v>142.9</v>
      </c>
      <c r="AH43">
        <v>0.2</v>
      </c>
      <c r="AI43">
        <v>3.7</v>
      </c>
      <c r="AJ43">
        <v>3.1</v>
      </c>
      <c r="AK43">
        <v>286.60000000000002</v>
      </c>
      <c r="AL43">
        <v>10.9</v>
      </c>
      <c r="AM43">
        <v>2.8</v>
      </c>
      <c r="AN43">
        <v>5.8</v>
      </c>
      <c r="AO43">
        <v>19.899999999999999</v>
      </c>
      <c r="AP43">
        <v>1.5</v>
      </c>
      <c r="AQ43">
        <v>13.8</v>
      </c>
      <c r="AR43">
        <v>12.8</v>
      </c>
      <c r="AS43">
        <v>909.8</v>
      </c>
      <c r="AT43">
        <v>15.8</v>
      </c>
      <c r="AY43">
        <v>0.1</v>
      </c>
      <c r="AZ43">
        <v>0.1</v>
      </c>
      <c r="BD43">
        <v>15.7</v>
      </c>
      <c r="BF43">
        <v>14.6</v>
      </c>
      <c r="BG43">
        <v>1.1000000000000001</v>
      </c>
      <c r="BH43">
        <v>258.10000000000002</v>
      </c>
      <c r="BI43">
        <v>131.9</v>
      </c>
      <c r="BJ43">
        <v>3.4</v>
      </c>
      <c r="BL43">
        <v>3.4</v>
      </c>
    </row>
    <row r="44" spans="4:65" x14ac:dyDescent="0.2">
      <c r="D44" s="5" t="s">
        <v>100</v>
      </c>
      <c r="E44" s="5" t="s">
        <v>78</v>
      </c>
      <c r="F44" s="5">
        <v>1799</v>
      </c>
      <c r="G44" s="5">
        <v>31.5</v>
      </c>
      <c r="H44" s="5">
        <v>14</v>
      </c>
      <c r="I44" s="5">
        <v>12.8</v>
      </c>
      <c r="J44" s="5">
        <v>4.4000000000000004</v>
      </c>
      <c r="K44" s="5"/>
      <c r="L44" s="5">
        <v>8.4</v>
      </c>
      <c r="M44" s="5">
        <v>1.1000000000000001</v>
      </c>
      <c r="N44" s="5">
        <v>17.600000000000001</v>
      </c>
      <c r="O44" s="5">
        <v>12.2</v>
      </c>
      <c r="P44">
        <v>0.1</v>
      </c>
      <c r="S44" s="5"/>
      <c r="T44" s="5">
        <v>4.0999999999999996</v>
      </c>
      <c r="U44" s="5">
        <v>1.1000000000000001</v>
      </c>
      <c r="V44" s="5">
        <v>536.29999999999995</v>
      </c>
      <c r="W44" s="5"/>
      <c r="X44" s="5"/>
      <c r="Y44" s="5"/>
      <c r="Z44" s="5"/>
      <c r="AA44" s="5"/>
      <c r="AB44" s="5">
        <v>536.29999999999995</v>
      </c>
      <c r="AC44" s="5">
        <v>64.400000000000006</v>
      </c>
      <c r="AD44" s="5">
        <v>49.9</v>
      </c>
      <c r="AE44">
        <v>0</v>
      </c>
      <c r="AF44">
        <v>142.9</v>
      </c>
      <c r="AH44">
        <v>0.2</v>
      </c>
      <c r="AI44">
        <v>3.7</v>
      </c>
      <c r="AJ44">
        <v>1.1000000000000001</v>
      </c>
      <c r="AK44">
        <v>263.10000000000002</v>
      </c>
      <c r="AL44">
        <v>10.9</v>
      </c>
      <c r="AR44">
        <v>0</v>
      </c>
      <c r="AS44">
        <v>822</v>
      </c>
      <c r="AT44">
        <v>15.8</v>
      </c>
      <c r="AY44">
        <v>0.1</v>
      </c>
      <c r="AZ44">
        <v>0.1</v>
      </c>
      <c r="BD44">
        <v>15.7</v>
      </c>
      <c r="BF44">
        <v>14.6</v>
      </c>
      <c r="BG44">
        <v>1.1000000000000001</v>
      </c>
      <c r="BH44">
        <v>258.10000000000002</v>
      </c>
      <c r="BI44">
        <v>131.9</v>
      </c>
      <c r="BJ44">
        <v>3.4</v>
      </c>
      <c r="BL44">
        <v>3.4</v>
      </c>
    </row>
    <row r="45" spans="4:65" x14ac:dyDescent="0.2">
      <c r="D45" s="5" t="s">
        <v>101</v>
      </c>
      <c r="E45" s="5" t="s">
        <v>78</v>
      </c>
      <c r="F45" s="5">
        <v>595</v>
      </c>
      <c r="G45" s="5">
        <v>30.9</v>
      </c>
      <c r="H45" s="5">
        <v>13.3</v>
      </c>
      <c r="I45" s="5">
        <v>12.2</v>
      </c>
      <c r="J45" s="5">
        <v>3.8</v>
      </c>
      <c r="K45" s="5"/>
      <c r="L45" s="5">
        <v>8.4</v>
      </c>
      <c r="M45" s="5">
        <v>1.1000000000000001</v>
      </c>
      <c r="N45" s="5">
        <v>17.5</v>
      </c>
      <c r="O45" s="5">
        <v>12.2</v>
      </c>
      <c r="P45">
        <v>0.1</v>
      </c>
      <c r="S45" s="5"/>
      <c r="T45" s="5">
        <v>4.0999999999999996</v>
      </c>
      <c r="U45" s="5">
        <v>1.1000000000000001</v>
      </c>
      <c r="V45" s="5">
        <v>106.8</v>
      </c>
      <c r="W45" s="5"/>
      <c r="X45" s="5"/>
      <c r="Y45" s="5"/>
      <c r="Z45" s="5"/>
      <c r="AA45" s="5"/>
      <c r="AB45" s="5">
        <v>106.8</v>
      </c>
      <c r="AC45" s="5">
        <v>64.400000000000006</v>
      </c>
      <c r="AD45" s="5">
        <v>1.8</v>
      </c>
      <c r="AE45">
        <v>0</v>
      </c>
      <c r="AF45">
        <v>0.1</v>
      </c>
      <c r="AJ45">
        <v>0.1</v>
      </c>
      <c r="AK45">
        <v>33.6</v>
      </c>
      <c r="AL45">
        <v>6.8</v>
      </c>
      <c r="AR45">
        <v>0</v>
      </c>
      <c r="AS45">
        <v>212</v>
      </c>
      <c r="AT45">
        <v>1.7</v>
      </c>
      <c r="BD45">
        <v>1.7</v>
      </c>
      <c r="BF45">
        <v>1.3</v>
      </c>
      <c r="BG45">
        <v>0.4</v>
      </c>
      <c r="BH45">
        <v>120.9</v>
      </c>
      <c r="BI45">
        <v>119.3</v>
      </c>
      <c r="BJ45">
        <v>3.4</v>
      </c>
      <c r="BL45">
        <v>3.4</v>
      </c>
    </row>
    <row r="46" spans="4:65" x14ac:dyDescent="0.2">
      <c r="D46" s="5" t="s">
        <v>205</v>
      </c>
      <c r="E46" s="5" t="s">
        <v>78</v>
      </c>
      <c r="F46" s="5">
        <v>36.4</v>
      </c>
      <c r="G46" s="5">
        <v>14.5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14.3</v>
      </c>
      <c r="O46" s="5">
        <v>10.6</v>
      </c>
      <c r="S46" s="5"/>
      <c r="T46" s="5">
        <v>2.6</v>
      </c>
      <c r="U46" s="5">
        <v>1.1000000000000001</v>
      </c>
      <c r="V46" s="5">
        <v>0.3</v>
      </c>
      <c r="W46" s="5"/>
      <c r="X46" s="5"/>
      <c r="Y46" s="5"/>
      <c r="Z46" s="5"/>
      <c r="AA46" s="5"/>
      <c r="AB46" s="5">
        <v>0.3</v>
      </c>
      <c r="AC46" s="5"/>
      <c r="AD46" s="5">
        <v>0</v>
      </c>
      <c r="AF46">
        <v>0</v>
      </c>
      <c r="AK46">
        <v>0.1</v>
      </c>
      <c r="AL46">
        <v>0.1</v>
      </c>
      <c r="AS46">
        <v>10.8</v>
      </c>
      <c r="BH46">
        <v>7.8</v>
      </c>
      <c r="BI46">
        <v>3</v>
      </c>
    </row>
    <row r="47" spans="4:65" x14ac:dyDescent="0.2">
      <c r="D47" s="5" t="s">
        <v>206</v>
      </c>
      <c r="E47" s="5" t="s">
        <v>78</v>
      </c>
      <c r="F47" s="5">
        <v>292</v>
      </c>
      <c r="G47" s="5">
        <v>10</v>
      </c>
      <c r="H47" s="5">
        <v>8.4</v>
      </c>
      <c r="I47" s="5">
        <v>8.4</v>
      </c>
      <c r="J47" s="5"/>
      <c r="K47" s="5"/>
      <c r="L47" s="5">
        <v>8.4</v>
      </c>
      <c r="M47" s="5"/>
      <c r="N47" s="5">
        <v>1.6</v>
      </c>
      <c r="O47" s="5">
        <v>0.1</v>
      </c>
      <c r="S47" s="5"/>
      <c r="T47" s="5">
        <v>1.4</v>
      </c>
      <c r="U47" s="5"/>
      <c r="V47" s="5">
        <v>65.7</v>
      </c>
      <c r="W47" s="5"/>
      <c r="X47" s="5"/>
      <c r="Y47" s="5"/>
      <c r="Z47" s="5"/>
      <c r="AA47" s="5"/>
      <c r="AB47" s="5">
        <v>65.7</v>
      </c>
      <c r="AC47" s="5">
        <v>64.2</v>
      </c>
      <c r="AD47" s="5">
        <v>0.5</v>
      </c>
      <c r="AE47">
        <v>0</v>
      </c>
      <c r="AF47">
        <v>0</v>
      </c>
      <c r="AJ47">
        <v>0</v>
      </c>
      <c r="AK47">
        <v>0.2</v>
      </c>
      <c r="AL47">
        <v>0.8</v>
      </c>
      <c r="AR47">
        <v>0</v>
      </c>
      <c r="AS47">
        <v>92.7</v>
      </c>
      <c r="BH47">
        <v>39</v>
      </c>
      <c r="BI47">
        <v>82.2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23.8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3.5</v>
      </c>
      <c r="BH48">
        <v>19.100000000000001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38.700000000000003</v>
      </c>
      <c r="G49" s="5">
        <v>3.3</v>
      </c>
      <c r="H49" s="5">
        <v>1.9</v>
      </c>
      <c r="I49" s="5">
        <v>0.9</v>
      </c>
      <c r="J49" s="5">
        <v>0.9</v>
      </c>
      <c r="K49" s="5"/>
      <c r="L49" s="5"/>
      <c r="M49" s="5">
        <v>1.1000000000000001</v>
      </c>
      <c r="N49" s="5">
        <v>1.3</v>
      </c>
      <c r="O49" s="5">
        <v>1.3</v>
      </c>
      <c r="S49" s="5"/>
      <c r="T49" s="5"/>
      <c r="U49" s="5"/>
      <c r="V49" s="5">
        <v>4.5999999999999996</v>
      </c>
      <c r="W49" s="5"/>
      <c r="X49" s="5"/>
      <c r="Y49" s="5"/>
      <c r="Z49" s="5"/>
      <c r="AA49" s="5"/>
      <c r="AB49" s="5">
        <v>4.5999999999999996</v>
      </c>
      <c r="AC49" s="5"/>
      <c r="AD49" s="5">
        <v>0</v>
      </c>
      <c r="AF49">
        <v>0</v>
      </c>
      <c r="AJ49">
        <v>0.1</v>
      </c>
      <c r="AK49">
        <v>0.5</v>
      </c>
      <c r="AL49">
        <v>4</v>
      </c>
      <c r="AS49">
        <v>24.8</v>
      </c>
      <c r="BH49">
        <v>5.4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5.8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0.4</v>
      </c>
      <c r="W50" s="5"/>
      <c r="X50" s="5"/>
      <c r="Y50" s="5"/>
      <c r="Z50" s="5"/>
      <c r="AA50" s="5"/>
      <c r="AB50" s="5">
        <v>0.4</v>
      </c>
      <c r="AC50" s="5"/>
      <c r="AD50" s="5">
        <v>0</v>
      </c>
      <c r="AK50">
        <v>0.4</v>
      </c>
      <c r="AS50">
        <v>3.5</v>
      </c>
      <c r="BH50">
        <v>1.8</v>
      </c>
    </row>
    <row r="51" spans="4:61" x14ac:dyDescent="0.2">
      <c r="D51" s="5" t="s">
        <v>210</v>
      </c>
      <c r="E51" s="5" t="s">
        <v>78</v>
      </c>
      <c r="F51" s="5">
        <v>29.6</v>
      </c>
      <c r="G51" s="5">
        <v>0.2</v>
      </c>
      <c r="H51" s="5"/>
      <c r="I51" s="5"/>
      <c r="J51" s="5"/>
      <c r="K51" s="5"/>
      <c r="L51" s="5"/>
      <c r="M51" s="5"/>
      <c r="N51" s="5">
        <v>0.2</v>
      </c>
      <c r="O51" s="5">
        <v>0.2</v>
      </c>
      <c r="S51" s="5"/>
      <c r="T51" s="5"/>
      <c r="U51" s="5"/>
      <c r="V51" s="5">
        <v>1.9</v>
      </c>
      <c r="W51" s="5"/>
      <c r="X51" s="5"/>
      <c r="Y51" s="5"/>
      <c r="Z51" s="5"/>
      <c r="AA51" s="5"/>
      <c r="AB51" s="5">
        <v>1.9</v>
      </c>
      <c r="AC51" s="5"/>
      <c r="AD51" s="5">
        <v>1</v>
      </c>
      <c r="AF51">
        <v>0</v>
      </c>
      <c r="AJ51">
        <v>0</v>
      </c>
      <c r="AK51">
        <v>0.5</v>
      </c>
      <c r="AL51">
        <v>0.3</v>
      </c>
      <c r="AS51">
        <v>15.6</v>
      </c>
      <c r="BH51">
        <v>11.3</v>
      </c>
      <c r="BI51">
        <v>0.6</v>
      </c>
    </row>
    <row r="52" spans="4:61" x14ac:dyDescent="0.2">
      <c r="D52" t="s">
        <v>211</v>
      </c>
      <c r="E52" t="s">
        <v>78</v>
      </c>
      <c r="F52">
        <v>1.4</v>
      </c>
      <c r="G52">
        <v>0.1</v>
      </c>
      <c r="H52">
        <v>0.1</v>
      </c>
      <c r="M52">
        <v>0.1</v>
      </c>
      <c r="S52" s="5"/>
      <c r="T52" s="5"/>
      <c r="U52" s="5"/>
      <c r="V52" s="5">
        <v>0.7</v>
      </c>
      <c r="W52" s="5"/>
      <c r="X52" s="5"/>
      <c r="Y52" s="5"/>
      <c r="Z52" s="5"/>
      <c r="AA52" s="5"/>
      <c r="AB52" s="5">
        <v>0.7</v>
      </c>
      <c r="AC52" s="5"/>
      <c r="AD52" s="5"/>
      <c r="AK52">
        <v>0.7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79.3</v>
      </c>
      <c r="G53">
        <v>2.4</v>
      </c>
      <c r="H53">
        <v>2.4</v>
      </c>
      <c r="I53">
        <v>2.4</v>
      </c>
      <c r="J53">
        <v>2.4</v>
      </c>
      <c r="S53" s="5"/>
      <c r="T53" s="5"/>
      <c r="U53" s="5"/>
      <c r="V53" s="5">
        <v>2.7</v>
      </c>
      <c r="W53" s="5"/>
      <c r="X53" s="5"/>
      <c r="Y53" s="5"/>
      <c r="Z53" s="5"/>
      <c r="AA53" s="5"/>
      <c r="AB53" s="5">
        <v>2.7</v>
      </c>
      <c r="AC53" s="5">
        <v>0.2</v>
      </c>
      <c r="AD53" s="5">
        <v>0.1</v>
      </c>
      <c r="AF53">
        <v>0</v>
      </c>
      <c r="AK53">
        <v>0.9</v>
      </c>
      <c r="AL53">
        <v>1.4</v>
      </c>
      <c r="AS53">
        <v>38.6</v>
      </c>
      <c r="AT53">
        <v>0.4</v>
      </c>
      <c r="BD53">
        <v>0.4</v>
      </c>
      <c r="BH53">
        <v>16.7</v>
      </c>
      <c r="BI53">
        <v>18.399999999999999</v>
      </c>
    </row>
    <row r="54" spans="4:61" x14ac:dyDescent="0.2">
      <c r="D54" t="s">
        <v>213</v>
      </c>
      <c r="E54" t="s">
        <v>78</v>
      </c>
      <c r="F54">
        <v>33.1</v>
      </c>
      <c r="S54" s="5"/>
      <c r="T54" s="5"/>
      <c r="U54" s="5"/>
      <c r="V54" s="5">
        <v>0.3</v>
      </c>
      <c r="W54" s="5"/>
      <c r="X54" s="5"/>
      <c r="Y54" s="5"/>
      <c r="Z54" s="5"/>
      <c r="AA54" s="5"/>
      <c r="AB54" s="5">
        <v>0.3</v>
      </c>
      <c r="AC54" s="5"/>
      <c r="AD54" s="5">
        <v>0.1</v>
      </c>
      <c r="AK54">
        <v>0.2</v>
      </c>
      <c r="AL54">
        <v>0</v>
      </c>
      <c r="AS54">
        <v>9.1</v>
      </c>
      <c r="BH54">
        <v>10.199999999999999</v>
      </c>
      <c r="BI54">
        <v>13.5</v>
      </c>
    </row>
    <row r="55" spans="4:61" x14ac:dyDescent="0.2">
      <c r="D55" t="s">
        <v>214</v>
      </c>
      <c r="E55" t="s">
        <v>78</v>
      </c>
      <c r="F55">
        <v>2.9</v>
      </c>
      <c r="V55">
        <v>0.2</v>
      </c>
      <c r="AB55">
        <v>0.2</v>
      </c>
      <c r="AK55">
        <v>0.2</v>
      </c>
      <c r="AS55">
        <v>1</v>
      </c>
      <c r="AT55">
        <v>0.8</v>
      </c>
      <c r="BD55">
        <v>0.8</v>
      </c>
      <c r="BH55">
        <v>0.9</v>
      </c>
    </row>
    <row r="56" spans="4:61" x14ac:dyDescent="0.2">
      <c r="D56" t="s">
        <v>215</v>
      </c>
      <c r="E56" t="s">
        <v>78</v>
      </c>
      <c r="F56">
        <v>37.200000000000003</v>
      </c>
      <c r="V56">
        <v>29.6</v>
      </c>
      <c r="AB56">
        <v>29.6</v>
      </c>
      <c r="AK56">
        <v>29.6</v>
      </c>
      <c r="AS56">
        <v>4.4000000000000004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6.4</v>
      </c>
      <c r="V57">
        <v>0.2</v>
      </c>
      <c r="AB57">
        <v>0.2</v>
      </c>
      <c r="AD57">
        <v>0</v>
      </c>
      <c r="AK57">
        <v>0.1</v>
      </c>
      <c r="AL57">
        <v>0.1</v>
      </c>
      <c r="AS57">
        <v>3.8</v>
      </c>
      <c r="BH57">
        <v>1.7</v>
      </c>
      <c r="BI57">
        <v>0.6</v>
      </c>
    </row>
    <row r="58" spans="4:61" x14ac:dyDescent="0.2">
      <c r="D58" t="s">
        <v>216</v>
      </c>
      <c r="E58" t="s">
        <v>78</v>
      </c>
      <c r="F58">
        <v>8.4</v>
      </c>
      <c r="G58">
        <v>0.4</v>
      </c>
      <c r="H58">
        <v>0.3</v>
      </c>
      <c r="I58">
        <v>0.3</v>
      </c>
      <c r="J58">
        <v>0.3</v>
      </c>
      <c r="N58">
        <v>0.1</v>
      </c>
      <c r="P58">
        <v>0.1</v>
      </c>
      <c r="V58">
        <v>0.4</v>
      </c>
      <c r="AB58">
        <v>0.4</v>
      </c>
      <c r="AD58">
        <v>0</v>
      </c>
      <c r="AK58">
        <v>0.3</v>
      </c>
      <c r="AL58">
        <v>0.1</v>
      </c>
      <c r="AS58">
        <v>3.9</v>
      </c>
      <c r="AT58">
        <v>0.4</v>
      </c>
      <c r="BD58">
        <v>0.4</v>
      </c>
      <c r="BH58">
        <v>3.4</v>
      </c>
    </row>
    <row r="59" spans="4:61" x14ac:dyDescent="0.2">
      <c r="D59" t="s">
        <v>102</v>
      </c>
      <c r="E59" t="s">
        <v>78</v>
      </c>
      <c r="F59">
        <v>376.9</v>
      </c>
      <c r="V59">
        <v>372.3</v>
      </c>
      <c r="AB59">
        <v>372.3</v>
      </c>
      <c r="AD59">
        <v>41.1</v>
      </c>
      <c r="AF59">
        <v>142.80000000000001</v>
      </c>
      <c r="AH59">
        <v>0.2</v>
      </c>
      <c r="AI59">
        <v>1</v>
      </c>
      <c r="AK59">
        <v>187.2</v>
      </c>
      <c r="BH59">
        <v>4.5999999999999996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360.4</v>
      </c>
      <c r="V61">
        <v>360.4</v>
      </c>
      <c r="AB61">
        <v>360.4</v>
      </c>
      <c r="AD61">
        <v>41.1</v>
      </c>
      <c r="AF61">
        <v>142.80000000000001</v>
      </c>
      <c r="AK61">
        <v>176.5</v>
      </c>
      <c r="BH61">
        <v>0</v>
      </c>
    </row>
    <row r="62" spans="4:61" x14ac:dyDescent="0.2">
      <c r="D62" t="s">
        <v>219</v>
      </c>
      <c r="E62" t="s">
        <v>78</v>
      </c>
      <c r="F62">
        <v>5.8</v>
      </c>
      <c r="V62">
        <v>1.2</v>
      </c>
      <c r="AB62">
        <v>1.2</v>
      </c>
      <c r="AK62">
        <v>1.2</v>
      </c>
      <c r="BH62">
        <v>4.5999999999999996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9.5</v>
      </c>
      <c r="V64">
        <v>9.5</v>
      </c>
      <c r="AB64">
        <v>9.5</v>
      </c>
      <c r="AK64">
        <v>9.5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827</v>
      </c>
      <c r="G66">
        <v>0.7</v>
      </c>
      <c r="H66">
        <v>0.6</v>
      </c>
      <c r="I66">
        <v>0.6</v>
      </c>
      <c r="J66">
        <v>0.6</v>
      </c>
      <c r="N66">
        <v>0</v>
      </c>
      <c r="P66">
        <v>0</v>
      </c>
      <c r="V66">
        <v>57.2</v>
      </c>
      <c r="AB66">
        <v>57.2</v>
      </c>
      <c r="AD66">
        <v>7</v>
      </c>
      <c r="AI66">
        <v>2.7</v>
      </c>
      <c r="AJ66">
        <v>1</v>
      </c>
      <c r="AK66">
        <v>42.3</v>
      </c>
      <c r="AL66">
        <v>4.0999999999999996</v>
      </c>
      <c r="AS66">
        <v>610</v>
      </c>
      <c r="AT66">
        <v>14.1</v>
      </c>
      <c r="AY66">
        <v>0.1</v>
      </c>
      <c r="AZ66">
        <v>0.1</v>
      </c>
      <c r="BD66">
        <v>14</v>
      </c>
      <c r="BF66">
        <v>13.3</v>
      </c>
      <c r="BG66">
        <v>0.7</v>
      </c>
      <c r="BH66">
        <v>132.6</v>
      </c>
      <c r="BI66">
        <v>12.5</v>
      </c>
    </row>
    <row r="67" spans="4:61" x14ac:dyDescent="0.2">
      <c r="D67" t="s">
        <v>115</v>
      </c>
      <c r="E67" t="s">
        <v>78</v>
      </c>
      <c r="F67">
        <v>213.4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1.6</v>
      </c>
      <c r="AK67">
        <v>4.7</v>
      </c>
      <c r="AL67">
        <v>1.2</v>
      </c>
      <c r="AS67">
        <v>133.6</v>
      </c>
      <c r="AT67">
        <v>1</v>
      </c>
      <c r="AY67">
        <v>0</v>
      </c>
      <c r="AZ67">
        <v>0</v>
      </c>
      <c r="BD67">
        <v>1</v>
      </c>
      <c r="BF67">
        <v>0.3</v>
      </c>
      <c r="BG67">
        <v>0.7</v>
      </c>
      <c r="BH67">
        <v>66.8</v>
      </c>
      <c r="BI67">
        <v>4.5</v>
      </c>
    </row>
    <row r="68" spans="4:61" x14ac:dyDescent="0.2">
      <c r="D68" t="s">
        <v>104</v>
      </c>
      <c r="E68" t="s">
        <v>78</v>
      </c>
      <c r="F68">
        <v>435.2</v>
      </c>
      <c r="G68">
        <v>0.6</v>
      </c>
      <c r="H68">
        <v>0.6</v>
      </c>
      <c r="I68">
        <v>0.6</v>
      </c>
      <c r="J68">
        <v>0.6</v>
      </c>
      <c r="N68">
        <v>0</v>
      </c>
      <c r="P68">
        <v>0</v>
      </c>
      <c r="V68">
        <v>10.199999999999999</v>
      </c>
      <c r="AB68">
        <v>10.199999999999999</v>
      </c>
      <c r="AD68">
        <v>2.1</v>
      </c>
      <c r="AJ68">
        <v>1</v>
      </c>
      <c r="AK68">
        <v>7.1</v>
      </c>
      <c r="AS68">
        <v>350.3</v>
      </c>
      <c r="AT68">
        <v>12.9</v>
      </c>
      <c r="AY68">
        <v>0.1</v>
      </c>
      <c r="AZ68">
        <v>0.1</v>
      </c>
      <c r="BD68">
        <v>12.9</v>
      </c>
      <c r="BF68">
        <v>12.9</v>
      </c>
      <c r="BH68">
        <v>56.4</v>
      </c>
      <c r="BI68">
        <v>4.7</v>
      </c>
    </row>
    <row r="69" spans="4:61" x14ac:dyDescent="0.2">
      <c r="D69" t="s">
        <v>105</v>
      </c>
      <c r="E69" t="s">
        <v>78</v>
      </c>
      <c r="F69">
        <v>157.30000000000001</v>
      </c>
      <c r="V69">
        <v>18.3</v>
      </c>
      <c r="AB69">
        <v>18.3</v>
      </c>
      <c r="AD69">
        <v>3.4</v>
      </c>
      <c r="AK69">
        <v>14.9</v>
      </c>
      <c r="AS69">
        <v>126.2</v>
      </c>
      <c r="AT69">
        <v>0.1</v>
      </c>
      <c r="BD69">
        <v>0.1</v>
      </c>
      <c r="BF69">
        <v>0.1</v>
      </c>
      <c r="BH69">
        <v>9.4</v>
      </c>
      <c r="BI69">
        <v>3.3</v>
      </c>
    </row>
    <row r="70" spans="4:61" x14ac:dyDescent="0.2">
      <c r="D70" t="s">
        <v>106</v>
      </c>
      <c r="E70" t="s">
        <v>78</v>
      </c>
      <c r="F70">
        <v>15.9</v>
      </c>
      <c r="V70">
        <v>15.9</v>
      </c>
      <c r="AB70">
        <v>15.9</v>
      </c>
      <c r="AK70">
        <v>13</v>
      </c>
      <c r="AL70">
        <v>2.9</v>
      </c>
    </row>
    <row r="71" spans="4:61" x14ac:dyDescent="0.2">
      <c r="D71" t="s">
        <v>107</v>
      </c>
      <c r="E71" t="s">
        <v>78</v>
      </c>
      <c r="F71">
        <v>5.2</v>
      </c>
      <c r="V71">
        <v>5.2</v>
      </c>
      <c r="AB71">
        <v>5.2</v>
      </c>
      <c r="AI71">
        <v>2.7</v>
      </c>
      <c r="AK71">
        <v>2.5</v>
      </c>
    </row>
    <row r="72" spans="4:61" x14ac:dyDescent="0.2">
      <c r="D72" t="s">
        <v>108</v>
      </c>
      <c r="E72" t="s">
        <v>78</v>
      </c>
      <c r="F72">
        <v>415.5</v>
      </c>
      <c r="G72">
        <v>11.1</v>
      </c>
      <c r="H72">
        <v>0.1</v>
      </c>
      <c r="I72">
        <v>0.1</v>
      </c>
      <c r="K72">
        <v>0.1</v>
      </c>
      <c r="N72">
        <v>11</v>
      </c>
      <c r="O72">
        <v>4.5</v>
      </c>
      <c r="R72">
        <v>6.5</v>
      </c>
      <c r="V72">
        <v>316.60000000000002</v>
      </c>
      <c r="W72">
        <v>83.4</v>
      </c>
      <c r="Y72">
        <v>83.2</v>
      </c>
      <c r="Z72">
        <v>0.2</v>
      </c>
      <c r="AB72">
        <v>233.2</v>
      </c>
      <c r="AD72">
        <v>31.6</v>
      </c>
      <c r="AE72">
        <v>119.4</v>
      </c>
      <c r="AJ72">
        <v>2</v>
      </c>
      <c r="AK72">
        <v>23.5</v>
      </c>
      <c r="AL72">
        <v>0</v>
      </c>
      <c r="AM72">
        <v>2.8</v>
      </c>
      <c r="AN72">
        <v>5.8</v>
      </c>
      <c r="AO72">
        <v>19.899999999999999</v>
      </c>
      <c r="AP72">
        <v>1.5</v>
      </c>
      <c r="AQ72">
        <v>13.8</v>
      </c>
      <c r="AR72">
        <v>12.8</v>
      </c>
      <c r="AS72">
        <v>87.8</v>
      </c>
    </row>
    <row r="73" spans="4:61" x14ac:dyDescent="0.2">
      <c r="D73" t="s">
        <v>109</v>
      </c>
      <c r="E73" t="s">
        <v>78</v>
      </c>
      <c r="F73">
        <v>411.1</v>
      </c>
      <c r="G73">
        <v>11.1</v>
      </c>
      <c r="H73">
        <v>0.1</v>
      </c>
      <c r="I73">
        <v>0.1</v>
      </c>
      <c r="K73">
        <v>0.1</v>
      </c>
      <c r="N73">
        <v>11</v>
      </c>
      <c r="O73">
        <v>4.5</v>
      </c>
      <c r="R73">
        <v>6.5</v>
      </c>
      <c r="V73">
        <v>312.2</v>
      </c>
      <c r="W73">
        <v>83.4</v>
      </c>
      <c r="Y73">
        <v>83.2</v>
      </c>
      <c r="Z73">
        <v>0.2</v>
      </c>
      <c r="AB73">
        <v>228.8</v>
      </c>
      <c r="AD73">
        <v>31.6</v>
      </c>
      <c r="AE73">
        <v>119.4</v>
      </c>
      <c r="AJ73">
        <v>1.5</v>
      </c>
      <c r="AK73">
        <v>23.5</v>
      </c>
      <c r="AL73">
        <v>0</v>
      </c>
      <c r="AM73">
        <v>2.8</v>
      </c>
      <c r="AN73">
        <v>1.9</v>
      </c>
      <c r="AO73">
        <v>19.899999999999999</v>
      </c>
      <c r="AP73">
        <v>1.5</v>
      </c>
      <c r="AQ73">
        <v>13.8</v>
      </c>
      <c r="AR73">
        <v>12.8</v>
      </c>
      <c r="AS73">
        <v>87.8</v>
      </c>
    </row>
    <row r="74" spans="4:61" x14ac:dyDescent="0.2">
      <c r="D74" t="s">
        <v>110</v>
      </c>
      <c r="E74" t="s">
        <v>78</v>
      </c>
      <c r="F74">
        <v>372.3</v>
      </c>
      <c r="G74">
        <v>8.4</v>
      </c>
      <c r="N74">
        <v>8.4</v>
      </c>
      <c r="O74">
        <v>3.8</v>
      </c>
      <c r="R74">
        <v>4.5999999999999996</v>
      </c>
      <c r="V74">
        <v>276.10000000000002</v>
      </c>
      <c r="W74">
        <v>83.4</v>
      </c>
      <c r="Y74">
        <v>83.2</v>
      </c>
      <c r="Z74">
        <v>0.2</v>
      </c>
      <c r="AB74">
        <v>192.7</v>
      </c>
      <c r="AD74">
        <v>31.6</v>
      </c>
      <c r="AE74">
        <v>119.4</v>
      </c>
      <c r="AJ74">
        <v>1.5</v>
      </c>
      <c r="AK74">
        <v>23.5</v>
      </c>
      <c r="AL74">
        <v>0</v>
      </c>
      <c r="AM74">
        <v>1.7</v>
      </c>
      <c r="AP74">
        <v>0.7</v>
      </c>
      <c r="AQ74">
        <v>1.4</v>
      </c>
      <c r="AR74">
        <v>12.8</v>
      </c>
      <c r="AS74">
        <v>87.8</v>
      </c>
    </row>
    <row r="75" spans="4:61" x14ac:dyDescent="0.2">
      <c r="D75" t="s">
        <v>223</v>
      </c>
      <c r="E75" t="s">
        <v>78</v>
      </c>
      <c r="F75">
        <v>2.5</v>
      </c>
      <c r="V75">
        <v>2.5</v>
      </c>
      <c r="AB75">
        <v>2.5</v>
      </c>
      <c r="AN75">
        <v>2.5</v>
      </c>
    </row>
    <row r="76" spans="4:61" x14ac:dyDescent="0.2">
      <c r="D76" t="s">
        <v>224</v>
      </c>
      <c r="E76" t="s">
        <v>78</v>
      </c>
      <c r="F76">
        <v>1.9</v>
      </c>
      <c r="V76">
        <v>1.9</v>
      </c>
      <c r="AB76">
        <v>1.9</v>
      </c>
      <c r="AJ76">
        <v>0.5</v>
      </c>
      <c r="AN76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>
    <tabColor rgb="FFFFC000"/>
  </sheetPr>
  <dimension ref="A1:C10"/>
  <sheetViews>
    <sheetView workbookViewId="0">
      <selection activeCell="B11" sqref="B11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8</v>
      </c>
    </row>
    <row r="2" spans="1:3" x14ac:dyDescent="0.2">
      <c r="A2" t="s">
        <v>7</v>
      </c>
      <c r="B2" t="s">
        <v>259</v>
      </c>
      <c r="C2" t="s">
        <v>14</v>
      </c>
    </row>
    <row r="3" spans="1:3" x14ac:dyDescent="0.2">
      <c r="A3" t="s">
        <v>12</v>
      </c>
      <c r="B3" t="s">
        <v>260</v>
      </c>
      <c r="C3" t="s">
        <v>18</v>
      </c>
    </row>
    <row r="4" spans="1:3" x14ac:dyDescent="0.2">
      <c r="A4" t="s">
        <v>13</v>
      </c>
      <c r="B4" t="s">
        <v>258</v>
      </c>
      <c r="C4" t="s">
        <v>15</v>
      </c>
    </row>
    <row r="5" spans="1:3" x14ac:dyDescent="0.2">
      <c r="A5" t="s">
        <v>51</v>
      </c>
      <c r="B5" t="s">
        <v>261</v>
      </c>
      <c r="C5" t="s">
        <v>55</v>
      </c>
    </row>
    <row r="6" spans="1:3" ht="17" x14ac:dyDescent="0.2">
      <c r="A6" t="s">
        <v>46</v>
      </c>
      <c r="B6" s="34" t="s">
        <v>413</v>
      </c>
      <c r="C6" t="s">
        <v>129</v>
      </c>
    </row>
    <row r="7" spans="1:3" x14ac:dyDescent="0.2">
      <c r="A7" t="s">
        <v>409</v>
      </c>
      <c r="B7" t="s">
        <v>410</v>
      </c>
      <c r="C7" t="s">
        <v>56</v>
      </c>
    </row>
    <row r="8" spans="1:3" x14ac:dyDescent="0.2">
      <c r="A8" t="s">
        <v>408</v>
      </c>
      <c r="B8" t="s">
        <v>257</v>
      </c>
      <c r="C8" t="s">
        <v>56</v>
      </c>
    </row>
    <row r="9" spans="1:3" x14ac:dyDescent="0.2">
      <c r="A9" t="s">
        <v>16</v>
      </c>
      <c r="B9" t="s">
        <v>17</v>
      </c>
      <c r="C9" t="s">
        <v>17</v>
      </c>
    </row>
    <row r="10" spans="1:3" x14ac:dyDescent="0.2">
      <c r="A10" t="s">
        <v>45</v>
      </c>
      <c r="B10" t="s">
        <v>415</v>
      </c>
      <c r="C10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20FC-4405-B349-8170-708E2D32C953}">
  <sheetPr>
    <tabColor theme="9" tint="0.79998168889431442"/>
  </sheetPr>
  <dimension ref="C8:BM77"/>
  <sheetViews>
    <sheetView topLeftCell="A36" zoomScaleNormal="100" workbookViewId="0">
      <selection activeCell="D92" sqref="D92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  <col min="18" max="18" width="27" customWidth="1"/>
    <col min="19" max="19" width="32.83203125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113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3031.5</v>
      </c>
      <c r="G17" s="5">
        <v>234.1</v>
      </c>
      <c r="H17" s="5">
        <v>235.4</v>
      </c>
      <c r="I17" s="5">
        <v>235.2</v>
      </c>
      <c r="J17" s="5">
        <v>0.2</v>
      </c>
      <c r="K17" s="5">
        <v>116.3</v>
      </c>
      <c r="L17" s="5">
        <v>118.7</v>
      </c>
      <c r="M17" s="5">
        <v>0.2</v>
      </c>
      <c r="N17" s="5">
        <v>-1.3</v>
      </c>
      <c r="O17" s="5">
        <v>-0.2</v>
      </c>
      <c r="P17">
        <v>0.3</v>
      </c>
      <c r="R17">
        <v>-1.3</v>
      </c>
      <c r="S17" s="5"/>
      <c r="T17" s="5"/>
      <c r="U17" s="5"/>
      <c r="V17" s="5">
        <v>1102.5</v>
      </c>
      <c r="W17" s="5">
        <v>2546.5</v>
      </c>
      <c r="X17" s="5">
        <v>2296.8000000000002</v>
      </c>
      <c r="Y17" s="5">
        <v>214.8</v>
      </c>
      <c r="Z17" s="5">
        <v>35</v>
      </c>
      <c r="AA17" s="5"/>
      <c r="AB17" s="5">
        <v>-1444</v>
      </c>
      <c r="AC17" s="5">
        <v>11.5</v>
      </c>
      <c r="AD17" s="5">
        <v>38.200000000000003</v>
      </c>
      <c r="AE17">
        <v>440.1</v>
      </c>
      <c r="AF17">
        <v>-663.8</v>
      </c>
      <c r="AH17">
        <v>-2.7</v>
      </c>
      <c r="AI17">
        <v>-136.19999999999999</v>
      </c>
      <c r="AJ17">
        <v>-1.7</v>
      </c>
      <c r="AK17">
        <v>-806.6</v>
      </c>
      <c r="AL17">
        <v>-235.4</v>
      </c>
      <c r="AM17">
        <v>18.5</v>
      </c>
      <c r="AN17">
        <v>-38.200000000000003</v>
      </c>
      <c r="AO17">
        <v>-27.1</v>
      </c>
      <c r="AP17">
        <v>0.9</v>
      </c>
      <c r="AQ17">
        <v>14.6</v>
      </c>
      <c r="AR17">
        <v>-55.9</v>
      </c>
      <c r="AS17">
        <v>1261.9000000000001</v>
      </c>
      <c r="AT17">
        <v>344.3</v>
      </c>
      <c r="AU17">
        <v>0.3</v>
      </c>
      <c r="AV17">
        <v>64.8</v>
      </c>
      <c r="AW17">
        <v>36.200000000000003</v>
      </c>
      <c r="AX17">
        <v>28.6</v>
      </c>
      <c r="AY17">
        <v>42.5</v>
      </c>
      <c r="AZ17">
        <v>1.2</v>
      </c>
      <c r="BA17">
        <v>41.4</v>
      </c>
      <c r="BB17">
        <v>6.3</v>
      </c>
      <c r="BC17">
        <v>16.2</v>
      </c>
      <c r="BD17">
        <v>214.1</v>
      </c>
      <c r="BE17">
        <v>40.9</v>
      </c>
      <c r="BF17">
        <v>155.30000000000001</v>
      </c>
      <c r="BG17">
        <v>17.899999999999999</v>
      </c>
      <c r="BH17">
        <v>0.9</v>
      </c>
      <c r="BJ17">
        <v>87.7</v>
      </c>
      <c r="BK17">
        <v>37.299999999999997</v>
      </c>
      <c r="BL17">
        <v>45.8</v>
      </c>
      <c r="BM17">
        <v>4.5999999999999996</v>
      </c>
    </row>
    <row r="18" spans="4:65" x14ac:dyDescent="0.2">
      <c r="D18" s="5" t="s">
        <v>79</v>
      </c>
      <c r="E18" s="5" t="s">
        <v>78</v>
      </c>
      <c r="F18" s="5">
        <v>1131.7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65.3</v>
      </c>
      <c r="W18" s="5">
        <v>48.1</v>
      </c>
      <c r="X18" s="5">
        <v>32</v>
      </c>
      <c r="Y18" s="5">
        <v>4.3</v>
      </c>
      <c r="Z18" s="5">
        <v>11.8</v>
      </c>
      <c r="AA18" s="5"/>
      <c r="AB18" s="5">
        <v>17.2</v>
      </c>
      <c r="AC18" s="5">
        <v>11.5</v>
      </c>
      <c r="AD18" s="5"/>
      <c r="AR18">
        <v>5.8</v>
      </c>
      <c r="AS18">
        <v>649.6</v>
      </c>
      <c r="AT18">
        <v>333.1</v>
      </c>
      <c r="AU18">
        <v>0.3</v>
      </c>
      <c r="AV18">
        <v>64.8</v>
      </c>
      <c r="AW18">
        <v>36.200000000000003</v>
      </c>
      <c r="AX18">
        <v>28.6</v>
      </c>
      <c r="AY18">
        <v>42.5</v>
      </c>
      <c r="AZ18">
        <v>1.2</v>
      </c>
      <c r="BA18">
        <v>41.4</v>
      </c>
      <c r="BB18">
        <v>6.3</v>
      </c>
      <c r="BC18">
        <v>16.2</v>
      </c>
      <c r="BD18">
        <v>202.8</v>
      </c>
      <c r="BE18">
        <v>36.200000000000003</v>
      </c>
      <c r="BF18">
        <v>148.69999999999999</v>
      </c>
      <c r="BG18">
        <v>17.899999999999999</v>
      </c>
      <c r="BJ18">
        <v>83.7</v>
      </c>
      <c r="BK18">
        <v>37.299999999999997</v>
      </c>
      <c r="BL18">
        <v>41.9</v>
      </c>
      <c r="BM18">
        <v>4.5999999999999996</v>
      </c>
    </row>
    <row r="19" spans="4:65" x14ac:dyDescent="0.2">
      <c r="D19" s="5" t="s">
        <v>80</v>
      </c>
      <c r="E19" s="5" t="s">
        <v>78</v>
      </c>
      <c r="F19" s="5">
        <v>9900.4</v>
      </c>
      <c r="G19" s="5">
        <v>234.6</v>
      </c>
      <c r="H19" s="5">
        <v>232.1</v>
      </c>
      <c r="I19" s="5">
        <v>231.9</v>
      </c>
      <c r="J19" s="5">
        <v>0.2</v>
      </c>
      <c r="K19" s="5">
        <v>115.6</v>
      </c>
      <c r="L19" s="5">
        <v>116.2</v>
      </c>
      <c r="M19" s="5">
        <v>0.2</v>
      </c>
      <c r="N19" s="5">
        <v>2.4</v>
      </c>
      <c r="O19" s="5">
        <v>2.2000000000000002</v>
      </c>
      <c r="P19">
        <v>0.3</v>
      </c>
      <c r="Q19" s="5"/>
      <c r="S19" s="5"/>
      <c r="T19" s="5"/>
      <c r="U19" s="5"/>
      <c r="V19" s="5">
        <v>7786.8</v>
      </c>
      <c r="W19" s="5">
        <v>4281.3</v>
      </c>
      <c r="X19" s="5">
        <v>4016.1</v>
      </c>
      <c r="Y19" s="5">
        <v>211</v>
      </c>
      <c r="Z19" s="5">
        <v>54.3</v>
      </c>
      <c r="AA19" s="5"/>
      <c r="AB19" s="5">
        <v>3505.4</v>
      </c>
      <c r="AC19" s="5"/>
      <c r="AD19" s="5">
        <v>141.80000000000001</v>
      </c>
      <c r="AE19">
        <v>1015.6</v>
      </c>
      <c r="AF19">
        <v>348.7</v>
      </c>
      <c r="AH19">
        <v>0</v>
      </c>
      <c r="AI19">
        <v>193.9</v>
      </c>
      <c r="AJ19">
        <v>13.3</v>
      </c>
      <c r="AK19">
        <v>379.9</v>
      </c>
      <c r="AL19">
        <v>1139.8</v>
      </c>
      <c r="AM19">
        <v>78.5</v>
      </c>
      <c r="AN19">
        <v>77.599999999999994</v>
      </c>
      <c r="AO19">
        <v>12.7</v>
      </c>
      <c r="AP19">
        <v>9</v>
      </c>
      <c r="AQ19">
        <v>61.8</v>
      </c>
      <c r="AR19">
        <v>32.9</v>
      </c>
      <c r="AS19">
        <v>1724.5</v>
      </c>
      <c r="AT19">
        <v>74.5</v>
      </c>
      <c r="BD19">
        <v>74.5</v>
      </c>
      <c r="BE19">
        <v>5.7</v>
      </c>
      <c r="BF19">
        <v>68.900000000000006</v>
      </c>
      <c r="BH19">
        <v>75.2</v>
      </c>
      <c r="BJ19">
        <v>4.8</v>
      </c>
      <c r="BL19">
        <v>4.8</v>
      </c>
    </row>
    <row r="20" spans="4:65" x14ac:dyDescent="0.2">
      <c r="D20" s="5" t="s">
        <v>81</v>
      </c>
      <c r="E20" s="5" t="s">
        <v>78</v>
      </c>
      <c r="F20" s="5">
        <v>7884.5</v>
      </c>
      <c r="G20" s="5">
        <v>1.5</v>
      </c>
      <c r="H20" s="5"/>
      <c r="I20" s="5"/>
      <c r="J20" s="5"/>
      <c r="K20" s="5"/>
      <c r="L20" s="5"/>
      <c r="M20" s="5"/>
      <c r="N20" s="5">
        <v>1.5</v>
      </c>
      <c r="O20" s="5">
        <v>0.3</v>
      </c>
      <c r="Q20" s="5"/>
      <c r="R20">
        <v>1.1000000000000001</v>
      </c>
      <c r="S20" s="5"/>
      <c r="T20" s="5"/>
      <c r="U20" s="5"/>
      <c r="V20" s="5">
        <v>6449.1</v>
      </c>
      <c r="W20" s="5">
        <v>1936.9</v>
      </c>
      <c r="X20" s="5">
        <v>1882.3</v>
      </c>
      <c r="Y20" s="5">
        <v>15</v>
      </c>
      <c r="Z20" s="5">
        <v>39.5</v>
      </c>
      <c r="AA20" s="5"/>
      <c r="AB20" s="5">
        <v>4512.2</v>
      </c>
      <c r="AC20" s="5"/>
      <c r="AD20" s="5">
        <v>103.1</v>
      </c>
      <c r="AE20">
        <v>604.20000000000005</v>
      </c>
      <c r="AF20">
        <v>1027</v>
      </c>
      <c r="AH20">
        <v>2.9</v>
      </c>
      <c r="AI20">
        <v>238</v>
      </c>
      <c r="AJ20">
        <v>17.600000000000001</v>
      </c>
      <c r="AK20">
        <v>1167</v>
      </c>
      <c r="AL20">
        <v>996.3</v>
      </c>
      <c r="AM20">
        <v>60.9</v>
      </c>
      <c r="AN20">
        <v>109.1</v>
      </c>
      <c r="AO20">
        <v>39.700000000000003</v>
      </c>
      <c r="AP20">
        <v>8.1999999999999993</v>
      </c>
      <c r="AQ20">
        <v>47.3</v>
      </c>
      <c r="AR20">
        <v>91</v>
      </c>
      <c r="AS20">
        <v>1298.5999999999999</v>
      </c>
      <c r="AT20">
        <v>60.2</v>
      </c>
      <c r="BD20">
        <v>60.2</v>
      </c>
      <c r="BE20">
        <v>1</v>
      </c>
      <c r="BF20">
        <v>59.2</v>
      </c>
      <c r="BH20">
        <v>74.3</v>
      </c>
      <c r="BJ20">
        <v>0.9</v>
      </c>
      <c r="BL20">
        <v>0.9</v>
      </c>
    </row>
    <row r="21" spans="4:65" x14ac:dyDescent="0.2">
      <c r="D21" s="5" t="s">
        <v>82</v>
      </c>
      <c r="E21" s="5" t="s">
        <v>78</v>
      </c>
      <c r="F21" s="5">
        <v>2015.9</v>
      </c>
      <c r="G21" s="5">
        <v>233.1</v>
      </c>
      <c r="H21" s="5">
        <v>232.1</v>
      </c>
      <c r="I21" s="5">
        <v>231.9</v>
      </c>
      <c r="J21" s="5">
        <v>0.2</v>
      </c>
      <c r="K21" s="5">
        <v>115.6</v>
      </c>
      <c r="L21" s="5">
        <v>116.2</v>
      </c>
      <c r="M21" s="5">
        <v>0.2</v>
      </c>
      <c r="N21" s="5">
        <v>1</v>
      </c>
      <c r="O21" s="5">
        <v>1.8</v>
      </c>
      <c r="P21">
        <v>0.3</v>
      </c>
      <c r="Q21" s="5"/>
      <c r="R21">
        <v>-1.1000000000000001</v>
      </c>
      <c r="S21" s="5"/>
      <c r="T21" s="5"/>
      <c r="U21" s="5"/>
      <c r="V21" s="5">
        <v>1337.7</v>
      </c>
      <c r="W21" s="5">
        <v>2344.5</v>
      </c>
      <c r="X21" s="5">
        <v>2133.6999999999998</v>
      </c>
      <c r="Y21" s="5">
        <v>196</v>
      </c>
      <c r="Z21" s="5">
        <v>14.8</v>
      </c>
      <c r="AA21" s="5"/>
      <c r="AB21" s="5">
        <v>-1006.8</v>
      </c>
      <c r="AC21" s="5"/>
      <c r="AD21" s="5">
        <v>38.700000000000003</v>
      </c>
      <c r="AE21">
        <v>411.4</v>
      </c>
      <c r="AF21">
        <v>-678.3</v>
      </c>
      <c r="AH21">
        <v>-2.8</v>
      </c>
      <c r="AI21">
        <v>-44.1</v>
      </c>
      <c r="AJ21">
        <v>-4.2</v>
      </c>
      <c r="AK21">
        <v>-787.1</v>
      </c>
      <c r="AL21">
        <v>143.5</v>
      </c>
      <c r="AM21">
        <v>17.600000000000001</v>
      </c>
      <c r="AN21">
        <v>-31.5</v>
      </c>
      <c r="AO21">
        <v>-27.1</v>
      </c>
      <c r="AP21">
        <v>0.8</v>
      </c>
      <c r="AQ21">
        <v>14.6</v>
      </c>
      <c r="AR21">
        <v>-58.1</v>
      </c>
      <c r="AS21">
        <v>425.9</v>
      </c>
      <c r="AT21">
        <v>14.3</v>
      </c>
      <c r="BD21">
        <v>14.3</v>
      </c>
      <c r="BE21">
        <v>4.7</v>
      </c>
      <c r="BF21">
        <v>9.6999999999999993</v>
      </c>
      <c r="BH21">
        <v>0.9</v>
      </c>
      <c r="BJ21">
        <v>4</v>
      </c>
      <c r="BL21">
        <v>4</v>
      </c>
    </row>
    <row r="22" spans="4:65" x14ac:dyDescent="0.2">
      <c r="D22" s="5" t="s">
        <v>83</v>
      </c>
      <c r="E22" s="5" t="s">
        <v>78</v>
      </c>
      <c r="F22" s="5">
        <v>580.4</v>
      </c>
      <c r="G22" s="5"/>
      <c r="H22" s="5"/>
      <c r="I22" s="5"/>
      <c r="J22" s="5"/>
      <c r="K22" s="5"/>
      <c r="L22" s="5"/>
      <c r="M22" s="5"/>
      <c r="N22" s="5"/>
      <c r="O22" s="5"/>
      <c r="Q22" s="5"/>
      <c r="S22" s="5"/>
      <c r="T22" s="5"/>
      <c r="U22" s="5"/>
      <c r="V22" s="5">
        <v>575.4</v>
      </c>
      <c r="W22" s="5"/>
      <c r="X22" s="5"/>
      <c r="Y22" s="5"/>
      <c r="Z22" s="5"/>
      <c r="AA22" s="5"/>
      <c r="AB22" s="5">
        <v>575.4</v>
      </c>
      <c r="AC22" s="5"/>
      <c r="AD22" s="5"/>
      <c r="AI22">
        <v>102</v>
      </c>
      <c r="AK22">
        <v>90.3</v>
      </c>
      <c r="AL22">
        <v>378.5</v>
      </c>
      <c r="AN22">
        <v>4.7</v>
      </c>
      <c r="AS22">
        <v>5</v>
      </c>
    </row>
    <row r="23" spans="4:65" x14ac:dyDescent="0.2">
      <c r="D23" s="5" t="s">
        <v>84</v>
      </c>
      <c r="E23" s="5" t="s">
        <v>78</v>
      </c>
      <c r="F23" s="5">
        <v>464.3</v>
      </c>
      <c r="G23" s="5">
        <v>1</v>
      </c>
      <c r="H23" s="5">
        <v>3.3</v>
      </c>
      <c r="I23" s="5">
        <v>3.3</v>
      </c>
      <c r="J23" s="5"/>
      <c r="K23" s="5">
        <v>0.8</v>
      </c>
      <c r="L23" s="5">
        <v>2.5</v>
      </c>
      <c r="M23" s="5"/>
      <c r="N23" s="5">
        <v>-2.2000000000000002</v>
      </c>
      <c r="O23" s="5">
        <v>-2.1</v>
      </c>
      <c r="Q23" s="5"/>
      <c r="R23">
        <v>-0.2</v>
      </c>
      <c r="S23" s="5"/>
      <c r="T23" s="5"/>
      <c r="U23" s="5"/>
      <c r="V23" s="5">
        <v>274.89999999999998</v>
      </c>
      <c r="W23" s="5">
        <v>153.9</v>
      </c>
      <c r="X23" s="5">
        <v>131.1</v>
      </c>
      <c r="Y23" s="5">
        <v>14.5</v>
      </c>
      <c r="Z23" s="5">
        <v>8.3000000000000007</v>
      </c>
      <c r="AA23" s="5"/>
      <c r="AB23" s="5">
        <v>121</v>
      </c>
      <c r="AC23" s="5"/>
      <c r="AD23" s="5">
        <v>-0.4</v>
      </c>
      <c r="AE23">
        <v>28.7</v>
      </c>
      <c r="AF23">
        <v>14.5</v>
      </c>
      <c r="AH23">
        <v>0.1</v>
      </c>
      <c r="AI23">
        <v>9.9</v>
      </c>
      <c r="AJ23">
        <v>2.5</v>
      </c>
      <c r="AK23">
        <v>70.900000000000006</v>
      </c>
      <c r="AL23">
        <v>-0.5</v>
      </c>
      <c r="AM23">
        <v>0.9</v>
      </c>
      <c r="AN23">
        <v>-2</v>
      </c>
      <c r="AO23">
        <v>0</v>
      </c>
      <c r="AP23">
        <v>0</v>
      </c>
      <c r="AQ23">
        <v>0</v>
      </c>
      <c r="AR23">
        <v>-3.6</v>
      </c>
      <c r="AS23">
        <v>191.4</v>
      </c>
      <c r="AT23">
        <v>-3.1</v>
      </c>
      <c r="BD23">
        <v>-3.1</v>
      </c>
      <c r="BF23">
        <v>-3.1</v>
      </c>
    </row>
    <row r="24" spans="4:65" x14ac:dyDescent="0.2">
      <c r="D24" s="5" t="s">
        <v>85</v>
      </c>
      <c r="E24" s="5" t="s">
        <v>78</v>
      </c>
      <c r="F24" s="5">
        <v>11.4</v>
      </c>
      <c r="G24" s="5">
        <v>0</v>
      </c>
      <c r="H24" s="5"/>
      <c r="I24" s="5"/>
      <c r="J24" s="5"/>
      <c r="K24" s="5"/>
      <c r="L24" s="5"/>
      <c r="M24" s="5"/>
      <c r="N24" s="5">
        <v>0</v>
      </c>
      <c r="O24" s="5">
        <v>0</v>
      </c>
      <c r="Q24" s="5"/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 s="5">
        <v>0</v>
      </c>
      <c r="AD24" s="5"/>
      <c r="AE24">
        <v>0</v>
      </c>
      <c r="AL24">
        <v>0</v>
      </c>
      <c r="AM24">
        <v>0</v>
      </c>
      <c r="AO24">
        <v>0</v>
      </c>
      <c r="AS24">
        <v>5.8</v>
      </c>
      <c r="AT24">
        <v>0.2</v>
      </c>
      <c r="BD24">
        <v>0.2</v>
      </c>
      <c r="BF24">
        <v>0</v>
      </c>
      <c r="BG24">
        <v>0.2</v>
      </c>
      <c r="BH24">
        <v>5.4</v>
      </c>
    </row>
    <row r="25" spans="4:65" x14ac:dyDescent="0.2">
      <c r="D25" s="5" t="s">
        <v>86</v>
      </c>
      <c r="E25" s="5" t="s">
        <v>78</v>
      </c>
      <c r="F25" s="5">
        <v>3020.1</v>
      </c>
      <c r="G25" s="5">
        <v>234.1</v>
      </c>
      <c r="H25" s="5">
        <v>235.4</v>
      </c>
      <c r="I25" s="5">
        <v>235.2</v>
      </c>
      <c r="J25" s="5">
        <v>0.2</v>
      </c>
      <c r="K25" s="5">
        <v>116.3</v>
      </c>
      <c r="L25" s="5">
        <v>118.7</v>
      </c>
      <c r="M25" s="5">
        <v>0.2</v>
      </c>
      <c r="N25" s="5">
        <v>-1.3</v>
      </c>
      <c r="O25" s="5">
        <v>-0.2</v>
      </c>
      <c r="P25">
        <v>0.3</v>
      </c>
      <c r="Q25" s="5"/>
      <c r="R25">
        <v>-1.3</v>
      </c>
      <c r="S25" s="5"/>
      <c r="T25" s="5"/>
      <c r="U25" s="5"/>
      <c r="V25" s="5">
        <v>1102.5</v>
      </c>
      <c r="W25" s="5">
        <v>2546.5</v>
      </c>
      <c r="X25" s="5">
        <v>2296.8000000000002</v>
      </c>
      <c r="Y25" s="5">
        <v>214.8</v>
      </c>
      <c r="Z25" s="5">
        <v>35</v>
      </c>
      <c r="AA25" s="5"/>
      <c r="AB25" s="5">
        <v>-1443.9</v>
      </c>
      <c r="AC25" s="5">
        <v>11.5</v>
      </c>
      <c r="AD25" s="5">
        <v>38.200000000000003</v>
      </c>
      <c r="AE25">
        <v>440.1</v>
      </c>
      <c r="AF25">
        <v>-663.8</v>
      </c>
      <c r="AH25">
        <v>-2.7</v>
      </c>
      <c r="AI25">
        <v>-136.19999999999999</v>
      </c>
      <c r="AJ25">
        <v>-1.7</v>
      </c>
      <c r="AK25">
        <v>-806.6</v>
      </c>
      <c r="AL25">
        <v>-235.4</v>
      </c>
      <c r="AM25">
        <v>18.5</v>
      </c>
      <c r="AN25">
        <v>-38.200000000000003</v>
      </c>
      <c r="AO25">
        <v>-27.1</v>
      </c>
      <c r="AP25">
        <v>0.9</v>
      </c>
      <c r="AQ25">
        <v>14.6</v>
      </c>
      <c r="AR25">
        <v>-55.9</v>
      </c>
      <c r="AS25">
        <v>1256.0999999999999</v>
      </c>
      <c r="AT25">
        <v>344.1</v>
      </c>
      <c r="AU25">
        <v>0.3</v>
      </c>
      <c r="AV25">
        <v>64.8</v>
      </c>
      <c r="AW25">
        <v>36.200000000000003</v>
      </c>
      <c r="AX25">
        <v>28.6</v>
      </c>
      <c r="AY25">
        <v>42.5</v>
      </c>
      <c r="AZ25">
        <v>1.2</v>
      </c>
      <c r="BA25">
        <v>41.4</v>
      </c>
      <c r="BB25">
        <v>6.3</v>
      </c>
      <c r="BC25">
        <v>16.2</v>
      </c>
      <c r="BD25">
        <v>213.9</v>
      </c>
      <c r="BE25">
        <v>40.9</v>
      </c>
      <c r="BF25">
        <v>155.30000000000001</v>
      </c>
      <c r="BG25">
        <v>17.7</v>
      </c>
      <c r="BH25">
        <v>-4.5</v>
      </c>
      <c r="BJ25">
        <v>87.7</v>
      </c>
      <c r="BK25">
        <v>37.299999999999997</v>
      </c>
      <c r="BL25">
        <v>45.8</v>
      </c>
      <c r="BM25">
        <v>4.5999999999999996</v>
      </c>
    </row>
    <row r="26" spans="4:65" x14ac:dyDescent="0.2">
      <c r="D26" s="5" t="s">
        <v>87</v>
      </c>
      <c r="E26" s="5" t="s">
        <v>78</v>
      </c>
      <c r="F26" s="5">
        <v>5066.8</v>
      </c>
      <c r="G26" s="5">
        <v>308.89999999999998</v>
      </c>
      <c r="H26" s="5">
        <v>233.9</v>
      </c>
      <c r="I26" s="5">
        <v>233.9</v>
      </c>
      <c r="J26" s="5"/>
      <c r="K26" s="5">
        <v>115.9</v>
      </c>
      <c r="L26" s="5">
        <v>118</v>
      </c>
      <c r="M26" s="5"/>
      <c r="N26" s="5">
        <v>74.900000000000006</v>
      </c>
      <c r="O26" s="5">
        <v>48.8</v>
      </c>
      <c r="Q26" s="5"/>
      <c r="S26" s="5"/>
      <c r="T26" s="5">
        <v>1.6</v>
      </c>
      <c r="U26" s="5">
        <v>24.5</v>
      </c>
      <c r="V26" s="5">
        <v>3883.2</v>
      </c>
      <c r="W26" s="5">
        <v>2484.6</v>
      </c>
      <c r="X26" s="5">
        <v>2296.8000000000002</v>
      </c>
      <c r="Y26" s="5">
        <v>154.69999999999999</v>
      </c>
      <c r="Z26" s="5">
        <v>33.1</v>
      </c>
      <c r="AA26" s="5"/>
      <c r="AB26" s="5">
        <v>1398.6</v>
      </c>
      <c r="AC26" s="5">
        <v>21.4</v>
      </c>
      <c r="AD26" s="5">
        <v>41.8</v>
      </c>
      <c r="AE26">
        <v>715.3</v>
      </c>
      <c r="AF26">
        <v>30.3</v>
      </c>
      <c r="AH26">
        <v>0</v>
      </c>
      <c r="AI26">
        <v>50.1</v>
      </c>
      <c r="AJ26">
        <v>21.8</v>
      </c>
      <c r="AK26">
        <v>163.4</v>
      </c>
      <c r="AL26">
        <v>262.2</v>
      </c>
      <c r="AM26">
        <v>55</v>
      </c>
      <c r="AN26">
        <v>8.3000000000000007</v>
      </c>
      <c r="AO26">
        <v>0</v>
      </c>
      <c r="AP26">
        <v>2.8</v>
      </c>
      <c r="AR26">
        <v>26.4</v>
      </c>
      <c r="AS26">
        <v>489.8</v>
      </c>
      <c r="AT26">
        <v>291.5</v>
      </c>
      <c r="AU26">
        <v>0.3</v>
      </c>
      <c r="AV26">
        <v>64.8</v>
      </c>
      <c r="AW26">
        <v>36.200000000000003</v>
      </c>
      <c r="AX26">
        <v>28.6</v>
      </c>
      <c r="AY26">
        <v>41.4</v>
      </c>
      <c r="BA26">
        <v>41.4</v>
      </c>
      <c r="BD26">
        <v>185</v>
      </c>
      <c r="BE26">
        <v>40.9</v>
      </c>
      <c r="BF26">
        <v>128.30000000000001</v>
      </c>
      <c r="BG26">
        <v>15.7</v>
      </c>
      <c r="BI26">
        <v>5.9</v>
      </c>
      <c r="BJ26">
        <v>87.6</v>
      </c>
      <c r="BK26">
        <v>37.299999999999997</v>
      </c>
      <c r="BL26">
        <v>45.8</v>
      </c>
      <c r="BM26">
        <v>4.5</v>
      </c>
    </row>
    <row r="27" spans="4:65" x14ac:dyDescent="0.2">
      <c r="D27" s="5" t="s">
        <v>411</v>
      </c>
      <c r="E27" s="5" t="s">
        <v>78</v>
      </c>
      <c r="F27" s="5">
        <v>943.1</v>
      </c>
      <c r="G27" s="5">
        <v>144.1</v>
      </c>
      <c r="H27" s="5">
        <v>118</v>
      </c>
      <c r="I27" s="5">
        <v>118</v>
      </c>
      <c r="J27" s="5"/>
      <c r="K27" s="5"/>
      <c r="L27" s="5">
        <v>118</v>
      </c>
      <c r="M27" s="5"/>
      <c r="N27" s="5">
        <v>26.1</v>
      </c>
      <c r="O27" s="5"/>
      <c r="Q27" s="5"/>
      <c r="S27" s="5"/>
      <c r="T27" s="5">
        <v>1.6</v>
      </c>
      <c r="U27" s="5">
        <v>24.5</v>
      </c>
      <c r="V27" s="5">
        <v>16.899999999999999</v>
      </c>
      <c r="W27" s="5"/>
      <c r="X27" s="5"/>
      <c r="Y27" s="5"/>
      <c r="Z27" s="5"/>
      <c r="AA27" s="5"/>
      <c r="AB27" s="5">
        <v>16.899999999999999</v>
      </c>
      <c r="AC27" s="5">
        <v>16.2</v>
      </c>
      <c r="AD27" s="5"/>
      <c r="AK27">
        <v>0.5</v>
      </c>
      <c r="AR27">
        <v>0.1</v>
      </c>
      <c r="AS27">
        <v>463.4</v>
      </c>
      <c r="AT27">
        <v>239.1</v>
      </c>
      <c r="AU27">
        <v>0.3</v>
      </c>
      <c r="AV27">
        <v>64.8</v>
      </c>
      <c r="AW27">
        <v>36.200000000000003</v>
      </c>
      <c r="AX27">
        <v>28.6</v>
      </c>
      <c r="AY27">
        <v>41.4</v>
      </c>
      <c r="BA27">
        <v>41.4</v>
      </c>
      <c r="BD27">
        <v>132.6</v>
      </c>
      <c r="BE27">
        <v>40.9</v>
      </c>
      <c r="BF27">
        <v>82.9</v>
      </c>
      <c r="BG27">
        <v>8.6999999999999993</v>
      </c>
      <c r="BI27">
        <v>5.9</v>
      </c>
      <c r="BJ27">
        <v>73.8</v>
      </c>
      <c r="BK27">
        <v>37.299999999999997</v>
      </c>
      <c r="BL27">
        <v>34.9</v>
      </c>
      <c r="BM27">
        <v>1.7</v>
      </c>
    </row>
    <row r="28" spans="4:65" x14ac:dyDescent="0.2">
      <c r="D28" s="5" t="s">
        <v>89</v>
      </c>
      <c r="E28" s="5" t="s">
        <v>78</v>
      </c>
      <c r="F28" s="5">
        <v>4123.7</v>
      </c>
      <c r="G28" s="5">
        <v>164.7</v>
      </c>
      <c r="H28" s="5">
        <v>115.9</v>
      </c>
      <c r="I28" s="5">
        <v>115.9</v>
      </c>
      <c r="J28" s="5"/>
      <c r="K28" s="5">
        <v>115.9</v>
      </c>
      <c r="L28" s="5"/>
      <c r="M28" s="5"/>
      <c r="N28" s="5">
        <v>48.8</v>
      </c>
      <c r="O28" s="5">
        <v>48.8</v>
      </c>
      <c r="Q28" s="5"/>
      <c r="S28" s="5"/>
      <c r="T28" s="5"/>
      <c r="U28" s="5"/>
      <c r="V28" s="5">
        <v>3866.4</v>
      </c>
      <c r="W28" s="5">
        <v>2484.6</v>
      </c>
      <c r="X28" s="5">
        <v>2296.8000000000002</v>
      </c>
      <c r="Y28" s="5">
        <v>154.69999999999999</v>
      </c>
      <c r="Z28" s="5">
        <v>33.1</v>
      </c>
      <c r="AA28" s="5"/>
      <c r="AB28" s="5">
        <v>1381.8</v>
      </c>
      <c r="AC28" s="5">
        <v>5.2</v>
      </c>
      <c r="AD28" s="5">
        <v>41.8</v>
      </c>
      <c r="AE28">
        <v>715.3</v>
      </c>
      <c r="AF28">
        <v>30.3</v>
      </c>
      <c r="AH28">
        <v>0</v>
      </c>
      <c r="AI28">
        <v>50.1</v>
      </c>
      <c r="AJ28">
        <v>21.8</v>
      </c>
      <c r="AK28">
        <v>162.80000000000001</v>
      </c>
      <c r="AL28">
        <v>262.2</v>
      </c>
      <c r="AM28">
        <v>55</v>
      </c>
      <c r="AN28">
        <v>8.3000000000000007</v>
      </c>
      <c r="AO28">
        <v>0</v>
      </c>
      <c r="AP28">
        <v>2.8</v>
      </c>
      <c r="AR28">
        <v>26.2</v>
      </c>
      <c r="AS28">
        <v>26.4</v>
      </c>
      <c r="AT28">
        <v>52.4</v>
      </c>
      <c r="BD28">
        <v>52.4</v>
      </c>
      <c r="BF28">
        <v>45.4</v>
      </c>
      <c r="BG28">
        <v>7</v>
      </c>
      <c r="BJ28">
        <v>13.8</v>
      </c>
      <c r="BL28">
        <v>11</v>
      </c>
      <c r="BM28">
        <v>2.8</v>
      </c>
    </row>
    <row r="29" spans="4:65" x14ac:dyDescent="0.2">
      <c r="D29" s="5" t="s">
        <v>90</v>
      </c>
      <c r="E29" s="5" t="s">
        <v>78</v>
      </c>
      <c r="F29" s="5">
        <v>4609.6000000000004</v>
      </c>
      <c r="G29" s="5">
        <v>108.4</v>
      </c>
      <c r="H29" s="5"/>
      <c r="I29" s="5"/>
      <c r="J29" s="5"/>
      <c r="K29" s="5"/>
      <c r="L29" s="5"/>
      <c r="M29" s="5"/>
      <c r="N29" s="5">
        <v>108.4</v>
      </c>
      <c r="O29" s="5">
        <v>53.7</v>
      </c>
      <c r="Q29" s="5"/>
      <c r="R29">
        <v>3</v>
      </c>
      <c r="S29" s="5"/>
      <c r="T29" s="5">
        <v>15.1</v>
      </c>
      <c r="U29" s="5">
        <v>36.5</v>
      </c>
      <c r="V29" s="5">
        <v>3845.2</v>
      </c>
      <c r="W29" s="5"/>
      <c r="X29" s="5"/>
      <c r="Y29" s="5"/>
      <c r="Z29" s="5"/>
      <c r="AA29" s="5"/>
      <c r="AB29" s="5">
        <v>3845.2</v>
      </c>
      <c r="AC29" s="5">
        <v>203.4</v>
      </c>
      <c r="AD29" s="5">
        <v>78.8</v>
      </c>
      <c r="AE29">
        <v>524.70000000000005</v>
      </c>
      <c r="AF29">
        <v>854.1</v>
      </c>
      <c r="AH29">
        <v>2.8</v>
      </c>
      <c r="AI29">
        <v>187.8</v>
      </c>
      <c r="AJ29">
        <v>25.1</v>
      </c>
      <c r="AK29">
        <v>1231.8</v>
      </c>
      <c r="AL29">
        <v>497.6</v>
      </c>
      <c r="AM29">
        <v>39.700000000000003</v>
      </c>
      <c r="AN29">
        <v>52.9</v>
      </c>
      <c r="AO29">
        <v>30.9</v>
      </c>
      <c r="AP29">
        <v>10</v>
      </c>
      <c r="AQ29">
        <v>15.1</v>
      </c>
      <c r="AR29">
        <v>90.5</v>
      </c>
      <c r="AS29">
        <v>8.3000000000000007</v>
      </c>
      <c r="BH29">
        <v>439.7</v>
      </c>
      <c r="BI29">
        <v>208</v>
      </c>
    </row>
    <row r="30" spans="4:65" x14ac:dyDescent="0.2">
      <c r="D30" s="5" t="s">
        <v>91</v>
      </c>
      <c r="E30" s="5" t="s">
        <v>78</v>
      </c>
      <c r="F30" s="5">
        <v>613.70000000000005</v>
      </c>
      <c r="G30" s="5"/>
      <c r="H30" s="5"/>
      <c r="I30" s="5"/>
      <c r="J30" s="5"/>
      <c r="K30" s="5"/>
      <c r="L30" s="5"/>
      <c r="M30" s="5"/>
      <c r="N30" s="5"/>
      <c r="O30" s="5"/>
      <c r="Q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439.7</v>
      </c>
      <c r="BI30">
        <v>174</v>
      </c>
    </row>
    <row r="31" spans="4:65" x14ac:dyDescent="0.2">
      <c r="D31" s="5" t="s">
        <v>92</v>
      </c>
      <c r="E31" s="5" t="s">
        <v>78</v>
      </c>
      <c r="F31" s="5">
        <v>3995.9</v>
      </c>
      <c r="G31" s="5">
        <v>108.4</v>
      </c>
      <c r="H31" s="5"/>
      <c r="I31" s="5"/>
      <c r="J31" s="5"/>
      <c r="K31" s="5"/>
      <c r="L31" s="5"/>
      <c r="M31" s="5"/>
      <c r="N31" s="5">
        <v>108.4</v>
      </c>
      <c r="O31" s="5">
        <v>53.7</v>
      </c>
      <c r="Q31" s="5"/>
      <c r="R31">
        <v>3</v>
      </c>
      <c r="S31" s="5"/>
      <c r="T31" s="5">
        <v>15.1</v>
      </c>
      <c r="U31" s="5">
        <v>36.5</v>
      </c>
      <c r="V31" s="5">
        <v>3845.2</v>
      </c>
      <c r="W31" s="5"/>
      <c r="X31" s="5"/>
      <c r="Y31" s="5"/>
      <c r="Z31" s="5"/>
      <c r="AA31" s="5"/>
      <c r="AB31" s="5">
        <v>3845.2</v>
      </c>
      <c r="AC31" s="5">
        <v>203.4</v>
      </c>
      <c r="AD31" s="5">
        <v>78.8</v>
      </c>
      <c r="AE31">
        <v>524.70000000000005</v>
      </c>
      <c r="AF31">
        <v>854.1</v>
      </c>
      <c r="AH31">
        <v>2.8</v>
      </c>
      <c r="AI31">
        <v>187.8</v>
      </c>
      <c r="AJ31">
        <v>25.1</v>
      </c>
      <c r="AK31">
        <v>1231.8</v>
      </c>
      <c r="AL31">
        <v>497.6</v>
      </c>
      <c r="AM31">
        <v>39.700000000000003</v>
      </c>
      <c r="AN31">
        <v>52.9</v>
      </c>
      <c r="AO31">
        <v>30.9</v>
      </c>
      <c r="AP31">
        <v>10</v>
      </c>
      <c r="AQ31">
        <v>15.1</v>
      </c>
      <c r="AR31">
        <v>90.5</v>
      </c>
      <c r="AS31">
        <v>8.3000000000000007</v>
      </c>
      <c r="BI31">
        <v>34</v>
      </c>
    </row>
    <row r="32" spans="4:65" x14ac:dyDescent="0.2">
      <c r="D32" s="5" t="s">
        <v>200</v>
      </c>
      <c r="E32" s="5" t="s">
        <v>78</v>
      </c>
      <c r="F32" s="5">
        <v>457.2</v>
      </c>
      <c r="G32" s="5">
        <v>200.5</v>
      </c>
      <c r="H32" s="5">
        <v>233.9</v>
      </c>
      <c r="I32" s="5">
        <v>233.9</v>
      </c>
      <c r="J32" s="5"/>
      <c r="K32" s="5">
        <v>115.9</v>
      </c>
      <c r="L32" s="5">
        <v>118</v>
      </c>
      <c r="M32" s="5"/>
      <c r="N32" s="5">
        <v>-33.5</v>
      </c>
      <c r="O32" s="5">
        <v>-4.9000000000000004</v>
      </c>
      <c r="Q32" s="5"/>
      <c r="R32">
        <v>-3</v>
      </c>
      <c r="S32" s="5"/>
      <c r="T32" s="5">
        <v>-13.5</v>
      </c>
      <c r="U32" s="5">
        <v>-12</v>
      </c>
      <c r="V32" s="5">
        <v>38</v>
      </c>
      <c r="W32" s="5">
        <v>2484.6</v>
      </c>
      <c r="X32" s="5">
        <v>2296.8000000000002</v>
      </c>
      <c r="Y32" s="5">
        <v>154.69999999999999</v>
      </c>
      <c r="Z32" s="5">
        <v>33.1</v>
      </c>
      <c r="AA32" s="5"/>
      <c r="AB32" s="5">
        <v>-2446.6</v>
      </c>
      <c r="AC32" s="5">
        <v>-182</v>
      </c>
      <c r="AD32" s="5">
        <v>-37</v>
      </c>
      <c r="AE32">
        <v>190.6</v>
      </c>
      <c r="AF32">
        <v>-823.9</v>
      </c>
      <c r="AH32">
        <v>-2.8</v>
      </c>
      <c r="AI32">
        <v>-137.80000000000001</v>
      </c>
      <c r="AJ32">
        <v>-3.3</v>
      </c>
      <c r="AK32">
        <v>-1068.4000000000001</v>
      </c>
      <c r="AL32">
        <v>-235.4</v>
      </c>
      <c r="AM32">
        <v>15.4</v>
      </c>
      <c r="AN32">
        <v>-44.6</v>
      </c>
      <c r="AO32">
        <v>-30.9</v>
      </c>
      <c r="AP32">
        <v>-7.3</v>
      </c>
      <c r="AQ32">
        <v>-15.1</v>
      </c>
      <c r="AR32">
        <v>-64.099999999999994</v>
      </c>
      <c r="AS32">
        <v>481.5</v>
      </c>
      <c r="AT32">
        <v>291.5</v>
      </c>
      <c r="AU32">
        <v>0.3</v>
      </c>
      <c r="AV32">
        <v>64.8</v>
      </c>
      <c r="AW32">
        <v>36.200000000000003</v>
      </c>
      <c r="AX32">
        <v>28.6</v>
      </c>
      <c r="AY32">
        <v>41.4</v>
      </c>
      <c r="BA32">
        <v>41.4</v>
      </c>
      <c r="BD32">
        <v>185</v>
      </c>
      <c r="BE32">
        <v>40.9</v>
      </c>
      <c r="BF32">
        <v>128.30000000000001</v>
      </c>
      <c r="BG32">
        <v>15.7</v>
      </c>
      <c r="BH32">
        <v>-439.7</v>
      </c>
      <c r="BI32">
        <v>-202.1</v>
      </c>
      <c r="BJ32">
        <v>87.6</v>
      </c>
      <c r="BK32">
        <v>37.299999999999997</v>
      </c>
      <c r="BL32">
        <v>45.8</v>
      </c>
      <c r="BM32">
        <v>4.5</v>
      </c>
    </row>
    <row r="33" spans="4:65" x14ac:dyDescent="0.2">
      <c r="D33" s="5" t="s">
        <v>201</v>
      </c>
      <c r="E33" s="5" t="s">
        <v>78</v>
      </c>
      <c r="F33" s="5">
        <v>329.4</v>
      </c>
      <c r="G33" s="5">
        <v>144.1</v>
      </c>
      <c r="H33" s="5">
        <v>118</v>
      </c>
      <c r="I33" s="5">
        <v>118</v>
      </c>
      <c r="J33" s="5"/>
      <c r="K33" s="5"/>
      <c r="L33" s="5">
        <v>118</v>
      </c>
      <c r="M33" s="5"/>
      <c r="N33" s="5">
        <v>26.1</v>
      </c>
      <c r="O33" s="5"/>
      <c r="Q33" s="5"/>
      <c r="S33" s="5"/>
      <c r="T33" s="5">
        <v>1.6</v>
      </c>
      <c r="U33" s="5">
        <v>24.5</v>
      </c>
      <c r="V33" s="5">
        <v>16.899999999999999</v>
      </c>
      <c r="W33" s="5"/>
      <c r="X33" s="5"/>
      <c r="Y33" s="5"/>
      <c r="Z33" s="5"/>
      <c r="AA33" s="5"/>
      <c r="AB33" s="5">
        <v>16.899999999999999</v>
      </c>
      <c r="AC33" s="5">
        <v>16.2</v>
      </c>
      <c r="AD33" s="5"/>
      <c r="AK33">
        <v>0.5</v>
      </c>
      <c r="AR33">
        <v>0.1</v>
      </c>
      <c r="AS33">
        <v>463.4</v>
      </c>
      <c r="AT33">
        <v>239.1</v>
      </c>
      <c r="AU33">
        <v>0.3</v>
      </c>
      <c r="AV33">
        <v>64.8</v>
      </c>
      <c r="AW33">
        <v>36.200000000000003</v>
      </c>
      <c r="AX33">
        <v>28.6</v>
      </c>
      <c r="AY33">
        <v>41.4</v>
      </c>
      <c r="BA33">
        <v>41.4</v>
      </c>
      <c r="BD33">
        <v>132.6</v>
      </c>
      <c r="BE33">
        <v>40.9</v>
      </c>
      <c r="BF33">
        <v>82.9</v>
      </c>
      <c r="BG33">
        <v>8.6999999999999993</v>
      </c>
      <c r="BH33">
        <v>-439.7</v>
      </c>
      <c r="BI33">
        <v>-168.1</v>
      </c>
      <c r="BJ33">
        <v>73.8</v>
      </c>
      <c r="BK33">
        <v>37.299999999999997</v>
      </c>
      <c r="BL33">
        <v>34.9</v>
      </c>
      <c r="BM33">
        <v>1.7</v>
      </c>
    </row>
    <row r="34" spans="4:65" x14ac:dyDescent="0.2">
      <c r="D34" s="5" t="s">
        <v>202</v>
      </c>
      <c r="E34" s="5" t="s">
        <v>78</v>
      </c>
      <c r="F34" s="5">
        <v>127.8</v>
      </c>
      <c r="G34" s="5">
        <v>56.3</v>
      </c>
      <c r="H34" s="5">
        <v>115.9</v>
      </c>
      <c r="I34" s="5">
        <v>115.9</v>
      </c>
      <c r="J34" s="5"/>
      <c r="K34" s="5">
        <v>115.9</v>
      </c>
      <c r="L34" s="5"/>
      <c r="M34" s="5"/>
      <c r="N34" s="5">
        <v>-59.6</v>
      </c>
      <c r="O34" s="5">
        <v>-4.9000000000000004</v>
      </c>
      <c r="Q34" s="5"/>
      <c r="R34">
        <v>-3</v>
      </c>
      <c r="S34" s="5"/>
      <c r="T34" s="5">
        <v>-15.1</v>
      </c>
      <c r="U34" s="5">
        <v>-36.5</v>
      </c>
      <c r="V34" s="5">
        <v>21.2</v>
      </c>
      <c r="W34" s="5">
        <v>2484.6</v>
      </c>
      <c r="X34" s="5">
        <v>2296.8000000000002</v>
      </c>
      <c r="Y34" s="5">
        <v>154.69999999999999</v>
      </c>
      <c r="Z34" s="5">
        <v>33.1</v>
      </c>
      <c r="AA34" s="5"/>
      <c r="AB34" s="5">
        <v>-2463.4</v>
      </c>
      <c r="AC34" s="5">
        <v>-198.2</v>
      </c>
      <c r="AD34" s="5">
        <v>-37</v>
      </c>
      <c r="AE34">
        <v>190.6</v>
      </c>
      <c r="AF34">
        <v>-823.9</v>
      </c>
      <c r="AH34">
        <v>-2.8</v>
      </c>
      <c r="AI34">
        <v>-137.80000000000001</v>
      </c>
      <c r="AJ34">
        <v>-3.3</v>
      </c>
      <c r="AK34">
        <v>-1068.9000000000001</v>
      </c>
      <c r="AL34">
        <v>-235.4</v>
      </c>
      <c r="AM34">
        <v>15.4</v>
      </c>
      <c r="AN34">
        <v>-44.6</v>
      </c>
      <c r="AO34">
        <v>-30.9</v>
      </c>
      <c r="AP34">
        <v>-7.3</v>
      </c>
      <c r="AQ34">
        <v>-15.1</v>
      </c>
      <c r="AR34">
        <v>-64.3</v>
      </c>
      <c r="AS34">
        <v>18.100000000000001</v>
      </c>
      <c r="AT34">
        <v>52.4</v>
      </c>
      <c r="BD34">
        <v>52.4</v>
      </c>
      <c r="BF34">
        <v>45.4</v>
      </c>
      <c r="BG34">
        <v>7</v>
      </c>
      <c r="BI34">
        <v>-34</v>
      </c>
      <c r="BJ34">
        <v>13.8</v>
      </c>
      <c r="BL34">
        <v>11</v>
      </c>
      <c r="BM34">
        <v>2.8</v>
      </c>
    </row>
    <row r="35" spans="4:65" x14ac:dyDescent="0.2">
      <c r="D35" s="5" t="s">
        <v>203</v>
      </c>
      <c r="E35" s="5" t="s">
        <v>78</v>
      </c>
      <c r="F35" s="5">
        <v>205.4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Q35" s="5"/>
      <c r="S35" s="5"/>
      <c r="T35" s="5">
        <v>8.1</v>
      </c>
      <c r="U35" s="5">
        <v>10.3</v>
      </c>
      <c r="V35" s="5">
        <v>98.3</v>
      </c>
      <c r="W35" s="5"/>
      <c r="X35" s="5"/>
      <c r="Y35" s="5"/>
      <c r="Z35" s="5"/>
      <c r="AA35" s="5"/>
      <c r="AB35" s="5">
        <v>98.3</v>
      </c>
      <c r="AC35" s="5">
        <v>86.3</v>
      </c>
      <c r="AD35" s="5">
        <v>1.2</v>
      </c>
      <c r="AK35">
        <v>0.1</v>
      </c>
      <c r="AQ35">
        <v>10.8</v>
      </c>
      <c r="AR35">
        <v>0</v>
      </c>
      <c r="AS35">
        <v>41.4</v>
      </c>
      <c r="BH35">
        <v>32.1</v>
      </c>
      <c r="BI35">
        <v>15.2</v>
      </c>
    </row>
    <row r="36" spans="4:65" x14ac:dyDescent="0.2">
      <c r="D36" s="5" t="s">
        <v>93</v>
      </c>
      <c r="E36" s="5" t="s">
        <v>78</v>
      </c>
      <c r="F36" s="5">
        <v>13.5</v>
      </c>
      <c r="G36" s="5"/>
      <c r="H36" s="5"/>
      <c r="I36" s="5"/>
      <c r="J36" s="5"/>
      <c r="K36" s="5"/>
      <c r="L36" s="5"/>
      <c r="M36" s="5"/>
      <c r="N36" s="5"/>
      <c r="O36" s="5"/>
      <c r="Q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13.5</v>
      </c>
    </row>
    <row r="37" spans="4:65" x14ac:dyDescent="0.2">
      <c r="D37" s="5" t="s">
        <v>94</v>
      </c>
      <c r="E37" s="5" t="s">
        <v>78</v>
      </c>
      <c r="F37" s="5">
        <v>28.5</v>
      </c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21.8</v>
      </c>
      <c r="BH37">
        <v>6.7</v>
      </c>
    </row>
    <row r="38" spans="4:65" x14ac:dyDescent="0.2">
      <c r="D38" s="5" t="s">
        <v>95</v>
      </c>
      <c r="E38" s="5" t="s">
        <v>78</v>
      </c>
      <c r="F38" s="5">
        <v>8.6</v>
      </c>
      <c r="G38" s="5">
        <v>7.3</v>
      </c>
      <c r="H38" s="5"/>
      <c r="I38" s="5"/>
      <c r="J38" s="5"/>
      <c r="K38" s="5"/>
      <c r="L38" s="5"/>
      <c r="M38" s="5"/>
      <c r="N38" s="5">
        <v>7.3</v>
      </c>
      <c r="O38" s="5"/>
      <c r="Q38" s="5"/>
      <c r="S38" s="5"/>
      <c r="T38" s="5">
        <v>5.7</v>
      </c>
      <c r="U38" s="5">
        <v>1.7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0.9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11</v>
      </c>
      <c r="H39" s="5"/>
      <c r="I39" s="5"/>
      <c r="J39" s="5"/>
      <c r="K39" s="5"/>
      <c r="L39" s="5"/>
      <c r="M39" s="5"/>
      <c r="N39" s="5">
        <v>11</v>
      </c>
      <c r="O39" s="5"/>
      <c r="Q39" s="5"/>
      <c r="S39" s="5"/>
      <c r="T39" s="5">
        <v>2.4</v>
      </c>
      <c r="U39" s="5">
        <v>8.6999999999999993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0.6</v>
      </c>
    </row>
    <row r="40" spans="4:65" x14ac:dyDescent="0.2">
      <c r="D40" s="5" t="s">
        <v>97</v>
      </c>
      <c r="E40" s="5" t="s">
        <v>78</v>
      </c>
      <c r="F40" s="5">
        <v>137.5</v>
      </c>
      <c r="G40" s="5"/>
      <c r="H40" s="5"/>
      <c r="I40" s="5"/>
      <c r="J40" s="5"/>
      <c r="K40" s="5"/>
      <c r="L40" s="5"/>
      <c r="M40" s="5"/>
      <c r="N40" s="5"/>
      <c r="O40" s="5"/>
      <c r="Q40" s="5"/>
      <c r="S40" s="5"/>
      <c r="T40" s="5"/>
      <c r="U40" s="5"/>
      <c r="V40" s="5">
        <v>98.3</v>
      </c>
      <c r="W40" s="5"/>
      <c r="X40" s="5"/>
      <c r="Y40" s="5"/>
      <c r="Z40" s="5"/>
      <c r="AA40" s="5"/>
      <c r="AB40" s="5">
        <v>98.3</v>
      </c>
      <c r="AC40" s="5">
        <v>86.3</v>
      </c>
      <c r="AD40" s="5">
        <v>1.2</v>
      </c>
      <c r="AK40">
        <v>0</v>
      </c>
      <c r="AQ40">
        <v>10.8</v>
      </c>
      <c r="AS40">
        <v>17.2</v>
      </c>
      <c r="BH40">
        <v>9.6999999999999993</v>
      </c>
      <c r="BI40">
        <v>12.3</v>
      </c>
    </row>
    <row r="41" spans="4:65" x14ac:dyDescent="0.2">
      <c r="D41" s="5" t="s">
        <v>204</v>
      </c>
      <c r="E41" s="5" t="s">
        <v>78</v>
      </c>
      <c r="F41" s="5">
        <v>5.2</v>
      </c>
      <c r="G41" s="5"/>
      <c r="H41" s="5"/>
      <c r="I41" s="5"/>
      <c r="J41" s="5"/>
      <c r="K41" s="5"/>
      <c r="L41" s="5"/>
      <c r="M41" s="5"/>
      <c r="N41" s="5"/>
      <c r="O41" s="5"/>
      <c r="Q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R41">
        <v>0</v>
      </c>
      <c r="AS41">
        <v>1.9</v>
      </c>
      <c r="BH41">
        <v>1.4</v>
      </c>
      <c r="BI41">
        <v>1.9</v>
      </c>
    </row>
    <row r="42" spans="4:65" x14ac:dyDescent="0.2">
      <c r="D42" s="5" t="s">
        <v>98</v>
      </c>
      <c r="E42" s="5" t="s">
        <v>78</v>
      </c>
      <c r="F42" s="5">
        <v>25.9</v>
      </c>
      <c r="G42" s="5"/>
      <c r="H42" s="5"/>
      <c r="I42" s="5"/>
      <c r="J42" s="5"/>
      <c r="K42" s="5"/>
      <c r="L42" s="5"/>
      <c r="M42" s="5"/>
      <c r="N42" s="5"/>
      <c r="O42" s="5"/>
      <c r="Q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17.3</v>
      </c>
      <c r="BI42">
        <v>8.6</v>
      </c>
    </row>
    <row r="43" spans="4:65" x14ac:dyDescent="0.2">
      <c r="D43" s="5" t="s">
        <v>99</v>
      </c>
      <c r="E43" s="5" t="s">
        <v>78</v>
      </c>
      <c r="F43" s="5">
        <v>2331.5</v>
      </c>
      <c r="G43" s="5">
        <v>15.3</v>
      </c>
      <c r="H43" s="5">
        <v>1.4</v>
      </c>
      <c r="I43" s="5">
        <v>1.3</v>
      </c>
      <c r="J43" s="5">
        <v>0.2</v>
      </c>
      <c r="K43" s="5">
        <v>0.4</v>
      </c>
      <c r="L43" s="5">
        <v>0.7</v>
      </c>
      <c r="M43" s="5">
        <v>0.2</v>
      </c>
      <c r="N43" s="5">
        <v>13.8</v>
      </c>
      <c r="O43" s="5">
        <v>4.7</v>
      </c>
      <c r="P43">
        <v>0.3</v>
      </c>
      <c r="Q43" s="5"/>
      <c r="R43">
        <v>1.7</v>
      </c>
      <c r="S43" s="5"/>
      <c r="T43" s="5">
        <v>5.5</v>
      </c>
      <c r="U43" s="5">
        <v>1.7</v>
      </c>
      <c r="V43" s="5">
        <v>966.2</v>
      </c>
      <c r="W43" s="5">
        <v>61.9</v>
      </c>
      <c r="X43" s="5"/>
      <c r="Y43" s="5">
        <v>60</v>
      </c>
      <c r="Z43" s="5">
        <v>1.9</v>
      </c>
      <c r="AA43" s="5"/>
      <c r="AB43" s="5">
        <v>904.3</v>
      </c>
      <c r="AC43" s="5">
        <v>107.2</v>
      </c>
      <c r="AD43" s="5">
        <v>74</v>
      </c>
      <c r="AE43">
        <v>249.5</v>
      </c>
      <c r="AF43">
        <v>160</v>
      </c>
      <c r="AH43">
        <v>0.1</v>
      </c>
      <c r="AI43">
        <v>1.6</v>
      </c>
      <c r="AJ43">
        <v>1.5</v>
      </c>
      <c r="AK43">
        <v>261.8</v>
      </c>
      <c r="AM43">
        <v>3.1</v>
      </c>
      <c r="AN43">
        <v>6.4</v>
      </c>
      <c r="AO43">
        <v>3.8</v>
      </c>
      <c r="AP43">
        <v>8.1999999999999993</v>
      </c>
      <c r="AQ43">
        <v>18.899999999999999</v>
      </c>
      <c r="AR43">
        <v>8.1999999999999993</v>
      </c>
      <c r="AS43">
        <v>733.2</v>
      </c>
      <c r="AT43">
        <v>52.6</v>
      </c>
      <c r="AY43">
        <v>1.2</v>
      </c>
      <c r="AZ43">
        <v>1.2</v>
      </c>
      <c r="BB43">
        <v>6.3</v>
      </c>
      <c r="BC43">
        <v>16.2</v>
      </c>
      <c r="BD43">
        <v>29</v>
      </c>
      <c r="BF43">
        <v>27</v>
      </c>
      <c r="BG43">
        <v>2</v>
      </c>
      <c r="BH43">
        <v>385.8</v>
      </c>
      <c r="BI43">
        <v>178.3</v>
      </c>
      <c r="BJ43">
        <v>0.1</v>
      </c>
      <c r="BM43">
        <v>0.1</v>
      </c>
    </row>
    <row r="44" spans="4:65" x14ac:dyDescent="0.2">
      <c r="D44" s="5" t="s">
        <v>100</v>
      </c>
      <c r="E44" s="5" t="s">
        <v>78</v>
      </c>
      <c r="F44" s="5">
        <v>1795.3</v>
      </c>
      <c r="G44" s="5">
        <v>13.3</v>
      </c>
      <c r="H44" s="5">
        <v>1.3</v>
      </c>
      <c r="I44" s="5">
        <v>1.1000000000000001</v>
      </c>
      <c r="J44" s="5">
        <v>0</v>
      </c>
      <c r="K44" s="5">
        <v>0.4</v>
      </c>
      <c r="L44" s="5">
        <v>0.7</v>
      </c>
      <c r="M44" s="5">
        <v>0.2</v>
      </c>
      <c r="N44" s="5">
        <v>12</v>
      </c>
      <c r="O44" s="5">
        <v>4.5</v>
      </c>
      <c r="P44">
        <v>0.3</v>
      </c>
      <c r="Q44" s="5"/>
      <c r="S44" s="5"/>
      <c r="T44" s="5">
        <v>5.5</v>
      </c>
      <c r="U44" s="5">
        <v>1.7</v>
      </c>
      <c r="V44" s="5">
        <v>543.20000000000005</v>
      </c>
      <c r="W44" s="5"/>
      <c r="X44" s="5"/>
      <c r="Y44" s="5"/>
      <c r="Z44" s="5"/>
      <c r="AA44" s="5"/>
      <c r="AB44" s="5">
        <v>543.20000000000005</v>
      </c>
      <c r="AC44" s="5">
        <v>107.2</v>
      </c>
      <c r="AD44" s="5">
        <v>11.2</v>
      </c>
      <c r="AF44">
        <v>160</v>
      </c>
      <c r="AH44">
        <v>0.1</v>
      </c>
      <c r="AI44">
        <v>1.6</v>
      </c>
      <c r="AJ44">
        <v>0.2</v>
      </c>
      <c r="AK44">
        <v>261</v>
      </c>
      <c r="AQ44">
        <v>0.1</v>
      </c>
      <c r="AR44">
        <v>1.8</v>
      </c>
      <c r="AS44">
        <v>622</v>
      </c>
      <c r="AT44">
        <v>52.6</v>
      </c>
      <c r="AY44">
        <v>1.2</v>
      </c>
      <c r="AZ44">
        <v>1.2</v>
      </c>
      <c r="BB44">
        <v>6.3</v>
      </c>
      <c r="BC44">
        <v>16.2</v>
      </c>
      <c r="BD44">
        <v>29</v>
      </c>
      <c r="BF44">
        <v>27</v>
      </c>
      <c r="BG44">
        <v>2</v>
      </c>
      <c r="BH44">
        <v>385.8</v>
      </c>
      <c r="BI44">
        <v>178.3</v>
      </c>
      <c r="BJ44">
        <v>0.1</v>
      </c>
      <c r="BM44">
        <v>0.1</v>
      </c>
    </row>
    <row r="45" spans="4:65" x14ac:dyDescent="0.2">
      <c r="D45" s="5" t="s">
        <v>101</v>
      </c>
      <c r="E45" s="5" t="s">
        <v>78</v>
      </c>
      <c r="F45" s="5">
        <v>545.9</v>
      </c>
      <c r="G45" s="5">
        <v>13.1</v>
      </c>
      <c r="H45" s="5">
        <v>1.2</v>
      </c>
      <c r="I45" s="5">
        <v>1.1000000000000001</v>
      </c>
      <c r="J45" s="5">
        <v>0</v>
      </c>
      <c r="K45" s="5">
        <v>0.4</v>
      </c>
      <c r="L45" s="5">
        <v>0.7</v>
      </c>
      <c r="M45" s="5">
        <v>0.1</v>
      </c>
      <c r="N45" s="5">
        <v>11.9</v>
      </c>
      <c r="O45" s="5">
        <v>4.5</v>
      </c>
      <c r="P45">
        <v>0.2</v>
      </c>
      <c r="Q45" s="5"/>
      <c r="S45" s="5"/>
      <c r="T45" s="5">
        <v>5.5</v>
      </c>
      <c r="U45" s="5">
        <v>1.7</v>
      </c>
      <c r="V45" s="5">
        <v>130.80000000000001</v>
      </c>
      <c r="W45" s="5"/>
      <c r="X45" s="5"/>
      <c r="Y45" s="5"/>
      <c r="Z45" s="5"/>
      <c r="AA45" s="5"/>
      <c r="AB45" s="5">
        <v>130.80000000000001</v>
      </c>
      <c r="AC45" s="5">
        <v>107.2</v>
      </c>
      <c r="AD45" s="5">
        <v>0.3</v>
      </c>
      <c r="AJ45">
        <v>0</v>
      </c>
      <c r="AK45">
        <v>21.4</v>
      </c>
      <c r="AQ45">
        <v>0.1</v>
      </c>
      <c r="AR45">
        <v>1.8</v>
      </c>
      <c r="AS45">
        <v>172.8</v>
      </c>
      <c r="AT45">
        <v>4.4000000000000004</v>
      </c>
      <c r="BD45">
        <v>4.4000000000000004</v>
      </c>
      <c r="BF45">
        <v>2.8</v>
      </c>
      <c r="BG45">
        <v>1.6</v>
      </c>
      <c r="BH45">
        <v>127.4</v>
      </c>
      <c r="BI45">
        <v>97.2</v>
      </c>
      <c r="BJ45">
        <v>0.1</v>
      </c>
      <c r="BM45">
        <v>0.1</v>
      </c>
    </row>
    <row r="46" spans="4:65" x14ac:dyDescent="0.2">
      <c r="D46" s="5" t="s">
        <v>205</v>
      </c>
      <c r="E46" s="5" t="s">
        <v>78</v>
      </c>
      <c r="F46" s="5">
        <v>31.5</v>
      </c>
      <c r="G46" s="5">
        <v>11.1</v>
      </c>
      <c r="H46" s="5">
        <v>0.4</v>
      </c>
      <c r="I46" s="5">
        <v>0.4</v>
      </c>
      <c r="J46" s="5"/>
      <c r="K46" s="5">
        <v>0.4</v>
      </c>
      <c r="L46" s="5"/>
      <c r="M46" s="5"/>
      <c r="N46" s="5">
        <v>10.7</v>
      </c>
      <c r="O46" s="5">
        <v>3.5</v>
      </c>
      <c r="Q46" s="5"/>
      <c r="S46" s="5"/>
      <c r="T46" s="5">
        <v>5.5</v>
      </c>
      <c r="U46" s="5">
        <v>1.7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K46">
        <v>0.1</v>
      </c>
      <c r="AQ46">
        <v>0.1</v>
      </c>
      <c r="AR46">
        <v>0</v>
      </c>
      <c r="AS46">
        <v>10.199999999999999</v>
      </c>
      <c r="BH46">
        <v>7.7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297.7</v>
      </c>
      <c r="G47" s="5"/>
      <c r="H47" s="5"/>
      <c r="I47" s="5"/>
      <c r="J47" s="5"/>
      <c r="K47" s="5"/>
      <c r="L47" s="5"/>
      <c r="M47" s="5"/>
      <c r="N47" s="5"/>
      <c r="O47" s="5"/>
      <c r="Q47" s="5"/>
      <c r="S47" s="5"/>
      <c r="T47" s="5"/>
      <c r="U47" s="5"/>
      <c r="V47" s="5">
        <v>109</v>
      </c>
      <c r="W47" s="5"/>
      <c r="X47" s="5"/>
      <c r="Y47" s="5"/>
      <c r="Z47" s="5"/>
      <c r="AA47" s="5"/>
      <c r="AB47" s="5">
        <v>109</v>
      </c>
      <c r="AC47" s="5">
        <v>107.2</v>
      </c>
      <c r="AD47" s="5">
        <v>0</v>
      </c>
      <c r="AJ47">
        <v>0</v>
      </c>
      <c r="AK47">
        <v>0.1</v>
      </c>
      <c r="AR47">
        <v>1.8</v>
      </c>
      <c r="AS47">
        <v>66.5</v>
      </c>
      <c r="AT47">
        <v>0.2</v>
      </c>
      <c r="BD47">
        <v>0.2</v>
      </c>
      <c r="BH47">
        <v>47.9</v>
      </c>
      <c r="BI47">
        <v>74</v>
      </c>
      <c r="BJ47">
        <v>0.1</v>
      </c>
      <c r="BM47">
        <v>0.1</v>
      </c>
    </row>
    <row r="48" spans="4:65" x14ac:dyDescent="0.2">
      <c r="D48" s="5" t="s">
        <v>207</v>
      </c>
      <c r="E48" s="5" t="s">
        <v>78</v>
      </c>
      <c r="F48" s="5">
        <v>10.5</v>
      </c>
      <c r="G48" s="5"/>
      <c r="H48" s="5"/>
      <c r="I48" s="5"/>
      <c r="J48" s="5"/>
      <c r="K48" s="5"/>
      <c r="L48" s="5"/>
      <c r="M48" s="5"/>
      <c r="N48" s="5"/>
      <c r="O48" s="5"/>
      <c r="Q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7.8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24.9</v>
      </c>
      <c r="G49" s="5">
        <v>1.1000000000000001</v>
      </c>
      <c r="H49" s="5">
        <v>0.1</v>
      </c>
      <c r="I49" s="5">
        <v>0</v>
      </c>
      <c r="J49" s="5"/>
      <c r="K49" s="5">
        <v>0</v>
      </c>
      <c r="L49" s="5"/>
      <c r="M49" s="5">
        <v>0</v>
      </c>
      <c r="N49" s="5">
        <v>1</v>
      </c>
      <c r="O49" s="5">
        <v>1</v>
      </c>
      <c r="Q49" s="5"/>
      <c r="S49" s="5"/>
      <c r="T49" s="5"/>
      <c r="U49" s="5"/>
      <c r="V49" s="5">
        <v>0.2</v>
      </c>
      <c r="W49" s="5"/>
      <c r="X49" s="5"/>
      <c r="Y49" s="5"/>
      <c r="Z49" s="5"/>
      <c r="AA49" s="5"/>
      <c r="AB49" s="5">
        <v>0.2</v>
      </c>
      <c r="AC49" s="5"/>
      <c r="AD49" s="5">
        <v>0</v>
      </c>
      <c r="AJ49">
        <v>0</v>
      </c>
      <c r="AK49">
        <v>0.2</v>
      </c>
      <c r="AS49">
        <v>19.2</v>
      </c>
      <c r="AT49">
        <v>0</v>
      </c>
      <c r="BD49">
        <v>0</v>
      </c>
      <c r="BH49">
        <v>4.3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Q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R50">
        <v>0</v>
      </c>
      <c r="AS50">
        <v>2</v>
      </c>
      <c r="BH50">
        <v>2.2000000000000002</v>
      </c>
      <c r="BI50">
        <v>0.1</v>
      </c>
    </row>
    <row r="51" spans="4:65" x14ac:dyDescent="0.2">
      <c r="D51" s="5" t="s">
        <v>210</v>
      </c>
      <c r="E51" s="5" t="s">
        <v>78</v>
      </c>
      <c r="F51" s="5">
        <v>22</v>
      </c>
      <c r="G51" s="5"/>
      <c r="H51" s="5"/>
      <c r="I51" s="5"/>
      <c r="J51" s="5"/>
      <c r="K51" s="5"/>
      <c r="L51" s="5"/>
      <c r="M51" s="5"/>
      <c r="N51" s="5"/>
      <c r="O51" s="5"/>
      <c r="Q51" s="5"/>
      <c r="S51" s="5"/>
      <c r="T51" s="5"/>
      <c r="U51" s="5"/>
      <c r="V51" s="5">
        <v>0.2</v>
      </c>
      <c r="W51" s="5"/>
      <c r="X51" s="5"/>
      <c r="Y51" s="5"/>
      <c r="Z51" s="5"/>
      <c r="AA51" s="5"/>
      <c r="AB51" s="5">
        <v>0.2</v>
      </c>
      <c r="AC51" s="5"/>
      <c r="AD51" s="5">
        <v>0.1</v>
      </c>
      <c r="AJ51">
        <v>0</v>
      </c>
      <c r="AK51">
        <v>0.1</v>
      </c>
      <c r="AR51">
        <v>0</v>
      </c>
      <c r="AS51">
        <v>10.5</v>
      </c>
      <c r="BH51">
        <v>11.2</v>
      </c>
      <c r="BI51">
        <v>0.1</v>
      </c>
    </row>
    <row r="52" spans="4:65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R52" s="5"/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K52">
        <v>0.2</v>
      </c>
      <c r="AS52">
        <v>2</v>
      </c>
      <c r="AT52">
        <v>0.1</v>
      </c>
      <c r="BD52">
        <v>0.1</v>
      </c>
      <c r="BH52">
        <v>1</v>
      </c>
      <c r="BI52">
        <v>1.7</v>
      </c>
    </row>
    <row r="53" spans="4:65" x14ac:dyDescent="0.2">
      <c r="D53" t="s">
        <v>212</v>
      </c>
      <c r="E53" t="s">
        <v>78</v>
      </c>
      <c r="F53">
        <v>80.599999999999994</v>
      </c>
      <c r="G53">
        <v>0.7</v>
      </c>
      <c r="H53">
        <v>0.7</v>
      </c>
      <c r="I53">
        <v>0.7</v>
      </c>
      <c r="J53">
        <v>0</v>
      </c>
      <c r="L53">
        <v>0.7</v>
      </c>
      <c r="R53" s="5"/>
      <c r="S53" s="5"/>
      <c r="T53" s="5"/>
      <c r="U53" s="5"/>
      <c r="V53" s="5">
        <v>0.1</v>
      </c>
      <c r="W53" s="5"/>
      <c r="X53" s="5"/>
      <c r="Y53" s="5"/>
      <c r="Z53" s="5"/>
      <c r="AA53" s="5"/>
      <c r="AB53" s="5">
        <v>0.1</v>
      </c>
      <c r="AC53" s="5"/>
      <c r="AD53" s="5">
        <v>0</v>
      </c>
      <c r="AK53">
        <v>0</v>
      </c>
      <c r="AR53">
        <v>0</v>
      </c>
      <c r="AS53">
        <v>41.6</v>
      </c>
      <c r="AT53">
        <v>1.5</v>
      </c>
      <c r="BD53">
        <v>1.5</v>
      </c>
      <c r="BH53">
        <v>23.6</v>
      </c>
      <c r="BI53">
        <v>13.2</v>
      </c>
    </row>
    <row r="54" spans="4:65" x14ac:dyDescent="0.2">
      <c r="D54" t="s">
        <v>213</v>
      </c>
      <c r="E54" t="s">
        <v>78</v>
      </c>
      <c r="F54">
        <v>20.3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7.3</v>
      </c>
      <c r="AT54">
        <v>1.9</v>
      </c>
      <c r="BD54">
        <v>1.9</v>
      </c>
      <c r="BH54">
        <v>6.8</v>
      </c>
      <c r="BI54">
        <v>4.4000000000000004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0.4</v>
      </c>
      <c r="BD55">
        <v>0.4</v>
      </c>
      <c r="BH55">
        <v>1.3</v>
      </c>
      <c r="BI55">
        <v>1</v>
      </c>
    </row>
    <row r="56" spans="4:65" x14ac:dyDescent="0.2">
      <c r="D56" t="s">
        <v>215</v>
      </c>
      <c r="E56" t="s">
        <v>78</v>
      </c>
      <c r="F56">
        <v>28.2</v>
      </c>
      <c r="G56">
        <v>0</v>
      </c>
      <c r="N56">
        <v>0</v>
      </c>
      <c r="O56">
        <v>0</v>
      </c>
      <c r="V56">
        <v>20.8</v>
      </c>
      <c r="AB56">
        <v>20.8</v>
      </c>
      <c r="AD56">
        <v>0</v>
      </c>
      <c r="AK56">
        <v>20.8</v>
      </c>
      <c r="AS56">
        <v>3.2</v>
      </c>
      <c r="AT56">
        <v>0.2</v>
      </c>
      <c r="BD56">
        <v>0.2</v>
      </c>
      <c r="BF56">
        <v>0.2</v>
      </c>
      <c r="BH56">
        <v>4</v>
      </c>
    </row>
    <row r="57" spans="4:65" x14ac:dyDescent="0.2">
      <c r="D57" t="s">
        <v>226</v>
      </c>
      <c r="E57" t="s">
        <v>78</v>
      </c>
      <c r="F57">
        <v>4.0999999999999996</v>
      </c>
      <c r="V57">
        <v>0</v>
      </c>
      <c r="AB57">
        <v>0</v>
      </c>
      <c r="AD57">
        <v>0</v>
      </c>
      <c r="AS57">
        <v>2.2999999999999998</v>
      </c>
      <c r="AT57">
        <v>0</v>
      </c>
      <c r="BD57">
        <v>0</v>
      </c>
      <c r="BH57">
        <v>1.6</v>
      </c>
      <c r="BI57">
        <v>0.1</v>
      </c>
    </row>
    <row r="58" spans="4:65" x14ac:dyDescent="0.2">
      <c r="D58" t="s">
        <v>216</v>
      </c>
      <c r="E58" t="s">
        <v>78</v>
      </c>
      <c r="F58">
        <v>13.3</v>
      </c>
      <c r="G58">
        <v>0.2</v>
      </c>
      <c r="N58">
        <v>0.2</v>
      </c>
      <c r="P58">
        <v>0.2</v>
      </c>
      <c r="V58">
        <v>0.1</v>
      </c>
      <c r="AB58">
        <v>0.1</v>
      </c>
      <c r="AC58">
        <v>0</v>
      </c>
      <c r="AD58">
        <v>0.1</v>
      </c>
      <c r="AK58">
        <v>0</v>
      </c>
      <c r="AR58">
        <v>0</v>
      </c>
      <c r="AS58">
        <v>4.9000000000000004</v>
      </c>
      <c r="AT58">
        <v>0.1</v>
      </c>
      <c r="BD58">
        <v>0.1</v>
      </c>
      <c r="BH58">
        <v>8</v>
      </c>
      <c r="BI58">
        <v>0.1</v>
      </c>
    </row>
    <row r="59" spans="4:65" x14ac:dyDescent="0.2">
      <c r="D59" t="s">
        <v>102</v>
      </c>
      <c r="E59" t="s">
        <v>78</v>
      </c>
      <c r="F59">
        <v>384.8</v>
      </c>
      <c r="V59">
        <v>371.8</v>
      </c>
      <c r="AB59">
        <v>371.8</v>
      </c>
      <c r="AD59">
        <v>4.9000000000000004</v>
      </c>
      <c r="AF59">
        <v>160</v>
      </c>
      <c r="AH59">
        <v>0.1</v>
      </c>
      <c r="AI59">
        <v>0.3</v>
      </c>
      <c r="AK59">
        <v>206.6</v>
      </c>
      <c r="AS59">
        <v>3.3</v>
      </c>
      <c r="BH59">
        <v>9.6999999999999993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0.1</v>
      </c>
      <c r="AI60">
        <v>0.3</v>
      </c>
    </row>
    <row r="61" spans="4:65" x14ac:dyDescent="0.2">
      <c r="D61" t="s">
        <v>218</v>
      </c>
      <c r="E61" t="s">
        <v>78</v>
      </c>
      <c r="F61">
        <v>367.9</v>
      </c>
      <c r="V61">
        <v>360.8</v>
      </c>
      <c r="AB61">
        <v>360.8</v>
      </c>
      <c r="AD61">
        <v>4.9000000000000004</v>
      </c>
      <c r="AF61">
        <v>160</v>
      </c>
      <c r="AK61">
        <v>195.9</v>
      </c>
      <c r="AS61">
        <v>3.3</v>
      </c>
      <c r="BH61">
        <v>3.9</v>
      </c>
    </row>
    <row r="62" spans="4:65" x14ac:dyDescent="0.2">
      <c r="D62" t="s">
        <v>219</v>
      </c>
      <c r="E62" t="s">
        <v>78</v>
      </c>
      <c r="F62">
        <v>6.7</v>
      </c>
      <c r="V62">
        <v>0.8</v>
      </c>
      <c r="AB62">
        <v>0.8</v>
      </c>
      <c r="AK62">
        <v>0.8</v>
      </c>
      <c r="BH62">
        <v>5.9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9.9</v>
      </c>
      <c r="V64">
        <v>9.9</v>
      </c>
      <c r="AB64">
        <v>9.9</v>
      </c>
      <c r="AK64">
        <v>9.9</v>
      </c>
      <c r="AS64">
        <v>0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864.6</v>
      </c>
      <c r="G66">
        <v>0.1</v>
      </c>
      <c r="H66">
        <v>0.1</v>
      </c>
      <c r="I66">
        <v>0</v>
      </c>
      <c r="J66">
        <v>0</v>
      </c>
      <c r="M66">
        <v>0.1</v>
      </c>
      <c r="N66">
        <v>0</v>
      </c>
      <c r="P66">
        <v>0</v>
      </c>
      <c r="V66">
        <v>40.5</v>
      </c>
      <c r="AB66">
        <v>40.5</v>
      </c>
      <c r="AD66">
        <v>6</v>
      </c>
      <c r="AF66">
        <v>0</v>
      </c>
      <c r="AI66">
        <v>1.2</v>
      </c>
      <c r="AJ66">
        <v>0.2</v>
      </c>
      <c r="AK66">
        <v>33</v>
      </c>
      <c r="AR66">
        <v>0</v>
      </c>
      <c r="AS66">
        <v>445.8</v>
      </c>
      <c r="AT66">
        <v>48.3</v>
      </c>
      <c r="AY66">
        <v>1.2</v>
      </c>
      <c r="AZ66">
        <v>1.2</v>
      </c>
      <c r="BB66">
        <v>6.3</v>
      </c>
      <c r="BC66">
        <v>16.2</v>
      </c>
      <c r="BD66">
        <v>24.6</v>
      </c>
      <c r="BF66">
        <v>24.2</v>
      </c>
      <c r="BG66">
        <v>0.4</v>
      </c>
      <c r="BH66">
        <v>248.7</v>
      </c>
      <c r="BI66">
        <v>81.099999999999994</v>
      </c>
    </row>
    <row r="67" spans="4:61" x14ac:dyDescent="0.2">
      <c r="D67" t="s">
        <v>115</v>
      </c>
      <c r="E67" t="s">
        <v>78</v>
      </c>
      <c r="F67">
        <v>271.3</v>
      </c>
      <c r="G67">
        <v>0.1</v>
      </c>
      <c r="H67">
        <v>0.1</v>
      </c>
      <c r="M67">
        <v>0.1</v>
      </c>
      <c r="N67">
        <v>0</v>
      </c>
      <c r="P67">
        <v>0</v>
      </c>
      <c r="V67">
        <v>9.6</v>
      </c>
      <c r="AB67">
        <v>9.6</v>
      </c>
      <c r="AD67">
        <v>3.6</v>
      </c>
      <c r="AF67">
        <v>0</v>
      </c>
      <c r="AJ67">
        <v>0</v>
      </c>
      <c r="AK67">
        <v>6</v>
      </c>
      <c r="AR67">
        <v>0</v>
      </c>
      <c r="AS67">
        <v>111.4</v>
      </c>
      <c r="AT67">
        <v>9.9</v>
      </c>
      <c r="AY67">
        <v>0.2</v>
      </c>
      <c r="AZ67">
        <v>0.2</v>
      </c>
      <c r="BC67">
        <v>7.6</v>
      </c>
      <c r="BD67">
        <v>2.1</v>
      </c>
      <c r="BF67">
        <v>1.7</v>
      </c>
      <c r="BG67">
        <v>0.4</v>
      </c>
      <c r="BH67">
        <v>129.19999999999999</v>
      </c>
      <c r="BI67">
        <v>11.1</v>
      </c>
    </row>
    <row r="68" spans="4:61" x14ac:dyDescent="0.2">
      <c r="D68" t="s">
        <v>104</v>
      </c>
      <c r="E68" t="s">
        <v>78</v>
      </c>
      <c r="F68">
        <v>423.7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301.7</v>
      </c>
      <c r="AT68">
        <v>25.5</v>
      </c>
      <c r="AY68">
        <v>0.9</v>
      </c>
      <c r="AZ68">
        <v>0.9</v>
      </c>
      <c r="BC68">
        <v>8.4</v>
      </c>
      <c r="BD68">
        <v>16.2</v>
      </c>
      <c r="BF68">
        <v>16.2</v>
      </c>
      <c r="BH68">
        <v>81.900000000000006</v>
      </c>
      <c r="BI68">
        <v>13.1</v>
      </c>
    </row>
    <row r="69" spans="4:61" x14ac:dyDescent="0.2">
      <c r="D69" t="s">
        <v>105</v>
      </c>
      <c r="E69" t="s">
        <v>78</v>
      </c>
      <c r="F69">
        <v>160.5</v>
      </c>
      <c r="V69">
        <v>20.8</v>
      </c>
      <c r="AB69">
        <v>20.8</v>
      </c>
      <c r="AD69">
        <v>1.4</v>
      </c>
      <c r="AK69">
        <v>19.399999999999999</v>
      </c>
      <c r="AS69">
        <v>32.6</v>
      </c>
      <c r="AT69">
        <v>12.9</v>
      </c>
      <c r="BB69">
        <v>6.3</v>
      </c>
      <c r="BC69">
        <v>0.3</v>
      </c>
      <c r="BD69">
        <v>6.4</v>
      </c>
      <c r="BF69">
        <v>6.4</v>
      </c>
      <c r="BH69">
        <v>37.200000000000003</v>
      </c>
      <c r="BI69">
        <v>56.9</v>
      </c>
    </row>
    <row r="70" spans="4:61" x14ac:dyDescent="0.2">
      <c r="D70" t="s">
        <v>106</v>
      </c>
      <c r="E70" t="s">
        <v>78</v>
      </c>
      <c r="F70">
        <v>5.8</v>
      </c>
      <c r="V70">
        <v>5.8</v>
      </c>
      <c r="AB70">
        <v>5.8</v>
      </c>
      <c r="AK70">
        <v>5.8</v>
      </c>
    </row>
    <row r="71" spans="4:61" x14ac:dyDescent="0.2">
      <c r="D71" t="s">
        <v>107</v>
      </c>
      <c r="E71" t="s">
        <v>78</v>
      </c>
      <c r="F71">
        <v>3.4</v>
      </c>
      <c r="V71">
        <v>2.8</v>
      </c>
      <c r="AB71">
        <v>2.8</v>
      </c>
      <c r="AI71">
        <v>1.2</v>
      </c>
      <c r="AK71">
        <v>1.5</v>
      </c>
      <c r="AS71">
        <v>0.2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536.20000000000005</v>
      </c>
      <c r="G72">
        <v>2</v>
      </c>
      <c r="H72">
        <v>0.2</v>
      </c>
      <c r="I72">
        <v>0.2</v>
      </c>
      <c r="J72">
        <v>0.2</v>
      </c>
      <c r="K72">
        <v>0</v>
      </c>
      <c r="N72">
        <v>1.8</v>
      </c>
      <c r="O72">
        <v>0.1</v>
      </c>
      <c r="R72">
        <v>1.7</v>
      </c>
      <c r="V72">
        <v>423</v>
      </c>
      <c r="W72">
        <v>61.9</v>
      </c>
      <c r="Y72">
        <v>60</v>
      </c>
      <c r="Z72">
        <v>1.9</v>
      </c>
      <c r="AB72">
        <v>361.1</v>
      </c>
      <c r="AD72">
        <v>62.9</v>
      </c>
      <c r="AE72">
        <v>249.5</v>
      </c>
      <c r="AJ72">
        <v>1.3</v>
      </c>
      <c r="AK72">
        <v>0.8</v>
      </c>
      <c r="AM72">
        <v>3.1</v>
      </c>
      <c r="AN72">
        <v>6.4</v>
      </c>
      <c r="AO72">
        <v>3.8</v>
      </c>
      <c r="AP72">
        <v>8.1999999999999993</v>
      </c>
      <c r="AQ72">
        <v>18.8</v>
      </c>
      <c r="AR72">
        <v>6.4</v>
      </c>
      <c r="AS72">
        <v>111.2</v>
      </c>
    </row>
    <row r="73" spans="4:61" x14ac:dyDescent="0.2">
      <c r="D73" t="s">
        <v>109</v>
      </c>
      <c r="E73" t="s">
        <v>78</v>
      </c>
      <c r="F73">
        <v>518.1</v>
      </c>
      <c r="G73">
        <v>2</v>
      </c>
      <c r="H73">
        <v>0.2</v>
      </c>
      <c r="I73">
        <v>0.2</v>
      </c>
      <c r="J73">
        <v>0.2</v>
      </c>
      <c r="K73">
        <v>0</v>
      </c>
      <c r="N73">
        <v>1.8</v>
      </c>
      <c r="O73">
        <v>0.1</v>
      </c>
      <c r="R73">
        <v>1.7</v>
      </c>
      <c r="V73">
        <v>418.8</v>
      </c>
      <c r="W73">
        <v>61.9</v>
      </c>
      <c r="Y73">
        <v>60</v>
      </c>
      <c r="Z73">
        <v>1.9</v>
      </c>
      <c r="AB73">
        <v>356.9</v>
      </c>
      <c r="AD73">
        <v>62.9</v>
      </c>
      <c r="AE73">
        <v>249.5</v>
      </c>
      <c r="AJ73">
        <v>1.3</v>
      </c>
      <c r="AK73">
        <v>0.8</v>
      </c>
      <c r="AM73">
        <v>3.1</v>
      </c>
      <c r="AN73">
        <v>2.2000000000000002</v>
      </c>
      <c r="AO73">
        <v>3.8</v>
      </c>
      <c r="AP73">
        <v>8.1999999999999993</v>
      </c>
      <c r="AQ73">
        <v>18.8</v>
      </c>
      <c r="AR73">
        <v>6.4</v>
      </c>
      <c r="AS73">
        <v>97.3</v>
      </c>
    </row>
    <row r="74" spans="4:61" x14ac:dyDescent="0.2">
      <c r="D74" t="s">
        <v>110</v>
      </c>
      <c r="E74" t="s">
        <v>78</v>
      </c>
      <c r="F74">
        <v>501.9</v>
      </c>
      <c r="V74">
        <v>404.6</v>
      </c>
      <c r="W74">
        <v>61.9</v>
      </c>
      <c r="Y74">
        <v>60</v>
      </c>
      <c r="Z74">
        <v>1.9</v>
      </c>
      <c r="AB74">
        <v>342.7</v>
      </c>
      <c r="AD74">
        <v>62.9</v>
      </c>
      <c r="AE74">
        <v>249.5</v>
      </c>
      <c r="AJ74">
        <v>1.3</v>
      </c>
      <c r="AK74">
        <v>0.8</v>
      </c>
      <c r="AM74">
        <v>2.5</v>
      </c>
      <c r="AN74">
        <v>0.1</v>
      </c>
      <c r="AP74">
        <v>7.5</v>
      </c>
      <c r="AQ74">
        <v>11.8</v>
      </c>
      <c r="AR74">
        <v>6.4</v>
      </c>
      <c r="AS74">
        <v>97.3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15.4</v>
      </c>
      <c r="V76">
        <v>1.5</v>
      </c>
      <c r="AB76">
        <v>1.5</v>
      </c>
      <c r="AE76">
        <v>0</v>
      </c>
      <c r="AJ76">
        <v>0</v>
      </c>
      <c r="AN76">
        <v>1.5</v>
      </c>
      <c r="AR76">
        <v>0</v>
      </c>
      <c r="AS76">
        <v>13.9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DFFE-1F55-4E4A-94DA-EC976C0A923B}">
  <sheetPr>
    <tabColor theme="9" tint="0.79998168889431442"/>
  </sheetPr>
  <dimension ref="B13:CB468"/>
  <sheetViews>
    <sheetView workbookViewId="0">
      <selection activeCell="BF57" sqref="BF57:BG65"/>
    </sheetView>
  </sheetViews>
  <sheetFormatPr baseColWidth="10" defaultRowHeight="16" x14ac:dyDescent="0.2"/>
  <cols>
    <col min="1" max="1" width="28.5" customWidth="1"/>
    <col min="2" max="2" width="24.6640625" customWidth="1"/>
    <col min="4" max="4" width="5" customWidth="1"/>
    <col min="5" max="5" width="3.5" bestFit="1" customWidth="1"/>
    <col min="6" max="6" width="21.6640625" bestFit="1" customWidth="1"/>
    <col min="7" max="7" width="28" bestFit="1" customWidth="1"/>
    <col min="8" max="8" width="39.5" customWidth="1"/>
    <col min="9" max="9" width="8.83203125" customWidth="1"/>
    <col min="10" max="10" width="22" customWidth="1"/>
    <col min="11" max="11" width="11" customWidth="1"/>
    <col min="12" max="12" width="8.1640625" customWidth="1"/>
    <col min="13" max="13" width="12.5" customWidth="1"/>
    <col min="14" max="14" width="36.5" customWidth="1"/>
    <col min="15" max="15" width="27" customWidth="1"/>
    <col min="16" max="19" width="10.83203125" customWidth="1"/>
    <col min="20" max="20" width="95.6640625" customWidth="1"/>
    <col min="21" max="21" width="10.83203125" customWidth="1"/>
    <col min="23" max="61" width="10.83203125" customWidth="1"/>
    <col min="62" max="62" width="22" bestFit="1" customWidth="1"/>
    <col min="63" max="63" width="11.33203125" bestFit="1" customWidth="1"/>
    <col min="64" max="64" width="17.1640625" customWidth="1"/>
    <col min="65" max="65" width="18.33203125" bestFit="1" customWidth="1"/>
    <col min="66" max="66" width="17.6640625" bestFit="1" customWidth="1"/>
    <col min="67" max="67" width="18.6640625" customWidth="1"/>
    <col min="68" max="68" width="12.6640625" bestFit="1" customWidth="1"/>
    <col min="69" max="69" width="12" bestFit="1" customWidth="1"/>
    <col min="70" max="70" width="11.5" bestFit="1" customWidth="1"/>
    <col min="71" max="71" width="16.6640625" bestFit="1" customWidth="1"/>
    <col min="72" max="72" width="14.6640625" customWidth="1"/>
    <col min="73" max="73" width="28.83203125" bestFit="1" customWidth="1"/>
    <col min="74" max="74" width="25" bestFit="1" customWidth="1"/>
    <col min="75" max="75" width="6.6640625" bestFit="1" customWidth="1"/>
  </cols>
  <sheetData>
    <row r="13" spans="3:65" x14ac:dyDescent="0.2">
      <c r="C13" t="s">
        <v>130</v>
      </c>
      <c r="D13" s="24" t="s">
        <v>65</v>
      </c>
      <c r="E13" s="4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3:65" x14ac:dyDescent="0.2">
      <c r="D14" s="25" t="s">
        <v>66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3:65" x14ac:dyDescent="0.2">
      <c r="D15" s="2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</row>
    <row r="16" spans="3:65" x14ac:dyDescent="0.2">
      <c r="D16" s="25" t="s">
        <v>68</v>
      </c>
      <c r="E16" s="5"/>
      <c r="F16" s="5" t="s">
        <v>69</v>
      </c>
      <c r="G16" t="s">
        <v>70</v>
      </c>
      <c r="H16" s="33" t="s">
        <v>153</v>
      </c>
      <c r="I16" s="38" t="s">
        <v>71</v>
      </c>
      <c r="J16" s="33" t="s">
        <v>154</v>
      </c>
      <c r="K16" s="33" t="s">
        <v>155</v>
      </c>
      <c r="L16" s="33" t="s">
        <v>156</v>
      </c>
      <c r="M16" s="33" t="s">
        <v>157</v>
      </c>
      <c r="N16" s="33" t="s">
        <v>158</v>
      </c>
      <c r="O16" s="33" t="s">
        <v>159</v>
      </c>
      <c r="P16" s="33" t="s">
        <v>160</v>
      </c>
      <c r="Q16" s="33" t="s">
        <v>161</v>
      </c>
      <c r="R16" s="33" t="s">
        <v>162</v>
      </c>
      <c r="S16" s="33" t="s">
        <v>163</v>
      </c>
      <c r="T16" s="33" t="s">
        <v>164</v>
      </c>
      <c r="U16" s="33" t="s">
        <v>165</v>
      </c>
      <c r="V16" s="5" t="s">
        <v>72</v>
      </c>
      <c r="W16" s="43" t="s">
        <v>166</v>
      </c>
      <c r="X16" s="43" t="s">
        <v>167</v>
      </c>
      <c r="Y16" s="43" t="s">
        <v>168</v>
      </c>
      <c r="Z16" s="43" t="s">
        <v>169</v>
      </c>
      <c r="AA16" s="43" t="s">
        <v>170</v>
      </c>
      <c r="AB16" s="43" t="s">
        <v>171</v>
      </c>
      <c r="AC16" s="43" t="s">
        <v>172</v>
      </c>
      <c r="AD16" s="43" t="s">
        <v>173</v>
      </c>
      <c r="AE16" s="43" t="s">
        <v>174</v>
      </c>
      <c r="AF16" s="43" t="s">
        <v>175</v>
      </c>
      <c r="AG16" s="43" t="s">
        <v>176</v>
      </c>
      <c r="AH16" s="43" t="s">
        <v>177</v>
      </c>
      <c r="AI16" s="43" t="s">
        <v>178</v>
      </c>
      <c r="AJ16" s="43" t="s">
        <v>179</v>
      </c>
      <c r="AK16" s="43" t="s">
        <v>225</v>
      </c>
      <c r="AL16" s="43" t="s">
        <v>180</v>
      </c>
      <c r="AM16" s="43" t="s">
        <v>181</v>
      </c>
      <c r="AN16" s="43" t="s">
        <v>182</v>
      </c>
      <c r="AO16" s="43" t="s">
        <v>183</v>
      </c>
      <c r="AP16" s="43" t="s">
        <v>184</v>
      </c>
      <c r="AQ16" s="43" t="s">
        <v>185</v>
      </c>
      <c r="AR16" s="43" t="s">
        <v>186</v>
      </c>
      <c r="AS16" s="5" t="s">
        <v>44</v>
      </c>
      <c r="AT16" s="5" t="s">
        <v>73</v>
      </c>
      <c r="AU16" t="s">
        <v>187</v>
      </c>
      <c r="AV16" s="43" t="s">
        <v>188</v>
      </c>
      <c r="AW16" t="s">
        <v>189</v>
      </c>
      <c r="AX16" t="s">
        <v>190</v>
      </c>
      <c r="AY16" s="43" t="s">
        <v>191</v>
      </c>
      <c r="AZ16" t="s">
        <v>192</v>
      </c>
      <c r="BA16" t="s">
        <v>193</v>
      </c>
      <c r="BB16" t="s">
        <v>194</v>
      </c>
      <c r="BC16" t="s">
        <v>195</v>
      </c>
      <c r="BD16" s="43" t="s">
        <v>196</v>
      </c>
      <c r="BE16" t="s">
        <v>74</v>
      </c>
      <c r="BF16" t="s">
        <v>197</v>
      </c>
      <c r="BG16" t="s">
        <v>198</v>
      </c>
      <c r="BH16" s="5" t="s">
        <v>4</v>
      </c>
      <c r="BI16" s="5" t="s">
        <v>61</v>
      </c>
      <c r="BJ16" t="s">
        <v>199</v>
      </c>
      <c r="BK16" s="5" t="s">
        <v>52</v>
      </c>
      <c r="BL16" s="5" t="s">
        <v>75</v>
      </c>
      <c r="BM16" s="5" t="s">
        <v>76</v>
      </c>
    </row>
    <row r="17" spans="4:66" x14ac:dyDescent="0.2">
      <c r="D17" s="25" t="s">
        <v>77</v>
      </c>
      <c r="E17" s="25" t="s">
        <v>78</v>
      </c>
      <c r="F17" s="25">
        <v>2949.6</v>
      </c>
      <c r="G17" s="26">
        <v>172.1</v>
      </c>
      <c r="H17" s="39">
        <v>177.1</v>
      </c>
      <c r="I17" s="39">
        <v>176.8</v>
      </c>
      <c r="J17" s="39">
        <v>0.1</v>
      </c>
      <c r="K17" s="39">
        <v>112.2</v>
      </c>
      <c r="L17" s="39">
        <v>64.5</v>
      </c>
      <c r="M17" s="39">
        <v>0.3</v>
      </c>
      <c r="N17" s="39">
        <v>-5</v>
      </c>
      <c r="O17" s="39">
        <v>-4.8</v>
      </c>
      <c r="P17" s="39">
        <v>0.2</v>
      </c>
      <c r="Q17" s="39"/>
      <c r="R17" s="39">
        <v>-0.4</v>
      </c>
      <c r="S17" s="39"/>
      <c r="T17" s="39"/>
      <c r="U17" s="39"/>
      <c r="V17" s="25">
        <v>1080.3</v>
      </c>
      <c r="W17" s="43">
        <v>2451.1</v>
      </c>
      <c r="X17" s="43">
        <v>2152.1999999999998</v>
      </c>
      <c r="Y17" s="43">
        <v>274.39999999999998</v>
      </c>
      <c r="Z17" s="43">
        <v>24.5</v>
      </c>
      <c r="AA17" s="43"/>
      <c r="AB17" s="43">
        <v>-1370.8</v>
      </c>
      <c r="AC17" s="43">
        <v>12.7</v>
      </c>
      <c r="AD17" s="43">
        <v>65.3</v>
      </c>
      <c r="AE17" s="43">
        <v>322.39999999999998</v>
      </c>
      <c r="AF17" s="43">
        <v>-549.6</v>
      </c>
      <c r="AG17" s="43"/>
      <c r="AH17" s="43">
        <v>-2.7</v>
      </c>
      <c r="AI17" s="43">
        <v>-175.6</v>
      </c>
      <c r="AJ17" s="43">
        <v>0.3</v>
      </c>
      <c r="AK17" s="43">
        <v>-644.29999999999995</v>
      </c>
      <c r="AL17" s="43">
        <v>-379.5</v>
      </c>
      <c r="AM17" s="43">
        <v>-7.8</v>
      </c>
      <c r="AN17" s="43">
        <v>-11</v>
      </c>
      <c r="AO17" s="43">
        <v>-22.7</v>
      </c>
      <c r="AP17" s="43">
        <v>0.8</v>
      </c>
      <c r="AQ17" s="43">
        <v>14.8</v>
      </c>
      <c r="AR17" s="43">
        <v>6.1</v>
      </c>
      <c r="AS17" s="25">
        <v>1316.1</v>
      </c>
      <c r="AT17" s="25">
        <v>301.7</v>
      </c>
      <c r="AU17" s="26">
        <v>0.2</v>
      </c>
      <c r="AV17" s="43">
        <v>55</v>
      </c>
      <c r="AW17" s="26">
        <v>35.299999999999997</v>
      </c>
      <c r="AX17" s="26">
        <v>19.7</v>
      </c>
      <c r="AY17" s="43">
        <v>32</v>
      </c>
      <c r="AZ17" s="26">
        <v>1.2</v>
      </c>
      <c r="BA17" s="26">
        <v>30.8</v>
      </c>
      <c r="BB17" s="26">
        <v>6.2</v>
      </c>
      <c r="BC17" s="26">
        <v>13.5</v>
      </c>
      <c r="BD17" s="43">
        <v>194.8</v>
      </c>
      <c r="BE17" s="26">
        <v>38.799999999999997</v>
      </c>
      <c r="BF17" s="26">
        <v>138.6</v>
      </c>
      <c r="BG17" s="26">
        <v>17.399999999999999</v>
      </c>
      <c r="BH17" s="25">
        <v>-9.6</v>
      </c>
      <c r="BI17" s="25"/>
      <c r="BJ17" s="26">
        <v>89.1</v>
      </c>
      <c r="BK17" s="25">
        <v>40</v>
      </c>
      <c r="BL17" s="25">
        <v>44.4</v>
      </c>
      <c r="BM17" s="5">
        <v>4.5999999999999996</v>
      </c>
    </row>
    <row r="18" spans="4:66" x14ac:dyDescent="0.2">
      <c r="D18" s="25" t="s">
        <v>79</v>
      </c>
      <c r="E18" s="25" t="s">
        <v>78</v>
      </c>
      <c r="F18" s="25">
        <v>1170.3</v>
      </c>
      <c r="G18" s="26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8">
        <v>64</v>
      </c>
      <c r="W18" s="43">
        <v>44.8</v>
      </c>
      <c r="X18" s="43">
        <v>31.5</v>
      </c>
      <c r="Y18" s="43">
        <v>4.9000000000000004</v>
      </c>
      <c r="Z18" s="43">
        <v>8.4</v>
      </c>
      <c r="AA18" s="43"/>
      <c r="AB18" s="43">
        <v>19.2</v>
      </c>
      <c r="AC18" s="43">
        <v>12.7</v>
      </c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>
        <v>6.5</v>
      </c>
      <c r="AS18" s="48">
        <v>722.7</v>
      </c>
      <c r="AT18" s="48">
        <v>297.8</v>
      </c>
      <c r="AU18" s="49">
        <v>0.2</v>
      </c>
      <c r="AV18" s="43">
        <v>55</v>
      </c>
      <c r="AW18" s="49">
        <v>35.299999999999997</v>
      </c>
      <c r="AX18" s="49">
        <v>19.7</v>
      </c>
      <c r="AY18" s="43">
        <v>32</v>
      </c>
      <c r="AZ18" s="49">
        <v>1.2</v>
      </c>
      <c r="BA18" s="49">
        <v>30.8</v>
      </c>
      <c r="BB18" s="49">
        <v>6.2</v>
      </c>
      <c r="BC18" s="49">
        <v>13.5</v>
      </c>
      <c r="BD18" s="43">
        <v>191</v>
      </c>
      <c r="BE18" s="49">
        <v>35</v>
      </c>
      <c r="BF18" s="49">
        <v>138.5</v>
      </c>
      <c r="BG18" s="49">
        <v>17.399999999999999</v>
      </c>
      <c r="BH18" s="25"/>
      <c r="BI18" s="25"/>
      <c r="BJ18" s="26">
        <v>85.8</v>
      </c>
      <c r="BK18" s="48">
        <v>40</v>
      </c>
      <c r="BL18" s="48">
        <v>41.2</v>
      </c>
      <c r="BM18" s="54">
        <v>4.5999999999999996</v>
      </c>
    </row>
    <row r="19" spans="4:66" ht="17" thickBot="1" x14ac:dyDescent="0.25">
      <c r="D19" s="27" t="s">
        <v>80</v>
      </c>
      <c r="E19" s="27" t="s">
        <v>78</v>
      </c>
      <c r="F19" s="27">
        <v>9336.4</v>
      </c>
      <c r="G19" s="47">
        <v>166</v>
      </c>
      <c r="H19" s="40">
        <v>164.6</v>
      </c>
      <c r="I19" s="40">
        <v>164.3</v>
      </c>
      <c r="J19" s="40">
        <v>0.1</v>
      </c>
      <c r="K19" s="40">
        <v>104.2</v>
      </c>
      <c r="L19" s="40">
        <v>60</v>
      </c>
      <c r="M19" s="40">
        <v>0.3</v>
      </c>
      <c r="N19" s="40">
        <v>1.4</v>
      </c>
      <c r="O19" s="40">
        <v>1.2</v>
      </c>
      <c r="P19" s="40">
        <v>0.2</v>
      </c>
      <c r="Q19" s="40"/>
      <c r="R19" s="40"/>
      <c r="S19" s="40"/>
      <c r="T19" s="40"/>
      <c r="U19" s="40"/>
      <c r="V19" s="47">
        <v>7238.8</v>
      </c>
      <c r="W19" s="44">
        <v>4135.3999999999996</v>
      </c>
      <c r="X19" s="44">
        <v>3797.5</v>
      </c>
      <c r="Y19" s="44">
        <v>299.60000000000002</v>
      </c>
      <c r="Z19" s="44">
        <v>38.200000000000003</v>
      </c>
      <c r="AA19" s="44"/>
      <c r="AB19" s="44">
        <v>3103.4</v>
      </c>
      <c r="AC19" s="44"/>
      <c r="AD19" s="44">
        <v>150.69999999999999</v>
      </c>
      <c r="AE19" s="44">
        <v>883.4</v>
      </c>
      <c r="AF19" s="44">
        <v>314.60000000000002</v>
      </c>
      <c r="AG19" s="44"/>
      <c r="AH19" s="44">
        <v>0</v>
      </c>
      <c r="AI19" s="44">
        <v>175.2</v>
      </c>
      <c r="AJ19" s="44">
        <v>13.5</v>
      </c>
      <c r="AK19" s="44">
        <v>497.6</v>
      </c>
      <c r="AL19" s="44">
        <v>814.5</v>
      </c>
      <c r="AM19" s="44">
        <v>51.5</v>
      </c>
      <c r="AN19" s="44">
        <v>67.099999999999994</v>
      </c>
      <c r="AO19" s="44">
        <v>15.4</v>
      </c>
      <c r="AP19" s="44">
        <v>6.5</v>
      </c>
      <c r="AQ19" s="44">
        <v>63.3</v>
      </c>
      <c r="AR19" s="44">
        <v>50.4</v>
      </c>
      <c r="AS19" s="47">
        <v>1794</v>
      </c>
      <c r="AT19" s="47">
        <v>61.8</v>
      </c>
      <c r="AU19" s="55"/>
      <c r="AV19" s="44"/>
      <c r="AW19" s="55"/>
      <c r="AX19" s="55"/>
      <c r="AY19" s="44"/>
      <c r="AZ19" s="55"/>
      <c r="BA19" s="55"/>
      <c r="BB19" s="55"/>
      <c r="BC19" s="55"/>
      <c r="BD19" s="44">
        <v>61.8</v>
      </c>
      <c r="BE19" s="55">
        <v>5.6</v>
      </c>
      <c r="BF19" s="55">
        <v>56.2</v>
      </c>
      <c r="BG19" s="55"/>
      <c r="BH19" s="47">
        <v>71.2</v>
      </c>
      <c r="BI19" s="27"/>
      <c r="BJ19" s="35">
        <v>4.7</v>
      </c>
      <c r="BK19" s="27"/>
      <c r="BL19" s="27">
        <v>4.7</v>
      </c>
      <c r="BM19" s="19"/>
      <c r="BN19" s="36"/>
    </row>
    <row r="20" spans="4:66" x14ac:dyDescent="0.2">
      <c r="D20" s="25" t="s">
        <v>81</v>
      </c>
      <c r="E20" s="25" t="s">
        <v>78</v>
      </c>
      <c r="F20" s="25">
        <v>6914.6</v>
      </c>
      <c r="G20" s="48">
        <v>7.8</v>
      </c>
      <c r="H20" s="39"/>
      <c r="I20" s="39"/>
      <c r="J20" s="39"/>
      <c r="K20" s="39"/>
      <c r="L20" s="39"/>
      <c r="M20" s="39"/>
      <c r="N20" s="39">
        <v>7.8</v>
      </c>
      <c r="O20" s="39">
        <v>7.7</v>
      </c>
      <c r="P20" s="39"/>
      <c r="Q20" s="39"/>
      <c r="R20" s="39">
        <v>0.2</v>
      </c>
      <c r="S20" s="39"/>
      <c r="T20" s="39"/>
      <c r="U20" s="39"/>
      <c r="V20" s="48">
        <v>5565.4</v>
      </c>
      <c r="W20" s="43">
        <v>1724.4</v>
      </c>
      <c r="X20" s="43">
        <v>1695.6</v>
      </c>
      <c r="Y20" s="43">
        <v>6.8</v>
      </c>
      <c r="Z20" s="43">
        <v>22</v>
      </c>
      <c r="AA20" s="43"/>
      <c r="AB20" s="43">
        <v>3841</v>
      </c>
      <c r="AC20" s="43"/>
      <c r="AD20" s="43">
        <v>84.4</v>
      </c>
      <c r="AE20" s="43">
        <v>556.29999999999995</v>
      </c>
      <c r="AF20" s="43">
        <v>849</v>
      </c>
      <c r="AG20" s="43"/>
      <c r="AH20" s="43">
        <v>2.6</v>
      </c>
      <c r="AI20" s="43">
        <v>257.7</v>
      </c>
      <c r="AJ20" s="43">
        <v>10.5</v>
      </c>
      <c r="AK20" s="43">
        <v>1005.3</v>
      </c>
      <c r="AL20" s="43">
        <v>759.8</v>
      </c>
      <c r="AM20" s="43">
        <v>58.3</v>
      </c>
      <c r="AN20" s="43">
        <v>74.900000000000006</v>
      </c>
      <c r="AO20" s="43">
        <v>38</v>
      </c>
      <c r="AP20" s="43">
        <v>5.5</v>
      </c>
      <c r="AQ20" s="43">
        <v>48.5</v>
      </c>
      <c r="AR20" s="43">
        <v>90.2</v>
      </c>
      <c r="AS20" s="48">
        <v>1199.2</v>
      </c>
      <c r="AT20" s="48">
        <v>60</v>
      </c>
      <c r="AU20" s="26"/>
      <c r="AV20" s="43"/>
      <c r="AW20" s="26"/>
      <c r="AX20" s="26"/>
      <c r="AY20" s="43"/>
      <c r="AZ20" s="26"/>
      <c r="BA20" s="26"/>
      <c r="BB20" s="26"/>
      <c r="BC20" s="26"/>
      <c r="BD20" s="43">
        <v>60</v>
      </c>
      <c r="BE20" s="26">
        <v>1.7</v>
      </c>
      <c r="BF20" s="26">
        <v>58.2</v>
      </c>
      <c r="BG20" s="26"/>
      <c r="BH20" s="48">
        <v>80.8</v>
      </c>
      <c r="BI20" s="25"/>
      <c r="BJ20" s="26">
        <v>1.5</v>
      </c>
      <c r="BK20" s="25"/>
      <c r="BL20" s="25">
        <v>1.5</v>
      </c>
      <c r="BM20" s="5"/>
    </row>
    <row r="21" spans="4:66" x14ac:dyDescent="0.2">
      <c r="D21" s="25" t="s">
        <v>82</v>
      </c>
      <c r="E21" s="25" t="s">
        <v>78</v>
      </c>
      <c r="F21" s="25">
        <v>2421.8000000000002</v>
      </c>
      <c r="G21" s="25">
        <v>158.19999999999999</v>
      </c>
      <c r="H21" s="39">
        <v>164.6</v>
      </c>
      <c r="I21" s="39">
        <v>164.3</v>
      </c>
      <c r="J21" s="39">
        <v>0.1</v>
      </c>
      <c r="K21" s="39">
        <v>104.2</v>
      </c>
      <c r="L21" s="39">
        <v>60</v>
      </c>
      <c r="M21" s="39">
        <v>0.3</v>
      </c>
      <c r="N21" s="39">
        <v>-6.4</v>
      </c>
      <c r="O21" s="39">
        <v>-6.5</v>
      </c>
      <c r="P21" s="39">
        <v>0.2</v>
      </c>
      <c r="Q21" s="39"/>
      <c r="R21" s="39">
        <v>-0.2</v>
      </c>
      <c r="S21" s="39"/>
      <c r="T21" s="39"/>
      <c r="U21" s="39"/>
      <c r="V21" s="25">
        <v>1673.4</v>
      </c>
      <c r="W21" s="43">
        <v>2410.9</v>
      </c>
      <c r="X21" s="43">
        <v>2101.9</v>
      </c>
      <c r="Y21" s="43">
        <v>292.8</v>
      </c>
      <c r="Z21" s="43">
        <v>16.2</v>
      </c>
      <c r="AA21" s="43"/>
      <c r="AB21" s="43">
        <v>-737.6</v>
      </c>
      <c r="AC21" s="43"/>
      <c r="AD21" s="43">
        <v>66.3</v>
      </c>
      <c r="AE21" s="43">
        <v>327.10000000000002</v>
      </c>
      <c r="AF21" s="43">
        <v>-534.4</v>
      </c>
      <c r="AG21" s="43"/>
      <c r="AH21" s="43">
        <v>-2.6</v>
      </c>
      <c r="AI21" s="43">
        <v>-82.5</v>
      </c>
      <c r="AJ21" s="43">
        <v>3</v>
      </c>
      <c r="AK21" s="43">
        <v>-507.7</v>
      </c>
      <c r="AL21" s="43">
        <v>54.6</v>
      </c>
      <c r="AM21" s="43">
        <v>-6.8</v>
      </c>
      <c r="AN21" s="43">
        <v>-7.8</v>
      </c>
      <c r="AO21" s="43">
        <v>-22.6</v>
      </c>
      <c r="AP21" s="43">
        <v>1</v>
      </c>
      <c r="AQ21" s="43">
        <v>14.7</v>
      </c>
      <c r="AR21" s="43">
        <v>-39.799999999999997</v>
      </c>
      <c r="AS21" s="25">
        <v>594.79999999999995</v>
      </c>
      <c r="AT21" s="25">
        <v>1.8</v>
      </c>
      <c r="AU21" s="26"/>
      <c r="AV21" s="43"/>
      <c r="AW21" s="26"/>
      <c r="AX21" s="26"/>
      <c r="AY21" s="43"/>
      <c r="AZ21" s="26"/>
      <c r="BA21" s="26"/>
      <c r="BB21" s="26"/>
      <c r="BC21" s="26"/>
      <c r="BD21" s="43">
        <v>1.8</v>
      </c>
      <c r="BE21" s="26">
        <v>3.8</v>
      </c>
      <c r="BF21" s="26">
        <v>-2</v>
      </c>
      <c r="BG21" s="26"/>
      <c r="BH21" s="48">
        <v>-9.6</v>
      </c>
      <c r="BI21" s="25"/>
      <c r="BJ21" s="26">
        <v>3.3</v>
      </c>
      <c r="BK21" s="25"/>
      <c r="BL21" s="25">
        <v>3.3</v>
      </c>
      <c r="BM21" s="5"/>
    </row>
    <row r="22" spans="4:66" x14ac:dyDescent="0.2">
      <c r="D22" s="25" t="s">
        <v>83</v>
      </c>
      <c r="E22" s="25" t="s">
        <v>78</v>
      </c>
      <c r="F22" s="25">
        <v>590.4</v>
      </c>
      <c r="G22" s="4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8">
        <v>585.6</v>
      </c>
      <c r="W22" s="43"/>
      <c r="X22" s="43"/>
      <c r="Y22" s="43"/>
      <c r="Z22" s="43"/>
      <c r="AA22" s="43"/>
      <c r="AB22" s="43">
        <v>585.6</v>
      </c>
      <c r="AC22" s="43"/>
      <c r="AD22" s="43"/>
      <c r="AE22" s="43"/>
      <c r="AF22" s="43"/>
      <c r="AG22" s="43"/>
      <c r="AH22" s="43"/>
      <c r="AI22" s="43">
        <v>92.7</v>
      </c>
      <c r="AJ22" s="43"/>
      <c r="AK22" s="43">
        <v>88.9</v>
      </c>
      <c r="AL22" s="43">
        <v>399.4</v>
      </c>
      <c r="AM22" s="43"/>
      <c r="AN22" s="43">
        <v>4.5999999999999996</v>
      </c>
      <c r="AO22" s="43"/>
      <c r="AP22" s="43"/>
      <c r="AQ22" s="43"/>
      <c r="AR22" s="43"/>
      <c r="AS22" s="48">
        <v>4.8</v>
      </c>
      <c r="AT22" s="25"/>
      <c r="AU22" s="26"/>
      <c r="AV22" s="43"/>
      <c r="AW22" s="26"/>
      <c r="AX22" s="26"/>
      <c r="AY22" s="43"/>
      <c r="AZ22" s="26"/>
      <c r="BA22" s="26"/>
      <c r="BB22" s="26"/>
      <c r="BC22" s="26"/>
      <c r="BD22" s="43"/>
      <c r="BE22" s="26"/>
      <c r="BF22" s="26"/>
      <c r="BG22" s="26"/>
      <c r="BH22" s="25"/>
      <c r="BI22" s="25"/>
      <c r="BJ22" s="26"/>
      <c r="BK22" s="25"/>
      <c r="BL22" s="25"/>
      <c r="BM22" s="5"/>
    </row>
    <row r="23" spans="4:66" x14ac:dyDescent="0.2">
      <c r="D23" s="25" t="s">
        <v>84</v>
      </c>
      <c r="E23" s="25" t="s">
        <v>78</v>
      </c>
      <c r="F23" s="25">
        <v>-52.1</v>
      </c>
      <c r="G23" s="48">
        <v>13.9</v>
      </c>
      <c r="H23" s="39">
        <v>12.5</v>
      </c>
      <c r="I23" s="39">
        <v>12.5</v>
      </c>
      <c r="J23" s="39"/>
      <c r="K23" s="39">
        <v>8</v>
      </c>
      <c r="L23" s="39">
        <v>4.5</v>
      </c>
      <c r="M23" s="39"/>
      <c r="N23" s="39">
        <v>1.4</v>
      </c>
      <c r="O23" s="39">
        <v>1.6</v>
      </c>
      <c r="P23" s="39"/>
      <c r="Q23" s="39"/>
      <c r="R23" s="39">
        <v>-0.2</v>
      </c>
      <c r="S23" s="39"/>
      <c r="T23" s="39"/>
      <c r="U23" s="39"/>
      <c r="V23" s="48">
        <v>-71.5</v>
      </c>
      <c r="W23" s="43">
        <v>-4.7</v>
      </c>
      <c r="X23" s="43">
        <v>18.8</v>
      </c>
      <c r="Y23" s="43">
        <v>-23.4</v>
      </c>
      <c r="Z23" s="43">
        <v>-0.1</v>
      </c>
      <c r="AA23" s="43"/>
      <c r="AB23" s="43">
        <v>-66.8</v>
      </c>
      <c r="AC23" s="43"/>
      <c r="AD23" s="43">
        <v>-1</v>
      </c>
      <c r="AE23" s="43">
        <v>-4.7</v>
      </c>
      <c r="AF23" s="43">
        <v>-15.1</v>
      </c>
      <c r="AG23" s="43"/>
      <c r="AH23" s="43">
        <v>0</v>
      </c>
      <c r="AI23" s="43">
        <v>-0.4</v>
      </c>
      <c r="AJ23" s="43">
        <v>-2.7</v>
      </c>
      <c r="AK23" s="43">
        <v>-47.7</v>
      </c>
      <c r="AL23" s="43">
        <v>-34.799999999999997</v>
      </c>
      <c r="AM23" s="43">
        <v>-1</v>
      </c>
      <c r="AN23" s="43">
        <v>1.4</v>
      </c>
      <c r="AO23" s="43">
        <v>-0.1</v>
      </c>
      <c r="AP23" s="43">
        <v>-0.1</v>
      </c>
      <c r="AQ23" s="43">
        <v>0.1</v>
      </c>
      <c r="AR23" s="43">
        <v>39.4</v>
      </c>
      <c r="AS23" s="48">
        <v>3.5</v>
      </c>
      <c r="AT23" s="25">
        <v>2</v>
      </c>
      <c r="AU23" s="26"/>
      <c r="AV23" s="43"/>
      <c r="AW23" s="26"/>
      <c r="AX23" s="26"/>
      <c r="AY23" s="43"/>
      <c r="AZ23" s="26"/>
      <c r="BA23" s="26"/>
      <c r="BB23" s="26"/>
      <c r="BC23" s="26"/>
      <c r="BD23" s="43">
        <v>2</v>
      </c>
      <c r="BE23" s="26"/>
      <c r="BF23" s="26">
        <v>2</v>
      </c>
      <c r="BG23" s="26"/>
      <c r="BH23" s="48"/>
      <c r="BI23" s="48"/>
      <c r="BJ23" s="26"/>
      <c r="BK23" s="25"/>
      <c r="BL23" s="25"/>
      <c r="BM23" s="5"/>
      <c r="BN23" s="5"/>
    </row>
    <row r="24" spans="4:66" ht="17" thickBot="1" x14ac:dyDescent="0.25">
      <c r="D24" s="27" t="s">
        <v>85</v>
      </c>
      <c r="E24" s="27" t="s">
        <v>78</v>
      </c>
      <c r="F24" s="47">
        <v>22.8</v>
      </c>
      <c r="G24" s="27">
        <v>0</v>
      </c>
      <c r="H24" s="40"/>
      <c r="I24" s="40"/>
      <c r="J24" s="40"/>
      <c r="K24" s="40"/>
      <c r="L24" s="40"/>
      <c r="M24" s="40"/>
      <c r="N24" s="40">
        <v>0</v>
      </c>
      <c r="O24" s="40">
        <v>0</v>
      </c>
      <c r="P24" s="40"/>
      <c r="Q24" s="40"/>
      <c r="R24" s="40"/>
      <c r="S24" s="40"/>
      <c r="T24" s="40"/>
      <c r="U24" s="40"/>
      <c r="V24" s="27">
        <v>0</v>
      </c>
      <c r="W24" s="44">
        <v>0</v>
      </c>
      <c r="X24" s="44">
        <v>0</v>
      </c>
      <c r="Y24" s="44">
        <v>0</v>
      </c>
      <c r="Z24" s="44"/>
      <c r="AA24" s="44"/>
      <c r="AB24" s="44">
        <v>0</v>
      </c>
      <c r="AC24" s="44">
        <v>0</v>
      </c>
      <c r="AD24" s="44"/>
      <c r="AE24" s="44"/>
      <c r="AF24" s="44"/>
      <c r="AG24" s="44"/>
      <c r="AH24" s="44"/>
      <c r="AI24" s="44"/>
      <c r="AJ24" s="44"/>
      <c r="AK24" s="44">
        <v>0</v>
      </c>
      <c r="AL24" s="44"/>
      <c r="AM24" s="44"/>
      <c r="AN24" s="44"/>
      <c r="AO24" s="44"/>
      <c r="AP24" s="44"/>
      <c r="AQ24" s="44"/>
      <c r="AR24" s="44"/>
      <c r="AS24" s="47">
        <v>18.3</v>
      </c>
      <c r="AT24" s="27">
        <v>0.2</v>
      </c>
      <c r="AU24" s="35"/>
      <c r="AV24" s="44"/>
      <c r="AW24" s="35"/>
      <c r="AX24" s="35"/>
      <c r="AY24" s="44"/>
      <c r="AZ24" s="35"/>
      <c r="BA24" s="35"/>
      <c r="BB24" s="35"/>
      <c r="BC24" s="35"/>
      <c r="BD24" s="44">
        <v>0.2</v>
      </c>
      <c r="BE24" s="35"/>
      <c r="BF24" s="35">
        <v>0</v>
      </c>
      <c r="BG24" s="35">
        <v>0.2</v>
      </c>
      <c r="BH24" s="27">
        <v>4.3</v>
      </c>
      <c r="BI24" s="27"/>
      <c r="BJ24" s="35"/>
      <c r="BK24" s="27"/>
      <c r="BL24" s="27"/>
      <c r="BM24" s="19"/>
      <c r="BN24" s="36"/>
    </row>
    <row r="25" spans="4:66" x14ac:dyDescent="0.2">
      <c r="D25" s="25" t="s">
        <v>86</v>
      </c>
      <c r="E25" s="25" t="s">
        <v>78</v>
      </c>
      <c r="F25" s="25">
        <v>2926.8</v>
      </c>
      <c r="G25" s="25">
        <v>172.1</v>
      </c>
      <c r="H25" s="39">
        <v>177.1</v>
      </c>
      <c r="I25" s="39">
        <v>176.8</v>
      </c>
      <c r="J25" s="39">
        <v>0.1</v>
      </c>
      <c r="K25" s="39">
        <v>112.2</v>
      </c>
      <c r="L25" s="39">
        <v>64.5</v>
      </c>
      <c r="M25" s="39">
        <v>0.3</v>
      </c>
      <c r="N25" s="39">
        <v>-5</v>
      </c>
      <c r="O25" s="39">
        <v>-4.8</v>
      </c>
      <c r="P25" s="39">
        <v>0.2</v>
      </c>
      <c r="Q25" s="39"/>
      <c r="R25" s="39">
        <v>-0.4</v>
      </c>
      <c r="S25" s="39"/>
      <c r="T25" s="39"/>
      <c r="U25" s="39"/>
      <c r="V25" s="25">
        <v>1080.3</v>
      </c>
      <c r="W25" s="43">
        <v>2451.1</v>
      </c>
      <c r="X25" s="43">
        <v>2152.1999999999998</v>
      </c>
      <c r="Y25" s="43">
        <v>274.39999999999998</v>
      </c>
      <c r="Z25" s="43">
        <v>24.5</v>
      </c>
      <c r="AA25" s="43"/>
      <c r="AB25" s="43">
        <v>-1370.8</v>
      </c>
      <c r="AC25" s="43">
        <v>12.7</v>
      </c>
      <c r="AD25" s="43">
        <v>65.3</v>
      </c>
      <c r="AE25" s="43">
        <v>322.39999999999998</v>
      </c>
      <c r="AF25" s="43">
        <v>-549.6</v>
      </c>
      <c r="AG25" s="43"/>
      <c r="AH25" s="43">
        <v>-2.7</v>
      </c>
      <c r="AI25" s="43">
        <v>-175.6</v>
      </c>
      <c r="AJ25" s="43">
        <v>0.3</v>
      </c>
      <c r="AK25" s="43">
        <v>-644.29999999999995</v>
      </c>
      <c r="AL25" s="43">
        <v>-379.5</v>
      </c>
      <c r="AM25" s="43">
        <v>-7.8</v>
      </c>
      <c r="AN25" s="43">
        <v>-11</v>
      </c>
      <c r="AO25" s="43">
        <v>-22.7</v>
      </c>
      <c r="AP25" s="43">
        <v>0.8</v>
      </c>
      <c r="AQ25" s="43">
        <v>14.8</v>
      </c>
      <c r="AR25" s="43">
        <v>6.1</v>
      </c>
      <c r="AS25" s="25">
        <v>1297.8</v>
      </c>
      <c r="AT25" s="25">
        <v>301.5</v>
      </c>
      <c r="AU25" s="26">
        <v>0.2</v>
      </c>
      <c r="AV25" s="43">
        <v>55</v>
      </c>
      <c r="AW25" s="26">
        <v>35.299999999999997</v>
      </c>
      <c r="AX25" s="26">
        <v>19.7</v>
      </c>
      <c r="AY25" s="43">
        <v>32</v>
      </c>
      <c r="AZ25" s="26">
        <v>1.2</v>
      </c>
      <c r="BA25" s="26">
        <v>30.8</v>
      </c>
      <c r="BB25" s="26">
        <v>6.2</v>
      </c>
      <c r="BC25" s="26">
        <v>13.5</v>
      </c>
      <c r="BD25" s="43">
        <v>194.7</v>
      </c>
      <c r="BE25" s="26">
        <v>38.799999999999997</v>
      </c>
      <c r="BF25" s="26">
        <v>138.6</v>
      </c>
      <c r="BG25" s="26">
        <v>17.2</v>
      </c>
      <c r="BH25" s="25">
        <v>-13.9</v>
      </c>
      <c r="BI25" s="25"/>
      <c r="BJ25" s="26">
        <v>89.1</v>
      </c>
      <c r="BK25" s="25">
        <v>40</v>
      </c>
      <c r="BL25" s="25">
        <v>44.4</v>
      </c>
      <c r="BM25" s="5">
        <v>4.5999999999999996</v>
      </c>
    </row>
    <row r="26" spans="4:66" x14ac:dyDescent="0.2">
      <c r="D26" s="25" t="s">
        <v>87</v>
      </c>
      <c r="E26" s="25" t="s">
        <v>78</v>
      </c>
      <c r="F26" s="25">
        <v>4747.8</v>
      </c>
      <c r="G26" s="25">
        <v>242.9</v>
      </c>
      <c r="H26" s="39">
        <v>175.7</v>
      </c>
      <c r="I26" s="39">
        <v>175.7</v>
      </c>
      <c r="J26" s="39"/>
      <c r="K26" s="39">
        <v>111.8</v>
      </c>
      <c r="L26" s="39">
        <v>63.9</v>
      </c>
      <c r="M26" s="39"/>
      <c r="N26" s="39">
        <v>67.2</v>
      </c>
      <c r="O26" s="39">
        <v>42.8</v>
      </c>
      <c r="P26" s="39"/>
      <c r="Q26" s="39"/>
      <c r="R26" s="39"/>
      <c r="S26" s="39"/>
      <c r="T26" s="39">
        <v>1.7</v>
      </c>
      <c r="U26" s="39">
        <v>22.7</v>
      </c>
      <c r="V26" s="25">
        <v>3570.8</v>
      </c>
      <c r="W26" s="43">
        <v>2382.3000000000002</v>
      </c>
      <c r="X26" s="43">
        <v>2152.1999999999998</v>
      </c>
      <c r="Y26" s="43">
        <v>206.3</v>
      </c>
      <c r="Z26" s="43">
        <v>23.8</v>
      </c>
      <c r="AA26" s="43"/>
      <c r="AB26" s="43">
        <v>1188.5</v>
      </c>
      <c r="AC26" s="43">
        <v>22.7</v>
      </c>
      <c r="AD26" s="43">
        <v>43</v>
      </c>
      <c r="AE26" s="43">
        <v>607.4</v>
      </c>
      <c r="AF26" s="43">
        <v>11.8</v>
      </c>
      <c r="AG26" s="43"/>
      <c r="AH26" s="43">
        <v>0</v>
      </c>
      <c r="AI26" s="43">
        <v>18</v>
      </c>
      <c r="AJ26" s="43">
        <v>13</v>
      </c>
      <c r="AK26" s="43">
        <v>125.5</v>
      </c>
      <c r="AL26" s="43">
        <v>238.7</v>
      </c>
      <c r="AM26" s="43">
        <v>34.9</v>
      </c>
      <c r="AN26" s="43">
        <v>12</v>
      </c>
      <c r="AO26" s="43">
        <v>0</v>
      </c>
      <c r="AP26" s="43">
        <v>0.5</v>
      </c>
      <c r="AQ26" s="43"/>
      <c r="AR26" s="43">
        <v>61.1</v>
      </c>
      <c r="AS26" s="25">
        <v>587.6</v>
      </c>
      <c r="AT26" s="25">
        <v>252.1</v>
      </c>
      <c r="AU26" s="26">
        <v>0.2</v>
      </c>
      <c r="AV26" s="43">
        <v>55</v>
      </c>
      <c r="AW26" s="26">
        <v>35.299999999999997</v>
      </c>
      <c r="AX26" s="26">
        <v>19.7</v>
      </c>
      <c r="AY26" s="43">
        <v>30.8</v>
      </c>
      <c r="AZ26" s="26"/>
      <c r="BA26" s="26">
        <v>30.8</v>
      </c>
      <c r="BB26" s="26"/>
      <c r="BC26" s="26"/>
      <c r="BD26" s="43">
        <v>166</v>
      </c>
      <c r="BE26" s="26">
        <v>38.799999999999997</v>
      </c>
      <c r="BF26" s="26">
        <v>111.9</v>
      </c>
      <c r="BG26" s="26">
        <v>15.3</v>
      </c>
      <c r="BH26" s="25"/>
      <c r="BI26" s="25">
        <v>6</v>
      </c>
      <c r="BJ26" s="26">
        <v>88.5</v>
      </c>
      <c r="BK26" s="25">
        <v>40</v>
      </c>
      <c r="BL26" s="25">
        <v>44.4</v>
      </c>
      <c r="BM26" s="5">
        <v>4</v>
      </c>
    </row>
    <row r="27" spans="4:66" x14ac:dyDescent="0.2">
      <c r="D27" s="25" t="s">
        <v>88</v>
      </c>
      <c r="E27" s="25" t="s">
        <v>78</v>
      </c>
      <c r="F27" s="25">
        <v>947.1</v>
      </c>
      <c r="G27" s="48">
        <v>88.3</v>
      </c>
      <c r="H27" s="39">
        <v>63.9</v>
      </c>
      <c r="I27" s="39">
        <v>63.9</v>
      </c>
      <c r="J27" s="39"/>
      <c r="K27" s="39"/>
      <c r="L27" s="39">
        <v>63.9</v>
      </c>
      <c r="M27" s="39"/>
      <c r="N27" s="39">
        <v>24.4</v>
      </c>
      <c r="O27" s="39"/>
      <c r="P27" s="39"/>
      <c r="Q27" s="39"/>
      <c r="R27" s="39"/>
      <c r="S27" s="39"/>
      <c r="T27" s="39">
        <v>1.7</v>
      </c>
      <c r="U27" s="39">
        <v>22.7</v>
      </c>
      <c r="V27" s="48">
        <v>17</v>
      </c>
      <c r="W27" s="43"/>
      <c r="X27" s="43"/>
      <c r="Y27" s="43"/>
      <c r="Z27" s="43"/>
      <c r="AA27" s="43"/>
      <c r="AB27" s="43">
        <v>17</v>
      </c>
      <c r="AC27" s="43">
        <v>16.600000000000001</v>
      </c>
      <c r="AD27" s="43"/>
      <c r="AE27" s="43"/>
      <c r="AF27" s="43"/>
      <c r="AG27" s="43"/>
      <c r="AH27" s="43"/>
      <c r="AI27" s="43"/>
      <c r="AJ27" s="43"/>
      <c r="AK27" s="43">
        <v>0.4</v>
      </c>
      <c r="AL27" s="43">
        <v>0</v>
      </c>
      <c r="AM27" s="43"/>
      <c r="AN27" s="43"/>
      <c r="AO27" s="43"/>
      <c r="AP27" s="43"/>
      <c r="AQ27" s="43"/>
      <c r="AR27" s="43"/>
      <c r="AS27" s="48">
        <v>563</v>
      </c>
      <c r="AT27" s="48">
        <v>198.2</v>
      </c>
      <c r="AU27" s="26">
        <v>0.2</v>
      </c>
      <c r="AV27" s="43">
        <v>55</v>
      </c>
      <c r="AW27" s="26">
        <v>35.299999999999997</v>
      </c>
      <c r="AX27" s="26">
        <v>19.7</v>
      </c>
      <c r="AY27" s="43">
        <v>30.8</v>
      </c>
      <c r="AZ27" s="26"/>
      <c r="BA27" s="26">
        <v>30.8</v>
      </c>
      <c r="BB27" s="26"/>
      <c r="BC27" s="26"/>
      <c r="BD27" s="43">
        <v>112.1</v>
      </c>
      <c r="BE27" s="26">
        <v>38.799999999999997</v>
      </c>
      <c r="BF27" s="26">
        <v>64.400000000000006</v>
      </c>
      <c r="BG27" s="26">
        <v>8.9</v>
      </c>
      <c r="BH27" s="25"/>
      <c r="BI27" s="48">
        <v>6</v>
      </c>
      <c r="BJ27" s="26">
        <v>74.7</v>
      </c>
      <c r="BK27" s="25">
        <v>40</v>
      </c>
      <c r="BL27" s="25">
        <v>33.1</v>
      </c>
      <c r="BM27" s="5">
        <v>1.6</v>
      </c>
    </row>
    <row r="28" spans="4:66" x14ac:dyDescent="0.2">
      <c r="D28" s="25" t="s">
        <v>89</v>
      </c>
      <c r="E28" s="25" t="s">
        <v>78</v>
      </c>
      <c r="F28" s="25">
        <v>3800.8</v>
      </c>
      <c r="G28" s="25">
        <v>154.6</v>
      </c>
      <c r="H28" s="39">
        <v>111.8</v>
      </c>
      <c r="I28" s="39">
        <v>111.8</v>
      </c>
      <c r="J28" s="39"/>
      <c r="K28" s="39">
        <v>111.8</v>
      </c>
      <c r="L28" s="39"/>
      <c r="M28" s="39"/>
      <c r="N28" s="39">
        <v>42.8</v>
      </c>
      <c r="O28" s="39">
        <v>42.8</v>
      </c>
      <c r="P28" s="39"/>
      <c r="Q28" s="39"/>
      <c r="R28" s="39"/>
      <c r="S28" s="39"/>
      <c r="T28" s="39"/>
      <c r="U28" s="39"/>
      <c r="V28" s="48">
        <v>3553.9</v>
      </c>
      <c r="W28" s="43">
        <v>2382.3000000000002</v>
      </c>
      <c r="X28" s="43">
        <v>2152.1999999999998</v>
      </c>
      <c r="Y28" s="43">
        <v>206.3</v>
      </c>
      <c r="Z28" s="43">
        <v>23.8</v>
      </c>
      <c r="AA28" s="43"/>
      <c r="AB28" s="43">
        <v>1171.5999999999999</v>
      </c>
      <c r="AC28" s="43">
        <v>6.1</v>
      </c>
      <c r="AD28" s="43">
        <v>43</v>
      </c>
      <c r="AE28" s="43">
        <v>607.4</v>
      </c>
      <c r="AF28" s="43">
        <v>11.8</v>
      </c>
      <c r="AG28" s="43"/>
      <c r="AH28" s="43">
        <v>0</v>
      </c>
      <c r="AI28" s="43">
        <v>18</v>
      </c>
      <c r="AJ28" s="43">
        <v>13</v>
      </c>
      <c r="AK28" s="43">
        <v>125.1</v>
      </c>
      <c r="AL28" s="43">
        <v>238.7</v>
      </c>
      <c r="AM28" s="43">
        <v>34.9</v>
      </c>
      <c r="AN28" s="43">
        <v>12</v>
      </c>
      <c r="AO28" s="43">
        <v>0</v>
      </c>
      <c r="AP28" s="43">
        <v>0.5</v>
      </c>
      <c r="AQ28" s="43"/>
      <c r="AR28" s="43">
        <v>61.1</v>
      </c>
      <c r="AS28" s="48">
        <v>24.6</v>
      </c>
      <c r="AT28" s="48">
        <v>53.9</v>
      </c>
      <c r="AU28" s="26"/>
      <c r="AV28" s="43"/>
      <c r="AW28" s="26"/>
      <c r="AX28" s="26"/>
      <c r="AY28" s="43"/>
      <c r="AZ28" s="26"/>
      <c r="BA28" s="26"/>
      <c r="BB28" s="26"/>
      <c r="BC28" s="26"/>
      <c r="BD28" s="43">
        <v>53.9</v>
      </c>
      <c r="BE28" s="26"/>
      <c r="BF28" s="26">
        <v>47.5</v>
      </c>
      <c r="BG28" s="26">
        <v>6.4</v>
      </c>
      <c r="BH28" s="25"/>
      <c r="BI28" s="25"/>
      <c r="BJ28" s="26">
        <v>13.7</v>
      </c>
      <c r="BK28" s="25"/>
      <c r="BL28" s="25">
        <v>11.4</v>
      </c>
      <c r="BM28" s="5">
        <v>2.4</v>
      </c>
    </row>
    <row r="29" spans="4:66" x14ac:dyDescent="0.2">
      <c r="D29" s="25" t="s">
        <v>90</v>
      </c>
      <c r="E29" s="25" t="s">
        <v>78</v>
      </c>
      <c r="F29" s="25">
        <v>4309</v>
      </c>
      <c r="G29" s="25">
        <v>103.2</v>
      </c>
      <c r="H29" s="39"/>
      <c r="I29" s="39"/>
      <c r="J29" s="39"/>
      <c r="K29" s="39"/>
      <c r="L29" s="39"/>
      <c r="M29" s="39"/>
      <c r="N29" s="39">
        <v>103.2</v>
      </c>
      <c r="O29" s="39">
        <v>53.6</v>
      </c>
      <c r="P29" s="39"/>
      <c r="Q29" s="39"/>
      <c r="R29" s="39">
        <v>2.9</v>
      </c>
      <c r="S29" s="39"/>
      <c r="T29" s="39">
        <v>15.2</v>
      </c>
      <c r="U29" s="39">
        <v>31.6</v>
      </c>
      <c r="V29" s="25">
        <v>3552.1</v>
      </c>
      <c r="W29" s="43"/>
      <c r="X29" s="43"/>
      <c r="Y29" s="43"/>
      <c r="Z29" s="43"/>
      <c r="AA29" s="43"/>
      <c r="AB29" s="43">
        <v>3552.1</v>
      </c>
      <c r="AC29" s="43">
        <v>196</v>
      </c>
      <c r="AD29" s="43">
        <v>67.400000000000006</v>
      </c>
      <c r="AE29" s="43">
        <v>525.79999999999995</v>
      </c>
      <c r="AF29" s="43">
        <v>716.7</v>
      </c>
      <c r="AG29" s="43"/>
      <c r="AH29" s="43">
        <v>2.7</v>
      </c>
      <c r="AI29" s="43">
        <v>195.1</v>
      </c>
      <c r="AJ29" s="43">
        <v>14.8</v>
      </c>
      <c r="AK29" s="43">
        <v>1034.4000000000001</v>
      </c>
      <c r="AL29" s="43">
        <v>618.70000000000005</v>
      </c>
      <c r="AM29" s="43">
        <v>44.4</v>
      </c>
      <c r="AN29" s="43">
        <v>29.4</v>
      </c>
      <c r="AO29" s="43">
        <v>26.7</v>
      </c>
      <c r="AP29" s="43">
        <v>2.1</v>
      </c>
      <c r="AQ29" s="43">
        <v>14.8</v>
      </c>
      <c r="AR29" s="43">
        <v>63.1</v>
      </c>
      <c r="AS29" s="25">
        <v>7.9</v>
      </c>
      <c r="AT29" s="25"/>
      <c r="AU29" s="26"/>
      <c r="AV29" s="43"/>
      <c r="AW29" s="26"/>
      <c r="AX29" s="26"/>
      <c r="AY29" s="43"/>
      <c r="AZ29" s="26"/>
      <c r="BA29" s="26"/>
      <c r="BB29" s="26"/>
      <c r="BC29" s="26"/>
      <c r="BD29" s="43"/>
      <c r="BE29" s="26"/>
      <c r="BF29" s="26"/>
      <c r="BG29" s="26"/>
      <c r="BH29" s="25">
        <v>443.8</v>
      </c>
      <c r="BI29" s="25">
        <v>202</v>
      </c>
      <c r="BJ29" s="26"/>
      <c r="BK29" s="25"/>
      <c r="BL29" s="25"/>
      <c r="BM29" s="5"/>
    </row>
    <row r="30" spans="4:66" x14ac:dyDescent="0.2">
      <c r="D30" s="25" t="s">
        <v>91</v>
      </c>
      <c r="E30" s="25" t="s">
        <v>78</v>
      </c>
      <c r="F30" s="25">
        <v>615.5</v>
      </c>
      <c r="G30" s="25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8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25"/>
      <c r="AT30" s="25"/>
      <c r="AU30" s="26"/>
      <c r="AV30" s="43"/>
      <c r="AW30" s="26"/>
      <c r="AX30" s="26"/>
      <c r="AY30" s="43"/>
      <c r="AZ30" s="26"/>
      <c r="BA30" s="26"/>
      <c r="BB30" s="26"/>
      <c r="BC30" s="26"/>
      <c r="BD30" s="43"/>
      <c r="BE30" s="26"/>
      <c r="BF30" s="26"/>
      <c r="BG30" s="26"/>
      <c r="BH30" s="48">
        <v>443.8</v>
      </c>
      <c r="BI30" s="48">
        <v>171.7</v>
      </c>
      <c r="BJ30" s="26"/>
      <c r="BK30" s="25"/>
      <c r="BL30" s="25"/>
      <c r="BM30" s="5"/>
    </row>
    <row r="31" spans="4:66" x14ac:dyDescent="0.2">
      <c r="D31" s="25" t="s">
        <v>92</v>
      </c>
      <c r="E31" s="25" t="s">
        <v>78</v>
      </c>
      <c r="F31" s="25">
        <v>3693.5</v>
      </c>
      <c r="G31" s="48">
        <v>103.2</v>
      </c>
      <c r="H31" s="39"/>
      <c r="I31" s="39"/>
      <c r="J31" s="39"/>
      <c r="K31" s="39"/>
      <c r="L31" s="39"/>
      <c r="M31" s="39"/>
      <c r="N31" s="39">
        <v>103.2</v>
      </c>
      <c r="O31" s="39">
        <v>53.6</v>
      </c>
      <c r="P31" s="39"/>
      <c r="Q31" s="39"/>
      <c r="R31" s="39">
        <v>2.9</v>
      </c>
      <c r="S31" s="39"/>
      <c r="T31" s="39">
        <v>15.2</v>
      </c>
      <c r="U31" s="39">
        <v>31.6</v>
      </c>
      <c r="V31" s="48">
        <v>3552.1</v>
      </c>
      <c r="W31" s="43"/>
      <c r="X31" s="43"/>
      <c r="Y31" s="43"/>
      <c r="Z31" s="43"/>
      <c r="AA31" s="43"/>
      <c r="AB31" s="43">
        <v>3552.1</v>
      </c>
      <c r="AC31" s="43">
        <v>196</v>
      </c>
      <c r="AD31" s="43">
        <v>67.400000000000006</v>
      </c>
      <c r="AE31" s="43">
        <v>525.79999999999995</v>
      </c>
      <c r="AF31" s="43">
        <v>716.7</v>
      </c>
      <c r="AG31" s="43"/>
      <c r="AH31" s="43">
        <v>2.7</v>
      </c>
      <c r="AI31" s="43">
        <v>195.1</v>
      </c>
      <c r="AJ31" s="43">
        <v>14.8</v>
      </c>
      <c r="AK31" s="43">
        <v>1034.4000000000001</v>
      </c>
      <c r="AL31" s="43">
        <v>618.70000000000005</v>
      </c>
      <c r="AM31" s="43">
        <v>44.4</v>
      </c>
      <c r="AN31" s="43">
        <v>29.4</v>
      </c>
      <c r="AO31" s="43">
        <v>26.7</v>
      </c>
      <c r="AP31" s="43">
        <v>2.1</v>
      </c>
      <c r="AQ31" s="43">
        <v>14.8</v>
      </c>
      <c r="AR31" s="43">
        <v>63.1</v>
      </c>
      <c r="AS31" s="48">
        <v>7.9</v>
      </c>
      <c r="AT31" s="25"/>
      <c r="AU31" s="26"/>
      <c r="AV31" s="43"/>
      <c r="AW31" s="26"/>
      <c r="AX31" s="26"/>
      <c r="AY31" s="43"/>
      <c r="AZ31" s="26"/>
      <c r="BA31" s="26"/>
      <c r="BB31" s="26"/>
      <c r="BC31" s="26"/>
      <c r="BD31" s="43"/>
      <c r="BE31" s="26"/>
      <c r="BF31" s="26"/>
      <c r="BG31" s="26"/>
      <c r="BH31" s="25"/>
      <c r="BI31" s="48">
        <v>30.3</v>
      </c>
      <c r="BJ31" s="26"/>
      <c r="BK31" s="25"/>
      <c r="BL31" s="25"/>
      <c r="BM31" s="5"/>
    </row>
    <row r="32" spans="4:66" x14ac:dyDescent="0.2">
      <c r="D32" s="26" t="s">
        <v>200</v>
      </c>
      <c r="E32" s="26" t="s">
        <v>78</v>
      </c>
      <c r="F32" s="26">
        <v>438.8</v>
      </c>
      <c r="G32" s="26">
        <v>139.69999999999999</v>
      </c>
      <c r="H32" s="39">
        <v>175.7</v>
      </c>
      <c r="I32" s="39">
        <v>175.7</v>
      </c>
      <c r="J32" s="39"/>
      <c r="K32" s="39">
        <v>111.8</v>
      </c>
      <c r="L32" s="39">
        <v>63.9</v>
      </c>
      <c r="M32" s="39"/>
      <c r="N32" s="39">
        <v>-36</v>
      </c>
      <c r="O32" s="39">
        <v>-10.8</v>
      </c>
      <c r="P32" s="39"/>
      <c r="Q32" s="39"/>
      <c r="R32" s="39">
        <v>-2.9</v>
      </c>
      <c r="S32" s="39"/>
      <c r="T32" s="39">
        <v>-13.5</v>
      </c>
      <c r="U32" s="39">
        <v>-8.9</v>
      </c>
      <c r="V32" s="26">
        <v>18.7</v>
      </c>
      <c r="W32" s="43">
        <v>2382.3000000000002</v>
      </c>
      <c r="X32" s="43">
        <v>2152.1999999999998</v>
      </c>
      <c r="Y32" s="43">
        <v>206.3</v>
      </c>
      <c r="Z32" s="43">
        <v>23.8</v>
      </c>
      <c r="AA32" s="43"/>
      <c r="AB32" s="43">
        <v>-2363.6</v>
      </c>
      <c r="AC32" s="43">
        <v>-173.4</v>
      </c>
      <c r="AD32" s="43">
        <v>-24.4</v>
      </c>
      <c r="AE32" s="43">
        <v>81.599999999999994</v>
      </c>
      <c r="AF32" s="43">
        <v>-704.9</v>
      </c>
      <c r="AG32" s="43"/>
      <c r="AH32" s="43">
        <v>-2.7</v>
      </c>
      <c r="AI32" s="43">
        <v>-177</v>
      </c>
      <c r="AJ32" s="43">
        <v>-1.9</v>
      </c>
      <c r="AK32" s="43">
        <v>-908.9</v>
      </c>
      <c r="AL32" s="43">
        <v>-380</v>
      </c>
      <c r="AM32" s="43">
        <v>-9.5</v>
      </c>
      <c r="AN32" s="43">
        <v>-17.399999999999999</v>
      </c>
      <c r="AO32" s="43">
        <v>-26.7</v>
      </c>
      <c r="AP32" s="43">
        <v>-1.6</v>
      </c>
      <c r="AQ32" s="43">
        <v>-14.8</v>
      </c>
      <c r="AR32" s="43">
        <v>-2</v>
      </c>
      <c r="AS32" s="26">
        <v>579.70000000000005</v>
      </c>
      <c r="AT32" s="26">
        <v>252.1</v>
      </c>
      <c r="AU32" s="26">
        <v>0.2</v>
      </c>
      <c r="AV32" s="43">
        <v>55</v>
      </c>
      <c r="AW32" s="26">
        <v>35.299999999999997</v>
      </c>
      <c r="AX32" s="26">
        <v>19.7</v>
      </c>
      <c r="AY32" s="43">
        <v>30.8</v>
      </c>
      <c r="AZ32" s="26"/>
      <c r="BA32" s="26">
        <v>30.8</v>
      </c>
      <c r="BB32" s="26"/>
      <c r="BC32" s="26"/>
      <c r="BD32" s="43">
        <v>166</v>
      </c>
      <c r="BE32" s="26">
        <v>38.799999999999997</v>
      </c>
      <c r="BF32" s="26">
        <v>111.9</v>
      </c>
      <c r="BG32" s="26">
        <v>15.3</v>
      </c>
      <c r="BH32" s="26">
        <v>-443.8</v>
      </c>
      <c r="BI32" s="26">
        <v>-196</v>
      </c>
      <c r="BJ32" s="26">
        <v>88.5</v>
      </c>
      <c r="BK32" s="26">
        <v>40</v>
      </c>
      <c r="BL32" s="26">
        <v>44.4</v>
      </c>
      <c r="BM32">
        <v>4</v>
      </c>
    </row>
    <row r="33" spans="4:66" x14ac:dyDescent="0.2">
      <c r="D33" s="26" t="s">
        <v>201</v>
      </c>
      <c r="E33" s="26" t="s">
        <v>78</v>
      </c>
      <c r="F33" s="26">
        <v>331.6</v>
      </c>
      <c r="G33" s="49">
        <v>88.3</v>
      </c>
      <c r="H33" s="39">
        <v>63.9</v>
      </c>
      <c r="I33" s="39">
        <v>63.9</v>
      </c>
      <c r="J33" s="39"/>
      <c r="K33" s="39"/>
      <c r="L33" s="39">
        <v>63.9</v>
      </c>
      <c r="M33" s="39"/>
      <c r="N33" s="39">
        <v>24.4</v>
      </c>
      <c r="O33" s="39"/>
      <c r="P33" s="39"/>
      <c r="Q33" s="39"/>
      <c r="R33" s="39"/>
      <c r="S33" s="39"/>
      <c r="T33" s="39">
        <v>1.7</v>
      </c>
      <c r="U33" s="39">
        <v>22.7</v>
      </c>
      <c r="V33" s="49">
        <v>17</v>
      </c>
      <c r="W33" s="43"/>
      <c r="X33" s="43"/>
      <c r="Y33" s="43"/>
      <c r="Z33" s="43"/>
      <c r="AA33" s="43"/>
      <c r="AB33" s="43">
        <v>17</v>
      </c>
      <c r="AC33" s="43">
        <v>16.600000000000001</v>
      </c>
      <c r="AD33" s="43"/>
      <c r="AE33" s="43"/>
      <c r="AF33" s="43"/>
      <c r="AG33" s="43"/>
      <c r="AH33" s="43"/>
      <c r="AI33" s="43"/>
      <c r="AJ33" s="43"/>
      <c r="AK33" s="43">
        <v>0.4</v>
      </c>
      <c r="AL33" s="43">
        <v>0</v>
      </c>
      <c r="AM33" s="43"/>
      <c r="AN33" s="43"/>
      <c r="AO33" s="43"/>
      <c r="AP33" s="43"/>
      <c r="AQ33" s="43"/>
      <c r="AR33" s="43"/>
      <c r="AS33" s="49">
        <v>563</v>
      </c>
      <c r="AT33" s="49">
        <v>198.2</v>
      </c>
      <c r="AU33" s="26">
        <v>0.2</v>
      </c>
      <c r="AV33" s="43">
        <v>55</v>
      </c>
      <c r="AW33" s="26">
        <v>35.299999999999997</v>
      </c>
      <c r="AX33" s="26">
        <v>19.7</v>
      </c>
      <c r="AY33" s="43">
        <v>30.8</v>
      </c>
      <c r="AZ33" s="26"/>
      <c r="BA33" s="26">
        <v>30.8</v>
      </c>
      <c r="BB33" s="26"/>
      <c r="BC33" s="26"/>
      <c r="BD33" s="43">
        <v>112.1</v>
      </c>
      <c r="BE33" s="26">
        <v>38.799999999999997</v>
      </c>
      <c r="BF33" s="26">
        <v>64.400000000000006</v>
      </c>
      <c r="BG33" s="26">
        <v>8.9</v>
      </c>
      <c r="BH33" s="49">
        <v>-443.8</v>
      </c>
      <c r="BI33" s="49">
        <v>-165.7</v>
      </c>
      <c r="BJ33" s="49">
        <v>74.7</v>
      </c>
      <c r="BK33" s="26">
        <v>40</v>
      </c>
      <c r="BL33" s="26">
        <v>33.1</v>
      </c>
      <c r="BM33">
        <v>1.6</v>
      </c>
    </row>
    <row r="34" spans="4:66" x14ac:dyDescent="0.2">
      <c r="D34" s="26" t="s">
        <v>202</v>
      </c>
      <c r="E34" s="26" t="s">
        <v>78</v>
      </c>
      <c r="F34" s="26">
        <v>107.3</v>
      </c>
      <c r="G34" s="49">
        <v>51.4</v>
      </c>
      <c r="H34" s="39">
        <v>111.8</v>
      </c>
      <c r="I34" s="39">
        <v>111.8</v>
      </c>
      <c r="J34" s="39"/>
      <c r="K34" s="39">
        <v>111.8</v>
      </c>
      <c r="L34" s="39"/>
      <c r="M34" s="39"/>
      <c r="N34" s="39">
        <v>-60.4</v>
      </c>
      <c r="O34" s="39">
        <v>-10.8</v>
      </c>
      <c r="P34" s="39"/>
      <c r="Q34" s="39"/>
      <c r="R34" s="39">
        <v>-2.9</v>
      </c>
      <c r="S34" s="39"/>
      <c r="T34" s="39">
        <v>-15.2</v>
      </c>
      <c r="U34" s="39">
        <v>-31.6</v>
      </c>
      <c r="V34" s="49">
        <v>1.7</v>
      </c>
      <c r="W34" s="43">
        <v>2382.3000000000002</v>
      </c>
      <c r="X34" s="43">
        <v>2152.1999999999998</v>
      </c>
      <c r="Y34" s="43">
        <v>206.3</v>
      </c>
      <c r="Z34" s="43">
        <v>23.8</v>
      </c>
      <c r="AA34" s="43"/>
      <c r="AB34" s="43">
        <v>-2380.6</v>
      </c>
      <c r="AC34" s="43">
        <v>-190</v>
      </c>
      <c r="AD34" s="43">
        <v>-24.4</v>
      </c>
      <c r="AE34" s="43">
        <v>81.599999999999994</v>
      </c>
      <c r="AF34" s="43">
        <v>-704.9</v>
      </c>
      <c r="AG34" s="43"/>
      <c r="AH34" s="43">
        <v>-2.7</v>
      </c>
      <c r="AI34" s="43">
        <v>-177</v>
      </c>
      <c r="AJ34" s="43">
        <v>-1.9</v>
      </c>
      <c r="AK34" s="43">
        <v>-909.3</v>
      </c>
      <c r="AL34" s="43">
        <v>-380</v>
      </c>
      <c r="AM34" s="43">
        <v>-9.5</v>
      </c>
      <c r="AN34" s="43">
        <v>-17.399999999999999</v>
      </c>
      <c r="AO34" s="43">
        <v>-26.7</v>
      </c>
      <c r="AP34" s="43">
        <v>-1.6</v>
      </c>
      <c r="AQ34" s="43">
        <v>-14.8</v>
      </c>
      <c r="AR34" s="43">
        <v>-2</v>
      </c>
      <c r="AS34" s="49">
        <v>16.8</v>
      </c>
      <c r="AT34" s="49">
        <v>53.9</v>
      </c>
      <c r="AU34" s="26"/>
      <c r="AV34" s="43"/>
      <c r="AW34" s="26"/>
      <c r="AX34" s="26"/>
      <c r="AY34" s="43"/>
      <c r="AZ34" s="26"/>
      <c r="BA34" s="26"/>
      <c r="BB34" s="26"/>
      <c r="BC34" s="26"/>
      <c r="BD34" s="43">
        <v>53.9</v>
      </c>
      <c r="BE34" s="26"/>
      <c r="BF34" s="26">
        <v>47.5</v>
      </c>
      <c r="BG34" s="26">
        <v>6.4</v>
      </c>
      <c r="BH34" s="49"/>
      <c r="BI34" s="49">
        <v>-30.3</v>
      </c>
      <c r="BJ34" s="49">
        <v>13.7</v>
      </c>
      <c r="BK34" s="26"/>
      <c r="BL34" s="26">
        <v>11.4</v>
      </c>
      <c r="BM34">
        <v>2.4</v>
      </c>
    </row>
    <row r="35" spans="4:66" x14ac:dyDescent="0.2">
      <c r="D35" s="28" t="s">
        <v>203</v>
      </c>
      <c r="E35" s="28" t="s">
        <v>78</v>
      </c>
      <c r="F35" s="28">
        <v>192.6</v>
      </c>
      <c r="G35" s="52">
        <v>16.2</v>
      </c>
      <c r="H35" s="41"/>
      <c r="I35" s="41"/>
      <c r="J35" s="41"/>
      <c r="K35" s="41"/>
      <c r="L35" s="41"/>
      <c r="M35" s="41"/>
      <c r="N35" s="41">
        <v>16.2</v>
      </c>
      <c r="O35" s="41"/>
      <c r="P35" s="41"/>
      <c r="Q35" s="41"/>
      <c r="R35" s="41"/>
      <c r="S35" s="41"/>
      <c r="T35" s="41">
        <v>8.4</v>
      </c>
      <c r="U35" s="41">
        <v>7.9</v>
      </c>
      <c r="V35" s="52">
        <v>84.4</v>
      </c>
      <c r="W35" s="45"/>
      <c r="X35" s="45"/>
      <c r="Y35" s="45"/>
      <c r="Z35" s="45"/>
      <c r="AA35" s="45"/>
      <c r="AB35" s="45">
        <v>84.4</v>
      </c>
      <c r="AC35" s="45">
        <v>73.5</v>
      </c>
      <c r="AD35" s="45">
        <v>0.7</v>
      </c>
      <c r="AE35" s="45"/>
      <c r="AF35" s="45"/>
      <c r="AG35" s="45"/>
      <c r="AH35" s="45"/>
      <c r="AI35" s="45"/>
      <c r="AJ35" s="45"/>
      <c r="AK35" s="45">
        <v>0.1</v>
      </c>
      <c r="AL35" s="45"/>
      <c r="AM35" s="45"/>
      <c r="AN35" s="45"/>
      <c r="AO35" s="45"/>
      <c r="AP35" s="45"/>
      <c r="AQ35" s="45">
        <v>10.1</v>
      </c>
      <c r="AR35" s="45">
        <v>0</v>
      </c>
      <c r="AS35" s="52">
        <v>46.7</v>
      </c>
      <c r="AT35" s="52"/>
      <c r="AU35" s="28"/>
      <c r="AV35" s="45"/>
      <c r="AW35" s="28"/>
      <c r="AX35" s="28"/>
      <c r="AY35" s="45"/>
      <c r="AZ35" s="28"/>
      <c r="BA35" s="28"/>
      <c r="BB35" s="28"/>
      <c r="BC35" s="28"/>
      <c r="BD35" s="45"/>
      <c r="BE35" s="28"/>
      <c r="BF35" s="28"/>
      <c r="BG35" s="28"/>
      <c r="BH35" s="52">
        <v>30.1</v>
      </c>
      <c r="BI35" s="28">
        <v>15.2</v>
      </c>
      <c r="BJ35" s="52"/>
      <c r="BK35" s="28"/>
      <c r="BL35" s="28"/>
      <c r="BM35" s="21"/>
      <c r="BN35" s="21"/>
    </row>
    <row r="36" spans="4:66" x14ac:dyDescent="0.2">
      <c r="D36" s="26" t="s">
        <v>93</v>
      </c>
      <c r="E36" s="26" t="s">
        <v>78</v>
      </c>
      <c r="F36" s="26">
        <v>12.3</v>
      </c>
      <c r="G36" s="4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9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9"/>
      <c r="AT36" s="49"/>
      <c r="AU36" s="26"/>
      <c r="AV36" s="43"/>
      <c r="AW36" s="26"/>
      <c r="AX36" s="26"/>
      <c r="AY36" s="43"/>
      <c r="AZ36" s="26"/>
      <c r="BA36" s="26"/>
      <c r="BB36" s="26"/>
      <c r="BC36" s="26"/>
      <c r="BD36" s="43"/>
      <c r="BE36" s="26"/>
      <c r="BF36" s="26"/>
      <c r="BG36" s="26"/>
      <c r="BH36" s="49">
        <v>12.3</v>
      </c>
      <c r="BI36" s="49"/>
      <c r="BJ36" s="49"/>
      <c r="BK36" s="26"/>
      <c r="BL36" s="26"/>
      <c r="BM36" s="5"/>
    </row>
    <row r="37" spans="4:66" x14ac:dyDescent="0.2">
      <c r="D37" s="26" t="s">
        <v>94</v>
      </c>
      <c r="E37" s="26" t="s">
        <v>78</v>
      </c>
      <c r="F37" s="26">
        <v>29.1</v>
      </c>
      <c r="G37" s="4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9">
        <v>0</v>
      </c>
      <c r="W37" s="43"/>
      <c r="X37" s="43"/>
      <c r="Y37" s="43"/>
      <c r="Z37" s="43"/>
      <c r="AA37" s="43"/>
      <c r="AB37" s="43">
        <v>0</v>
      </c>
      <c r="AC37" s="43"/>
      <c r="AD37" s="43"/>
      <c r="AE37" s="43"/>
      <c r="AF37" s="43"/>
      <c r="AG37" s="43"/>
      <c r="AH37" s="43"/>
      <c r="AI37" s="43"/>
      <c r="AJ37" s="43"/>
      <c r="AK37" s="43">
        <v>0</v>
      </c>
      <c r="AL37" s="43"/>
      <c r="AM37" s="43"/>
      <c r="AN37" s="43"/>
      <c r="AO37" s="43"/>
      <c r="AP37" s="43"/>
      <c r="AQ37" s="43"/>
      <c r="AR37" s="43"/>
      <c r="AS37" s="49">
        <v>22.3</v>
      </c>
      <c r="AT37" s="49"/>
      <c r="AU37" s="26"/>
      <c r="AV37" s="43"/>
      <c r="AW37" s="26"/>
      <c r="AX37" s="26"/>
      <c r="AY37" s="43"/>
      <c r="AZ37" s="26"/>
      <c r="BA37" s="26"/>
      <c r="BB37" s="26"/>
      <c r="BC37" s="26"/>
      <c r="BD37" s="43"/>
      <c r="BE37" s="26"/>
      <c r="BF37" s="26"/>
      <c r="BG37" s="26"/>
      <c r="BH37" s="49">
        <v>6.8</v>
      </c>
      <c r="BI37" s="49"/>
      <c r="BJ37" s="49"/>
      <c r="BK37" s="26"/>
      <c r="BL37" s="26"/>
      <c r="BM37" s="5"/>
    </row>
    <row r="38" spans="4:66" x14ac:dyDescent="0.2">
      <c r="D38" s="26" t="s">
        <v>95</v>
      </c>
      <c r="E38" s="26" t="s">
        <v>78</v>
      </c>
      <c r="F38" s="26">
        <v>8.6</v>
      </c>
      <c r="G38" s="49">
        <v>7.3</v>
      </c>
      <c r="H38" s="39"/>
      <c r="I38" s="39"/>
      <c r="J38" s="39"/>
      <c r="K38" s="39"/>
      <c r="L38" s="39"/>
      <c r="M38" s="39"/>
      <c r="N38" s="39">
        <v>7.3</v>
      </c>
      <c r="O38" s="39"/>
      <c r="P38" s="39"/>
      <c r="Q38" s="39"/>
      <c r="R38" s="39"/>
      <c r="S38" s="39"/>
      <c r="T38" s="39">
        <v>5.7</v>
      </c>
      <c r="U38" s="39">
        <v>1.6</v>
      </c>
      <c r="V38" s="49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9"/>
      <c r="AT38" s="49"/>
      <c r="AU38" s="26"/>
      <c r="AV38" s="43"/>
      <c r="AW38" s="26"/>
      <c r="AX38" s="26"/>
      <c r="AY38" s="43"/>
      <c r="AZ38" s="26"/>
      <c r="BA38" s="26"/>
      <c r="BB38" s="26"/>
      <c r="BC38" s="26"/>
      <c r="BD38" s="43"/>
      <c r="BE38" s="26"/>
      <c r="BF38" s="26"/>
      <c r="BG38" s="26"/>
      <c r="BH38" s="49">
        <v>0.3</v>
      </c>
      <c r="BI38" s="49">
        <v>0.9</v>
      </c>
      <c r="BJ38" s="49"/>
      <c r="BK38" s="26"/>
      <c r="BL38" s="26"/>
      <c r="BM38" s="5"/>
    </row>
    <row r="39" spans="4:66" x14ac:dyDescent="0.2">
      <c r="D39" s="26" t="s">
        <v>96</v>
      </c>
      <c r="E39" s="26" t="s">
        <v>78</v>
      </c>
      <c r="F39" s="26">
        <v>10.199999999999999</v>
      </c>
      <c r="G39" s="49">
        <v>8.9</v>
      </c>
      <c r="H39" s="39"/>
      <c r="I39" s="39"/>
      <c r="J39" s="39"/>
      <c r="K39" s="39"/>
      <c r="L39" s="39"/>
      <c r="M39" s="39"/>
      <c r="N39" s="39">
        <v>8.9</v>
      </c>
      <c r="O39" s="39"/>
      <c r="P39" s="39"/>
      <c r="Q39" s="39"/>
      <c r="R39" s="39"/>
      <c r="S39" s="39"/>
      <c r="T39" s="39">
        <v>2.7</v>
      </c>
      <c r="U39" s="39">
        <v>6.2</v>
      </c>
      <c r="V39" s="49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9">
        <v>0.7</v>
      </c>
      <c r="AT39" s="49"/>
      <c r="AU39" s="26"/>
      <c r="AV39" s="43"/>
      <c r="AW39" s="26"/>
      <c r="AX39" s="26"/>
      <c r="AY39" s="43"/>
      <c r="AZ39" s="26"/>
      <c r="BA39" s="26"/>
      <c r="BB39" s="26"/>
      <c r="BC39" s="26"/>
      <c r="BD39" s="43"/>
      <c r="BE39" s="26"/>
      <c r="BF39" s="26"/>
      <c r="BG39" s="26"/>
      <c r="BH39" s="49">
        <v>0.6</v>
      </c>
      <c r="BI39" s="49"/>
      <c r="BJ39" s="49"/>
      <c r="BK39" s="26"/>
      <c r="BL39" s="26"/>
      <c r="BM39" s="5"/>
    </row>
    <row r="40" spans="4:66" x14ac:dyDescent="0.2">
      <c r="D40" s="26" t="s">
        <v>97</v>
      </c>
      <c r="E40" s="26" t="s">
        <v>78</v>
      </c>
      <c r="F40" s="26">
        <v>128.30000000000001</v>
      </c>
      <c r="G40" s="4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9">
        <v>84.4</v>
      </c>
      <c r="W40" s="43"/>
      <c r="X40" s="43"/>
      <c r="Y40" s="43"/>
      <c r="Z40" s="43"/>
      <c r="AA40" s="43"/>
      <c r="AB40" s="43">
        <v>84.4</v>
      </c>
      <c r="AC40" s="43">
        <v>73.5</v>
      </c>
      <c r="AD40" s="43">
        <v>0.7</v>
      </c>
      <c r="AE40" s="43"/>
      <c r="AF40" s="43"/>
      <c r="AG40" s="43"/>
      <c r="AH40" s="43"/>
      <c r="AI40" s="43"/>
      <c r="AJ40" s="43"/>
      <c r="AK40" s="43">
        <v>0</v>
      </c>
      <c r="AL40" s="43"/>
      <c r="AM40" s="43"/>
      <c r="AN40" s="43"/>
      <c r="AO40" s="43"/>
      <c r="AP40" s="43"/>
      <c r="AQ40" s="43">
        <v>10.1</v>
      </c>
      <c r="AR40" s="43"/>
      <c r="AS40" s="49">
        <v>22.2</v>
      </c>
      <c r="AT40" s="49"/>
      <c r="AU40" s="26"/>
      <c r="AV40" s="43"/>
      <c r="AW40" s="26"/>
      <c r="AX40" s="26"/>
      <c r="AY40" s="43"/>
      <c r="AZ40" s="26"/>
      <c r="BA40" s="26"/>
      <c r="BB40" s="26"/>
      <c r="BC40" s="26"/>
      <c r="BD40" s="43"/>
      <c r="BE40" s="26"/>
      <c r="BF40" s="26"/>
      <c r="BG40" s="26"/>
      <c r="BH40" s="49">
        <v>9.1</v>
      </c>
      <c r="BI40" s="49">
        <v>12.7</v>
      </c>
      <c r="BJ40" s="49"/>
      <c r="BK40" s="26"/>
      <c r="BL40" s="26"/>
      <c r="BM40" s="5"/>
    </row>
    <row r="41" spans="4:66" ht="17" thickBot="1" x14ac:dyDescent="0.25">
      <c r="D41" s="37" t="s">
        <v>204</v>
      </c>
      <c r="E41" s="37" t="s">
        <v>78</v>
      </c>
      <c r="F41" s="37">
        <v>4.0999999999999996</v>
      </c>
      <c r="G41" s="53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53">
        <v>0</v>
      </c>
      <c r="W41" s="46"/>
      <c r="X41" s="46"/>
      <c r="Y41" s="46"/>
      <c r="Z41" s="46"/>
      <c r="AA41" s="46"/>
      <c r="AB41" s="46">
        <v>0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>
        <v>0</v>
      </c>
      <c r="AS41" s="53">
        <v>1.6</v>
      </c>
      <c r="AT41" s="53"/>
      <c r="AU41" s="29"/>
      <c r="AV41" s="46"/>
      <c r="AW41" s="29"/>
      <c r="AX41" s="29"/>
      <c r="AY41" s="46"/>
      <c r="AZ41" s="29"/>
      <c r="BA41" s="29"/>
      <c r="BB41" s="29"/>
      <c r="BC41" s="29"/>
      <c r="BD41" s="46"/>
      <c r="BE41" s="29"/>
      <c r="BF41" s="29"/>
      <c r="BG41" s="29"/>
      <c r="BH41" s="53">
        <v>1</v>
      </c>
      <c r="BI41" s="53">
        <v>1.6</v>
      </c>
      <c r="BJ41" s="29"/>
      <c r="BK41" s="37"/>
      <c r="BL41" s="37"/>
      <c r="BM41" s="22"/>
      <c r="BN41" s="22"/>
    </row>
    <row r="42" spans="4:66" x14ac:dyDescent="0.2">
      <c r="D42" s="25" t="s">
        <v>98</v>
      </c>
      <c r="E42" s="25" t="s">
        <v>78</v>
      </c>
      <c r="F42" s="48">
        <v>25.6</v>
      </c>
      <c r="G42" s="25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25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25"/>
      <c r="AT42" s="25"/>
      <c r="AU42" s="26"/>
      <c r="AV42" s="43"/>
      <c r="AW42" s="26"/>
      <c r="AX42" s="26"/>
      <c r="AY42" s="43"/>
      <c r="AZ42" s="26"/>
      <c r="BA42" s="26"/>
      <c r="BB42" s="26"/>
      <c r="BC42" s="26"/>
      <c r="BD42" s="43"/>
      <c r="BE42" s="26"/>
      <c r="BF42" s="26"/>
      <c r="BG42" s="26"/>
      <c r="BH42" s="25">
        <v>17.100000000000001</v>
      </c>
      <c r="BI42" s="25">
        <v>8.5</v>
      </c>
      <c r="BJ42" s="26"/>
      <c r="BK42" s="25"/>
      <c r="BL42" s="25"/>
      <c r="BM42" s="5"/>
    </row>
    <row r="43" spans="4:66" x14ac:dyDescent="0.2">
      <c r="D43" s="25" t="s">
        <v>99</v>
      </c>
      <c r="E43" s="25" t="s">
        <v>78</v>
      </c>
      <c r="F43" s="25">
        <v>2269.8000000000002</v>
      </c>
      <c r="G43" s="48">
        <v>16.100000000000001</v>
      </c>
      <c r="H43" s="39">
        <v>1.4</v>
      </c>
      <c r="I43" s="39">
        <v>1.1000000000000001</v>
      </c>
      <c r="J43" s="39">
        <v>0.1</v>
      </c>
      <c r="K43" s="39">
        <v>0.3</v>
      </c>
      <c r="L43" s="39">
        <v>0.6</v>
      </c>
      <c r="M43" s="39">
        <v>0.3</v>
      </c>
      <c r="N43" s="39">
        <v>14.7</v>
      </c>
      <c r="O43" s="39">
        <v>5.9</v>
      </c>
      <c r="P43" s="39">
        <v>0.2</v>
      </c>
      <c r="Q43" s="39"/>
      <c r="R43" s="39">
        <v>2.5</v>
      </c>
      <c r="S43" s="39"/>
      <c r="T43" s="39">
        <v>5.0999999999999996</v>
      </c>
      <c r="U43" s="39">
        <v>1.1000000000000001</v>
      </c>
      <c r="V43" s="48">
        <v>977.2</v>
      </c>
      <c r="W43" s="43">
        <v>68.8</v>
      </c>
      <c r="X43" s="43"/>
      <c r="Y43" s="43">
        <v>68.099999999999994</v>
      </c>
      <c r="Z43" s="43">
        <v>0.7</v>
      </c>
      <c r="AA43" s="43"/>
      <c r="AB43" s="43">
        <v>908.5</v>
      </c>
      <c r="AC43" s="43">
        <v>112.5</v>
      </c>
      <c r="AD43" s="43">
        <v>88.9</v>
      </c>
      <c r="AE43" s="43">
        <v>240.8</v>
      </c>
      <c r="AF43" s="43">
        <v>155.30000000000001</v>
      </c>
      <c r="AG43" s="43"/>
      <c r="AH43" s="43">
        <v>0</v>
      </c>
      <c r="AI43" s="43">
        <v>1.4</v>
      </c>
      <c r="AJ43" s="43">
        <v>2.1</v>
      </c>
      <c r="AK43" s="43">
        <v>264.60000000000002</v>
      </c>
      <c r="AL43" s="43">
        <v>0.5</v>
      </c>
      <c r="AM43" s="43">
        <v>1.8</v>
      </c>
      <c r="AN43" s="43">
        <v>6.4</v>
      </c>
      <c r="AO43" s="43">
        <v>4</v>
      </c>
      <c r="AP43" s="43">
        <v>2.4</v>
      </c>
      <c r="AQ43" s="43">
        <v>19.600000000000001</v>
      </c>
      <c r="AR43" s="43">
        <v>8.1</v>
      </c>
      <c r="AS43" s="48">
        <v>671.4</v>
      </c>
      <c r="AT43" s="48">
        <v>49.4</v>
      </c>
      <c r="AU43" s="26"/>
      <c r="AV43" s="43"/>
      <c r="AW43" s="26"/>
      <c r="AX43" s="26"/>
      <c r="AY43" s="43">
        <v>1.2</v>
      </c>
      <c r="AZ43" s="26">
        <v>1.2</v>
      </c>
      <c r="BA43" s="26"/>
      <c r="BB43" s="26">
        <v>6.2</v>
      </c>
      <c r="BC43" s="26">
        <v>13.5</v>
      </c>
      <c r="BD43" s="43">
        <v>28.6</v>
      </c>
      <c r="BE43" s="26"/>
      <c r="BF43" s="26">
        <v>26.7</v>
      </c>
      <c r="BG43" s="26">
        <v>1.9</v>
      </c>
      <c r="BH43" s="25">
        <v>382.8</v>
      </c>
      <c r="BI43" s="25">
        <v>172.3</v>
      </c>
      <c r="BJ43" s="26">
        <v>0.6</v>
      </c>
      <c r="BK43" s="25"/>
      <c r="BL43" s="25"/>
      <c r="BM43" s="5">
        <v>0.6</v>
      </c>
    </row>
    <row r="44" spans="4:66" x14ac:dyDescent="0.2">
      <c r="D44" s="30" t="s">
        <v>100</v>
      </c>
      <c r="E44" s="30" t="s">
        <v>78</v>
      </c>
      <c r="F44" s="30">
        <v>1731.9</v>
      </c>
      <c r="G44" s="30">
        <v>13.4</v>
      </c>
      <c r="H44" s="41">
        <v>1.2</v>
      </c>
      <c r="I44" s="41">
        <v>0.9</v>
      </c>
      <c r="J44" s="41">
        <v>0</v>
      </c>
      <c r="K44" s="41">
        <v>0.3</v>
      </c>
      <c r="L44" s="41">
        <v>0.6</v>
      </c>
      <c r="M44" s="41">
        <v>0.3</v>
      </c>
      <c r="N44" s="41">
        <v>12.1</v>
      </c>
      <c r="O44" s="41">
        <v>5.8</v>
      </c>
      <c r="P44" s="41">
        <v>0.2</v>
      </c>
      <c r="Q44" s="41"/>
      <c r="R44" s="41"/>
      <c r="S44" s="41"/>
      <c r="T44" s="41">
        <v>5.0999999999999996</v>
      </c>
      <c r="U44" s="41">
        <v>1.1000000000000001</v>
      </c>
      <c r="V44" s="30">
        <v>546</v>
      </c>
      <c r="W44" s="45"/>
      <c r="X44" s="45"/>
      <c r="Y44" s="45"/>
      <c r="Z44" s="45"/>
      <c r="AA44" s="45"/>
      <c r="AB44" s="45">
        <v>546</v>
      </c>
      <c r="AC44" s="45">
        <v>112.5</v>
      </c>
      <c r="AD44" s="45">
        <v>11</v>
      </c>
      <c r="AE44" s="45"/>
      <c r="AF44" s="45">
        <v>155.30000000000001</v>
      </c>
      <c r="AG44" s="45"/>
      <c r="AH44" s="45">
        <v>0</v>
      </c>
      <c r="AI44" s="45">
        <v>1.4</v>
      </c>
      <c r="AJ44" s="45">
        <v>0.2</v>
      </c>
      <c r="AK44" s="45">
        <v>264</v>
      </c>
      <c r="AL44" s="45"/>
      <c r="AM44" s="45"/>
      <c r="AN44" s="45"/>
      <c r="AO44" s="45"/>
      <c r="AP44" s="45"/>
      <c r="AQ44" s="45">
        <v>0.1</v>
      </c>
      <c r="AR44" s="45">
        <v>1.4</v>
      </c>
      <c r="AS44" s="30">
        <v>567.4</v>
      </c>
      <c r="AT44" s="30">
        <v>49.4</v>
      </c>
      <c r="AU44" s="28"/>
      <c r="AV44" s="45"/>
      <c r="AW44" s="28"/>
      <c r="AX44" s="28"/>
      <c r="AY44" s="45">
        <v>1.2</v>
      </c>
      <c r="AZ44" s="28">
        <v>1.2</v>
      </c>
      <c r="BA44" s="28"/>
      <c r="BB44" s="28">
        <v>6.2</v>
      </c>
      <c r="BC44" s="28">
        <v>13.5</v>
      </c>
      <c r="BD44" s="45">
        <v>28.6</v>
      </c>
      <c r="BE44" s="28"/>
      <c r="BF44" s="28">
        <v>26.7</v>
      </c>
      <c r="BG44" s="28">
        <v>1.9</v>
      </c>
      <c r="BH44" s="30">
        <v>382.8</v>
      </c>
      <c r="BI44" s="30">
        <v>172.3</v>
      </c>
      <c r="BJ44" s="28">
        <v>0.6</v>
      </c>
      <c r="BK44" s="30"/>
      <c r="BL44" s="30"/>
      <c r="BM44" s="23">
        <v>0.6</v>
      </c>
      <c r="BN44" s="21"/>
    </row>
    <row r="45" spans="4:66" x14ac:dyDescent="0.2">
      <c r="D45" s="26" t="s">
        <v>101</v>
      </c>
      <c r="E45" s="26" t="s">
        <v>78</v>
      </c>
      <c r="F45" s="26">
        <v>543.70000000000005</v>
      </c>
      <c r="G45" s="49">
        <v>13.2</v>
      </c>
      <c r="H45" s="39">
        <v>1.1000000000000001</v>
      </c>
      <c r="I45" s="39">
        <v>0.9</v>
      </c>
      <c r="J45" s="39"/>
      <c r="K45" s="39">
        <v>0.3</v>
      </c>
      <c r="L45" s="39">
        <v>0.6</v>
      </c>
      <c r="M45" s="39">
        <v>0.2</v>
      </c>
      <c r="N45" s="39">
        <v>12.1</v>
      </c>
      <c r="O45" s="39">
        <v>5.8</v>
      </c>
      <c r="P45" s="39">
        <v>0.2</v>
      </c>
      <c r="Q45" s="39"/>
      <c r="R45" s="39"/>
      <c r="S45" s="39"/>
      <c r="T45" s="39">
        <v>5.0999999999999996</v>
      </c>
      <c r="U45" s="39">
        <v>1.1000000000000001</v>
      </c>
      <c r="V45" s="49">
        <v>137.1</v>
      </c>
      <c r="W45" s="43"/>
      <c r="X45" s="43"/>
      <c r="Y45" s="43"/>
      <c r="Z45" s="43"/>
      <c r="AA45" s="43"/>
      <c r="AB45" s="43">
        <v>137.1</v>
      </c>
      <c r="AC45" s="43">
        <v>112.5</v>
      </c>
      <c r="AD45" s="43">
        <v>0.3</v>
      </c>
      <c r="AE45" s="43"/>
      <c r="AF45" s="43"/>
      <c r="AG45" s="43"/>
      <c r="AH45" s="43"/>
      <c r="AI45" s="43"/>
      <c r="AJ45" s="43">
        <v>0</v>
      </c>
      <c r="AK45" s="43">
        <v>22.9</v>
      </c>
      <c r="AL45" s="43"/>
      <c r="AM45" s="43"/>
      <c r="AN45" s="43"/>
      <c r="AO45" s="43"/>
      <c r="AP45" s="43"/>
      <c r="AQ45" s="43">
        <v>0.1</v>
      </c>
      <c r="AR45" s="43">
        <v>1.4</v>
      </c>
      <c r="AS45" s="49">
        <v>163.19999999999999</v>
      </c>
      <c r="AT45" s="49">
        <v>4.4000000000000004</v>
      </c>
      <c r="AU45" s="26"/>
      <c r="AV45" s="43"/>
      <c r="AW45" s="26"/>
      <c r="AX45" s="26"/>
      <c r="AY45" s="43"/>
      <c r="AZ45" s="26"/>
      <c r="BA45" s="26"/>
      <c r="BB45" s="26"/>
      <c r="BC45" s="26"/>
      <c r="BD45" s="43">
        <v>4.4000000000000004</v>
      </c>
      <c r="BE45" s="26"/>
      <c r="BF45" s="26">
        <v>3</v>
      </c>
      <c r="BG45" s="26">
        <v>1.4</v>
      </c>
      <c r="BH45" s="49">
        <v>128.4</v>
      </c>
      <c r="BI45" s="49">
        <v>96.7</v>
      </c>
      <c r="BJ45" s="49">
        <v>0.6</v>
      </c>
      <c r="BK45" s="26"/>
      <c r="BL45" s="26"/>
      <c r="BM45" s="23">
        <v>0.6</v>
      </c>
      <c r="BN45" s="21"/>
    </row>
    <row r="46" spans="4:66" x14ac:dyDescent="0.2">
      <c r="D46" s="26" t="s">
        <v>205</v>
      </c>
      <c r="E46" s="26" t="s">
        <v>78</v>
      </c>
      <c r="F46" s="26">
        <v>29.6</v>
      </c>
      <c r="G46" s="49">
        <v>11.2</v>
      </c>
      <c r="H46" s="39">
        <v>0.3</v>
      </c>
      <c r="I46" s="39">
        <v>0.3</v>
      </c>
      <c r="J46" s="39"/>
      <c r="K46" s="39">
        <v>0.3</v>
      </c>
      <c r="L46" s="39"/>
      <c r="M46" s="39"/>
      <c r="N46" s="39">
        <v>10.9</v>
      </c>
      <c r="O46" s="39">
        <v>4.8</v>
      </c>
      <c r="P46" s="39"/>
      <c r="Q46" s="39"/>
      <c r="R46" s="39"/>
      <c r="S46" s="39"/>
      <c r="T46" s="39">
        <v>5.0999999999999996</v>
      </c>
      <c r="U46" s="39">
        <v>1.1000000000000001</v>
      </c>
      <c r="V46" s="49">
        <v>0.2</v>
      </c>
      <c r="W46" s="43"/>
      <c r="X46" s="43"/>
      <c r="Y46" s="43"/>
      <c r="Z46" s="43"/>
      <c r="AA46" s="43"/>
      <c r="AB46" s="43">
        <v>0.2</v>
      </c>
      <c r="AC46" s="43"/>
      <c r="AD46" s="43">
        <v>0.1</v>
      </c>
      <c r="AE46" s="43"/>
      <c r="AF46" s="43"/>
      <c r="AG46" s="43"/>
      <c r="AH46" s="43"/>
      <c r="AI46" s="43"/>
      <c r="AJ46" s="43"/>
      <c r="AK46" s="43">
        <v>0</v>
      </c>
      <c r="AL46" s="43"/>
      <c r="AM46" s="43"/>
      <c r="AN46" s="43"/>
      <c r="AO46" s="43"/>
      <c r="AP46" s="43"/>
      <c r="AQ46" s="43">
        <v>0.1</v>
      </c>
      <c r="AR46" s="43">
        <v>0</v>
      </c>
      <c r="AS46" s="49">
        <v>9.3000000000000007</v>
      </c>
      <c r="AT46" s="49"/>
      <c r="AU46" s="26"/>
      <c r="AV46" s="43"/>
      <c r="AW46" s="26"/>
      <c r="AX46" s="26"/>
      <c r="AY46" s="43"/>
      <c r="AZ46" s="26"/>
      <c r="BA46" s="26"/>
      <c r="BB46" s="26"/>
      <c r="BC46" s="26"/>
      <c r="BD46" s="43"/>
      <c r="BE46" s="26"/>
      <c r="BF46" s="26"/>
      <c r="BG46" s="26"/>
      <c r="BH46" s="49">
        <v>7.4</v>
      </c>
      <c r="BI46" s="49">
        <v>1.6</v>
      </c>
      <c r="BJ46" s="49"/>
      <c r="BK46" s="26"/>
      <c r="BL46" s="26"/>
    </row>
    <row r="47" spans="4:66" x14ac:dyDescent="0.2">
      <c r="D47" s="26" t="s">
        <v>206</v>
      </c>
      <c r="E47" s="26" t="s">
        <v>78</v>
      </c>
      <c r="F47" s="26">
        <v>297.7</v>
      </c>
      <c r="G47" s="4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9">
        <v>114</v>
      </c>
      <c r="W47" s="43"/>
      <c r="X47" s="43"/>
      <c r="Y47" s="43"/>
      <c r="Z47" s="43"/>
      <c r="AA47" s="43"/>
      <c r="AB47" s="43">
        <v>114</v>
      </c>
      <c r="AC47" s="43">
        <v>112.5</v>
      </c>
      <c r="AD47" s="43">
        <v>0</v>
      </c>
      <c r="AE47" s="43"/>
      <c r="AF47" s="43"/>
      <c r="AG47" s="43"/>
      <c r="AH47" s="43"/>
      <c r="AI47" s="43"/>
      <c r="AJ47" s="43">
        <v>0</v>
      </c>
      <c r="AK47" s="43">
        <v>0.1</v>
      </c>
      <c r="AL47" s="43"/>
      <c r="AM47" s="43"/>
      <c r="AN47" s="43"/>
      <c r="AO47" s="43"/>
      <c r="AP47" s="43"/>
      <c r="AQ47" s="43"/>
      <c r="AR47" s="43">
        <v>1.4</v>
      </c>
      <c r="AS47" s="49">
        <v>62.8</v>
      </c>
      <c r="AT47" s="49">
        <v>0.1</v>
      </c>
      <c r="AU47" s="26"/>
      <c r="AV47" s="43"/>
      <c r="AW47" s="26"/>
      <c r="AX47" s="26"/>
      <c r="AY47" s="43"/>
      <c r="AZ47" s="26"/>
      <c r="BA47" s="26"/>
      <c r="BB47" s="26"/>
      <c r="BC47" s="26"/>
      <c r="BD47" s="43">
        <v>0.1</v>
      </c>
      <c r="BE47" s="26"/>
      <c r="BF47" s="26"/>
      <c r="BG47" s="26"/>
      <c r="BH47" s="49">
        <v>48</v>
      </c>
      <c r="BI47" s="49">
        <v>72.2</v>
      </c>
      <c r="BJ47" s="49">
        <v>0.6</v>
      </c>
      <c r="BK47" s="26"/>
      <c r="BL47" s="26"/>
      <c r="BM47">
        <v>0.6</v>
      </c>
    </row>
    <row r="48" spans="4:66" x14ac:dyDescent="0.2">
      <c r="D48" s="26" t="s">
        <v>207</v>
      </c>
      <c r="E48" s="26" t="s">
        <v>78</v>
      </c>
      <c r="F48" s="26">
        <v>11.8</v>
      </c>
      <c r="G48" s="4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9">
        <v>0.1</v>
      </c>
      <c r="W48" s="43"/>
      <c r="X48" s="43"/>
      <c r="Y48" s="43"/>
      <c r="Z48" s="43"/>
      <c r="AA48" s="43"/>
      <c r="AB48" s="43">
        <v>0.1</v>
      </c>
      <c r="AC48" s="43"/>
      <c r="AD48" s="43">
        <v>0</v>
      </c>
      <c r="AE48" s="43"/>
      <c r="AF48" s="43"/>
      <c r="AG48" s="43"/>
      <c r="AH48" s="43"/>
      <c r="AI48" s="43"/>
      <c r="AJ48" s="43"/>
      <c r="AK48" s="43">
        <v>0</v>
      </c>
      <c r="AL48" s="43"/>
      <c r="AM48" s="43"/>
      <c r="AN48" s="43"/>
      <c r="AO48" s="43"/>
      <c r="AP48" s="43"/>
      <c r="AQ48" s="43"/>
      <c r="AR48" s="43"/>
      <c r="AS48" s="49">
        <v>2.2999999999999998</v>
      </c>
      <c r="AT48" s="49"/>
      <c r="AU48" s="26"/>
      <c r="AV48" s="43"/>
      <c r="AW48" s="26"/>
      <c r="AX48" s="26"/>
      <c r="AY48" s="43"/>
      <c r="AZ48" s="26"/>
      <c r="BA48" s="26"/>
      <c r="BB48" s="26"/>
      <c r="BC48" s="26"/>
      <c r="BD48" s="43"/>
      <c r="BE48" s="26"/>
      <c r="BF48" s="26"/>
      <c r="BG48" s="26"/>
      <c r="BH48" s="49">
        <v>9.5</v>
      </c>
      <c r="BI48" s="49">
        <v>0</v>
      </c>
      <c r="BJ48" s="49"/>
      <c r="BK48" s="26"/>
      <c r="BL48" s="26"/>
    </row>
    <row r="49" spans="4:66" x14ac:dyDescent="0.2">
      <c r="D49" s="26" t="s">
        <v>208</v>
      </c>
      <c r="E49" s="26" t="s">
        <v>78</v>
      </c>
      <c r="F49" s="26">
        <v>24.8</v>
      </c>
      <c r="G49" s="49">
        <v>1</v>
      </c>
      <c r="H49" s="39">
        <v>0.1</v>
      </c>
      <c r="I49" s="39">
        <v>0</v>
      </c>
      <c r="J49" s="39"/>
      <c r="K49" s="39">
        <v>0</v>
      </c>
      <c r="L49" s="39"/>
      <c r="M49" s="39">
        <v>0.1</v>
      </c>
      <c r="N49" s="39">
        <v>0.9</v>
      </c>
      <c r="O49" s="39">
        <v>0.9</v>
      </c>
      <c r="P49" s="39"/>
      <c r="Q49" s="39"/>
      <c r="R49" s="39"/>
      <c r="S49" s="39"/>
      <c r="T49" s="39"/>
      <c r="U49" s="39"/>
      <c r="V49" s="49">
        <v>0.4</v>
      </c>
      <c r="W49" s="43"/>
      <c r="X49" s="43"/>
      <c r="Y49" s="43"/>
      <c r="Z49" s="43"/>
      <c r="AA49" s="43"/>
      <c r="AB49" s="43">
        <v>0.4</v>
      </c>
      <c r="AC49" s="43"/>
      <c r="AD49" s="43">
        <v>0</v>
      </c>
      <c r="AE49" s="43"/>
      <c r="AF49" s="43"/>
      <c r="AG49" s="43"/>
      <c r="AH49" s="43"/>
      <c r="AI49" s="43"/>
      <c r="AJ49" s="43">
        <v>0</v>
      </c>
      <c r="AK49" s="43">
        <v>0.4</v>
      </c>
      <c r="AL49" s="43"/>
      <c r="AM49" s="43"/>
      <c r="AN49" s="43"/>
      <c r="AO49" s="43"/>
      <c r="AP49" s="43"/>
      <c r="AQ49" s="43"/>
      <c r="AR49" s="43"/>
      <c r="AS49" s="49">
        <v>19</v>
      </c>
      <c r="AT49" s="49">
        <v>0</v>
      </c>
      <c r="AU49" s="26"/>
      <c r="AV49" s="43"/>
      <c r="AW49" s="26"/>
      <c r="AX49" s="26"/>
      <c r="AY49" s="43"/>
      <c r="AZ49" s="26"/>
      <c r="BA49" s="26"/>
      <c r="BB49" s="26"/>
      <c r="BC49" s="26"/>
      <c r="BD49" s="43">
        <v>0</v>
      </c>
      <c r="BE49" s="26"/>
      <c r="BF49" s="26"/>
      <c r="BG49" s="26"/>
      <c r="BH49" s="49">
        <v>4.2</v>
      </c>
      <c r="BI49" s="49">
        <v>0.1</v>
      </c>
      <c r="BJ49" s="49"/>
      <c r="BK49" s="26"/>
      <c r="BL49" s="26"/>
    </row>
    <row r="50" spans="4:66" x14ac:dyDescent="0.2">
      <c r="D50" s="26" t="s">
        <v>209</v>
      </c>
      <c r="E50" s="26" t="s">
        <v>78</v>
      </c>
      <c r="F50" s="26">
        <v>4.0999999999999996</v>
      </c>
      <c r="G50" s="4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9">
        <v>0</v>
      </c>
      <c r="W50" s="43"/>
      <c r="X50" s="43"/>
      <c r="Y50" s="43"/>
      <c r="Z50" s="43"/>
      <c r="AA50" s="43"/>
      <c r="AB50" s="43">
        <v>0</v>
      </c>
      <c r="AC50" s="43"/>
      <c r="AD50" s="43">
        <v>0</v>
      </c>
      <c r="AE50" s="43"/>
      <c r="AF50" s="43"/>
      <c r="AG50" s="43"/>
      <c r="AH50" s="43"/>
      <c r="AI50" s="43"/>
      <c r="AJ50" s="43"/>
      <c r="AK50" s="43">
        <v>0</v>
      </c>
      <c r="AL50" s="43"/>
      <c r="AM50" s="43"/>
      <c r="AN50" s="43"/>
      <c r="AO50" s="43"/>
      <c r="AP50" s="43"/>
      <c r="AQ50" s="43"/>
      <c r="AR50" s="43"/>
      <c r="AS50" s="49">
        <v>1.8</v>
      </c>
      <c r="AT50" s="49"/>
      <c r="AU50" s="26"/>
      <c r="AV50" s="43"/>
      <c r="AW50" s="26"/>
      <c r="AX50" s="26"/>
      <c r="AY50" s="43"/>
      <c r="AZ50" s="26"/>
      <c r="BA50" s="26"/>
      <c r="BB50" s="26"/>
      <c r="BC50" s="26"/>
      <c r="BD50" s="43"/>
      <c r="BE50" s="26"/>
      <c r="BF50" s="26"/>
      <c r="BG50" s="26"/>
      <c r="BH50" s="49">
        <v>2.2000000000000002</v>
      </c>
      <c r="BI50" s="49">
        <v>0</v>
      </c>
      <c r="BJ50" s="49"/>
      <c r="BK50" s="26"/>
      <c r="BL50" s="26"/>
    </row>
    <row r="51" spans="4:66" x14ac:dyDescent="0.2">
      <c r="D51" s="25" t="s">
        <v>210</v>
      </c>
      <c r="E51" s="25" t="s">
        <v>78</v>
      </c>
      <c r="F51" s="25">
        <v>20.6</v>
      </c>
      <c r="G51" s="48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8">
        <v>0.2</v>
      </c>
      <c r="W51" s="43"/>
      <c r="X51" s="43"/>
      <c r="Y51" s="43"/>
      <c r="Z51" s="43"/>
      <c r="AA51" s="43"/>
      <c r="AB51" s="43">
        <v>0.2</v>
      </c>
      <c r="AC51" s="43"/>
      <c r="AD51" s="43">
        <v>0.1</v>
      </c>
      <c r="AE51" s="43"/>
      <c r="AF51" s="43"/>
      <c r="AG51" s="43"/>
      <c r="AH51" s="43"/>
      <c r="AI51" s="43"/>
      <c r="AJ51" s="43">
        <v>0</v>
      </c>
      <c r="AK51" s="43">
        <v>0.1</v>
      </c>
      <c r="AL51" s="43"/>
      <c r="AM51" s="43"/>
      <c r="AN51" s="43"/>
      <c r="AO51" s="43"/>
      <c r="AP51" s="43"/>
      <c r="AQ51" s="43"/>
      <c r="AR51" s="43"/>
      <c r="AS51" s="48">
        <v>9.5</v>
      </c>
      <c r="AT51" s="48">
        <v>0</v>
      </c>
      <c r="AU51" s="26"/>
      <c r="AV51" s="43"/>
      <c r="AW51" s="26"/>
      <c r="AX51" s="26"/>
      <c r="AY51" s="43"/>
      <c r="AZ51" s="26"/>
      <c r="BA51" s="26"/>
      <c r="BB51" s="26"/>
      <c r="BC51" s="26"/>
      <c r="BD51" s="43">
        <v>0</v>
      </c>
      <c r="BE51" s="26"/>
      <c r="BF51" s="26"/>
      <c r="BG51" s="26"/>
      <c r="BH51" s="48">
        <v>10.7</v>
      </c>
      <c r="BI51" s="48">
        <v>0.1</v>
      </c>
      <c r="BJ51" s="49"/>
      <c r="BK51" s="25"/>
      <c r="BL51" s="25"/>
    </row>
    <row r="52" spans="4:66" x14ac:dyDescent="0.2">
      <c r="D52" s="26" t="s">
        <v>211</v>
      </c>
      <c r="E52" s="26" t="s">
        <v>78</v>
      </c>
      <c r="F52" s="26">
        <v>4.0999999999999996</v>
      </c>
      <c r="G52" s="49">
        <v>0.1</v>
      </c>
      <c r="H52" s="39">
        <v>0.1</v>
      </c>
      <c r="I52" s="39"/>
      <c r="J52" s="39"/>
      <c r="K52" s="39"/>
      <c r="L52" s="39"/>
      <c r="M52" s="39">
        <v>0.1</v>
      </c>
      <c r="N52" s="39"/>
      <c r="O52" s="39"/>
      <c r="P52" s="39"/>
      <c r="Q52" s="39"/>
      <c r="R52" s="39"/>
      <c r="S52" s="39"/>
      <c r="T52" s="39"/>
      <c r="U52" s="39"/>
      <c r="V52" s="49">
        <v>0.2</v>
      </c>
      <c r="W52" s="43"/>
      <c r="X52" s="43"/>
      <c r="Y52" s="43"/>
      <c r="Z52" s="43"/>
      <c r="AA52" s="43"/>
      <c r="AB52" s="43">
        <v>0.2</v>
      </c>
      <c r="AC52" s="43"/>
      <c r="AD52" s="43">
        <v>0</v>
      </c>
      <c r="AE52" s="43"/>
      <c r="AF52" s="43"/>
      <c r="AG52" s="43"/>
      <c r="AH52" s="43"/>
      <c r="AI52" s="43"/>
      <c r="AJ52" s="43"/>
      <c r="AK52" s="43">
        <v>0.2</v>
      </c>
      <c r="AL52" s="43"/>
      <c r="AM52" s="43"/>
      <c r="AN52" s="43"/>
      <c r="AO52" s="43"/>
      <c r="AP52" s="43"/>
      <c r="AQ52" s="43"/>
      <c r="AR52" s="43"/>
      <c r="AS52" s="49">
        <v>1.4</v>
      </c>
      <c r="AT52" s="49">
        <v>0.1</v>
      </c>
      <c r="AU52" s="26"/>
      <c r="AV52" s="43"/>
      <c r="AW52" s="26"/>
      <c r="AX52" s="26"/>
      <c r="AY52" s="43"/>
      <c r="AZ52" s="26"/>
      <c r="BA52" s="26"/>
      <c r="BB52" s="26"/>
      <c r="BC52" s="26"/>
      <c r="BD52" s="43">
        <v>0.1</v>
      </c>
      <c r="BE52" s="26"/>
      <c r="BF52" s="26"/>
      <c r="BG52" s="26"/>
      <c r="BH52" s="49">
        <v>0.8</v>
      </c>
      <c r="BI52" s="49">
        <v>1.5</v>
      </c>
      <c r="BJ52" s="49"/>
      <c r="BK52" s="26"/>
      <c r="BL52" s="26"/>
    </row>
    <row r="53" spans="4:66" x14ac:dyDescent="0.2">
      <c r="D53" s="26" t="s">
        <v>212</v>
      </c>
      <c r="E53" s="26" t="s">
        <v>78</v>
      </c>
      <c r="F53" s="26">
        <v>80.8</v>
      </c>
      <c r="G53" s="49">
        <v>0.6</v>
      </c>
      <c r="H53" s="39">
        <v>0.6</v>
      </c>
      <c r="I53" s="39">
        <v>0.6</v>
      </c>
      <c r="J53" s="39"/>
      <c r="K53" s="39"/>
      <c r="L53" s="39">
        <v>0.6</v>
      </c>
      <c r="M53" s="39"/>
      <c r="N53" s="39"/>
      <c r="O53" s="39"/>
      <c r="P53" s="39"/>
      <c r="Q53" s="39"/>
      <c r="R53" s="39"/>
      <c r="S53" s="39"/>
      <c r="T53" s="39"/>
      <c r="U53" s="39"/>
      <c r="V53" s="49">
        <v>0.1</v>
      </c>
      <c r="W53" s="43"/>
      <c r="X53" s="43"/>
      <c r="Y53" s="43"/>
      <c r="Z53" s="43"/>
      <c r="AA53" s="43"/>
      <c r="AB53" s="43">
        <v>0.1</v>
      </c>
      <c r="AC53" s="43"/>
      <c r="AD53" s="43">
        <v>0</v>
      </c>
      <c r="AE53" s="43"/>
      <c r="AF53" s="43"/>
      <c r="AG53" s="43"/>
      <c r="AH53" s="43"/>
      <c r="AI53" s="43"/>
      <c r="AJ53" s="43"/>
      <c r="AK53" s="43">
        <v>0.1</v>
      </c>
      <c r="AL53" s="43"/>
      <c r="AM53" s="43"/>
      <c r="AN53" s="43"/>
      <c r="AO53" s="43"/>
      <c r="AP53" s="43"/>
      <c r="AQ53" s="43"/>
      <c r="AR53" s="43">
        <v>0</v>
      </c>
      <c r="AS53" s="49">
        <v>40.200000000000003</v>
      </c>
      <c r="AT53" s="49">
        <v>1.7</v>
      </c>
      <c r="AU53" s="26"/>
      <c r="AV53" s="43"/>
      <c r="AW53" s="26"/>
      <c r="AX53" s="26"/>
      <c r="AY53" s="43"/>
      <c r="AZ53" s="26"/>
      <c r="BA53" s="26"/>
      <c r="BB53" s="26"/>
      <c r="BC53" s="26"/>
      <c r="BD53" s="43">
        <v>1.7</v>
      </c>
      <c r="BE53" s="26"/>
      <c r="BF53" s="26"/>
      <c r="BG53" s="26"/>
      <c r="BH53" s="49">
        <v>24.2</v>
      </c>
      <c r="BI53" s="49">
        <v>13.9</v>
      </c>
      <c r="BJ53" s="49"/>
      <c r="BK53" s="26"/>
      <c r="BL53" s="26"/>
    </row>
    <row r="54" spans="4:66" x14ac:dyDescent="0.2">
      <c r="D54" s="26" t="s">
        <v>213</v>
      </c>
      <c r="E54" s="26" t="s">
        <v>78</v>
      </c>
      <c r="F54" s="26">
        <v>22.4</v>
      </c>
      <c r="G54" s="4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9">
        <v>0</v>
      </c>
      <c r="W54" s="43"/>
      <c r="X54" s="43"/>
      <c r="Y54" s="43"/>
      <c r="Z54" s="43"/>
      <c r="AA54" s="43"/>
      <c r="AB54" s="43">
        <v>0</v>
      </c>
      <c r="AC54" s="43"/>
      <c r="AD54" s="43">
        <v>0</v>
      </c>
      <c r="AE54" s="43"/>
      <c r="AF54" s="43"/>
      <c r="AG54" s="43"/>
      <c r="AH54" s="43"/>
      <c r="AI54" s="43"/>
      <c r="AJ54" s="43"/>
      <c r="AK54" s="43">
        <v>0</v>
      </c>
      <c r="AL54" s="43"/>
      <c r="AM54" s="43"/>
      <c r="AN54" s="43"/>
      <c r="AO54" s="43"/>
      <c r="AP54" s="43"/>
      <c r="AQ54" s="43"/>
      <c r="AR54" s="43"/>
      <c r="AS54" s="49">
        <v>7</v>
      </c>
      <c r="AT54" s="49">
        <v>1.7</v>
      </c>
      <c r="AU54" s="26"/>
      <c r="AV54" s="43"/>
      <c r="AW54" s="26"/>
      <c r="AX54" s="26"/>
      <c r="AY54" s="43"/>
      <c r="AZ54" s="26"/>
      <c r="BA54" s="26"/>
      <c r="BB54" s="26"/>
      <c r="BC54" s="26"/>
      <c r="BD54" s="43">
        <v>1.7</v>
      </c>
      <c r="BE54" s="26"/>
      <c r="BF54" s="26"/>
      <c r="BG54" s="26"/>
      <c r="BH54" s="49">
        <v>7.5</v>
      </c>
      <c r="BI54" s="49">
        <v>6</v>
      </c>
      <c r="BJ54" s="49">
        <v>0</v>
      </c>
      <c r="BK54" s="26"/>
      <c r="BL54" s="26"/>
      <c r="BM54">
        <v>0</v>
      </c>
    </row>
    <row r="55" spans="4:66" x14ac:dyDescent="0.2">
      <c r="D55" s="26" t="s">
        <v>214</v>
      </c>
      <c r="E55" s="26" t="s">
        <v>78</v>
      </c>
      <c r="F55" s="26">
        <v>2.4</v>
      </c>
      <c r="G55" s="4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9">
        <v>0</v>
      </c>
      <c r="W55" s="43"/>
      <c r="X55" s="43"/>
      <c r="Y55" s="43"/>
      <c r="Z55" s="43"/>
      <c r="AA55" s="43"/>
      <c r="AB55" s="43">
        <v>0</v>
      </c>
      <c r="AC55" s="43"/>
      <c r="AD55" s="43">
        <v>0</v>
      </c>
      <c r="AE55" s="43"/>
      <c r="AF55" s="43"/>
      <c r="AG55" s="43"/>
      <c r="AH55" s="43"/>
      <c r="AI55" s="43"/>
      <c r="AJ55" s="43"/>
      <c r="AK55" s="43">
        <v>0</v>
      </c>
      <c r="AL55" s="43"/>
      <c r="AM55" s="43"/>
      <c r="AN55" s="43"/>
      <c r="AO55" s="43"/>
      <c r="AP55" s="43"/>
      <c r="AQ55" s="43"/>
      <c r="AR55" s="43"/>
      <c r="AS55" s="49">
        <v>0.3</v>
      </c>
      <c r="AT55" s="49">
        <v>0.5</v>
      </c>
      <c r="AU55" s="26"/>
      <c r="AV55" s="43"/>
      <c r="AW55" s="26"/>
      <c r="AX55" s="26"/>
      <c r="AY55" s="43"/>
      <c r="AZ55" s="26"/>
      <c r="BA55" s="26"/>
      <c r="BB55" s="26"/>
      <c r="BC55" s="26"/>
      <c r="BD55" s="43">
        <v>0.5</v>
      </c>
      <c r="BE55" s="26"/>
      <c r="BF55" s="26"/>
      <c r="BG55" s="26"/>
      <c r="BH55" s="49">
        <v>0.8</v>
      </c>
      <c r="BI55" s="49">
        <v>0.9</v>
      </c>
      <c r="BJ55" s="49"/>
      <c r="BK55" s="26"/>
      <c r="BL55" s="26"/>
    </row>
    <row r="56" spans="4:66" x14ac:dyDescent="0.2">
      <c r="D56" s="26" t="s">
        <v>215</v>
      </c>
      <c r="E56" s="26" t="s">
        <v>78</v>
      </c>
      <c r="F56" s="26">
        <v>28.7</v>
      </c>
      <c r="G56" s="49">
        <v>0</v>
      </c>
      <c r="H56" s="39"/>
      <c r="I56" s="39"/>
      <c r="J56" s="39"/>
      <c r="K56" s="39"/>
      <c r="L56" s="39"/>
      <c r="M56" s="39"/>
      <c r="N56" s="39">
        <v>0</v>
      </c>
      <c r="O56" s="39">
        <v>0</v>
      </c>
      <c r="P56" s="39"/>
      <c r="Q56" s="39"/>
      <c r="R56" s="39"/>
      <c r="S56" s="39"/>
      <c r="T56" s="39"/>
      <c r="U56" s="39"/>
      <c r="V56" s="49">
        <v>21.9</v>
      </c>
      <c r="W56" s="43"/>
      <c r="X56" s="43"/>
      <c r="Y56" s="43"/>
      <c r="Z56" s="43"/>
      <c r="AA56" s="43"/>
      <c r="AB56" s="43">
        <v>21.9</v>
      </c>
      <c r="AC56" s="43"/>
      <c r="AD56" s="43">
        <v>0</v>
      </c>
      <c r="AE56" s="43"/>
      <c r="AF56" s="43"/>
      <c r="AG56" s="43"/>
      <c r="AH56" s="43"/>
      <c r="AI56" s="43"/>
      <c r="AJ56" s="43"/>
      <c r="AK56" s="43">
        <v>21.9</v>
      </c>
      <c r="AL56" s="43"/>
      <c r="AM56" s="43"/>
      <c r="AN56" s="43"/>
      <c r="AO56" s="43"/>
      <c r="AP56" s="43"/>
      <c r="AQ56" s="43"/>
      <c r="AR56" s="43"/>
      <c r="AS56" s="49">
        <v>2.9</v>
      </c>
      <c r="AT56" s="49">
        <v>0.2</v>
      </c>
      <c r="AU56" s="26"/>
      <c r="AV56" s="43"/>
      <c r="AW56" s="26"/>
      <c r="AX56" s="26"/>
      <c r="AY56" s="43"/>
      <c r="AZ56" s="26"/>
      <c r="BA56" s="26"/>
      <c r="BB56" s="26"/>
      <c r="BC56" s="26"/>
      <c r="BD56" s="43">
        <v>0.2</v>
      </c>
      <c r="BE56" s="26"/>
      <c r="BF56" s="26">
        <v>0.2</v>
      </c>
      <c r="BG56" s="26"/>
      <c r="BH56" s="49">
        <v>3.7</v>
      </c>
      <c r="BI56" s="49"/>
      <c r="BJ56" s="49"/>
      <c r="BK56" s="26"/>
      <c r="BL56" s="26"/>
    </row>
    <row r="57" spans="4:66" x14ac:dyDescent="0.2">
      <c r="D57" s="26" t="s">
        <v>226</v>
      </c>
      <c r="E57" s="26" t="s">
        <v>78</v>
      </c>
      <c r="F57" s="26">
        <v>4.0999999999999996</v>
      </c>
      <c r="G57" s="4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9">
        <v>0</v>
      </c>
      <c r="W57" s="43"/>
      <c r="X57" s="43"/>
      <c r="Y57" s="43"/>
      <c r="Z57" s="43"/>
      <c r="AA57" s="43"/>
      <c r="AB57" s="43">
        <v>0</v>
      </c>
      <c r="AC57" s="43"/>
      <c r="AD57" s="43">
        <v>0</v>
      </c>
      <c r="AE57" s="43"/>
      <c r="AF57" s="43"/>
      <c r="AG57" s="43"/>
      <c r="AH57" s="43"/>
      <c r="AI57" s="43"/>
      <c r="AJ57" s="43"/>
      <c r="AK57" s="43">
        <v>0</v>
      </c>
      <c r="AL57" s="43"/>
      <c r="AM57" s="43"/>
      <c r="AN57" s="43"/>
      <c r="AO57" s="43"/>
      <c r="AP57" s="43"/>
      <c r="AQ57" s="43"/>
      <c r="AR57" s="43"/>
      <c r="AS57" s="49">
        <v>2.2000000000000002</v>
      </c>
      <c r="AT57" s="49">
        <v>0</v>
      </c>
      <c r="AU57" s="26"/>
      <c r="AV57" s="43"/>
      <c r="AW57" s="26"/>
      <c r="AX57" s="26"/>
      <c r="AY57" s="43"/>
      <c r="AZ57" s="26"/>
      <c r="BA57" s="26"/>
      <c r="BB57" s="26"/>
      <c r="BC57" s="26"/>
      <c r="BD57" s="43">
        <v>0</v>
      </c>
      <c r="BE57" s="26"/>
      <c r="BF57" s="26"/>
      <c r="BG57" s="26"/>
      <c r="BH57" s="49">
        <v>1.6</v>
      </c>
      <c r="BI57" s="49">
        <v>0.3</v>
      </c>
      <c r="BJ57" s="49"/>
      <c r="BK57" s="26"/>
      <c r="BL57" s="26"/>
    </row>
    <row r="58" spans="4:66" x14ac:dyDescent="0.2">
      <c r="D58" s="26" t="s">
        <v>216</v>
      </c>
      <c r="E58" s="26" t="s">
        <v>78</v>
      </c>
      <c r="F58" s="26">
        <v>12.7</v>
      </c>
      <c r="G58" s="49">
        <v>0.2</v>
      </c>
      <c r="H58" s="39">
        <v>0</v>
      </c>
      <c r="I58" s="39"/>
      <c r="J58" s="39"/>
      <c r="K58" s="39"/>
      <c r="L58" s="39"/>
      <c r="M58" s="39">
        <v>0</v>
      </c>
      <c r="N58" s="39">
        <v>0.2</v>
      </c>
      <c r="O58" s="39"/>
      <c r="P58" s="39">
        <v>0.2</v>
      </c>
      <c r="Q58" s="39"/>
      <c r="R58" s="39"/>
      <c r="S58" s="39"/>
      <c r="T58" s="39"/>
      <c r="U58" s="39"/>
      <c r="V58" s="49">
        <v>0</v>
      </c>
      <c r="W58" s="43"/>
      <c r="X58" s="43"/>
      <c r="Y58" s="43"/>
      <c r="Z58" s="43"/>
      <c r="AA58" s="43"/>
      <c r="AB58" s="43">
        <v>0</v>
      </c>
      <c r="AC58" s="43"/>
      <c r="AD58" s="43">
        <v>0</v>
      </c>
      <c r="AE58" s="43"/>
      <c r="AF58" s="43"/>
      <c r="AG58" s="43"/>
      <c r="AH58" s="43"/>
      <c r="AI58" s="43"/>
      <c r="AJ58" s="43"/>
      <c r="AK58" s="43">
        <v>0</v>
      </c>
      <c r="AL58" s="43"/>
      <c r="AM58" s="43"/>
      <c r="AN58" s="43"/>
      <c r="AO58" s="43"/>
      <c r="AP58" s="43"/>
      <c r="AQ58" s="43"/>
      <c r="AR58" s="43"/>
      <c r="AS58" s="49">
        <v>4.5999999999999996</v>
      </c>
      <c r="AT58" s="49">
        <v>0.1</v>
      </c>
      <c r="AU58" s="26"/>
      <c r="AV58" s="43"/>
      <c r="AW58" s="26"/>
      <c r="AX58" s="26"/>
      <c r="AY58" s="43"/>
      <c r="AZ58" s="26"/>
      <c r="BA58" s="26"/>
      <c r="BB58" s="26"/>
      <c r="BC58" s="26"/>
      <c r="BD58" s="43">
        <v>0.1</v>
      </c>
      <c r="BE58" s="26"/>
      <c r="BF58" s="26"/>
      <c r="BG58" s="26"/>
      <c r="BH58" s="49">
        <v>7.7</v>
      </c>
      <c r="BI58" s="49">
        <v>0.1</v>
      </c>
      <c r="BJ58" s="49"/>
      <c r="BK58" s="26"/>
      <c r="BL58" s="26"/>
    </row>
    <row r="59" spans="4:66" x14ac:dyDescent="0.2">
      <c r="D59" s="30" t="s">
        <v>102</v>
      </c>
      <c r="E59" s="30" t="s">
        <v>78</v>
      </c>
      <c r="F59" s="30">
        <v>378.8</v>
      </c>
      <c r="G59" s="50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50">
        <v>368</v>
      </c>
      <c r="W59" s="45"/>
      <c r="X59" s="45"/>
      <c r="Y59" s="45"/>
      <c r="Z59" s="45"/>
      <c r="AA59" s="45"/>
      <c r="AB59" s="45">
        <v>368</v>
      </c>
      <c r="AC59" s="45"/>
      <c r="AD59" s="45">
        <v>4.9000000000000004</v>
      </c>
      <c r="AE59" s="45"/>
      <c r="AF59" s="45">
        <v>155.30000000000001</v>
      </c>
      <c r="AG59" s="45"/>
      <c r="AH59" s="45">
        <v>0</v>
      </c>
      <c r="AI59" s="45">
        <v>0.3</v>
      </c>
      <c r="AJ59" s="45"/>
      <c r="AK59" s="45">
        <v>207.5</v>
      </c>
      <c r="AL59" s="45"/>
      <c r="AM59" s="45"/>
      <c r="AN59" s="45"/>
      <c r="AO59" s="45"/>
      <c r="AP59" s="45"/>
      <c r="AQ59" s="45"/>
      <c r="AR59" s="45"/>
      <c r="AS59" s="50">
        <v>2.5</v>
      </c>
      <c r="AT59" s="50"/>
      <c r="AU59" s="28"/>
      <c r="AV59" s="45"/>
      <c r="AW59" s="28"/>
      <c r="AX59" s="28"/>
      <c r="AY59" s="45"/>
      <c r="AZ59" s="28"/>
      <c r="BA59" s="28"/>
      <c r="BB59" s="28"/>
      <c r="BC59" s="28"/>
      <c r="BD59" s="45"/>
      <c r="BE59" s="28"/>
      <c r="BF59" s="28"/>
      <c r="BG59" s="28"/>
      <c r="BH59" s="50">
        <v>8.3000000000000007</v>
      </c>
      <c r="BI59" s="50"/>
      <c r="BJ59" s="52"/>
      <c r="BK59" s="30"/>
      <c r="BL59" s="30"/>
      <c r="BM59" s="23"/>
      <c r="BN59" s="21"/>
    </row>
    <row r="60" spans="4:66" x14ac:dyDescent="0.2">
      <c r="D60" s="26" t="s">
        <v>217</v>
      </c>
      <c r="E60" s="26" t="s">
        <v>78</v>
      </c>
      <c r="F60" s="26">
        <v>0.3</v>
      </c>
      <c r="G60" s="4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9">
        <v>0.3</v>
      </c>
      <c r="W60" s="43"/>
      <c r="X60" s="43"/>
      <c r="Y60" s="43"/>
      <c r="Z60" s="43"/>
      <c r="AA60" s="43"/>
      <c r="AB60" s="43">
        <v>0.3</v>
      </c>
      <c r="AC60" s="43"/>
      <c r="AD60" s="43"/>
      <c r="AE60" s="43"/>
      <c r="AF60" s="43"/>
      <c r="AG60" s="43"/>
      <c r="AH60" s="43">
        <v>0</v>
      </c>
      <c r="AI60" s="43">
        <v>0.3</v>
      </c>
      <c r="AJ60" s="43"/>
      <c r="AK60" s="43"/>
      <c r="AL60" s="43"/>
      <c r="AM60" s="43"/>
      <c r="AN60" s="43"/>
      <c r="AO60" s="43"/>
      <c r="AP60" s="43"/>
      <c r="AQ60" s="43"/>
      <c r="AR60" s="43"/>
      <c r="AS60" s="49"/>
      <c r="AT60" s="49"/>
      <c r="AU60" s="26"/>
      <c r="AV60" s="43"/>
      <c r="AW60" s="26"/>
      <c r="AX60" s="26"/>
      <c r="AY60" s="43"/>
      <c r="AZ60" s="26"/>
      <c r="BA60" s="26"/>
      <c r="BB60" s="26"/>
      <c r="BC60" s="26"/>
      <c r="BD60" s="43"/>
      <c r="BE60" s="26"/>
      <c r="BF60" s="26"/>
      <c r="BG60" s="26"/>
      <c r="BH60" s="49"/>
      <c r="BI60" s="49"/>
      <c r="BJ60" s="49"/>
      <c r="BK60" s="26"/>
      <c r="BL60" s="26"/>
    </row>
    <row r="61" spans="4:66" x14ac:dyDescent="0.2">
      <c r="D61" s="26" t="s">
        <v>218</v>
      </c>
      <c r="E61" s="26" t="s">
        <v>78</v>
      </c>
      <c r="F61" s="26">
        <v>362.9</v>
      </c>
      <c r="G61" s="4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9">
        <v>358</v>
      </c>
      <c r="W61" s="43"/>
      <c r="X61" s="43"/>
      <c r="Y61" s="43"/>
      <c r="Z61" s="43"/>
      <c r="AA61" s="43"/>
      <c r="AB61" s="43">
        <v>358</v>
      </c>
      <c r="AC61" s="43"/>
      <c r="AD61" s="43">
        <v>4.9000000000000004</v>
      </c>
      <c r="AE61" s="43"/>
      <c r="AF61" s="43">
        <v>155.30000000000001</v>
      </c>
      <c r="AG61" s="43"/>
      <c r="AH61" s="43"/>
      <c r="AI61" s="43"/>
      <c r="AJ61" s="43"/>
      <c r="AK61" s="43">
        <v>197.8</v>
      </c>
      <c r="AL61" s="43"/>
      <c r="AM61" s="43"/>
      <c r="AN61" s="43"/>
      <c r="AO61" s="43"/>
      <c r="AP61" s="43"/>
      <c r="AQ61" s="43"/>
      <c r="AR61" s="43"/>
      <c r="AS61" s="49">
        <v>2.5</v>
      </c>
      <c r="AT61" s="49"/>
      <c r="AU61" s="26"/>
      <c r="AV61" s="43"/>
      <c r="AW61" s="26"/>
      <c r="AX61" s="26"/>
      <c r="AY61" s="43"/>
      <c r="AZ61" s="26"/>
      <c r="BA61" s="26"/>
      <c r="BB61" s="26"/>
      <c r="BC61" s="26"/>
      <c r="BD61" s="43"/>
      <c r="BE61" s="26"/>
      <c r="BF61" s="26"/>
      <c r="BG61" s="26"/>
      <c r="BH61" s="49">
        <v>2.4</v>
      </c>
      <c r="BI61" s="49"/>
      <c r="BJ61" s="49"/>
      <c r="BK61" s="26"/>
      <c r="BL61" s="26"/>
    </row>
    <row r="62" spans="4:66" x14ac:dyDescent="0.2">
      <c r="D62" s="26" t="s">
        <v>219</v>
      </c>
      <c r="E62" s="26" t="s">
        <v>78</v>
      </c>
      <c r="F62" s="26">
        <v>6.7</v>
      </c>
      <c r="G62" s="4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9">
        <v>0.9</v>
      </c>
      <c r="W62" s="43"/>
      <c r="X62" s="43"/>
      <c r="Y62" s="43"/>
      <c r="Z62" s="43"/>
      <c r="AA62" s="43"/>
      <c r="AB62" s="43">
        <v>0.9</v>
      </c>
      <c r="AC62" s="43"/>
      <c r="AD62" s="43"/>
      <c r="AE62" s="43"/>
      <c r="AF62" s="43"/>
      <c r="AG62" s="43"/>
      <c r="AH62" s="43"/>
      <c r="AI62" s="43"/>
      <c r="AJ62" s="43"/>
      <c r="AK62" s="43">
        <v>0.9</v>
      </c>
      <c r="AL62" s="43"/>
      <c r="AM62" s="43"/>
      <c r="AN62" s="43"/>
      <c r="AO62" s="43"/>
      <c r="AP62" s="43"/>
      <c r="AQ62" s="43"/>
      <c r="AR62" s="43"/>
      <c r="AS62" s="49"/>
      <c r="AT62" s="49"/>
      <c r="AU62" s="26"/>
      <c r="AV62" s="43"/>
      <c r="AW62" s="26"/>
      <c r="AX62" s="26"/>
      <c r="AY62" s="43"/>
      <c r="AZ62" s="26"/>
      <c r="BA62" s="26"/>
      <c r="BB62" s="26"/>
      <c r="BC62" s="26"/>
      <c r="BD62" s="43"/>
      <c r="BE62" s="26"/>
      <c r="BF62" s="26"/>
      <c r="BG62" s="26"/>
      <c r="BH62" s="49">
        <v>5.9</v>
      </c>
      <c r="BI62" s="49"/>
      <c r="BJ62" s="49"/>
      <c r="BK62" s="26"/>
      <c r="BL62" s="26"/>
    </row>
    <row r="63" spans="4:66" x14ac:dyDescent="0.2">
      <c r="D63" s="26" t="s">
        <v>220</v>
      </c>
      <c r="E63" s="26" t="s">
        <v>78</v>
      </c>
      <c r="F63" s="26"/>
      <c r="G63" s="4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9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9"/>
      <c r="AT63" s="49"/>
      <c r="AU63" s="26"/>
      <c r="AV63" s="43"/>
      <c r="AW63" s="26"/>
      <c r="AX63" s="26"/>
      <c r="AY63" s="43"/>
      <c r="AZ63" s="26"/>
      <c r="BA63" s="26"/>
      <c r="BB63" s="26"/>
      <c r="BC63" s="26"/>
      <c r="BD63" s="43"/>
      <c r="BE63" s="26"/>
      <c r="BF63" s="26"/>
      <c r="BG63" s="26"/>
      <c r="BH63" s="49"/>
      <c r="BI63" s="49"/>
      <c r="BJ63" s="49"/>
      <c r="BK63" s="26"/>
      <c r="BL63" s="26"/>
    </row>
    <row r="64" spans="4:66" x14ac:dyDescent="0.2">
      <c r="D64" s="26" t="s">
        <v>221</v>
      </c>
      <c r="E64" s="26" t="s">
        <v>78</v>
      </c>
      <c r="F64" s="26">
        <v>8.8000000000000007</v>
      </c>
      <c r="G64" s="4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9">
        <v>8.8000000000000007</v>
      </c>
      <c r="W64" s="43"/>
      <c r="X64" s="43"/>
      <c r="Y64" s="43"/>
      <c r="Z64" s="43"/>
      <c r="AA64" s="43"/>
      <c r="AB64" s="43">
        <v>8.8000000000000007</v>
      </c>
      <c r="AC64" s="43"/>
      <c r="AD64" s="43"/>
      <c r="AE64" s="43"/>
      <c r="AF64" s="43"/>
      <c r="AG64" s="43"/>
      <c r="AH64" s="43"/>
      <c r="AI64" s="43"/>
      <c r="AJ64" s="43"/>
      <c r="AK64" s="43">
        <v>8.8000000000000007</v>
      </c>
      <c r="AL64" s="43"/>
      <c r="AM64" s="43"/>
      <c r="AN64" s="43"/>
      <c r="AO64" s="43"/>
      <c r="AP64" s="43"/>
      <c r="AQ64" s="43"/>
      <c r="AR64" s="43"/>
      <c r="AS64" s="26">
        <v>0</v>
      </c>
      <c r="AT64" s="49"/>
      <c r="AU64" s="26"/>
      <c r="AV64" s="43"/>
      <c r="AW64" s="26"/>
      <c r="AX64" s="26"/>
      <c r="AY64" s="43"/>
      <c r="AZ64" s="26"/>
      <c r="BA64" s="26"/>
      <c r="BB64" s="26"/>
      <c r="BC64" s="26"/>
      <c r="BD64" s="43"/>
      <c r="BE64" s="26"/>
      <c r="BF64" s="26"/>
      <c r="BG64" s="26"/>
      <c r="BH64" s="49"/>
      <c r="BI64" s="49"/>
      <c r="BJ64" s="49"/>
      <c r="BK64" s="26"/>
      <c r="BL64" s="26"/>
    </row>
    <row r="65" spans="4:66" ht="17" thickBot="1" x14ac:dyDescent="0.25">
      <c r="D65" s="29" t="s">
        <v>222</v>
      </c>
      <c r="E65" s="29" t="s">
        <v>78</v>
      </c>
      <c r="F65" s="29"/>
      <c r="G65" s="5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51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29"/>
      <c r="AT65" s="51"/>
      <c r="AU65" s="29"/>
      <c r="AV65" s="46"/>
      <c r="AW65" s="29"/>
      <c r="AX65" s="29"/>
      <c r="AY65" s="46"/>
      <c r="AZ65" s="29"/>
      <c r="BA65" s="29"/>
      <c r="BB65" s="29"/>
      <c r="BC65" s="29"/>
      <c r="BD65" s="46"/>
      <c r="BE65" s="29"/>
      <c r="BF65" s="29"/>
      <c r="BG65" s="29"/>
      <c r="BH65" s="51"/>
      <c r="BI65" s="51"/>
      <c r="BJ65" s="51"/>
      <c r="BK65" s="29"/>
      <c r="BL65" s="29"/>
      <c r="BM65" s="22"/>
      <c r="BN65" s="22"/>
    </row>
    <row r="66" spans="4:66" x14ac:dyDescent="0.2">
      <c r="D66" s="25" t="s">
        <v>103</v>
      </c>
      <c r="E66" s="25" t="s">
        <v>78</v>
      </c>
      <c r="F66" s="25">
        <v>809.4</v>
      </c>
      <c r="G66" s="25">
        <v>0.2</v>
      </c>
      <c r="H66" s="39">
        <v>0.2</v>
      </c>
      <c r="I66" s="39">
        <v>0</v>
      </c>
      <c r="J66" s="39">
        <v>0</v>
      </c>
      <c r="K66" s="39"/>
      <c r="L66" s="39"/>
      <c r="M66" s="39">
        <v>0.2</v>
      </c>
      <c r="N66" s="39">
        <v>0</v>
      </c>
      <c r="O66" s="39"/>
      <c r="P66" s="39">
        <v>0</v>
      </c>
      <c r="Q66" s="39"/>
      <c r="R66" s="39"/>
      <c r="S66" s="39"/>
      <c r="T66" s="39"/>
      <c r="U66" s="39"/>
      <c r="V66" s="25">
        <v>40.9</v>
      </c>
      <c r="W66" s="43"/>
      <c r="X66" s="43"/>
      <c r="Y66" s="43"/>
      <c r="Z66" s="43"/>
      <c r="AA66" s="43"/>
      <c r="AB66" s="43">
        <v>40.9</v>
      </c>
      <c r="AC66" s="43"/>
      <c r="AD66" s="43">
        <v>5.8</v>
      </c>
      <c r="AE66" s="43"/>
      <c r="AF66" s="43"/>
      <c r="AG66" s="43"/>
      <c r="AH66" s="43"/>
      <c r="AI66" s="43">
        <v>1.1000000000000001</v>
      </c>
      <c r="AJ66" s="43">
        <v>0.2</v>
      </c>
      <c r="AK66" s="43">
        <v>33.700000000000003</v>
      </c>
      <c r="AL66" s="43"/>
      <c r="AM66" s="43"/>
      <c r="AN66" s="43"/>
      <c r="AO66" s="43"/>
      <c r="AP66" s="43"/>
      <c r="AQ66" s="43"/>
      <c r="AR66" s="43">
        <v>0</v>
      </c>
      <c r="AS66" s="25">
        <v>401.7</v>
      </c>
      <c r="AT66" s="25">
        <v>45</v>
      </c>
      <c r="AU66" s="26"/>
      <c r="AV66" s="43"/>
      <c r="AW66" s="26"/>
      <c r="AX66" s="26"/>
      <c r="AY66" s="43">
        <v>1.2</v>
      </c>
      <c r="AZ66" s="26">
        <v>1.2</v>
      </c>
      <c r="BA66" s="26"/>
      <c r="BB66" s="26">
        <v>6.2</v>
      </c>
      <c r="BC66" s="26">
        <v>13.5</v>
      </c>
      <c r="BD66" s="43">
        <v>24.2</v>
      </c>
      <c r="BE66" s="26"/>
      <c r="BF66" s="26">
        <v>23.7</v>
      </c>
      <c r="BG66" s="26">
        <v>0.5</v>
      </c>
      <c r="BH66" s="25">
        <v>246.1</v>
      </c>
      <c r="BI66" s="25">
        <v>75.5</v>
      </c>
      <c r="BJ66" s="26"/>
      <c r="BK66" s="25"/>
      <c r="BL66" s="25"/>
      <c r="BM66" s="5"/>
    </row>
    <row r="67" spans="4:66" x14ac:dyDescent="0.2">
      <c r="D67" s="25" t="s">
        <v>115</v>
      </c>
      <c r="E67" s="25" t="s">
        <v>78</v>
      </c>
      <c r="F67" s="25">
        <v>260.10000000000002</v>
      </c>
      <c r="G67" s="48">
        <v>0.2</v>
      </c>
      <c r="H67" s="39">
        <v>0.2</v>
      </c>
      <c r="I67" s="39"/>
      <c r="J67" s="39"/>
      <c r="K67" s="39"/>
      <c r="L67" s="39"/>
      <c r="M67" s="39">
        <v>0.2</v>
      </c>
      <c r="N67" s="39">
        <v>0</v>
      </c>
      <c r="O67" s="39"/>
      <c r="P67" s="39">
        <v>0</v>
      </c>
      <c r="Q67" s="39"/>
      <c r="R67" s="39"/>
      <c r="S67" s="39"/>
      <c r="T67" s="39"/>
      <c r="U67" s="39"/>
      <c r="V67" s="48">
        <v>9.6</v>
      </c>
      <c r="W67" s="43"/>
      <c r="X67" s="43"/>
      <c r="Y67" s="43"/>
      <c r="Z67" s="43"/>
      <c r="AA67" s="43"/>
      <c r="AB67" s="43">
        <v>9.6</v>
      </c>
      <c r="AC67" s="43"/>
      <c r="AD67" s="43">
        <v>3.4</v>
      </c>
      <c r="AE67" s="43"/>
      <c r="AF67" s="43"/>
      <c r="AG67" s="43"/>
      <c r="AH67" s="43"/>
      <c r="AI67" s="43"/>
      <c r="AJ67" s="43">
        <v>0</v>
      </c>
      <c r="AK67" s="43">
        <v>6.2</v>
      </c>
      <c r="AL67" s="43"/>
      <c r="AM67" s="43"/>
      <c r="AN67" s="43"/>
      <c r="AO67" s="43"/>
      <c r="AP67" s="43"/>
      <c r="AQ67" s="43"/>
      <c r="AR67" s="43">
        <v>0</v>
      </c>
      <c r="AS67" s="48">
        <v>102.6</v>
      </c>
      <c r="AT67" s="48">
        <v>9.1999999999999993</v>
      </c>
      <c r="AU67" s="26"/>
      <c r="AV67" s="43"/>
      <c r="AW67" s="26"/>
      <c r="AX67" s="26"/>
      <c r="AY67" s="43">
        <v>0.2</v>
      </c>
      <c r="AZ67" s="26">
        <v>0.2</v>
      </c>
      <c r="BA67" s="26"/>
      <c r="BB67" s="26"/>
      <c r="BC67" s="26">
        <v>6.8</v>
      </c>
      <c r="BD67" s="43">
        <v>2.2000000000000002</v>
      </c>
      <c r="BE67" s="26"/>
      <c r="BF67" s="26">
        <v>1.7</v>
      </c>
      <c r="BG67" s="26">
        <v>0.5</v>
      </c>
      <c r="BH67" s="48">
        <v>128.19999999999999</v>
      </c>
      <c r="BI67" s="48">
        <v>10.3</v>
      </c>
      <c r="BJ67" s="49"/>
      <c r="BK67" s="25"/>
      <c r="BL67" s="25"/>
      <c r="BM67" s="5"/>
    </row>
    <row r="68" spans="4:66" x14ac:dyDescent="0.2">
      <c r="D68" s="25" t="s">
        <v>104</v>
      </c>
      <c r="E68" s="25" t="s">
        <v>78</v>
      </c>
      <c r="F68" s="25">
        <v>380.5</v>
      </c>
      <c r="G68" s="48">
        <v>0</v>
      </c>
      <c r="H68" s="39">
        <v>0</v>
      </c>
      <c r="I68" s="39">
        <v>0</v>
      </c>
      <c r="J68" s="39">
        <v>0</v>
      </c>
      <c r="K68" s="39"/>
      <c r="L68" s="39"/>
      <c r="M68" s="39"/>
      <c r="N68" s="39">
        <v>0</v>
      </c>
      <c r="O68" s="39"/>
      <c r="P68" s="39">
        <v>0</v>
      </c>
      <c r="Q68" s="39"/>
      <c r="R68" s="39"/>
      <c r="S68" s="39"/>
      <c r="T68" s="39"/>
      <c r="U68" s="39"/>
      <c r="V68" s="48">
        <v>1.5</v>
      </c>
      <c r="W68" s="43"/>
      <c r="X68" s="43"/>
      <c r="Y68" s="43"/>
      <c r="Z68" s="43"/>
      <c r="AA68" s="43"/>
      <c r="AB68" s="43">
        <v>1.5</v>
      </c>
      <c r="AC68" s="43"/>
      <c r="AD68" s="43">
        <v>1</v>
      </c>
      <c r="AE68" s="43"/>
      <c r="AF68" s="43"/>
      <c r="AG68" s="43"/>
      <c r="AH68" s="43"/>
      <c r="AI68" s="43"/>
      <c r="AJ68" s="43">
        <v>0.2</v>
      </c>
      <c r="AK68" s="43">
        <v>0.3</v>
      </c>
      <c r="AL68" s="43"/>
      <c r="AM68" s="43"/>
      <c r="AN68" s="43"/>
      <c r="AO68" s="43"/>
      <c r="AP68" s="43"/>
      <c r="AQ68" s="43"/>
      <c r="AR68" s="43"/>
      <c r="AS68" s="48">
        <v>264.7</v>
      </c>
      <c r="AT68" s="48">
        <v>23.5</v>
      </c>
      <c r="AU68" s="26"/>
      <c r="AV68" s="43"/>
      <c r="AW68" s="26"/>
      <c r="AX68" s="26"/>
      <c r="AY68" s="43">
        <v>0.9</v>
      </c>
      <c r="AZ68" s="26">
        <v>0.9</v>
      </c>
      <c r="BA68" s="26"/>
      <c r="BB68" s="26"/>
      <c r="BC68" s="26">
        <v>6.4</v>
      </c>
      <c r="BD68" s="43">
        <v>16.2</v>
      </c>
      <c r="BE68" s="26"/>
      <c r="BF68" s="26">
        <v>16.2</v>
      </c>
      <c r="BG68" s="26"/>
      <c r="BH68" s="48">
        <v>79.099999999999994</v>
      </c>
      <c r="BI68" s="48">
        <v>11.7</v>
      </c>
      <c r="BJ68" s="49"/>
      <c r="BK68" s="25"/>
      <c r="BL68" s="25"/>
      <c r="BM68" s="5"/>
    </row>
    <row r="69" spans="4:66" x14ac:dyDescent="0.2">
      <c r="D69" s="25" t="s">
        <v>105</v>
      </c>
      <c r="E69" s="25" t="s">
        <v>78</v>
      </c>
      <c r="F69" s="25">
        <v>158.9</v>
      </c>
      <c r="G69" s="48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8">
        <v>20.3</v>
      </c>
      <c r="W69" s="43"/>
      <c r="X69" s="43"/>
      <c r="Y69" s="43"/>
      <c r="Z69" s="43"/>
      <c r="AA69" s="43"/>
      <c r="AB69" s="43">
        <v>20.3</v>
      </c>
      <c r="AC69" s="43"/>
      <c r="AD69" s="43">
        <v>1.4</v>
      </c>
      <c r="AE69" s="43"/>
      <c r="AF69" s="43"/>
      <c r="AG69" s="43"/>
      <c r="AH69" s="43"/>
      <c r="AI69" s="43"/>
      <c r="AJ69" s="43"/>
      <c r="AK69" s="43">
        <v>18.899999999999999</v>
      </c>
      <c r="AL69" s="43"/>
      <c r="AM69" s="43"/>
      <c r="AN69" s="43"/>
      <c r="AO69" s="43"/>
      <c r="AP69" s="43"/>
      <c r="AQ69" s="43"/>
      <c r="AR69" s="43"/>
      <c r="AS69" s="48">
        <v>34.299999999999997</v>
      </c>
      <c r="AT69" s="48">
        <v>12.3</v>
      </c>
      <c r="AU69" s="26"/>
      <c r="AV69" s="43"/>
      <c r="AW69" s="26"/>
      <c r="AX69" s="26"/>
      <c r="AY69" s="43"/>
      <c r="AZ69" s="26"/>
      <c r="BA69" s="26"/>
      <c r="BB69" s="26">
        <v>6.2</v>
      </c>
      <c r="BC69" s="26">
        <v>0.3</v>
      </c>
      <c r="BD69" s="43">
        <v>5.9</v>
      </c>
      <c r="BE69" s="26"/>
      <c r="BF69" s="26">
        <v>5.9</v>
      </c>
      <c r="BG69" s="26"/>
      <c r="BH69" s="48">
        <v>38.4</v>
      </c>
      <c r="BI69" s="48">
        <v>53.6</v>
      </c>
      <c r="BJ69" s="49"/>
      <c r="BK69" s="25"/>
      <c r="BL69" s="25"/>
      <c r="BM69" s="5"/>
    </row>
    <row r="70" spans="4:66" x14ac:dyDescent="0.2">
      <c r="D70" s="25" t="s">
        <v>106</v>
      </c>
      <c r="E70" s="25" t="s">
        <v>78</v>
      </c>
      <c r="F70" s="25">
        <v>6.8</v>
      </c>
      <c r="G70" s="48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8">
        <v>6.8</v>
      </c>
      <c r="W70" s="43"/>
      <c r="X70" s="43"/>
      <c r="Y70" s="43"/>
      <c r="Z70" s="43"/>
      <c r="AA70" s="43"/>
      <c r="AB70" s="43">
        <v>6.8</v>
      </c>
      <c r="AC70" s="43"/>
      <c r="AD70" s="43"/>
      <c r="AE70" s="43"/>
      <c r="AF70" s="43"/>
      <c r="AG70" s="43"/>
      <c r="AH70" s="43"/>
      <c r="AI70" s="43"/>
      <c r="AJ70" s="43"/>
      <c r="AK70" s="43">
        <v>6.8</v>
      </c>
      <c r="AL70" s="43"/>
      <c r="AM70" s="43"/>
      <c r="AN70" s="43"/>
      <c r="AO70" s="43"/>
      <c r="AP70" s="43"/>
      <c r="AQ70" s="43"/>
      <c r="AR70" s="43"/>
      <c r="AS70" s="48"/>
      <c r="AT70" s="48"/>
      <c r="AU70" s="26"/>
      <c r="AV70" s="43"/>
      <c r="AW70" s="26"/>
      <c r="AX70" s="26"/>
      <c r="AY70" s="43"/>
      <c r="AZ70" s="26"/>
      <c r="BA70" s="26"/>
      <c r="BB70" s="26"/>
      <c r="BC70" s="26"/>
      <c r="BD70" s="43"/>
      <c r="BE70" s="26"/>
      <c r="BF70" s="26"/>
      <c r="BG70" s="26"/>
      <c r="BH70" s="48"/>
      <c r="BI70" s="48"/>
      <c r="BJ70" s="49"/>
      <c r="BK70" s="25"/>
      <c r="BL70" s="25"/>
      <c r="BM70" s="5"/>
    </row>
    <row r="71" spans="4:66" x14ac:dyDescent="0.2">
      <c r="D71" s="25" t="s">
        <v>107</v>
      </c>
      <c r="E71" s="25" t="s">
        <v>78</v>
      </c>
      <c r="F71" s="25">
        <v>3.1</v>
      </c>
      <c r="G71" s="48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8">
        <v>2.6</v>
      </c>
      <c r="W71" s="43"/>
      <c r="X71" s="43"/>
      <c r="Y71" s="43"/>
      <c r="Z71" s="43"/>
      <c r="AA71" s="43"/>
      <c r="AB71" s="43">
        <v>2.6</v>
      </c>
      <c r="AC71" s="43"/>
      <c r="AD71" s="43"/>
      <c r="AE71" s="43"/>
      <c r="AF71" s="43"/>
      <c r="AG71" s="43"/>
      <c r="AH71" s="43"/>
      <c r="AI71" s="43">
        <v>1.1000000000000001</v>
      </c>
      <c r="AJ71" s="43"/>
      <c r="AK71" s="43">
        <v>1.5</v>
      </c>
      <c r="AL71" s="43"/>
      <c r="AM71" s="43"/>
      <c r="AN71" s="43"/>
      <c r="AO71" s="43"/>
      <c r="AP71" s="43"/>
      <c r="AQ71" s="43"/>
      <c r="AR71" s="43"/>
      <c r="AS71" s="48">
        <v>0.1</v>
      </c>
      <c r="AT71" s="48"/>
      <c r="AU71" s="26"/>
      <c r="AV71" s="43"/>
      <c r="AW71" s="26"/>
      <c r="AX71" s="26"/>
      <c r="AY71" s="43"/>
      <c r="AZ71" s="26"/>
      <c r="BA71" s="26"/>
      <c r="BB71" s="26"/>
      <c r="BC71" s="26"/>
      <c r="BD71" s="43"/>
      <c r="BE71" s="26"/>
      <c r="BF71" s="26"/>
      <c r="BG71" s="26"/>
      <c r="BH71" s="48">
        <v>0.4</v>
      </c>
      <c r="BI71" s="48">
        <v>0</v>
      </c>
      <c r="BJ71" s="49"/>
      <c r="BK71" s="25"/>
      <c r="BL71" s="25"/>
      <c r="BM71" s="5"/>
    </row>
    <row r="72" spans="4:66" x14ac:dyDescent="0.2">
      <c r="D72" s="25" t="s">
        <v>108</v>
      </c>
      <c r="E72" s="25" t="s">
        <v>78</v>
      </c>
      <c r="F72" s="25">
        <v>537.9</v>
      </c>
      <c r="G72" s="48">
        <v>2.8</v>
      </c>
      <c r="H72" s="39">
        <v>0.1</v>
      </c>
      <c r="I72" s="39">
        <v>0.1</v>
      </c>
      <c r="J72" s="39">
        <v>0.1</v>
      </c>
      <c r="K72" s="39">
        <v>0</v>
      </c>
      <c r="L72" s="39"/>
      <c r="M72" s="39"/>
      <c r="N72" s="39">
        <v>2.6</v>
      </c>
      <c r="O72" s="39">
        <v>0.2</v>
      </c>
      <c r="P72" s="39"/>
      <c r="Q72" s="39"/>
      <c r="R72" s="39">
        <v>2.5</v>
      </c>
      <c r="S72" s="39"/>
      <c r="T72" s="39"/>
      <c r="U72" s="39"/>
      <c r="V72" s="48">
        <v>431.2</v>
      </c>
      <c r="W72" s="43">
        <v>68.8</v>
      </c>
      <c r="X72" s="43"/>
      <c r="Y72" s="43">
        <v>68.099999999999994</v>
      </c>
      <c r="Z72" s="43">
        <v>0.7</v>
      </c>
      <c r="AA72" s="43"/>
      <c r="AB72" s="43">
        <v>362.5</v>
      </c>
      <c r="AC72" s="43"/>
      <c r="AD72" s="43">
        <v>78</v>
      </c>
      <c r="AE72" s="43">
        <v>240.8</v>
      </c>
      <c r="AF72" s="43"/>
      <c r="AG72" s="43"/>
      <c r="AH72" s="43"/>
      <c r="AI72" s="43"/>
      <c r="AJ72" s="43">
        <v>1.9</v>
      </c>
      <c r="AK72" s="43">
        <v>0.6</v>
      </c>
      <c r="AL72" s="43">
        <v>0.5</v>
      </c>
      <c r="AM72" s="43">
        <v>1.8</v>
      </c>
      <c r="AN72" s="43">
        <v>6.4</v>
      </c>
      <c r="AO72" s="43">
        <v>4</v>
      </c>
      <c r="AP72" s="43">
        <v>2.4</v>
      </c>
      <c r="AQ72" s="43">
        <v>19.5</v>
      </c>
      <c r="AR72" s="43">
        <v>6.7</v>
      </c>
      <c r="AS72" s="48">
        <v>103.9</v>
      </c>
      <c r="AT72" s="48"/>
      <c r="AU72" s="26"/>
      <c r="AV72" s="43"/>
      <c r="AW72" s="26"/>
      <c r="AX72" s="26"/>
      <c r="AY72" s="43"/>
      <c r="AZ72" s="26"/>
      <c r="BA72" s="26"/>
      <c r="BB72" s="26"/>
      <c r="BC72" s="26"/>
      <c r="BD72" s="43"/>
      <c r="BE72" s="26"/>
      <c r="BF72" s="26"/>
      <c r="BG72" s="26"/>
      <c r="BH72" s="48"/>
      <c r="BI72" s="48"/>
      <c r="BJ72" s="49"/>
      <c r="BK72" s="25"/>
      <c r="BL72" s="25"/>
      <c r="BM72" s="5"/>
    </row>
    <row r="73" spans="4:66" x14ac:dyDescent="0.2">
      <c r="D73" s="25" t="s">
        <v>109</v>
      </c>
      <c r="E73" s="25" t="s">
        <v>78</v>
      </c>
      <c r="F73" s="25">
        <v>533.6</v>
      </c>
      <c r="G73" s="49">
        <v>2.8</v>
      </c>
      <c r="H73" s="39">
        <v>0.1</v>
      </c>
      <c r="I73" s="39">
        <v>0.1</v>
      </c>
      <c r="J73" s="39">
        <v>0.1</v>
      </c>
      <c r="K73" s="39">
        <v>0</v>
      </c>
      <c r="L73" s="39"/>
      <c r="M73" s="39"/>
      <c r="N73" s="39">
        <v>2.6</v>
      </c>
      <c r="O73" s="39">
        <v>0.2</v>
      </c>
      <c r="P73" s="39"/>
      <c r="Q73" s="39"/>
      <c r="R73" s="39">
        <v>2.5</v>
      </c>
      <c r="S73" s="39"/>
      <c r="T73" s="39"/>
      <c r="U73" s="39"/>
      <c r="V73" s="48">
        <v>426.9</v>
      </c>
      <c r="W73" s="43">
        <v>68.8</v>
      </c>
      <c r="X73" s="43"/>
      <c r="Y73" s="43">
        <v>68.099999999999994</v>
      </c>
      <c r="Z73" s="43">
        <v>0.7</v>
      </c>
      <c r="AA73" s="43"/>
      <c r="AB73" s="43">
        <v>358.2</v>
      </c>
      <c r="AC73" s="43"/>
      <c r="AD73" s="43">
        <v>78</v>
      </c>
      <c r="AE73" s="43">
        <v>240.8</v>
      </c>
      <c r="AF73" s="43"/>
      <c r="AG73" s="43"/>
      <c r="AH73" s="43"/>
      <c r="AI73" s="43"/>
      <c r="AJ73" s="43">
        <v>1.8</v>
      </c>
      <c r="AK73" s="43">
        <v>0.6</v>
      </c>
      <c r="AL73" s="43">
        <v>0.5</v>
      </c>
      <c r="AM73" s="43">
        <v>1.8</v>
      </c>
      <c r="AN73" s="43">
        <v>2.2000000000000002</v>
      </c>
      <c r="AO73" s="43">
        <v>4</v>
      </c>
      <c r="AP73" s="43">
        <v>2.4</v>
      </c>
      <c r="AQ73" s="43">
        <v>19.5</v>
      </c>
      <c r="AR73" s="43">
        <v>6.7</v>
      </c>
      <c r="AS73" s="48">
        <v>103.9</v>
      </c>
      <c r="AT73" s="48"/>
      <c r="AU73" s="26"/>
      <c r="AV73" s="43"/>
      <c r="AW73" s="26"/>
      <c r="AX73" s="26"/>
      <c r="AY73" s="43"/>
      <c r="AZ73" s="26"/>
      <c r="BA73" s="26"/>
      <c r="BB73" s="26"/>
      <c r="BC73" s="26"/>
      <c r="BD73" s="43"/>
      <c r="BE73" s="26"/>
      <c r="BF73" s="26"/>
      <c r="BG73" s="26"/>
      <c r="BH73" s="48"/>
      <c r="BI73" s="48"/>
      <c r="BJ73" s="49"/>
      <c r="BK73" s="25"/>
      <c r="BL73" s="25"/>
      <c r="BM73" s="5"/>
    </row>
    <row r="74" spans="4:66" x14ac:dyDescent="0.2">
      <c r="D74" s="25" t="s">
        <v>110</v>
      </c>
      <c r="E74" s="25" t="s">
        <v>78</v>
      </c>
      <c r="F74" s="25">
        <v>513.1</v>
      </c>
      <c r="G74" s="4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8">
        <v>409.2</v>
      </c>
      <c r="W74" s="43">
        <v>68.8</v>
      </c>
      <c r="X74" s="43"/>
      <c r="Y74" s="43">
        <v>68.099999999999994</v>
      </c>
      <c r="Z74" s="43">
        <v>0.7</v>
      </c>
      <c r="AA74" s="43"/>
      <c r="AB74" s="43">
        <v>340.4</v>
      </c>
      <c r="AC74" s="43"/>
      <c r="AD74" s="43">
        <v>78</v>
      </c>
      <c r="AE74" s="43">
        <v>240.8</v>
      </c>
      <c r="AF74" s="43"/>
      <c r="AG74" s="43"/>
      <c r="AH74" s="43"/>
      <c r="AI74" s="43"/>
      <c r="AJ74" s="43">
        <v>1.8</v>
      </c>
      <c r="AK74" s="43">
        <v>0.6</v>
      </c>
      <c r="AL74" s="43">
        <v>0.5</v>
      </c>
      <c r="AM74" s="43">
        <v>0.9</v>
      </c>
      <c r="AN74" s="43">
        <v>0.1</v>
      </c>
      <c r="AO74" s="43"/>
      <c r="AP74" s="43">
        <v>1.8</v>
      </c>
      <c r="AQ74" s="43">
        <v>9.3000000000000007</v>
      </c>
      <c r="AR74" s="43">
        <v>6.7</v>
      </c>
      <c r="AS74" s="48">
        <v>103.9</v>
      </c>
      <c r="AT74" s="48"/>
      <c r="AU74" s="26"/>
      <c r="AV74" s="43"/>
      <c r="AW74" s="26"/>
      <c r="AX74" s="26"/>
      <c r="AY74" s="43"/>
      <c r="AZ74" s="26"/>
      <c r="BA74" s="26"/>
      <c r="BB74" s="26"/>
      <c r="BC74" s="26"/>
      <c r="BD74" s="43"/>
      <c r="BE74" s="26"/>
      <c r="BF74" s="26"/>
      <c r="BG74" s="26"/>
      <c r="BH74" s="48"/>
      <c r="BI74" s="48"/>
      <c r="BJ74" s="49"/>
      <c r="BK74" s="25"/>
      <c r="BL74" s="25"/>
      <c r="BM74" s="5"/>
    </row>
    <row r="75" spans="4:66" x14ac:dyDescent="0.2">
      <c r="D75" s="26" t="s">
        <v>223</v>
      </c>
      <c r="E75" s="25" t="s">
        <v>78</v>
      </c>
      <c r="F75" s="25">
        <v>2.7</v>
      </c>
      <c r="G75" s="4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8">
        <v>2.7</v>
      </c>
      <c r="W75" s="43"/>
      <c r="X75" s="43"/>
      <c r="Y75" s="43"/>
      <c r="Z75" s="43"/>
      <c r="AA75" s="43"/>
      <c r="AB75" s="43">
        <v>2.7</v>
      </c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>
        <v>2.7</v>
      </c>
      <c r="AO75" s="43"/>
      <c r="AP75" s="43"/>
      <c r="AQ75" s="43"/>
      <c r="AR75" s="43"/>
      <c r="AS75" s="48"/>
      <c r="AT75" s="48"/>
      <c r="AU75" s="25"/>
      <c r="AV75" s="43"/>
      <c r="AW75" s="25"/>
      <c r="AX75" s="25"/>
      <c r="AY75" s="43"/>
      <c r="AZ75" s="26"/>
      <c r="BA75" s="25"/>
      <c r="BB75" s="26"/>
      <c r="BC75" s="26"/>
      <c r="BD75" s="26"/>
      <c r="BE75" s="26"/>
      <c r="BF75" s="26"/>
      <c r="BG75" s="26"/>
      <c r="BH75" s="49"/>
      <c r="BI75" s="49"/>
      <c r="BJ75" s="49"/>
      <c r="BK75" s="26"/>
      <c r="BL75" s="26"/>
    </row>
    <row r="76" spans="4:66" x14ac:dyDescent="0.2">
      <c r="D76" s="26" t="s">
        <v>224</v>
      </c>
      <c r="E76" s="26" t="s">
        <v>78</v>
      </c>
      <c r="F76" s="26">
        <v>1.6</v>
      </c>
      <c r="G76" s="4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9">
        <v>1.6</v>
      </c>
      <c r="W76" s="43"/>
      <c r="X76" s="43"/>
      <c r="Y76" s="43"/>
      <c r="Z76" s="43"/>
      <c r="AA76" s="43"/>
      <c r="AB76" s="43">
        <v>1.6</v>
      </c>
      <c r="AC76" s="43"/>
      <c r="AD76" s="43"/>
      <c r="AE76" s="43">
        <v>0</v>
      </c>
      <c r="AF76" s="43"/>
      <c r="AG76" s="43"/>
      <c r="AH76" s="43"/>
      <c r="AI76" s="43"/>
      <c r="AJ76" s="43">
        <v>0.1</v>
      </c>
      <c r="AK76" s="43"/>
      <c r="AL76" s="43"/>
      <c r="AM76" s="43"/>
      <c r="AN76" s="43">
        <v>1.5</v>
      </c>
      <c r="AO76" s="43"/>
      <c r="AP76" s="43"/>
      <c r="AQ76" s="43"/>
      <c r="AR76" s="43">
        <v>0</v>
      </c>
      <c r="AS76" s="49"/>
      <c r="AT76" s="49"/>
      <c r="AU76" s="26"/>
      <c r="AV76" s="43"/>
      <c r="AW76" s="26"/>
      <c r="AX76" s="26"/>
      <c r="AY76" s="43"/>
      <c r="AZ76" s="26"/>
      <c r="BA76" s="26"/>
      <c r="BB76" s="26"/>
      <c r="BC76" s="26"/>
      <c r="BD76" s="26"/>
      <c r="BE76" s="26"/>
      <c r="BF76" s="26"/>
      <c r="BG76" s="26"/>
      <c r="BH76" s="49"/>
      <c r="BI76" s="49"/>
      <c r="BJ76" s="49"/>
      <c r="BK76" s="26"/>
      <c r="BL76" s="26"/>
    </row>
    <row r="97" spans="21:80" x14ac:dyDescent="0.2">
      <c r="U97" s="26"/>
      <c r="V97" s="26"/>
      <c r="W97" s="25"/>
      <c r="X97" s="31"/>
      <c r="Y97" s="31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</row>
    <row r="98" spans="21:80" x14ac:dyDescent="0.2">
      <c r="U98" s="26"/>
      <c r="V98" s="26"/>
      <c r="W98" s="25"/>
      <c r="X98" s="31"/>
      <c r="Y98" s="31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</row>
    <row r="99" spans="21:80" x14ac:dyDescent="0.2">
      <c r="U99" s="26"/>
      <c r="V99" s="26"/>
      <c r="W99" s="25"/>
      <c r="X99" s="31"/>
      <c r="Y99" s="31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</row>
    <row r="100" spans="21:80" x14ac:dyDescent="0.2">
      <c r="W100" s="5"/>
      <c r="X100" s="18"/>
      <c r="Y100" s="18"/>
    </row>
    <row r="101" spans="21:80" x14ac:dyDescent="0.2">
      <c r="X101" s="18"/>
    </row>
    <row r="102" spans="21:80" x14ac:dyDescent="0.2">
      <c r="X102" s="18"/>
    </row>
    <row r="103" spans="21:80" x14ac:dyDescent="0.2">
      <c r="X103" s="18"/>
    </row>
    <row r="104" spans="21:80" x14ac:dyDescent="0.2">
      <c r="X104" s="18"/>
    </row>
    <row r="105" spans="21:80" x14ac:dyDescent="0.2">
      <c r="X105" s="18"/>
    </row>
    <row r="106" spans="21:80" x14ac:dyDescent="0.2">
      <c r="X106" s="18"/>
    </row>
    <row r="107" spans="21:80" x14ac:dyDescent="0.2">
      <c r="X107" s="18"/>
    </row>
    <row r="108" spans="21:80" x14ac:dyDescent="0.2">
      <c r="X108" s="18"/>
    </row>
    <row r="109" spans="21:80" x14ac:dyDescent="0.2">
      <c r="X109" s="18"/>
    </row>
    <row r="110" spans="21:80" x14ac:dyDescent="0.2">
      <c r="X110" s="18"/>
    </row>
    <row r="111" spans="21:80" x14ac:dyDescent="0.2">
      <c r="X111" s="18"/>
    </row>
    <row r="112" spans="21:80" x14ac:dyDescent="0.2">
      <c r="X112" s="18"/>
    </row>
    <row r="113" spans="24:24" x14ac:dyDescent="0.2">
      <c r="X113" s="18"/>
    </row>
    <row r="139" spans="9:19" x14ac:dyDescent="0.2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324" spans="20:80" x14ac:dyDescent="0.2"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26"/>
      <c r="BJ324" s="26"/>
      <c r="BK324" s="26"/>
      <c r="BL324" s="43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</row>
    <row r="326" spans="20:80" x14ac:dyDescent="0.2">
      <c r="T326" s="25"/>
    </row>
    <row r="468" spans="2:7" x14ac:dyDescent="0.2">
      <c r="B468" s="3"/>
      <c r="G468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744D-741A-B14E-8F11-970E15685C3A}">
  <sheetPr>
    <tabColor theme="9" tint="0.79998168889431442"/>
  </sheetPr>
  <dimension ref="D8:BM77"/>
  <sheetViews>
    <sheetView workbookViewId="0">
      <selection activeCell="I43" sqref="I43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3045.2</v>
      </c>
      <c r="G17" s="5">
        <v>268.89999999999998</v>
      </c>
      <c r="H17" s="5">
        <v>269.7</v>
      </c>
      <c r="I17" s="5">
        <v>269.5</v>
      </c>
      <c r="J17" s="5">
        <v>0.2</v>
      </c>
      <c r="K17" s="5">
        <v>121.8</v>
      </c>
      <c r="L17" s="5">
        <v>147.5</v>
      </c>
      <c r="M17" s="5">
        <v>0.2</v>
      </c>
      <c r="N17" s="5">
        <v>-0.9</v>
      </c>
      <c r="O17" s="5">
        <v>-1.7</v>
      </c>
      <c r="P17">
        <v>0.9</v>
      </c>
      <c r="Q17" s="5"/>
      <c r="R17" s="5">
        <v>-0.1</v>
      </c>
      <c r="S17" s="5"/>
      <c r="T17" s="5"/>
      <c r="U17" s="5"/>
      <c r="V17" s="5">
        <v>1112.8</v>
      </c>
      <c r="W17" s="5">
        <v>2687.3</v>
      </c>
      <c r="X17" s="5">
        <v>2427.4</v>
      </c>
      <c r="Y17" s="5">
        <v>226.3</v>
      </c>
      <c r="Z17" s="5">
        <v>33.6</v>
      </c>
      <c r="AA17" s="5"/>
      <c r="AB17" s="5">
        <v>-1574.5</v>
      </c>
      <c r="AC17">
        <v>13.9</v>
      </c>
      <c r="AD17">
        <v>57</v>
      </c>
      <c r="AE17">
        <v>479.7</v>
      </c>
      <c r="AF17">
        <v>-778.2</v>
      </c>
      <c r="AH17">
        <v>-2.2000000000000002</v>
      </c>
      <c r="AI17">
        <v>-377.7</v>
      </c>
      <c r="AJ17">
        <v>0.1</v>
      </c>
      <c r="AK17">
        <v>-622.4</v>
      </c>
      <c r="AL17">
        <v>-305.60000000000002</v>
      </c>
      <c r="AM17">
        <v>22.2</v>
      </c>
      <c r="AN17">
        <v>-13.5</v>
      </c>
      <c r="AO17">
        <v>-6.6</v>
      </c>
      <c r="AP17">
        <v>0.9</v>
      </c>
      <c r="AQ17">
        <v>14.3</v>
      </c>
      <c r="AR17">
        <v>-56.2</v>
      </c>
      <c r="AS17">
        <v>1341.6</v>
      </c>
      <c r="AT17">
        <v>234</v>
      </c>
      <c r="AU17">
        <v>0.3</v>
      </c>
      <c r="AV17">
        <v>41.4</v>
      </c>
      <c r="AW17">
        <v>28.6</v>
      </c>
      <c r="AX17">
        <v>12.9</v>
      </c>
      <c r="AY17">
        <v>20.6</v>
      </c>
      <c r="AZ17">
        <v>1.2</v>
      </c>
      <c r="BA17">
        <v>19.399999999999999</v>
      </c>
      <c r="BB17">
        <v>5.6</v>
      </c>
      <c r="BC17">
        <v>10.9</v>
      </c>
      <c r="BD17">
        <v>155.19999999999999</v>
      </c>
      <c r="BE17">
        <v>38.5</v>
      </c>
      <c r="BF17">
        <v>101.8</v>
      </c>
      <c r="BG17">
        <v>14.9</v>
      </c>
      <c r="BH17">
        <v>3.1</v>
      </c>
      <c r="BJ17">
        <v>84.8</v>
      </c>
      <c r="BK17">
        <v>38.1</v>
      </c>
      <c r="BL17">
        <v>42</v>
      </c>
      <c r="BM17">
        <v>4.7</v>
      </c>
    </row>
    <row r="18" spans="4:65" x14ac:dyDescent="0.2">
      <c r="D18" s="5" t="s">
        <v>79</v>
      </c>
      <c r="E18" s="5" t="s">
        <v>78</v>
      </c>
      <c r="F18" s="5">
        <v>1406.4</v>
      </c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>
        <v>68.3</v>
      </c>
      <c r="W18" s="5">
        <v>48</v>
      </c>
      <c r="X18" s="5">
        <v>31.9</v>
      </c>
      <c r="Y18" s="5">
        <v>5.8</v>
      </c>
      <c r="Z18" s="5">
        <v>10.3</v>
      </c>
      <c r="AA18" s="5"/>
      <c r="AB18" s="5">
        <v>20.3</v>
      </c>
      <c r="AC18">
        <v>13.9</v>
      </c>
      <c r="AR18">
        <v>6.5</v>
      </c>
      <c r="AS18">
        <v>998.2</v>
      </c>
      <c r="AT18">
        <v>260.60000000000002</v>
      </c>
      <c r="AU18">
        <v>0.3</v>
      </c>
      <c r="AV18">
        <v>41.4</v>
      </c>
      <c r="AW18">
        <v>28.6</v>
      </c>
      <c r="AX18">
        <v>12.9</v>
      </c>
      <c r="AY18">
        <v>20.6</v>
      </c>
      <c r="AZ18">
        <v>1.2</v>
      </c>
      <c r="BA18">
        <v>19.399999999999999</v>
      </c>
      <c r="BB18">
        <v>5.6</v>
      </c>
      <c r="BC18">
        <v>10.9</v>
      </c>
      <c r="BD18">
        <v>181.9</v>
      </c>
      <c r="BE18">
        <v>32.200000000000003</v>
      </c>
      <c r="BF18">
        <v>134.80000000000001</v>
      </c>
      <c r="BG18">
        <v>14.9</v>
      </c>
      <c r="BJ18">
        <v>79.2</v>
      </c>
      <c r="BK18">
        <v>38.1</v>
      </c>
      <c r="BL18">
        <v>36.4</v>
      </c>
      <c r="BM18">
        <v>4.7</v>
      </c>
    </row>
    <row r="19" spans="4:65" x14ac:dyDescent="0.2">
      <c r="D19" s="5" t="s">
        <v>80</v>
      </c>
      <c r="E19" s="5" t="s">
        <v>78</v>
      </c>
      <c r="F19" s="5">
        <v>10310.299999999999</v>
      </c>
      <c r="G19" s="5">
        <v>277.10000000000002</v>
      </c>
      <c r="H19" s="5">
        <v>274.60000000000002</v>
      </c>
      <c r="I19" s="5">
        <v>274.3</v>
      </c>
      <c r="J19" s="5">
        <v>0.2</v>
      </c>
      <c r="K19" s="5">
        <v>123.2</v>
      </c>
      <c r="L19" s="5">
        <v>151</v>
      </c>
      <c r="M19" s="5">
        <v>0.2</v>
      </c>
      <c r="N19" s="5">
        <v>2.5</v>
      </c>
      <c r="O19" s="5">
        <v>1.7</v>
      </c>
      <c r="P19">
        <v>0.9</v>
      </c>
      <c r="Q19" s="5"/>
      <c r="R19" s="5"/>
      <c r="S19" s="5"/>
      <c r="T19" s="5"/>
      <c r="U19" s="5"/>
      <c r="V19" s="5">
        <v>8137</v>
      </c>
      <c r="W19" s="5">
        <v>4579.8</v>
      </c>
      <c r="X19" s="5">
        <v>4326.3999999999996</v>
      </c>
      <c r="Y19" s="5">
        <v>215.8</v>
      </c>
      <c r="Z19" s="5">
        <v>37.5</v>
      </c>
      <c r="AA19" s="5"/>
      <c r="AB19" s="5">
        <v>3557.2</v>
      </c>
      <c r="AD19">
        <v>149.5</v>
      </c>
      <c r="AE19">
        <v>1009.5</v>
      </c>
      <c r="AF19">
        <v>305.39999999999998</v>
      </c>
      <c r="AI19">
        <v>149.80000000000001</v>
      </c>
      <c r="AJ19">
        <v>17.3</v>
      </c>
      <c r="AK19">
        <v>550.4</v>
      </c>
      <c r="AL19">
        <v>480.1</v>
      </c>
      <c r="AM19">
        <v>84.1</v>
      </c>
      <c r="AN19">
        <v>64.7</v>
      </c>
      <c r="AO19">
        <v>14.6</v>
      </c>
      <c r="AP19">
        <v>5.8</v>
      </c>
      <c r="AQ19">
        <v>58.9</v>
      </c>
      <c r="AR19">
        <v>667</v>
      </c>
      <c r="AS19">
        <v>1782.8</v>
      </c>
      <c r="AT19">
        <v>32.9</v>
      </c>
      <c r="BD19">
        <v>32.9</v>
      </c>
      <c r="BE19">
        <v>8</v>
      </c>
      <c r="BF19">
        <v>24.8</v>
      </c>
      <c r="BH19">
        <v>73.5</v>
      </c>
      <c r="BJ19">
        <v>7.1</v>
      </c>
      <c r="BL19">
        <v>7.1</v>
      </c>
    </row>
    <row r="20" spans="4:65" x14ac:dyDescent="0.2">
      <c r="D20" s="5" t="s">
        <v>81</v>
      </c>
      <c r="E20" s="5" t="s">
        <v>78</v>
      </c>
      <c r="F20" s="5">
        <v>7942</v>
      </c>
      <c r="G20" s="5">
        <v>2.5</v>
      </c>
      <c r="H20" s="5"/>
      <c r="I20" s="5"/>
      <c r="J20" s="5"/>
      <c r="K20" s="5"/>
      <c r="L20" s="5"/>
      <c r="M20" s="5"/>
      <c r="N20" s="5">
        <v>2.5</v>
      </c>
      <c r="O20" s="5">
        <v>2.4</v>
      </c>
      <c r="Q20" s="5"/>
      <c r="R20" s="5">
        <v>0.1</v>
      </c>
      <c r="S20" s="5"/>
      <c r="T20" s="5"/>
      <c r="U20" s="5"/>
      <c r="V20" s="5">
        <v>6378.1</v>
      </c>
      <c r="W20" s="5">
        <v>1924.7</v>
      </c>
      <c r="X20" s="5">
        <v>1901</v>
      </c>
      <c r="Y20" s="5">
        <v>6.3</v>
      </c>
      <c r="Z20" s="5">
        <v>17.399999999999999</v>
      </c>
      <c r="AA20" s="5"/>
      <c r="AB20" s="5">
        <v>4453.3999999999996</v>
      </c>
      <c r="AD20">
        <v>94.9</v>
      </c>
      <c r="AE20">
        <v>523.20000000000005</v>
      </c>
      <c r="AF20">
        <v>1089.2</v>
      </c>
      <c r="AH20">
        <v>2.1</v>
      </c>
      <c r="AI20">
        <v>352.8</v>
      </c>
      <c r="AJ20">
        <v>17.7</v>
      </c>
      <c r="AK20">
        <v>1055.5999999999999</v>
      </c>
      <c r="AL20">
        <v>396.9</v>
      </c>
      <c r="AM20">
        <v>62.7</v>
      </c>
      <c r="AN20">
        <v>76.7</v>
      </c>
      <c r="AO20">
        <v>20.8</v>
      </c>
      <c r="AP20">
        <v>4.5</v>
      </c>
      <c r="AQ20">
        <v>44.5</v>
      </c>
      <c r="AR20">
        <v>711.7</v>
      </c>
      <c r="AS20">
        <v>1429.9</v>
      </c>
      <c r="AT20">
        <v>59.7</v>
      </c>
      <c r="BD20">
        <v>59.7</v>
      </c>
      <c r="BE20">
        <v>1.7</v>
      </c>
      <c r="BF20">
        <v>58</v>
      </c>
      <c r="BH20">
        <v>70.400000000000006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2368.4</v>
      </c>
      <c r="G21" s="5">
        <v>274.60000000000002</v>
      </c>
      <c r="H21" s="5">
        <v>274.60000000000002</v>
      </c>
      <c r="I21" s="5">
        <v>274.3</v>
      </c>
      <c r="J21" s="5">
        <v>0.2</v>
      </c>
      <c r="K21" s="5">
        <v>123.2</v>
      </c>
      <c r="L21" s="5">
        <v>151</v>
      </c>
      <c r="M21" s="5">
        <v>0.2</v>
      </c>
      <c r="N21" s="5">
        <v>0.1</v>
      </c>
      <c r="O21" s="5">
        <v>-0.7</v>
      </c>
      <c r="P21">
        <v>0.9</v>
      </c>
      <c r="Q21" s="5"/>
      <c r="R21" s="5">
        <v>-0.1</v>
      </c>
      <c r="S21" s="5"/>
      <c r="T21" s="5"/>
      <c r="U21" s="5"/>
      <c r="V21" s="5">
        <v>1758.9</v>
      </c>
      <c r="W21" s="5">
        <v>2655.1</v>
      </c>
      <c r="X21" s="5">
        <v>2425.4</v>
      </c>
      <c r="Y21" s="5">
        <v>209.6</v>
      </c>
      <c r="Z21" s="5">
        <v>20.100000000000001</v>
      </c>
      <c r="AA21" s="5"/>
      <c r="AB21" s="5">
        <v>-896.1</v>
      </c>
      <c r="AD21">
        <v>54.6</v>
      </c>
      <c r="AE21">
        <v>486.3</v>
      </c>
      <c r="AF21">
        <v>-783.8</v>
      </c>
      <c r="AH21">
        <v>-2.1</v>
      </c>
      <c r="AI21">
        <v>-203</v>
      </c>
      <c r="AJ21">
        <v>-0.4</v>
      </c>
      <c r="AK21">
        <v>-505.2</v>
      </c>
      <c r="AL21">
        <v>83.1</v>
      </c>
      <c r="AM21">
        <v>21.4</v>
      </c>
      <c r="AN21">
        <v>-12</v>
      </c>
      <c r="AO21">
        <v>-6.2</v>
      </c>
      <c r="AP21">
        <v>1.4</v>
      </c>
      <c r="AQ21">
        <v>14.4</v>
      </c>
      <c r="AR21">
        <v>-44.7</v>
      </c>
      <c r="AS21">
        <v>353</v>
      </c>
      <c r="AT21">
        <v>-26.8</v>
      </c>
      <c r="BD21">
        <v>-26.8</v>
      </c>
      <c r="BE21">
        <v>6.3</v>
      </c>
      <c r="BF21">
        <v>-33.1</v>
      </c>
      <c r="BH21">
        <v>3.1</v>
      </c>
      <c r="BJ21">
        <v>5.6</v>
      </c>
      <c r="BL21">
        <v>5.6</v>
      </c>
    </row>
    <row r="22" spans="4:65" x14ac:dyDescent="0.2">
      <c r="D22" s="5" t="s">
        <v>83</v>
      </c>
      <c r="E22" s="5" t="s">
        <v>78</v>
      </c>
      <c r="F22" s="5">
        <v>644.9</v>
      </c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642.4</v>
      </c>
      <c r="W22" s="5"/>
      <c r="X22" s="5"/>
      <c r="Y22" s="5"/>
      <c r="Z22" s="5"/>
      <c r="AA22" s="5"/>
      <c r="AB22" s="5">
        <v>642.4</v>
      </c>
      <c r="AI22">
        <v>166.3</v>
      </c>
      <c r="AK22">
        <v>87.1</v>
      </c>
      <c r="AL22">
        <v>385.2</v>
      </c>
      <c r="AN22">
        <v>3.8</v>
      </c>
      <c r="AS22">
        <v>2.5</v>
      </c>
    </row>
    <row r="23" spans="4:65" x14ac:dyDescent="0.2">
      <c r="D23" s="5" t="s">
        <v>84</v>
      </c>
      <c r="E23" s="5" t="s">
        <v>78</v>
      </c>
      <c r="F23" s="5">
        <v>-84.7</v>
      </c>
      <c r="G23" s="5">
        <v>-5.8</v>
      </c>
      <c r="H23" s="5">
        <v>-4.8</v>
      </c>
      <c r="I23" s="5">
        <v>-4.8</v>
      </c>
      <c r="J23" s="5"/>
      <c r="K23" s="5">
        <v>-1.3</v>
      </c>
      <c r="L23" s="5">
        <v>-3.5</v>
      </c>
      <c r="M23" s="5">
        <v>0</v>
      </c>
      <c r="N23" s="5">
        <v>-0.9</v>
      </c>
      <c r="O23" s="5">
        <v>-1</v>
      </c>
      <c r="Q23" s="5"/>
      <c r="R23" s="5">
        <v>0</v>
      </c>
      <c r="S23" s="5"/>
      <c r="T23" s="5"/>
      <c r="U23" s="5"/>
      <c r="V23" s="5">
        <v>-72</v>
      </c>
      <c r="W23" s="5">
        <v>-15.7</v>
      </c>
      <c r="X23" s="5">
        <v>-29.9</v>
      </c>
      <c r="Y23" s="5">
        <v>10.9</v>
      </c>
      <c r="Z23" s="5">
        <v>3.2</v>
      </c>
      <c r="AA23" s="5"/>
      <c r="AB23" s="5">
        <v>-56.3</v>
      </c>
      <c r="AD23">
        <v>2.4</v>
      </c>
      <c r="AE23">
        <v>-6.6</v>
      </c>
      <c r="AF23">
        <v>5.6</v>
      </c>
      <c r="AH23">
        <v>-0.1</v>
      </c>
      <c r="AI23">
        <v>-8.4</v>
      </c>
      <c r="AJ23">
        <v>0.5</v>
      </c>
      <c r="AK23">
        <v>-30.2</v>
      </c>
      <c r="AL23">
        <v>-3.5</v>
      </c>
      <c r="AM23">
        <v>0.8</v>
      </c>
      <c r="AN23">
        <v>2.2999999999999998</v>
      </c>
      <c r="AO23">
        <v>-0.4</v>
      </c>
      <c r="AP23">
        <v>-0.5</v>
      </c>
      <c r="AQ23">
        <v>-0.1</v>
      </c>
      <c r="AR23">
        <v>-18</v>
      </c>
      <c r="AS23">
        <v>-7.1</v>
      </c>
      <c r="AT23">
        <v>0.1</v>
      </c>
      <c r="BD23">
        <v>0.1</v>
      </c>
      <c r="BF23">
        <v>0.1</v>
      </c>
    </row>
    <row r="24" spans="4:65" x14ac:dyDescent="0.2">
      <c r="D24" s="5" t="s">
        <v>85</v>
      </c>
      <c r="E24" s="5" t="s">
        <v>78</v>
      </c>
      <c r="F24" s="5">
        <v>5</v>
      </c>
      <c r="G24" s="5">
        <v>-0.1</v>
      </c>
      <c r="H24" s="5"/>
      <c r="I24" s="5"/>
      <c r="J24" s="5"/>
      <c r="K24" s="5"/>
      <c r="L24" s="5"/>
      <c r="M24" s="5"/>
      <c r="N24" s="5">
        <v>-0.1</v>
      </c>
      <c r="O24" s="5">
        <v>-0.1</v>
      </c>
      <c r="Q24" s="5"/>
      <c r="R24" s="5"/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>
        <v>0</v>
      </c>
      <c r="AD24">
        <v>0</v>
      </c>
      <c r="AK24">
        <v>0</v>
      </c>
      <c r="AO24">
        <v>0</v>
      </c>
      <c r="AQ24">
        <v>0</v>
      </c>
      <c r="AR24">
        <v>0</v>
      </c>
      <c r="AS24">
        <v>4.4000000000000004</v>
      </c>
      <c r="AT24">
        <v>-0.4</v>
      </c>
      <c r="BD24">
        <v>-0.4</v>
      </c>
      <c r="BF24">
        <v>-0.1</v>
      </c>
      <c r="BG24">
        <v>-0.3</v>
      </c>
      <c r="BH24">
        <v>1.1000000000000001</v>
      </c>
    </row>
    <row r="25" spans="4:65" x14ac:dyDescent="0.2">
      <c r="D25" s="5" t="s">
        <v>86</v>
      </c>
      <c r="E25" s="5" t="s">
        <v>78</v>
      </c>
      <c r="F25" s="5">
        <v>3040.2</v>
      </c>
      <c r="G25" s="5">
        <v>269</v>
      </c>
      <c r="H25" s="5">
        <v>269.7</v>
      </c>
      <c r="I25" s="5">
        <v>269.5</v>
      </c>
      <c r="J25" s="5">
        <v>0.2</v>
      </c>
      <c r="K25" s="5">
        <v>121.8</v>
      </c>
      <c r="L25" s="5">
        <v>147.5</v>
      </c>
      <c r="M25" s="5">
        <v>0.2</v>
      </c>
      <c r="N25" s="5">
        <v>-0.7</v>
      </c>
      <c r="O25" s="5">
        <v>-1.5</v>
      </c>
      <c r="P25">
        <v>0.9</v>
      </c>
      <c r="Q25" s="5"/>
      <c r="R25" s="5">
        <v>-0.1</v>
      </c>
      <c r="S25" s="5"/>
      <c r="T25" s="5"/>
      <c r="U25" s="5"/>
      <c r="V25" s="5">
        <v>1112.9000000000001</v>
      </c>
      <c r="W25" s="5">
        <v>2687.3</v>
      </c>
      <c r="X25" s="5">
        <v>2427.4</v>
      </c>
      <c r="Y25" s="5">
        <v>226.3</v>
      </c>
      <c r="Z25" s="5">
        <v>33.6</v>
      </c>
      <c r="AA25" s="5"/>
      <c r="AB25" s="5">
        <v>-1574.4</v>
      </c>
      <c r="AC25">
        <v>13.9</v>
      </c>
      <c r="AD25">
        <v>57</v>
      </c>
      <c r="AE25">
        <v>479.7</v>
      </c>
      <c r="AF25">
        <v>-778.2</v>
      </c>
      <c r="AH25">
        <v>-2.2000000000000002</v>
      </c>
      <c r="AI25">
        <v>-377.7</v>
      </c>
      <c r="AJ25">
        <v>0.1</v>
      </c>
      <c r="AK25">
        <v>-622.4</v>
      </c>
      <c r="AL25">
        <v>-305.60000000000002</v>
      </c>
      <c r="AM25">
        <v>22.2</v>
      </c>
      <c r="AN25">
        <v>-13.5</v>
      </c>
      <c r="AO25">
        <v>-6.6</v>
      </c>
      <c r="AP25">
        <v>0.9</v>
      </c>
      <c r="AQ25">
        <v>14.3</v>
      </c>
      <c r="AR25">
        <v>-56.2</v>
      </c>
      <c r="AS25">
        <v>1337.2</v>
      </c>
      <c r="AT25">
        <v>234.3</v>
      </c>
      <c r="AU25">
        <v>0.3</v>
      </c>
      <c r="AV25">
        <v>41.4</v>
      </c>
      <c r="AW25">
        <v>28.6</v>
      </c>
      <c r="AX25">
        <v>12.9</v>
      </c>
      <c r="AY25">
        <v>20.6</v>
      </c>
      <c r="AZ25">
        <v>1.2</v>
      </c>
      <c r="BA25">
        <v>19.399999999999999</v>
      </c>
      <c r="BB25">
        <v>5.6</v>
      </c>
      <c r="BC25">
        <v>10.9</v>
      </c>
      <c r="BD25">
        <v>155.6</v>
      </c>
      <c r="BE25">
        <v>38.5</v>
      </c>
      <c r="BF25">
        <v>101.9</v>
      </c>
      <c r="BG25">
        <v>15.2</v>
      </c>
      <c r="BH25">
        <v>2</v>
      </c>
      <c r="BJ25">
        <v>84.8</v>
      </c>
      <c r="BK25">
        <v>38.1</v>
      </c>
      <c r="BL25">
        <v>42</v>
      </c>
      <c r="BM25">
        <v>4.7</v>
      </c>
    </row>
    <row r="26" spans="4:65" x14ac:dyDescent="0.2">
      <c r="D26" s="5" t="s">
        <v>87</v>
      </c>
      <c r="E26" s="5" t="s">
        <v>78</v>
      </c>
      <c r="F26" s="5">
        <v>5445</v>
      </c>
      <c r="G26" s="5">
        <v>341.6</v>
      </c>
      <c r="H26" s="5">
        <v>268.2</v>
      </c>
      <c r="I26" s="5">
        <v>268.2</v>
      </c>
      <c r="J26" s="5"/>
      <c r="K26" s="5">
        <v>121.5</v>
      </c>
      <c r="L26" s="5">
        <v>146.6</v>
      </c>
      <c r="M26" s="5"/>
      <c r="N26" s="5">
        <v>73.400000000000006</v>
      </c>
      <c r="O26" s="5">
        <v>48.3</v>
      </c>
      <c r="Q26" s="5"/>
      <c r="R26" s="5"/>
      <c r="S26" s="5"/>
      <c r="T26" s="5">
        <v>2.2000000000000002</v>
      </c>
      <c r="U26" s="5">
        <v>22.9</v>
      </c>
      <c r="V26" s="5">
        <v>4248.2</v>
      </c>
      <c r="W26" s="5">
        <v>2625.8</v>
      </c>
      <c r="X26" s="5">
        <v>2427.4</v>
      </c>
      <c r="Y26" s="5">
        <v>164.8</v>
      </c>
      <c r="Z26" s="5">
        <v>33.5</v>
      </c>
      <c r="AA26" s="5"/>
      <c r="AB26" s="5">
        <v>1622.5</v>
      </c>
      <c r="AC26">
        <v>23.8</v>
      </c>
      <c r="AD26">
        <v>48.6</v>
      </c>
      <c r="AE26">
        <v>807.1</v>
      </c>
      <c r="AF26">
        <v>1.4</v>
      </c>
      <c r="AH26">
        <v>0</v>
      </c>
      <c r="AI26">
        <v>3.3</v>
      </c>
      <c r="AJ26">
        <v>11.5</v>
      </c>
      <c r="AK26">
        <v>111.1</v>
      </c>
      <c r="AL26">
        <v>342.6</v>
      </c>
      <c r="AM26">
        <v>56.7</v>
      </c>
      <c r="AN26">
        <v>6</v>
      </c>
      <c r="AO26">
        <v>0.1</v>
      </c>
      <c r="AP26">
        <v>0.9</v>
      </c>
      <c r="AR26">
        <v>209.4</v>
      </c>
      <c r="AS26">
        <v>576.5</v>
      </c>
      <c r="AT26">
        <v>188.5</v>
      </c>
      <c r="AU26">
        <v>0.3</v>
      </c>
      <c r="AV26">
        <v>41.4</v>
      </c>
      <c r="AW26">
        <v>28.6</v>
      </c>
      <c r="AX26">
        <v>12.9</v>
      </c>
      <c r="AY26">
        <v>19.399999999999999</v>
      </c>
      <c r="BA26">
        <v>19.399999999999999</v>
      </c>
      <c r="BD26">
        <v>127.4</v>
      </c>
      <c r="BE26">
        <v>38.5</v>
      </c>
      <c r="BF26">
        <v>75.3</v>
      </c>
      <c r="BG26">
        <v>13.6</v>
      </c>
      <c r="BI26">
        <v>6</v>
      </c>
      <c r="BJ26">
        <v>84.2</v>
      </c>
      <c r="BK26">
        <v>38.1</v>
      </c>
      <c r="BL26">
        <v>42</v>
      </c>
      <c r="BM26">
        <v>4.0999999999999996</v>
      </c>
    </row>
    <row r="27" spans="4:65" x14ac:dyDescent="0.2">
      <c r="D27" s="5" t="s">
        <v>88</v>
      </c>
      <c r="E27" s="5" t="s">
        <v>78</v>
      </c>
      <c r="F27" s="5">
        <v>967.1</v>
      </c>
      <c r="G27" s="5">
        <v>171.7</v>
      </c>
      <c r="H27" s="5">
        <v>146.6</v>
      </c>
      <c r="I27" s="5">
        <v>146.6</v>
      </c>
      <c r="J27" s="5"/>
      <c r="K27" s="5"/>
      <c r="L27" s="5">
        <v>146.6</v>
      </c>
      <c r="M27" s="5"/>
      <c r="N27" s="5">
        <v>25.1</v>
      </c>
      <c r="O27" s="5"/>
      <c r="Q27" s="5"/>
      <c r="R27" s="5"/>
      <c r="S27" s="5"/>
      <c r="T27" s="5">
        <v>2.2000000000000002</v>
      </c>
      <c r="U27" s="5">
        <v>22.9</v>
      </c>
      <c r="V27" s="5">
        <v>18.100000000000001</v>
      </c>
      <c r="W27" s="5"/>
      <c r="X27" s="5"/>
      <c r="Y27" s="5"/>
      <c r="Z27" s="5"/>
      <c r="AA27" s="5"/>
      <c r="AB27" s="5">
        <v>18.100000000000001</v>
      </c>
      <c r="AC27">
        <v>17.3</v>
      </c>
      <c r="AK27">
        <v>0.8</v>
      </c>
      <c r="AS27">
        <v>550.79999999999995</v>
      </c>
      <c r="AT27">
        <v>146.4</v>
      </c>
      <c r="AU27">
        <v>0.3</v>
      </c>
      <c r="AV27">
        <v>41.4</v>
      </c>
      <c r="AW27">
        <v>28.6</v>
      </c>
      <c r="AX27">
        <v>12.9</v>
      </c>
      <c r="AY27">
        <v>19.399999999999999</v>
      </c>
      <c r="BA27">
        <v>19.399999999999999</v>
      </c>
      <c r="BD27">
        <v>85.3</v>
      </c>
      <c r="BE27">
        <v>38.5</v>
      </c>
      <c r="BF27">
        <v>37.700000000000003</v>
      </c>
      <c r="BG27">
        <v>9.1</v>
      </c>
      <c r="BI27">
        <v>6</v>
      </c>
      <c r="BJ27">
        <v>74.099999999999994</v>
      </c>
      <c r="BK27">
        <v>38.1</v>
      </c>
      <c r="BL27">
        <v>34.1</v>
      </c>
      <c r="BM27">
        <v>1.8</v>
      </c>
    </row>
    <row r="28" spans="4:65" x14ac:dyDescent="0.2">
      <c r="D28" s="5" t="s">
        <v>89</v>
      </c>
      <c r="E28" s="5" t="s">
        <v>78</v>
      </c>
      <c r="F28" s="5">
        <v>4477.8999999999996</v>
      </c>
      <c r="G28" s="5">
        <v>169.8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48.3</v>
      </c>
      <c r="O28" s="5">
        <v>48.3</v>
      </c>
      <c r="Q28" s="5"/>
      <c r="R28" s="5"/>
      <c r="S28" s="5"/>
      <c r="T28" s="5"/>
      <c r="U28" s="5"/>
      <c r="V28" s="5">
        <v>4230.2</v>
      </c>
      <c r="W28" s="5">
        <v>2625.8</v>
      </c>
      <c r="X28" s="5">
        <v>2427.4</v>
      </c>
      <c r="Y28" s="5">
        <v>164.8</v>
      </c>
      <c r="Z28" s="5">
        <v>33.5</v>
      </c>
      <c r="AA28" s="5"/>
      <c r="AB28" s="5">
        <v>1604.4</v>
      </c>
      <c r="AC28">
        <v>6.5</v>
      </c>
      <c r="AD28">
        <v>48.6</v>
      </c>
      <c r="AE28">
        <v>807.1</v>
      </c>
      <c r="AF28">
        <v>1.4</v>
      </c>
      <c r="AH28">
        <v>0</v>
      </c>
      <c r="AI28">
        <v>3.3</v>
      </c>
      <c r="AJ28">
        <v>11.5</v>
      </c>
      <c r="AK28">
        <v>110.3</v>
      </c>
      <c r="AL28">
        <v>342.6</v>
      </c>
      <c r="AM28">
        <v>56.7</v>
      </c>
      <c r="AN28">
        <v>6</v>
      </c>
      <c r="AO28">
        <v>0.1</v>
      </c>
      <c r="AP28">
        <v>0.9</v>
      </c>
      <c r="AR28">
        <v>209.4</v>
      </c>
      <c r="AS28">
        <v>25.7</v>
      </c>
      <c r="AT28">
        <v>42.1</v>
      </c>
      <c r="BD28">
        <v>42.1</v>
      </c>
      <c r="BF28">
        <v>37.6</v>
      </c>
      <c r="BG28">
        <v>4.5</v>
      </c>
      <c r="BJ28">
        <v>10.1</v>
      </c>
      <c r="BL28">
        <v>7.9</v>
      </c>
      <c r="BM28">
        <v>2.2000000000000002</v>
      </c>
    </row>
    <row r="29" spans="4:65" x14ac:dyDescent="0.2">
      <c r="D29" s="5" t="s">
        <v>90</v>
      </c>
      <c r="E29" s="5" t="s">
        <v>78</v>
      </c>
      <c r="F29" s="5">
        <v>4974</v>
      </c>
      <c r="G29" s="5">
        <v>109.2</v>
      </c>
      <c r="H29" s="5"/>
      <c r="I29" s="5"/>
      <c r="J29" s="5"/>
      <c r="K29" s="5"/>
      <c r="L29" s="5"/>
      <c r="M29" s="5"/>
      <c r="N29" s="5">
        <v>109.2</v>
      </c>
      <c r="O29" s="5">
        <v>56.7</v>
      </c>
      <c r="Q29" s="5"/>
      <c r="R29" s="5">
        <v>2.8</v>
      </c>
      <c r="S29" s="5"/>
      <c r="T29" s="5">
        <v>15.7</v>
      </c>
      <c r="U29" s="5">
        <v>34.1</v>
      </c>
      <c r="V29" s="5">
        <v>4221.5</v>
      </c>
      <c r="W29" s="5"/>
      <c r="X29" s="5"/>
      <c r="Y29" s="5"/>
      <c r="Z29" s="5"/>
      <c r="AA29" s="5"/>
      <c r="AB29" s="5">
        <v>4221.5</v>
      </c>
      <c r="AC29">
        <v>201.7</v>
      </c>
      <c r="AD29">
        <v>75.900000000000006</v>
      </c>
      <c r="AE29">
        <v>535.6</v>
      </c>
      <c r="AF29">
        <v>962.8</v>
      </c>
      <c r="AH29">
        <v>2.2000000000000002</v>
      </c>
      <c r="AI29">
        <v>382.5</v>
      </c>
      <c r="AJ29">
        <v>13.9</v>
      </c>
      <c r="AK29">
        <v>1031.8</v>
      </c>
      <c r="AL29">
        <v>648.6</v>
      </c>
      <c r="AM29">
        <v>35.799999999999997</v>
      </c>
      <c r="AN29">
        <v>26</v>
      </c>
      <c r="AO29">
        <v>10.6</v>
      </c>
      <c r="AP29">
        <v>3.1</v>
      </c>
      <c r="AQ29">
        <v>15.6</v>
      </c>
      <c r="AR29">
        <v>275.3</v>
      </c>
      <c r="AS29">
        <v>5.9</v>
      </c>
      <c r="BH29">
        <v>436.9</v>
      </c>
      <c r="BI29">
        <v>200.5</v>
      </c>
    </row>
    <row r="30" spans="4:65" x14ac:dyDescent="0.2">
      <c r="D30" s="5" t="s">
        <v>91</v>
      </c>
      <c r="E30" s="5" t="s">
        <v>78</v>
      </c>
      <c r="F30" s="5">
        <v>611.70000000000005</v>
      </c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BH30">
        <v>436.9</v>
      </c>
      <c r="BI30">
        <v>174.8</v>
      </c>
    </row>
    <row r="31" spans="4:65" x14ac:dyDescent="0.2">
      <c r="D31" s="5" t="s">
        <v>92</v>
      </c>
      <c r="E31" s="5" t="s">
        <v>78</v>
      </c>
      <c r="F31" s="5">
        <v>4362.3</v>
      </c>
      <c r="G31" s="5">
        <v>109.2</v>
      </c>
      <c r="H31" s="5"/>
      <c r="I31" s="5"/>
      <c r="J31" s="5"/>
      <c r="K31" s="5"/>
      <c r="L31" s="5"/>
      <c r="M31" s="5"/>
      <c r="N31" s="5">
        <v>109.2</v>
      </c>
      <c r="O31" s="5">
        <v>56.7</v>
      </c>
      <c r="Q31" s="5"/>
      <c r="R31" s="5">
        <v>2.8</v>
      </c>
      <c r="S31" s="5"/>
      <c r="T31" s="5">
        <v>15.7</v>
      </c>
      <c r="U31" s="5">
        <v>34.1</v>
      </c>
      <c r="V31" s="5">
        <v>4221.5</v>
      </c>
      <c r="W31" s="5"/>
      <c r="X31" s="5"/>
      <c r="Y31" s="5"/>
      <c r="Z31" s="5"/>
      <c r="AA31" s="5"/>
      <c r="AB31" s="5">
        <v>4221.5</v>
      </c>
      <c r="AC31">
        <v>201.7</v>
      </c>
      <c r="AD31">
        <v>75.900000000000006</v>
      </c>
      <c r="AE31">
        <v>535.6</v>
      </c>
      <c r="AF31">
        <v>962.8</v>
      </c>
      <c r="AH31">
        <v>2.2000000000000002</v>
      </c>
      <c r="AI31">
        <v>382.5</v>
      </c>
      <c r="AJ31">
        <v>13.9</v>
      </c>
      <c r="AK31">
        <v>1031.8</v>
      </c>
      <c r="AL31">
        <v>648.6</v>
      </c>
      <c r="AM31">
        <v>35.799999999999997</v>
      </c>
      <c r="AN31">
        <v>26</v>
      </c>
      <c r="AO31">
        <v>10.6</v>
      </c>
      <c r="AP31">
        <v>3.1</v>
      </c>
      <c r="AQ31">
        <v>15.6</v>
      </c>
      <c r="AR31">
        <v>275.3</v>
      </c>
      <c r="AS31">
        <v>5.9</v>
      </c>
      <c r="BI31">
        <v>25.7</v>
      </c>
    </row>
    <row r="32" spans="4:65" x14ac:dyDescent="0.2">
      <c r="D32" s="5" t="s">
        <v>200</v>
      </c>
      <c r="E32" s="5" t="s">
        <v>78</v>
      </c>
      <c r="F32" s="5">
        <v>471</v>
      </c>
      <c r="G32" s="5">
        <v>232.4</v>
      </c>
      <c r="H32" s="5">
        <v>268.2</v>
      </c>
      <c r="I32" s="5">
        <v>268.2</v>
      </c>
      <c r="J32" s="5"/>
      <c r="K32" s="5">
        <v>121.5</v>
      </c>
      <c r="L32" s="5">
        <v>146.6</v>
      </c>
      <c r="M32" s="5"/>
      <c r="N32" s="5">
        <v>-35.799999999999997</v>
      </c>
      <c r="O32" s="5">
        <v>-8.4</v>
      </c>
      <c r="Q32" s="5"/>
      <c r="R32" s="5">
        <v>-2.8</v>
      </c>
      <c r="S32" s="5"/>
      <c r="T32" s="5">
        <v>-13.5</v>
      </c>
      <c r="U32" s="5">
        <v>-11.2</v>
      </c>
      <c r="V32" s="5">
        <v>26.7</v>
      </c>
      <c r="W32" s="5">
        <v>2625.8</v>
      </c>
      <c r="X32" s="5">
        <v>2427.4</v>
      </c>
      <c r="Y32" s="5">
        <v>164.8</v>
      </c>
      <c r="Z32" s="5">
        <v>33.5</v>
      </c>
      <c r="AA32" s="5"/>
      <c r="AB32" s="5">
        <v>-2599</v>
      </c>
      <c r="AC32">
        <v>-177.9</v>
      </c>
      <c r="AD32">
        <v>-27.4</v>
      </c>
      <c r="AE32">
        <v>271.39999999999998</v>
      </c>
      <c r="AF32">
        <v>-961.4</v>
      </c>
      <c r="AH32">
        <v>-2.2000000000000002</v>
      </c>
      <c r="AI32">
        <v>-379.2</v>
      </c>
      <c r="AJ32">
        <v>-2.4</v>
      </c>
      <c r="AK32">
        <v>-920.7</v>
      </c>
      <c r="AL32">
        <v>-305.89999999999998</v>
      </c>
      <c r="AM32">
        <v>20.9</v>
      </c>
      <c r="AN32">
        <v>-20.100000000000001</v>
      </c>
      <c r="AO32">
        <v>-10.5</v>
      </c>
      <c r="AP32">
        <v>-2.2000000000000002</v>
      </c>
      <c r="AQ32">
        <v>-15.6</v>
      </c>
      <c r="AR32">
        <v>-65.900000000000006</v>
      </c>
      <c r="AS32">
        <v>570.6</v>
      </c>
      <c r="AT32">
        <v>188.5</v>
      </c>
      <c r="AU32">
        <v>0.3</v>
      </c>
      <c r="AV32">
        <v>41.4</v>
      </c>
      <c r="AW32">
        <v>28.6</v>
      </c>
      <c r="AX32">
        <v>12.9</v>
      </c>
      <c r="AY32">
        <v>19.399999999999999</v>
      </c>
      <c r="BA32">
        <v>19.399999999999999</v>
      </c>
      <c r="BD32">
        <v>127.4</v>
      </c>
      <c r="BE32">
        <v>38.5</v>
      </c>
      <c r="BF32">
        <v>75.3</v>
      </c>
      <c r="BG32">
        <v>13.6</v>
      </c>
      <c r="BH32">
        <v>-436.9</v>
      </c>
      <c r="BI32">
        <v>-194.5</v>
      </c>
      <c r="BJ32">
        <v>84.2</v>
      </c>
      <c r="BK32">
        <v>38.1</v>
      </c>
      <c r="BL32">
        <v>42</v>
      </c>
      <c r="BM32">
        <v>4.0999999999999996</v>
      </c>
    </row>
    <row r="33" spans="4:65" x14ac:dyDescent="0.2">
      <c r="D33" s="5" t="s">
        <v>201</v>
      </c>
      <c r="E33" s="5" t="s">
        <v>78</v>
      </c>
      <c r="F33" s="5">
        <v>355.4</v>
      </c>
      <c r="G33" s="5">
        <v>171.7</v>
      </c>
      <c r="H33" s="5">
        <v>146.6</v>
      </c>
      <c r="I33" s="5">
        <v>146.6</v>
      </c>
      <c r="J33" s="5"/>
      <c r="K33" s="5"/>
      <c r="L33" s="5">
        <v>146.6</v>
      </c>
      <c r="M33" s="5"/>
      <c r="N33" s="5">
        <v>25.1</v>
      </c>
      <c r="O33" s="5"/>
      <c r="Q33" s="5"/>
      <c r="R33" s="5"/>
      <c r="S33" s="5"/>
      <c r="T33" s="5">
        <v>2.2000000000000002</v>
      </c>
      <c r="U33" s="5">
        <v>22.9</v>
      </c>
      <c r="V33" s="5">
        <v>18.100000000000001</v>
      </c>
      <c r="W33" s="5"/>
      <c r="X33" s="5"/>
      <c r="Y33" s="5"/>
      <c r="Z33" s="5"/>
      <c r="AA33" s="5"/>
      <c r="AB33" s="5">
        <v>18.100000000000001</v>
      </c>
      <c r="AC33">
        <v>17.3</v>
      </c>
      <c r="AK33">
        <v>0.8</v>
      </c>
      <c r="AS33">
        <v>550.79999999999995</v>
      </c>
      <c r="AT33">
        <v>146.4</v>
      </c>
      <c r="AU33">
        <v>0.3</v>
      </c>
      <c r="AV33">
        <v>41.4</v>
      </c>
      <c r="AW33">
        <v>28.6</v>
      </c>
      <c r="AX33">
        <v>12.9</v>
      </c>
      <c r="AY33">
        <v>19.399999999999999</v>
      </c>
      <c r="BA33">
        <v>19.399999999999999</v>
      </c>
      <c r="BD33">
        <v>85.3</v>
      </c>
      <c r="BE33">
        <v>38.5</v>
      </c>
      <c r="BF33">
        <v>37.700000000000003</v>
      </c>
      <c r="BG33">
        <v>9.1</v>
      </c>
      <c r="BH33">
        <v>-436.9</v>
      </c>
      <c r="BI33">
        <v>-168.8</v>
      </c>
      <c r="BJ33">
        <v>74.099999999999994</v>
      </c>
      <c r="BK33">
        <v>38.1</v>
      </c>
      <c r="BL33">
        <v>34.1</v>
      </c>
      <c r="BM33">
        <v>1.8</v>
      </c>
    </row>
    <row r="34" spans="4:65" x14ac:dyDescent="0.2">
      <c r="D34" s="5" t="s">
        <v>202</v>
      </c>
      <c r="E34" s="5" t="s">
        <v>78</v>
      </c>
      <c r="F34" s="5">
        <v>115.6</v>
      </c>
      <c r="G34" s="5">
        <v>60.6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-60.9</v>
      </c>
      <c r="O34" s="5">
        <v>-8.4</v>
      </c>
      <c r="Q34" s="5"/>
      <c r="R34" s="5">
        <v>-2.8</v>
      </c>
      <c r="S34" s="5"/>
      <c r="T34" s="5">
        <v>-15.7</v>
      </c>
      <c r="U34" s="5">
        <v>-34.1</v>
      </c>
      <c r="V34" s="5">
        <v>8.6</v>
      </c>
      <c r="W34" s="5">
        <v>2625.8</v>
      </c>
      <c r="X34" s="5">
        <v>2427.4</v>
      </c>
      <c r="Y34" s="5">
        <v>164.8</v>
      </c>
      <c r="Z34" s="5">
        <v>33.5</v>
      </c>
      <c r="AA34" s="5"/>
      <c r="AB34" s="5">
        <v>-2617.1</v>
      </c>
      <c r="AC34">
        <v>-195.2</v>
      </c>
      <c r="AD34">
        <v>-27.4</v>
      </c>
      <c r="AE34">
        <v>271.39999999999998</v>
      </c>
      <c r="AF34">
        <v>-961.4</v>
      </c>
      <c r="AH34">
        <v>-2.2000000000000002</v>
      </c>
      <c r="AI34">
        <v>-379.2</v>
      </c>
      <c r="AJ34">
        <v>-2.4</v>
      </c>
      <c r="AK34">
        <v>-921.5</v>
      </c>
      <c r="AL34">
        <v>-305.89999999999998</v>
      </c>
      <c r="AM34">
        <v>20.9</v>
      </c>
      <c r="AN34">
        <v>-20.100000000000001</v>
      </c>
      <c r="AO34">
        <v>-10.5</v>
      </c>
      <c r="AP34">
        <v>-2.2000000000000002</v>
      </c>
      <c r="AQ34">
        <v>-15.6</v>
      </c>
      <c r="AR34">
        <v>-65.900000000000006</v>
      </c>
      <c r="AS34">
        <v>19.8</v>
      </c>
      <c r="AT34">
        <v>42.1</v>
      </c>
      <c r="BD34">
        <v>42.1</v>
      </c>
      <c r="BF34">
        <v>37.6</v>
      </c>
      <c r="BG34">
        <v>4.5</v>
      </c>
      <c r="BI34">
        <v>-25.7</v>
      </c>
      <c r="BJ34">
        <v>10.1</v>
      </c>
      <c r="BL34">
        <v>7.9</v>
      </c>
      <c r="BM34">
        <v>2.2000000000000002</v>
      </c>
    </row>
    <row r="35" spans="4:65" x14ac:dyDescent="0.2">
      <c r="D35" s="5" t="s">
        <v>203</v>
      </c>
      <c r="E35" s="5" t="s">
        <v>78</v>
      </c>
      <c r="F35" s="5">
        <v>214</v>
      </c>
      <c r="G35" s="5">
        <v>18.8</v>
      </c>
      <c r="H35" s="5"/>
      <c r="I35" s="5"/>
      <c r="J35" s="5"/>
      <c r="K35" s="5"/>
      <c r="L35" s="5"/>
      <c r="M35" s="5"/>
      <c r="N35" s="5">
        <v>18.8</v>
      </c>
      <c r="O35" s="5"/>
      <c r="Q35" s="5"/>
      <c r="R35" s="5"/>
      <c r="S35" s="5"/>
      <c r="T35" s="5">
        <v>8.8000000000000007</v>
      </c>
      <c r="U35" s="5">
        <v>10</v>
      </c>
      <c r="V35" s="5">
        <v>99.5</v>
      </c>
      <c r="W35" s="5"/>
      <c r="X35" s="5"/>
      <c r="Y35" s="5"/>
      <c r="Z35" s="5"/>
      <c r="AA35" s="5"/>
      <c r="AB35" s="5">
        <v>99.5</v>
      </c>
      <c r="AC35">
        <v>87.5</v>
      </c>
      <c r="AD35">
        <v>1.6</v>
      </c>
      <c r="AJ35">
        <v>0</v>
      </c>
      <c r="AK35">
        <v>0.1</v>
      </c>
      <c r="AO35">
        <v>0</v>
      </c>
      <c r="AQ35">
        <v>10.3</v>
      </c>
      <c r="AS35">
        <v>47.1</v>
      </c>
      <c r="BH35">
        <v>33.200000000000003</v>
      </c>
      <c r="BI35">
        <v>15.3</v>
      </c>
    </row>
    <row r="36" spans="4:65" x14ac:dyDescent="0.2">
      <c r="D36" s="5" t="s">
        <v>93</v>
      </c>
      <c r="E36" s="5" t="s">
        <v>78</v>
      </c>
      <c r="F36" s="5">
        <v>12.6</v>
      </c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BH36">
        <v>12.6</v>
      </c>
    </row>
    <row r="37" spans="4:65" x14ac:dyDescent="0.2">
      <c r="D37" s="5" t="s">
        <v>94</v>
      </c>
      <c r="E37" s="5" t="s">
        <v>78</v>
      </c>
      <c r="F37" s="5">
        <v>29.6</v>
      </c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D37">
        <v>0</v>
      </c>
      <c r="AJ37">
        <v>0</v>
      </c>
      <c r="AK37">
        <v>0</v>
      </c>
      <c r="AS37">
        <v>21.8</v>
      </c>
      <c r="BH37">
        <v>7.8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Q38" s="5"/>
      <c r="R38" s="5"/>
      <c r="S38" s="5"/>
      <c r="T38" s="5">
        <v>6.2</v>
      </c>
      <c r="U38" s="5">
        <v>1.5</v>
      </c>
      <c r="V38" s="5"/>
      <c r="W38" s="5"/>
      <c r="X38" s="5"/>
      <c r="Y38" s="5"/>
      <c r="Z38" s="5"/>
      <c r="AA38" s="5"/>
      <c r="AB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11.1</v>
      </c>
      <c r="H39" s="5"/>
      <c r="I39" s="5"/>
      <c r="J39" s="5"/>
      <c r="K39" s="5"/>
      <c r="L39" s="5"/>
      <c r="M39" s="5"/>
      <c r="N39" s="5">
        <v>11.1</v>
      </c>
      <c r="O39" s="5"/>
      <c r="Q39" s="5"/>
      <c r="R39" s="5"/>
      <c r="S39" s="5"/>
      <c r="T39" s="5">
        <v>2.6</v>
      </c>
      <c r="U39" s="5">
        <v>8.5</v>
      </c>
      <c r="V39" s="5"/>
      <c r="W39" s="5"/>
      <c r="X39" s="5"/>
      <c r="Y39" s="5"/>
      <c r="Z39" s="5"/>
      <c r="AA39" s="5"/>
      <c r="AB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146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99.5</v>
      </c>
      <c r="W40" s="5"/>
      <c r="X40" s="5"/>
      <c r="Y40" s="5"/>
      <c r="Z40" s="5"/>
      <c r="AA40" s="5"/>
      <c r="AB40" s="5">
        <v>99.5</v>
      </c>
      <c r="AC40">
        <v>87.5</v>
      </c>
      <c r="AD40">
        <v>1.6</v>
      </c>
      <c r="AK40">
        <v>0</v>
      </c>
      <c r="AO40">
        <v>0</v>
      </c>
      <c r="AQ40">
        <v>10.3</v>
      </c>
      <c r="AS40">
        <v>23.1</v>
      </c>
      <c r="BH40">
        <v>10.1</v>
      </c>
      <c r="BI40">
        <v>13.3</v>
      </c>
    </row>
    <row r="41" spans="4:65" x14ac:dyDescent="0.2">
      <c r="D41" s="5" t="s">
        <v>204</v>
      </c>
      <c r="E41" s="5" t="s">
        <v>78</v>
      </c>
      <c r="F41" s="5">
        <v>4.7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K41">
        <v>0</v>
      </c>
      <c r="AS41">
        <v>1.6</v>
      </c>
      <c r="BH41">
        <v>2</v>
      </c>
      <c r="BI41">
        <v>1</v>
      </c>
    </row>
    <row r="42" spans="4:65" x14ac:dyDescent="0.2">
      <c r="D42" s="5" t="s">
        <v>98</v>
      </c>
      <c r="E42" s="5" t="s">
        <v>78</v>
      </c>
      <c r="F42" s="5">
        <v>26.5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BH42">
        <v>18.2</v>
      </c>
      <c r="BI42">
        <v>8.3000000000000007</v>
      </c>
    </row>
    <row r="43" spans="4:65" x14ac:dyDescent="0.2">
      <c r="D43" s="5" t="s">
        <v>99</v>
      </c>
      <c r="E43" s="5" t="s">
        <v>78</v>
      </c>
      <c r="F43" s="5">
        <v>2328.6999999999998</v>
      </c>
      <c r="G43" s="5">
        <v>17.8</v>
      </c>
      <c r="H43" s="5">
        <v>1.6</v>
      </c>
      <c r="I43" s="5">
        <v>1.3</v>
      </c>
      <c r="J43" s="5">
        <v>0.2</v>
      </c>
      <c r="K43" s="5">
        <v>0.3</v>
      </c>
      <c r="L43" s="5">
        <v>0.9</v>
      </c>
      <c r="M43" s="5">
        <v>0.2</v>
      </c>
      <c r="N43" s="5">
        <v>16.2</v>
      </c>
      <c r="O43" s="5">
        <v>6.9</v>
      </c>
      <c r="P43">
        <v>0.9</v>
      </c>
      <c r="Q43" s="5"/>
      <c r="R43" s="5">
        <v>2.7</v>
      </c>
      <c r="S43" s="5"/>
      <c r="T43" s="5">
        <v>4.7</v>
      </c>
      <c r="U43" s="5">
        <v>1.1000000000000001</v>
      </c>
      <c r="V43" s="5">
        <v>986.6</v>
      </c>
      <c r="W43" s="5">
        <v>61.6</v>
      </c>
      <c r="X43" s="5"/>
      <c r="Y43" s="5">
        <v>61.5</v>
      </c>
      <c r="Z43" s="5">
        <v>0.1</v>
      </c>
      <c r="AA43" s="5"/>
      <c r="AB43" s="5">
        <v>925.1</v>
      </c>
      <c r="AC43">
        <v>104.3</v>
      </c>
      <c r="AD43">
        <v>82.7</v>
      </c>
      <c r="AE43">
        <v>208.3</v>
      </c>
      <c r="AF43">
        <v>183.2</v>
      </c>
      <c r="AH43">
        <v>0</v>
      </c>
      <c r="AI43">
        <v>1.5</v>
      </c>
      <c r="AJ43">
        <v>2.5</v>
      </c>
      <c r="AK43">
        <v>298.2</v>
      </c>
      <c r="AL43">
        <v>0.3</v>
      </c>
      <c r="AM43">
        <v>1.3</v>
      </c>
      <c r="AN43">
        <v>6.5</v>
      </c>
      <c r="AO43">
        <v>3.9</v>
      </c>
      <c r="AP43">
        <v>3.1</v>
      </c>
      <c r="AQ43">
        <v>19.600000000000001</v>
      </c>
      <c r="AR43">
        <v>9.6999999999999993</v>
      </c>
      <c r="AS43">
        <v>719.5</v>
      </c>
      <c r="AT43">
        <v>45.8</v>
      </c>
      <c r="AY43">
        <v>1.2</v>
      </c>
      <c r="AZ43">
        <v>1.2</v>
      </c>
      <c r="BB43">
        <v>5.6</v>
      </c>
      <c r="BC43">
        <v>10.9</v>
      </c>
      <c r="BD43">
        <v>28.2</v>
      </c>
      <c r="BF43">
        <v>26.5</v>
      </c>
      <c r="BG43">
        <v>1.7</v>
      </c>
      <c r="BH43">
        <v>387.4</v>
      </c>
      <c r="BI43">
        <v>170.8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1830.8</v>
      </c>
      <c r="G44" s="5">
        <v>14.8</v>
      </c>
      <c r="H44" s="5">
        <v>1.4</v>
      </c>
      <c r="I44" s="5">
        <v>1.2</v>
      </c>
      <c r="J44" s="5">
        <v>0</v>
      </c>
      <c r="K44" s="5">
        <v>0.3</v>
      </c>
      <c r="L44" s="5">
        <v>0.9</v>
      </c>
      <c r="M44" s="5">
        <v>0.2</v>
      </c>
      <c r="N44" s="5">
        <v>13.4</v>
      </c>
      <c r="O44" s="5">
        <v>6.7</v>
      </c>
      <c r="P44">
        <v>0.9</v>
      </c>
      <c r="Q44" s="5"/>
      <c r="R44" s="5"/>
      <c r="S44" s="5"/>
      <c r="T44" s="5">
        <v>4.7</v>
      </c>
      <c r="U44" s="5">
        <v>1.1000000000000001</v>
      </c>
      <c r="V44" s="5">
        <v>602.4</v>
      </c>
      <c r="W44" s="5"/>
      <c r="X44" s="5"/>
      <c r="Y44" s="5"/>
      <c r="Z44" s="5"/>
      <c r="AA44" s="5"/>
      <c r="AB44" s="5">
        <v>602.4</v>
      </c>
      <c r="AC44">
        <v>104.3</v>
      </c>
      <c r="AD44">
        <v>12.8</v>
      </c>
      <c r="AF44">
        <v>183.2</v>
      </c>
      <c r="AH44">
        <v>0</v>
      </c>
      <c r="AI44">
        <v>1.5</v>
      </c>
      <c r="AJ44">
        <v>0.3</v>
      </c>
      <c r="AK44">
        <v>298</v>
      </c>
      <c r="AL44">
        <v>0.3</v>
      </c>
      <c r="AQ44">
        <v>0.1</v>
      </c>
      <c r="AR44">
        <v>1.8</v>
      </c>
      <c r="AS44">
        <v>608.9</v>
      </c>
      <c r="AT44">
        <v>45.8</v>
      </c>
      <c r="AY44">
        <v>1.2</v>
      </c>
      <c r="AZ44">
        <v>1.2</v>
      </c>
      <c r="BB44">
        <v>5.6</v>
      </c>
      <c r="BC44">
        <v>10.9</v>
      </c>
      <c r="BD44">
        <v>28.2</v>
      </c>
      <c r="BF44">
        <v>26.5</v>
      </c>
      <c r="BG44">
        <v>1.7</v>
      </c>
      <c r="BH44">
        <v>387.4</v>
      </c>
      <c r="BI44">
        <v>170.8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548.6</v>
      </c>
      <c r="G45" s="5">
        <v>14.6</v>
      </c>
      <c r="H45" s="5">
        <v>1.3</v>
      </c>
      <c r="I45" s="5">
        <v>1.2</v>
      </c>
      <c r="J45" s="5"/>
      <c r="K45" s="5">
        <v>0.3</v>
      </c>
      <c r="L45" s="5">
        <v>0.9</v>
      </c>
      <c r="M45" s="5">
        <v>0.2</v>
      </c>
      <c r="N45" s="5">
        <v>13.3</v>
      </c>
      <c r="O45" s="5">
        <v>6.7</v>
      </c>
      <c r="P45">
        <v>0.7</v>
      </c>
      <c r="Q45" s="5"/>
      <c r="R45" s="5"/>
      <c r="S45" s="5"/>
      <c r="T45" s="5">
        <v>4.7</v>
      </c>
      <c r="U45" s="5">
        <v>1.1000000000000001</v>
      </c>
      <c r="V45" s="5">
        <v>128.1</v>
      </c>
      <c r="W45" s="5"/>
      <c r="X45" s="5"/>
      <c r="Y45" s="5"/>
      <c r="Z45" s="5"/>
      <c r="AA45" s="5"/>
      <c r="AB45" s="5">
        <v>128.1</v>
      </c>
      <c r="AC45">
        <v>104.3</v>
      </c>
      <c r="AD45">
        <v>0.3</v>
      </c>
      <c r="AJ45">
        <v>0</v>
      </c>
      <c r="AK45">
        <v>21.6</v>
      </c>
      <c r="AQ45">
        <v>0.1</v>
      </c>
      <c r="AR45">
        <v>1.8</v>
      </c>
      <c r="AS45">
        <v>177.8</v>
      </c>
      <c r="AT45">
        <v>4.9000000000000004</v>
      </c>
      <c r="BD45">
        <v>4.9000000000000004</v>
      </c>
      <c r="BF45">
        <v>3.7</v>
      </c>
      <c r="BG45">
        <v>1.2</v>
      </c>
      <c r="BH45">
        <v>128.69999999999999</v>
      </c>
      <c r="BI45">
        <v>94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31.8</v>
      </c>
      <c r="G46" s="5">
        <v>11.7</v>
      </c>
      <c r="H46" s="5">
        <v>0.3</v>
      </c>
      <c r="I46" s="5">
        <v>0.3</v>
      </c>
      <c r="J46" s="5"/>
      <c r="K46" s="5">
        <v>0.3</v>
      </c>
      <c r="L46" s="5"/>
      <c r="M46" s="5"/>
      <c r="N46" s="5">
        <v>11.4</v>
      </c>
      <c r="O46" s="5">
        <v>5.6</v>
      </c>
      <c r="Q46" s="5"/>
      <c r="R46" s="5"/>
      <c r="S46" s="5"/>
      <c r="T46" s="5">
        <v>4.7</v>
      </c>
      <c r="U46" s="5">
        <v>1.1000000000000001</v>
      </c>
      <c r="V46" s="5">
        <v>0.1</v>
      </c>
      <c r="W46" s="5"/>
      <c r="X46" s="5"/>
      <c r="Y46" s="5"/>
      <c r="Z46" s="5"/>
      <c r="AA46" s="5"/>
      <c r="AB46" s="5">
        <v>0.1</v>
      </c>
      <c r="AD46">
        <v>0</v>
      </c>
      <c r="AK46">
        <v>0</v>
      </c>
      <c r="AQ46">
        <v>0.1</v>
      </c>
      <c r="AS46">
        <v>9.9</v>
      </c>
      <c r="BH46">
        <v>8.4</v>
      </c>
      <c r="BI46">
        <v>1.6</v>
      </c>
    </row>
    <row r="47" spans="4:65" x14ac:dyDescent="0.2">
      <c r="D47" s="5" t="s">
        <v>206</v>
      </c>
      <c r="E47" s="5" t="s">
        <v>78</v>
      </c>
      <c r="F47" s="5">
        <v>293.2</v>
      </c>
      <c r="G47" s="5"/>
      <c r="H47" s="5"/>
      <c r="I47" s="5"/>
      <c r="J47" s="5"/>
      <c r="K47" s="5"/>
      <c r="L47" s="5"/>
      <c r="M47" s="5"/>
      <c r="N47" s="5"/>
      <c r="O47" s="5"/>
      <c r="Q47" s="5"/>
      <c r="R47" s="5"/>
      <c r="S47" s="5"/>
      <c r="T47" s="5"/>
      <c r="U47" s="5"/>
      <c r="V47" s="5">
        <v>106.2</v>
      </c>
      <c r="W47" s="5"/>
      <c r="X47" s="5"/>
      <c r="Y47" s="5"/>
      <c r="Z47" s="5"/>
      <c r="AA47" s="5"/>
      <c r="AB47" s="5">
        <v>106.2</v>
      </c>
      <c r="AC47">
        <v>104.3</v>
      </c>
      <c r="AD47">
        <v>0</v>
      </c>
      <c r="AJ47">
        <v>0</v>
      </c>
      <c r="AK47">
        <v>0</v>
      </c>
      <c r="AR47">
        <v>1.8</v>
      </c>
      <c r="AS47">
        <v>68.2</v>
      </c>
      <c r="AT47">
        <v>0.2</v>
      </c>
      <c r="BD47">
        <v>0.2</v>
      </c>
      <c r="BH47">
        <v>46</v>
      </c>
      <c r="BI47">
        <v>71.8</v>
      </c>
      <c r="BJ47">
        <v>0.6</v>
      </c>
      <c r="BM47">
        <v>0.6</v>
      </c>
    </row>
    <row r="48" spans="4:65" x14ac:dyDescent="0.2">
      <c r="D48" s="5" t="s">
        <v>207</v>
      </c>
      <c r="E48" s="5" t="s">
        <v>78</v>
      </c>
      <c r="F48" s="5">
        <v>12.6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D48">
        <v>0</v>
      </c>
      <c r="AK48">
        <v>0</v>
      </c>
      <c r="AS48">
        <v>2.8</v>
      </c>
      <c r="BH48">
        <v>9.6999999999999993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26.1</v>
      </c>
      <c r="G49" s="5">
        <v>1.1000000000000001</v>
      </c>
      <c r="H49" s="5">
        <v>0.1</v>
      </c>
      <c r="I49" s="5">
        <v>0</v>
      </c>
      <c r="J49" s="5"/>
      <c r="K49" s="5">
        <v>0</v>
      </c>
      <c r="L49" s="5"/>
      <c r="M49" s="5">
        <v>0.1</v>
      </c>
      <c r="N49" s="5">
        <v>1</v>
      </c>
      <c r="O49" s="5">
        <v>1</v>
      </c>
      <c r="Q49" s="5"/>
      <c r="R49" s="5"/>
      <c r="S49" s="5"/>
      <c r="T49" s="5"/>
      <c r="U49" s="5"/>
      <c r="V49" s="5">
        <v>0.3</v>
      </c>
      <c r="W49" s="5"/>
      <c r="X49" s="5"/>
      <c r="Y49" s="5"/>
      <c r="Z49" s="5"/>
      <c r="AA49" s="5"/>
      <c r="AB49" s="5">
        <v>0.3</v>
      </c>
      <c r="AD49">
        <v>0</v>
      </c>
      <c r="AJ49">
        <v>0</v>
      </c>
      <c r="AK49">
        <v>0.3</v>
      </c>
      <c r="AS49">
        <v>20.100000000000001</v>
      </c>
      <c r="AT49">
        <v>0</v>
      </c>
      <c r="BD49">
        <v>0</v>
      </c>
      <c r="BH49">
        <v>4.4000000000000004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4.5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D50">
        <v>0</v>
      </c>
      <c r="AK50">
        <v>0</v>
      </c>
      <c r="AS50">
        <v>2</v>
      </c>
      <c r="BH50">
        <v>2.4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22.3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D51">
        <v>0.1</v>
      </c>
      <c r="AJ51">
        <v>0</v>
      </c>
      <c r="AK51">
        <v>0</v>
      </c>
      <c r="AS51">
        <v>10.4</v>
      </c>
      <c r="AT51">
        <v>0</v>
      </c>
      <c r="BD51">
        <v>0</v>
      </c>
      <c r="BH51">
        <v>11.7</v>
      </c>
      <c r="BI51">
        <v>0.1</v>
      </c>
    </row>
    <row r="52" spans="4:65" x14ac:dyDescent="0.2">
      <c r="D52" t="s">
        <v>211</v>
      </c>
      <c r="E52" t="s">
        <v>78</v>
      </c>
      <c r="F52">
        <v>4.7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0.1</v>
      </c>
      <c r="W52" s="5"/>
      <c r="X52" s="5"/>
      <c r="Y52" s="5"/>
      <c r="Z52" s="5"/>
      <c r="AA52" s="5"/>
      <c r="AB52" s="5">
        <v>0.1</v>
      </c>
      <c r="AD52">
        <v>0</v>
      </c>
      <c r="AJ52">
        <v>0</v>
      </c>
      <c r="AK52">
        <v>0.1</v>
      </c>
      <c r="AS52">
        <v>2.1</v>
      </c>
      <c r="AT52">
        <v>0</v>
      </c>
      <c r="BD52">
        <v>0</v>
      </c>
      <c r="BH52">
        <v>0.9</v>
      </c>
      <c r="BI52">
        <v>1.5</v>
      </c>
    </row>
    <row r="53" spans="4:65" x14ac:dyDescent="0.2">
      <c r="D53" t="s">
        <v>212</v>
      </c>
      <c r="E53" t="s">
        <v>78</v>
      </c>
      <c r="F53">
        <v>81.8</v>
      </c>
      <c r="G53">
        <v>0.9</v>
      </c>
      <c r="H53">
        <v>0.9</v>
      </c>
      <c r="I53">
        <v>0.9</v>
      </c>
      <c r="L53">
        <v>0.9</v>
      </c>
      <c r="V53">
        <v>0.1</v>
      </c>
      <c r="AB53">
        <v>0.1</v>
      </c>
      <c r="AD53">
        <v>0</v>
      </c>
      <c r="AJ53">
        <v>0</v>
      </c>
      <c r="AK53">
        <v>0.1</v>
      </c>
      <c r="AR53">
        <v>0</v>
      </c>
      <c r="AS53">
        <v>42.4</v>
      </c>
      <c r="AT53">
        <v>1.9</v>
      </c>
      <c r="BD53">
        <v>1.9</v>
      </c>
      <c r="BH53">
        <v>24.3</v>
      </c>
      <c r="BI53">
        <v>12.2</v>
      </c>
    </row>
    <row r="54" spans="4:65" x14ac:dyDescent="0.2">
      <c r="D54" t="s">
        <v>213</v>
      </c>
      <c r="E54" t="s">
        <v>78</v>
      </c>
      <c r="F54">
        <v>23.6</v>
      </c>
      <c r="V54">
        <v>0</v>
      </c>
      <c r="AB54">
        <v>0</v>
      </c>
      <c r="AD54">
        <v>0</v>
      </c>
      <c r="AK54">
        <v>0</v>
      </c>
      <c r="AS54">
        <v>8.1</v>
      </c>
      <c r="AT54">
        <v>1.8</v>
      </c>
      <c r="BD54">
        <v>1.8</v>
      </c>
      <c r="BH54">
        <v>7.9</v>
      </c>
      <c r="BI54">
        <v>5.7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2.2000000000000002</v>
      </c>
      <c r="V55">
        <v>0</v>
      </c>
      <c r="AB55">
        <v>0</v>
      </c>
      <c r="AD55">
        <v>0</v>
      </c>
      <c r="AS55">
        <v>0.4</v>
      </c>
      <c r="AT55">
        <v>0.5</v>
      </c>
      <c r="BD55">
        <v>0.5</v>
      </c>
      <c r="BH55">
        <v>0.6</v>
      </c>
      <c r="BI55">
        <v>0.7</v>
      </c>
    </row>
    <row r="56" spans="4:65" x14ac:dyDescent="0.2">
      <c r="D56" t="s">
        <v>215</v>
      </c>
      <c r="E56" t="s">
        <v>78</v>
      </c>
      <c r="F56">
        <v>28.5</v>
      </c>
      <c r="G56">
        <v>0</v>
      </c>
      <c r="N56">
        <v>0</v>
      </c>
      <c r="O56">
        <v>0</v>
      </c>
      <c r="V56">
        <v>20.9</v>
      </c>
      <c r="AB56">
        <v>20.9</v>
      </c>
      <c r="AD56">
        <v>0</v>
      </c>
      <c r="AK56">
        <v>20.9</v>
      </c>
      <c r="AS56">
        <v>3.9</v>
      </c>
      <c r="AT56">
        <v>0.2</v>
      </c>
      <c r="BD56">
        <v>0.2</v>
      </c>
      <c r="BF56">
        <v>0.2</v>
      </c>
      <c r="BH56">
        <v>3.4</v>
      </c>
    </row>
    <row r="57" spans="4:65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D57">
        <v>0</v>
      </c>
      <c r="AK57">
        <v>0</v>
      </c>
      <c r="AS57">
        <v>2.7</v>
      </c>
      <c r="AT57">
        <v>0</v>
      </c>
      <c r="BD57">
        <v>0</v>
      </c>
      <c r="BH57">
        <v>1.3</v>
      </c>
      <c r="BI57">
        <v>0.3</v>
      </c>
    </row>
    <row r="58" spans="4:65" x14ac:dyDescent="0.2">
      <c r="D58" t="s">
        <v>216</v>
      </c>
      <c r="E58" t="s">
        <v>78</v>
      </c>
      <c r="F58">
        <v>13.2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4.7</v>
      </c>
      <c r="AT58">
        <v>0.1</v>
      </c>
      <c r="BD58">
        <v>0.1</v>
      </c>
      <c r="BH58">
        <v>7.6</v>
      </c>
      <c r="BI58">
        <v>0.1</v>
      </c>
    </row>
    <row r="59" spans="4:65" x14ac:dyDescent="0.2">
      <c r="D59" t="s">
        <v>102</v>
      </c>
      <c r="E59" t="s">
        <v>78</v>
      </c>
      <c r="F59">
        <v>444.3</v>
      </c>
      <c r="V59">
        <v>433.2</v>
      </c>
      <c r="AB59">
        <v>433.2</v>
      </c>
      <c r="AD59">
        <v>5.8</v>
      </c>
      <c r="AF59">
        <v>183.2</v>
      </c>
      <c r="AH59">
        <v>0</v>
      </c>
      <c r="AI59">
        <v>0.4</v>
      </c>
      <c r="AK59">
        <v>243.7</v>
      </c>
      <c r="AS59">
        <v>2.7</v>
      </c>
      <c r="BH59">
        <v>8.5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424.7</v>
      </c>
      <c r="V61">
        <v>420.1</v>
      </c>
      <c r="AB61">
        <v>420.1</v>
      </c>
      <c r="AD61">
        <v>5.8</v>
      </c>
      <c r="AF61">
        <v>183.2</v>
      </c>
      <c r="AK61">
        <v>231.1</v>
      </c>
      <c r="AS61">
        <v>2.7</v>
      </c>
      <c r="BH61">
        <v>1.9</v>
      </c>
    </row>
    <row r="62" spans="4:65" x14ac:dyDescent="0.2">
      <c r="D62" t="s">
        <v>219</v>
      </c>
      <c r="E62" t="s">
        <v>78</v>
      </c>
      <c r="F62">
        <v>7.4</v>
      </c>
      <c r="V62">
        <v>0.9</v>
      </c>
      <c r="AB62">
        <v>0.9</v>
      </c>
      <c r="AK62">
        <v>0.9</v>
      </c>
      <c r="BH62">
        <v>6.5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11.7</v>
      </c>
      <c r="V64">
        <v>11.7</v>
      </c>
      <c r="AB64">
        <v>11.7</v>
      </c>
      <c r="AK64">
        <v>11.7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837.9</v>
      </c>
      <c r="G66">
        <v>0.2</v>
      </c>
      <c r="H66">
        <v>0.1</v>
      </c>
      <c r="I66">
        <v>0</v>
      </c>
      <c r="J66">
        <v>0</v>
      </c>
      <c r="M66">
        <v>0.1</v>
      </c>
      <c r="N66">
        <v>0.1</v>
      </c>
      <c r="P66">
        <v>0.1</v>
      </c>
      <c r="V66">
        <v>41.2</v>
      </c>
      <c r="AB66">
        <v>41.2</v>
      </c>
      <c r="AD66">
        <v>6.8</v>
      </c>
      <c r="AI66">
        <v>1.1000000000000001</v>
      </c>
      <c r="AJ66">
        <v>0.2</v>
      </c>
      <c r="AK66">
        <v>32.799999999999997</v>
      </c>
      <c r="AL66">
        <v>0.3</v>
      </c>
      <c r="AR66">
        <v>0</v>
      </c>
      <c r="AS66">
        <v>428.5</v>
      </c>
      <c r="AT66">
        <v>40.9</v>
      </c>
      <c r="AY66">
        <v>1.2</v>
      </c>
      <c r="AZ66">
        <v>1.2</v>
      </c>
      <c r="BB66">
        <v>5.6</v>
      </c>
      <c r="BC66">
        <v>10.9</v>
      </c>
      <c r="BD66">
        <v>23.3</v>
      </c>
      <c r="BF66">
        <v>22.9</v>
      </c>
      <c r="BG66">
        <v>0.5</v>
      </c>
      <c r="BH66">
        <v>250.3</v>
      </c>
      <c r="BI66">
        <v>76.8</v>
      </c>
    </row>
    <row r="67" spans="4:61" x14ac:dyDescent="0.2">
      <c r="D67" t="s">
        <v>115</v>
      </c>
      <c r="E67" t="s">
        <v>78</v>
      </c>
      <c r="F67">
        <v>276.10000000000002</v>
      </c>
      <c r="G67">
        <v>0.2</v>
      </c>
      <c r="H67">
        <v>0.1</v>
      </c>
      <c r="M67">
        <v>0.1</v>
      </c>
      <c r="N67">
        <v>0.1</v>
      </c>
      <c r="P67">
        <v>0.1</v>
      </c>
      <c r="V67">
        <v>11</v>
      </c>
      <c r="AB67">
        <v>11</v>
      </c>
      <c r="AD67">
        <v>4.4000000000000004</v>
      </c>
      <c r="AJ67">
        <v>0</v>
      </c>
      <c r="AK67">
        <v>6.6</v>
      </c>
      <c r="AR67">
        <v>0</v>
      </c>
      <c r="AS67">
        <v>114.3</v>
      </c>
      <c r="AT67">
        <v>8.3000000000000007</v>
      </c>
      <c r="AY67">
        <v>0.2</v>
      </c>
      <c r="AZ67">
        <v>0.2</v>
      </c>
      <c r="BC67">
        <v>6</v>
      </c>
      <c r="BD67">
        <v>2</v>
      </c>
      <c r="BF67">
        <v>1.5</v>
      </c>
      <c r="BG67">
        <v>0.5</v>
      </c>
      <c r="BH67">
        <v>130.6</v>
      </c>
      <c r="BI67">
        <v>11.7</v>
      </c>
    </row>
    <row r="68" spans="4:61" x14ac:dyDescent="0.2">
      <c r="D68" t="s">
        <v>104</v>
      </c>
      <c r="E68" t="s">
        <v>78</v>
      </c>
      <c r="F68">
        <v>389.6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276.5</v>
      </c>
      <c r="AT68">
        <v>21.7</v>
      </c>
      <c r="AY68">
        <v>0.9</v>
      </c>
      <c r="AZ68">
        <v>0.9</v>
      </c>
      <c r="BC68">
        <v>4.5</v>
      </c>
      <c r="BD68">
        <v>16.3</v>
      </c>
      <c r="BF68">
        <v>16.3</v>
      </c>
      <c r="BH68">
        <v>77.7</v>
      </c>
      <c r="BI68">
        <v>12</v>
      </c>
    </row>
    <row r="69" spans="4:61" x14ac:dyDescent="0.2">
      <c r="D69" t="s">
        <v>105</v>
      </c>
      <c r="E69" t="s">
        <v>78</v>
      </c>
      <c r="F69">
        <v>162.6</v>
      </c>
      <c r="V69">
        <v>19.5</v>
      </c>
      <c r="AB69">
        <v>19.5</v>
      </c>
      <c r="AD69">
        <v>1.4</v>
      </c>
      <c r="AK69">
        <v>18.100000000000001</v>
      </c>
      <c r="AS69">
        <v>37.6</v>
      </c>
      <c r="AT69">
        <v>10.9</v>
      </c>
      <c r="BB69">
        <v>5.6</v>
      </c>
      <c r="BC69">
        <v>0.3</v>
      </c>
      <c r="BD69">
        <v>5.0999999999999996</v>
      </c>
      <c r="BF69">
        <v>5.0999999999999996</v>
      </c>
      <c r="BH69">
        <v>41.6</v>
      </c>
      <c r="BI69">
        <v>53</v>
      </c>
    </row>
    <row r="70" spans="4:61" x14ac:dyDescent="0.2">
      <c r="D70" t="s">
        <v>106</v>
      </c>
      <c r="E70" t="s">
        <v>78</v>
      </c>
      <c r="F70">
        <v>6.4</v>
      </c>
      <c r="V70">
        <v>6.4</v>
      </c>
      <c r="AB70">
        <v>6.4</v>
      </c>
      <c r="AK70">
        <v>6.1</v>
      </c>
      <c r="AL70">
        <v>0.3</v>
      </c>
    </row>
    <row r="71" spans="4:61" x14ac:dyDescent="0.2">
      <c r="D71" t="s">
        <v>107</v>
      </c>
      <c r="E71" t="s">
        <v>78</v>
      </c>
      <c r="F71">
        <v>3.2</v>
      </c>
      <c r="V71">
        <v>2.7</v>
      </c>
      <c r="AB71">
        <v>2.7</v>
      </c>
      <c r="AI71">
        <v>1.1000000000000001</v>
      </c>
      <c r="AK71">
        <v>1.6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497.9</v>
      </c>
      <c r="G72">
        <v>3</v>
      </c>
      <c r="H72">
        <v>0.2</v>
      </c>
      <c r="I72">
        <v>0.2</v>
      </c>
      <c r="J72">
        <v>0.2</v>
      </c>
      <c r="N72">
        <v>2.8</v>
      </c>
      <c r="O72">
        <v>0.2</v>
      </c>
      <c r="R72">
        <v>2.7</v>
      </c>
      <c r="V72">
        <v>384.2</v>
      </c>
      <c r="W72">
        <v>61.6</v>
      </c>
      <c r="Y72">
        <v>61.5</v>
      </c>
      <c r="Z72">
        <v>0.1</v>
      </c>
      <c r="AB72">
        <v>322.7</v>
      </c>
      <c r="AD72">
        <v>69.900000000000006</v>
      </c>
      <c r="AE72">
        <v>208.3</v>
      </c>
      <c r="AJ72">
        <v>2.2000000000000002</v>
      </c>
      <c r="AK72">
        <v>0.2</v>
      </c>
      <c r="AL72">
        <v>0</v>
      </c>
      <c r="AM72">
        <v>1.3</v>
      </c>
      <c r="AN72">
        <v>6.5</v>
      </c>
      <c r="AO72">
        <v>3.9</v>
      </c>
      <c r="AP72">
        <v>3.1</v>
      </c>
      <c r="AQ72">
        <v>19.5</v>
      </c>
      <c r="AR72">
        <v>7.8</v>
      </c>
      <c r="AS72">
        <v>110.6</v>
      </c>
    </row>
    <row r="73" spans="4:61" x14ac:dyDescent="0.2">
      <c r="D73" t="s">
        <v>109</v>
      </c>
      <c r="E73" t="s">
        <v>78</v>
      </c>
      <c r="F73">
        <v>493.5</v>
      </c>
      <c r="G73">
        <v>3</v>
      </c>
      <c r="H73">
        <v>0.2</v>
      </c>
      <c r="I73">
        <v>0.2</v>
      </c>
      <c r="J73">
        <v>0.2</v>
      </c>
      <c r="N73">
        <v>2.8</v>
      </c>
      <c r="O73">
        <v>0.2</v>
      </c>
      <c r="R73">
        <v>2.7</v>
      </c>
      <c r="V73">
        <v>379.8</v>
      </c>
      <c r="W73">
        <v>61.6</v>
      </c>
      <c r="Y73">
        <v>61.5</v>
      </c>
      <c r="Z73">
        <v>0.1</v>
      </c>
      <c r="AB73">
        <v>318.3</v>
      </c>
      <c r="AD73">
        <v>69.900000000000006</v>
      </c>
      <c r="AE73">
        <v>208.3</v>
      </c>
      <c r="AJ73">
        <v>2.1</v>
      </c>
      <c r="AK73">
        <v>0.2</v>
      </c>
      <c r="AL73">
        <v>0</v>
      </c>
      <c r="AM73">
        <v>1.3</v>
      </c>
      <c r="AN73">
        <v>2.2000000000000002</v>
      </c>
      <c r="AO73">
        <v>3.9</v>
      </c>
      <c r="AP73">
        <v>3.1</v>
      </c>
      <c r="AQ73">
        <v>19.5</v>
      </c>
      <c r="AR73">
        <v>7.8</v>
      </c>
      <c r="AS73">
        <v>110.6</v>
      </c>
    </row>
    <row r="74" spans="4:61" x14ac:dyDescent="0.2">
      <c r="D74" t="s">
        <v>110</v>
      </c>
      <c r="E74" t="s">
        <v>78</v>
      </c>
      <c r="F74">
        <v>470.6</v>
      </c>
      <c r="V74">
        <v>359.9</v>
      </c>
      <c r="W74">
        <v>61.6</v>
      </c>
      <c r="Y74">
        <v>61.5</v>
      </c>
      <c r="Z74">
        <v>0.1</v>
      </c>
      <c r="AB74">
        <v>298.39999999999998</v>
      </c>
      <c r="AD74">
        <v>69.900000000000006</v>
      </c>
      <c r="AE74">
        <v>208.3</v>
      </c>
      <c r="AJ74">
        <v>2.1</v>
      </c>
      <c r="AK74">
        <v>0.2</v>
      </c>
      <c r="AL74">
        <v>0</v>
      </c>
      <c r="AM74">
        <v>0.7</v>
      </c>
      <c r="AN74">
        <v>0.1</v>
      </c>
      <c r="AP74">
        <v>2.2999999999999998</v>
      </c>
      <c r="AQ74">
        <v>7</v>
      </c>
      <c r="AR74">
        <v>7.8</v>
      </c>
      <c r="AS74">
        <v>110.6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1.6</v>
      </c>
      <c r="V76">
        <v>1.6</v>
      </c>
      <c r="AB76">
        <v>1.6</v>
      </c>
      <c r="AJ76">
        <v>0.1</v>
      </c>
      <c r="AN76">
        <v>1.5</v>
      </c>
      <c r="AR76">
        <v>0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5354-FADF-1043-858B-1056849167BD}">
  <sheetPr>
    <tabColor theme="9" tint="0.79998168889431442"/>
  </sheetPr>
  <dimension ref="D8:BM77"/>
  <sheetViews>
    <sheetView topLeftCell="AV19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3099.4</v>
      </c>
      <c r="G17" s="5">
        <v>346.6</v>
      </c>
      <c r="H17" s="5">
        <v>346.4</v>
      </c>
      <c r="I17" s="5">
        <v>345.3</v>
      </c>
      <c r="J17" s="5">
        <v>0.2</v>
      </c>
      <c r="K17" s="5">
        <v>122.2</v>
      </c>
      <c r="L17" s="5">
        <v>222.9</v>
      </c>
      <c r="M17" s="5">
        <v>1.1000000000000001</v>
      </c>
      <c r="N17" s="5">
        <v>0.2</v>
      </c>
      <c r="O17" s="5">
        <v>-0.4</v>
      </c>
      <c r="P17">
        <v>0.8</v>
      </c>
      <c r="R17">
        <v>-0.2</v>
      </c>
      <c r="S17" s="5"/>
      <c r="T17" s="5"/>
      <c r="U17" s="5"/>
      <c r="V17" s="5">
        <v>1159</v>
      </c>
      <c r="W17" s="5">
        <v>2649.1</v>
      </c>
      <c r="X17" s="5">
        <v>2346</v>
      </c>
      <c r="Y17" s="5">
        <v>267.39999999999998</v>
      </c>
      <c r="Z17" s="5">
        <v>35.799999999999997</v>
      </c>
      <c r="AA17" s="5"/>
      <c r="AB17" s="5">
        <v>-1490.1</v>
      </c>
      <c r="AC17" s="5">
        <v>12.2</v>
      </c>
      <c r="AD17" s="5">
        <v>79.3</v>
      </c>
      <c r="AE17">
        <v>359.4</v>
      </c>
      <c r="AF17">
        <v>-646</v>
      </c>
      <c r="AH17">
        <v>-1.7</v>
      </c>
      <c r="AI17">
        <v>-381</v>
      </c>
      <c r="AJ17">
        <v>8.3000000000000007</v>
      </c>
      <c r="AK17">
        <v>-539.20000000000005</v>
      </c>
      <c r="AL17">
        <v>-306.3</v>
      </c>
      <c r="AM17">
        <v>34.1</v>
      </c>
      <c r="AN17">
        <v>9.1999999999999993</v>
      </c>
      <c r="AO17">
        <v>-9.9</v>
      </c>
      <c r="AP17">
        <v>1.5</v>
      </c>
      <c r="AQ17">
        <v>19.399999999999999</v>
      </c>
      <c r="AR17">
        <v>-129.5</v>
      </c>
      <c r="AS17">
        <v>1286.5</v>
      </c>
      <c r="AT17">
        <v>196.9</v>
      </c>
      <c r="AU17">
        <v>0.3</v>
      </c>
      <c r="AV17">
        <v>38</v>
      </c>
      <c r="AW17">
        <v>24.9</v>
      </c>
      <c r="AX17">
        <v>13.1</v>
      </c>
      <c r="AY17">
        <v>14.5</v>
      </c>
      <c r="AZ17">
        <v>1.2</v>
      </c>
      <c r="BA17">
        <v>13.3</v>
      </c>
      <c r="BB17">
        <v>3.7</v>
      </c>
      <c r="BC17">
        <v>9.1</v>
      </c>
      <c r="BD17">
        <v>131.4</v>
      </c>
      <c r="BE17">
        <v>38.700000000000003</v>
      </c>
      <c r="BF17">
        <v>79</v>
      </c>
      <c r="BG17">
        <v>13.7</v>
      </c>
      <c r="BH17">
        <v>28.7</v>
      </c>
      <c r="BJ17">
        <v>81.7</v>
      </c>
      <c r="BK17">
        <v>34</v>
      </c>
      <c r="BL17">
        <v>42.7</v>
      </c>
      <c r="BM17">
        <v>5</v>
      </c>
    </row>
    <row r="18" spans="4:65" x14ac:dyDescent="0.2">
      <c r="D18" s="5" t="s">
        <v>79</v>
      </c>
      <c r="E18" s="5" t="s">
        <v>78</v>
      </c>
      <c r="F18" s="5">
        <v>1561.2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80.3</v>
      </c>
      <c r="W18" s="5">
        <v>63.9</v>
      </c>
      <c r="X18" s="5">
        <v>38.5</v>
      </c>
      <c r="Y18" s="5">
        <v>9</v>
      </c>
      <c r="Z18" s="5">
        <v>16.5</v>
      </c>
      <c r="AA18" s="5"/>
      <c r="AB18" s="5">
        <v>16.399999999999999</v>
      </c>
      <c r="AC18" s="5">
        <v>12.2</v>
      </c>
      <c r="AD18" s="5"/>
      <c r="AR18">
        <v>4.2</v>
      </c>
      <c r="AS18">
        <v>1169.0999999999999</v>
      </c>
      <c r="AT18">
        <v>236.9</v>
      </c>
      <c r="AU18">
        <v>0.3</v>
      </c>
      <c r="AV18">
        <v>38</v>
      </c>
      <c r="AW18">
        <v>24.9</v>
      </c>
      <c r="AX18">
        <v>13.1</v>
      </c>
      <c r="AY18">
        <v>14.5</v>
      </c>
      <c r="AZ18">
        <v>1.2</v>
      </c>
      <c r="BA18">
        <v>13.3</v>
      </c>
      <c r="BB18">
        <v>3.7</v>
      </c>
      <c r="BC18">
        <v>9.1</v>
      </c>
      <c r="BD18">
        <v>171.4</v>
      </c>
      <c r="BE18">
        <v>31.3</v>
      </c>
      <c r="BF18">
        <v>126.4</v>
      </c>
      <c r="BG18">
        <v>13.7</v>
      </c>
      <c r="BJ18">
        <v>74.8</v>
      </c>
      <c r="BK18">
        <v>34</v>
      </c>
      <c r="BL18">
        <v>35.799999999999997</v>
      </c>
      <c r="BM18">
        <v>5</v>
      </c>
    </row>
    <row r="19" spans="4:65" x14ac:dyDescent="0.2">
      <c r="D19" s="5" t="s">
        <v>80</v>
      </c>
      <c r="E19" s="5" t="s">
        <v>78</v>
      </c>
      <c r="F19" s="5">
        <v>10393.9</v>
      </c>
      <c r="G19" s="5">
        <v>347.4</v>
      </c>
      <c r="H19" s="5">
        <v>344.6</v>
      </c>
      <c r="I19" s="5">
        <v>343.6</v>
      </c>
      <c r="J19" s="5">
        <v>0.2</v>
      </c>
      <c r="K19" s="5">
        <v>119.8</v>
      </c>
      <c r="L19" s="5">
        <v>223.6</v>
      </c>
      <c r="M19" s="5">
        <v>1.1000000000000001</v>
      </c>
      <c r="N19" s="5">
        <v>2.7</v>
      </c>
      <c r="O19" s="5">
        <v>2</v>
      </c>
      <c r="P19">
        <v>0.8</v>
      </c>
      <c r="S19" s="5"/>
      <c r="T19" s="5"/>
      <c r="U19" s="5"/>
      <c r="V19" s="5">
        <v>8093.2</v>
      </c>
      <c r="W19" s="5">
        <v>4373.7</v>
      </c>
      <c r="X19" s="5">
        <v>4055.3</v>
      </c>
      <c r="Y19" s="5">
        <v>269</v>
      </c>
      <c r="Z19" s="5">
        <v>49.5</v>
      </c>
      <c r="AA19" s="5"/>
      <c r="AB19" s="5">
        <v>3719.5</v>
      </c>
      <c r="AC19" s="5"/>
      <c r="AD19" s="5">
        <v>178.7</v>
      </c>
      <c r="AE19">
        <v>977.7</v>
      </c>
      <c r="AF19">
        <v>322.2</v>
      </c>
      <c r="AI19">
        <v>145.4</v>
      </c>
      <c r="AJ19">
        <v>22.3</v>
      </c>
      <c r="AK19">
        <v>519.5</v>
      </c>
      <c r="AL19">
        <v>534.9</v>
      </c>
      <c r="AM19">
        <v>87.8</v>
      </c>
      <c r="AN19">
        <v>87.3</v>
      </c>
      <c r="AO19">
        <v>10.3</v>
      </c>
      <c r="AP19">
        <v>5.7</v>
      </c>
      <c r="AQ19">
        <v>45.3</v>
      </c>
      <c r="AR19">
        <v>782.3</v>
      </c>
      <c r="AS19">
        <v>1826.8</v>
      </c>
      <c r="AT19">
        <v>21.8</v>
      </c>
      <c r="BD19">
        <v>21.8</v>
      </c>
      <c r="BE19">
        <v>9.1</v>
      </c>
      <c r="BF19">
        <v>12.7</v>
      </c>
      <c r="BH19">
        <v>96.3</v>
      </c>
      <c r="BJ19">
        <v>8.4</v>
      </c>
      <c r="BL19">
        <v>8.4</v>
      </c>
    </row>
    <row r="20" spans="4:65" x14ac:dyDescent="0.2">
      <c r="D20" s="5" t="s">
        <v>81</v>
      </c>
      <c r="E20" s="5" t="s">
        <v>78</v>
      </c>
      <c r="F20" s="5">
        <v>8151.3</v>
      </c>
      <c r="G20" s="5">
        <v>1.4</v>
      </c>
      <c r="H20" s="5"/>
      <c r="I20" s="5"/>
      <c r="J20" s="5"/>
      <c r="K20" s="5"/>
      <c r="L20" s="5"/>
      <c r="M20" s="5"/>
      <c r="N20" s="5">
        <v>1.4</v>
      </c>
      <c r="O20" s="5">
        <v>1.3</v>
      </c>
      <c r="R20">
        <v>0.2</v>
      </c>
      <c r="S20" s="5"/>
      <c r="T20" s="5"/>
      <c r="U20" s="5"/>
      <c r="V20" s="5">
        <v>6391.3</v>
      </c>
      <c r="W20" s="5">
        <v>1762.4</v>
      </c>
      <c r="X20" s="5">
        <v>1740.8</v>
      </c>
      <c r="Y20" s="5">
        <v>3.1</v>
      </c>
      <c r="Z20" s="5">
        <v>18.600000000000001</v>
      </c>
      <c r="AA20" s="5"/>
      <c r="AB20" s="5">
        <v>4628.8999999999996</v>
      </c>
      <c r="AC20" s="5"/>
      <c r="AD20" s="5">
        <v>97.9</v>
      </c>
      <c r="AE20">
        <v>607.79999999999995</v>
      </c>
      <c r="AF20">
        <v>979.1</v>
      </c>
      <c r="AH20">
        <v>1.9</v>
      </c>
      <c r="AI20">
        <v>354.9</v>
      </c>
      <c r="AJ20">
        <v>13.8</v>
      </c>
      <c r="AK20">
        <v>1003.2</v>
      </c>
      <c r="AL20">
        <v>463.9</v>
      </c>
      <c r="AM20">
        <v>51.8</v>
      </c>
      <c r="AN20">
        <v>73</v>
      </c>
      <c r="AO20">
        <v>20.6</v>
      </c>
      <c r="AP20">
        <v>4.5999999999999996</v>
      </c>
      <c r="AQ20">
        <v>25.9</v>
      </c>
      <c r="AR20">
        <v>930.5</v>
      </c>
      <c r="AS20">
        <v>1634.4</v>
      </c>
      <c r="AT20">
        <v>55.1</v>
      </c>
      <c r="BD20">
        <v>55.1</v>
      </c>
      <c r="BE20">
        <v>1.7</v>
      </c>
      <c r="BF20">
        <v>53.4</v>
      </c>
      <c r="BH20">
        <v>67.599999999999994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2242.5</v>
      </c>
      <c r="G21" s="5">
        <v>345.9</v>
      </c>
      <c r="H21" s="5">
        <v>344.6</v>
      </c>
      <c r="I21" s="5">
        <v>343.6</v>
      </c>
      <c r="J21" s="5">
        <v>0.2</v>
      </c>
      <c r="K21" s="5">
        <v>119.8</v>
      </c>
      <c r="L21" s="5">
        <v>223.6</v>
      </c>
      <c r="M21" s="5">
        <v>1.1000000000000001</v>
      </c>
      <c r="N21" s="5">
        <v>1.3</v>
      </c>
      <c r="O21" s="5">
        <v>0.7</v>
      </c>
      <c r="P21">
        <v>0.8</v>
      </c>
      <c r="R21">
        <v>-0.2</v>
      </c>
      <c r="S21" s="5"/>
      <c r="T21" s="5"/>
      <c r="U21" s="5"/>
      <c r="V21" s="5">
        <v>1701.9</v>
      </c>
      <c r="W21" s="5">
        <v>2611.4</v>
      </c>
      <c r="X21" s="5">
        <v>2314.5</v>
      </c>
      <c r="Y21" s="5">
        <v>265.89999999999998</v>
      </c>
      <c r="Z21" s="5">
        <v>30.9</v>
      </c>
      <c r="AA21" s="5"/>
      <c r="AB21" s="5">
        <v>-909.5</v>
      </c>
      <c r="AC21" s="5"/>
      <c r="AD21" s="5">
        <v>80.7</v>
      </c>
      <c r="AE21">
        <v>369.8</v>
      </c>
      <c r="AF21">
        <v>-656.8</v>
      </c>
      <c r="AH21">
        <v>-1.9</v>
      </c>
      <c r="AI21">
        <v>-209.5</v>
      </c>
      <c r="AJ21">
        <v>8.5</v>
      </c>
      <c r="AK21">
        <v>-483.7</v>
      </c>
      <c r="AL21">
        <v>71</v>
      </c>
      <c r="AM21">
        <v>36</v>
      </c>
      <c r="AN21">
        <v>14.3</v>
      </c>
      <c r="AO21">
        <v>-10.3</v>
      </c>
      <c r="AP21">
        <v>1.1000000000000001</v>
      </c>
      <c r="AQ21">
        <v>19.5</v>
      </c>
      <c r="AR21">
        <v>-148.1</v>
      </c>
      <c r="AS21">
        <v>192.4</v>
      </c>
      <c r="AT21">
        <v>-33.299999999999997</v>
      </c>
      <c r="BD21">
        <v>-33.299999999999997</v>
      </c>
      <c r="BE21">
        <v>7.4</v>
      </c>
      <c r="BF21">
        <v>-40.700000000000003</v>
      </c>
      <c r="BH21">
        <v>28.7</v>
      </c>
      <c r="BJ21">
        <v>6.8</v>
      </c>
      <c r="BL21">
        <v>6.8</v>
      </c>
    </row>
    <row r="22" spans="4:65" x14ac:dyDescent="0.2">
      <c r="D22" s="5" t="s">
        <v>83</v>
      </c>
      <c r="E22" s="5" t="s">
        <v>78</v>
      </c>
      <c r="F22" s="5">
        <v>639.4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638.79999999999995</v>
      </c>
      <c r="W22" s="5"/>
      <c r="X22" s="5"/>
      <c r="Y22" s="5"/>
      <c r="Z22" s="5"/>
      <c r="AA22" s="5"/>
      <c r="AB22" s="5">
        <v>638.79999999999995</v>
      </c>
      <c r="AC22" s="5"/>
      <c r="AD22" s="5"/>
      <c r="AI22">
        <v>170</v>
      </c>
      <c r="AK22">
        <v>86.4</v>
      </c>
      <c r="AL22">
        <v>377.7</v>
      </c>
      <c r="AN22">
        <v>4.5999999999999996</v>
      </c>
      <c r="AS22">
        <v>0.5</v>
      </c>
    </row>
    <row r="23" spans="4:65" x14ac:dyDescent="0.2">
      <c r="D23" s="5" t="s">
        <v>84</v>
      </c>
      <c r="E23" s="5" t="s">
        <v>78</v>
      </c>
      <c r="F23" s="5">
        <v>-64.900000000000006</v>
      </c>
      <c r="G23" s="5">
        <v>0.7</v>
      </c>
      <c r="H23" s="5">
        <v>1.8</v>
      </c>
      <c r="I23" s="5">
        <v>1.8</v>
      </c>
      <c r="J23" s="5"/>
      <c r="K23" s="5">
        <v>2.4</v>
      </c>
      <c r="L23" s="5">
        <v>-0.7</v>
      </c>
      <c r="M23" s="5">
        <v>0</v>
      </c>
      <c r="N23" s="5">
        <v>-1.1000000000000001</v>
      </c>
      <c r="O23" s="5">
        <v>-1.1000000000000001</v>
      </c>
      <c r="R23">
        <v>0</v>
      </c>
      <c r="S23" s="5"/>
      <c r="T23" s="5"/>
      <c r="U23" s="5"/>
      <c r="V23" s="5">
        <v>15.6</v>
      </c>
      <c r="W23" s="5">
        <v>-26.1</v>
      </c>
      <c r="X23" s="5">
        <v>-7</v>
      </c>
      <c r="Y23" s="5">
        <v>-7.5</v>
      </c>
      <c r="Z23" s="5">
        <v>-11.6</v>
      </c>
      <c r="AA23" s="5"/>
      <c r="AB23" s="5">
        <v>41.7</v>
      </c>
      <c r="AC23" s="5"/>
      <c r="AD23" s="5">
        <v>-1.4</v>
      </c>
      <c r="AE23">
        <v>-10.5</v>
      </c>
      <c r="AF23">
        <v>10.8</v>
      </c>
      <c r="AH23">
        <v>0.1</v>
      </c>
      <c r="AI23">
        <v>-1.4</v>
      </c>
      <c r="AJ23">
        <v>-0.2</v>
      </c>
      <c r="AK23">
        <v>30.9</v>
      </c>
      <c r="AL23">
        <v>0.4</v>
      </c>
      <c r="AM23">
        <v>-1.8</v>
      </c>
      <c r="AN23">
        <v>-0.5</v>
      </c>
      <c r="AO23">
        <v>0.4</v>
      </c>
      <c r="AP23">
        <v>0.4</v>
      </c>
      <c r="AQ23">
        <v>-0.1</v>
      </c>
      <c r="AR23">
        <v>14.5</v>
      </c>
      <c r="AS23">
        <v>-74.5</v>
      </c>
      <c r="AT23">
        <v>-6.7</v>
      </c>
      <c r="BD23">
        <v>-6.7</v>
      </c>
      <c r="BF23">
        <v>-6.7</v>
      </c>
    </row>
    <row r="24" spans="4:65" x14ac:dyDescent="0.2">
      <c r="D24" s="5" t="s">
        <v>85</v>
      </c>
      <c r="E24" s="5" t="s">
        <v>78</v>
      </c>
      <c r="F24" s="5">
        <v>5.5</v>
      </c>
      <c r="G24" s="5">
        <v>0</v>
      </c>
      <c r="H24" s="5">
        <v>0</v>
      </c>
      <c r="I24" s="5">
        <v>0</v>
      </c>
      <c r="J24" s="5">
        <v>0</v>
      </c>
      <c r="K24" s="5"/>
      <c r="L24" s="5"/>
      <c r="M24" s="5"/>
      <c r="N24" s="5">
        <v>0</v>
      </c>
      <c r="O24" s="5">
        <v>0</v>
      </c>
      <c r="S24" s="5"/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>
        <v>0</v>
      </c>
      <c r="AD24" s="5"/>
      <c r="AF24">
        <v>0</v>
      </c>
      <c r="AK24">
        <v>0</v>
      </c>
      <c r="AO24">
        <v>0</v>
      </c>
      <c r="AQ24">
        <v>0</v>
      </c>
      <c r="AS24">
        <v>6.4</v>
      </c>
      <c r="AT24">
        <v>-0.4</v>
      </c>
      <c r="BD24">
        <v>-0.4</v>
      </c>
      <c r="BF24">
        <v>-0.1</v>
      </c>
      <c r="BG24">
        <v>-0.3</v>
      </c>
      <c r="BH24">
        <v>-0.5</v>
      </c>
    </row>
    <row r="25" spans="4:65" x14ac:dyDescent="0.2">
      <c r="D25" s="5" t="s">
        <v>86</v>
      </c>
      <c r="E25" s="5" t="s">
        <v>78</v>
      </c>
      <c r="F25" s="5">
        <v>3093.9</v>
      </c>
      <c r="G25" s="5">
        <v>346.6</v>
      </c>
      <c r="H25" s="5">
        <v>346.4</v>
      </c>
      <c r="I25" s="5">
        <v>345.3</v>
      </c>
      <c r="J25" s="5">
        <v>0.2</v>
      </c>
      <c r="K25" s="5">
        <v>122.2</v>
      </c>
      <c r="L25" s="5">
        <v>222.9</v>
      </c>
      <c r="M25" s="5">
        <v>1.1000000000000001</v>
      </c>
      <c r="N25" s="5">
        <v>0.2</v>
      </c>
      <c r="O25" s="5">
        <v>-0.4</v>
      </c>
      <c r="P25">
        <v>0.8</v>
      </c>
      <c r="R25">
        <v>-0.2</v>
      </c>
      <c r="S25" s="5"/>
      <c r="T25" s="5"/>
      <c r="U25" s="5"/>
      <c r="V25" s="5">
        <v>1159.0999999999999</v>
      </c>
      <c r="W25" s="5">
        <v>2649.1</v>
      </c>
      <c r="X25" s="5">
        <v>2346</v>
      </c>
      <c r="Y25" s="5">
        <v>267.39999999999998</v>
      </c>
      <c r="Z25" s="5">
        <v>35.799999999999997</v>
      </c>
      <c r="AA25" s="5"/>
      <c r="AB25" s="5">
        <v>-1490.1</v>
      </c>
      <c r="AC25" s="5">
        <v>12.3</v>
      </c>
      <c r="AD25" s="5">
        <v>79.3</v>
      </c>
      <c r="AE25">
        <v>359.4</v>
      </c>
      <c r="AF25">
        <v>-646</v>
      </c>
      <c r="AH25">
        <v>-1.7</v>
      </c>
      <c r="AI25">
        <v>-381</v>
      </c>
      <c r="AJ25">
        <v>8.3000000000000007</v>
      </c>
      <c r="AK25">
        <v>-539.20000000000005</v>
      </c>
      <c r="AL25">
        <v>-306.3</v>
      </c>
      <c r="AM25">
        <v>34.1</v>
      </c>
      <c r="AN25">
        <v>9.1999999999999993</v>
      </c>
      <c r="AO25">
        <v>-9.9</v>
      </c>
      <c r="AP25">
        <v>1.5</v>
      </c>
      <c r="AQ25">
        <v>19.399999999999999</v>
      </c>
      <c r="AR25">
        <v>-129.5</v>
      </c>
      <c r="AS25">
        <v>1280.0999999999999</v>
      </c>
      <c r="AT25">
        <v>197.3</v>
      </c>
      <c r="AU25">
        <v>0.3</v>
      </c>
      <c r="AV25">
        <v>38</v>
      </c>
      <c r="AW25">
        <v>24.9</v>
      </c>
      <c r="AX25">
        <v>13.1</v>
      </c>
      <c r="AY25">
        <v>14.5</v>
      </c>
      <c r="AZ25">
        <v>1.2</v>
      </c>
      <c r="BA25">
        <v>13.3</v>
      </c>
      <c r="BB25">
        <v>3.7</v>
      </c>
      <c r="BC25">
        <v>9.1</v>
      </c>
      <c r="BD25">
        <v>131.80000000000001</v>
      </c>
      <c r="BE25">
        <v>38.700000000000003</v>
      </c>
      <c r="BF25">
        <v>79.099999999999994</v>
      </c>
      <c r="BG25">
        <v>14</v>
      </c>
      <c r="BH25">
        <v>29.2</v>
      </c>
      <c r="BJ25">
        <v>81.7</v>
      </c>
      <c r="BK25">
        <v>34</v>
      </c>
      <c r="BL25">
        <v>42.7</v>
      </c>
      <c r="BM25">
        <v>5</v>
      </c>
    </row>
    <row r="26" spans="4:65" x14ac:dyDescent="0.2">
      <c r="D26" s="5" t="s">
        <v>87</v>
      </c>
      <c r="E26" s="5" t="s">
        <v>78</v>
      </c>
      <c r="F26" s="5">
        <v>5130.3</v>
      </c>
      <c r="G26" s="5">
        <v>419.1</v>
      </c>
      <c r="H26" s="5">
        <v>343.5</v>
      </c>
      <c r="I26" s="5">
        <v>343.5</v>
      </c>
      <c r="J26" s="5"/>
      <c r="K26" s="5">
        <v>121.5</v>
      </c>
      <c r="L26" s="5">
        <v>222.1</v>
      </c>
      <c r="M26" s="5"/>
      <c r="N26" s="5">
        <v>75.599999999999994</v>
      </c>
      <c r="O26" s="5">
        <v>49.6</v>
      </c>
      <c r="S26" s="5"/>
      <c r="T26" s="5">
        <v>2.1</v>
      </c>
      <c r="U26" s="5">
        <v>24</v>
      </c>
      <c r="V26" s="5">
        <v>3971</v>
      </c>
      <c r="W26" s="5">
        <v>2575.9</v>
      </c>
      <c r="X26" s="5">
        <v>2346</v>
      </c>
      <c r="Y26" s="5">
        <v>194.2</v>
      </c>
      <c r="Z26" s="5">
        <v>35.700000000000003</v>
      </c>
      <c r="AA26" s="5"/>
      <c r="AB26" s="5">
        <v>1395.1</v>
      </c>
      <c r="AC26" s="5">
        <v>22</v>
      </c>
      <c r="AD26" s="5">
        <v>54</v>
      </c>
      <c r="AE26">
        <v>676.4</v>
      </c>
      <c r="AF26">
        <v>0.6</v>
      </c>
      <c r="AH26">
        <v>0</v>
      </c>
      <c r="AI26">
        <v>5.3</v>
      </c>
      <c r="AJ26">
        <v>19.100000000000001</v>
      </c>
      <c r="AK26">
        <v>92.7</v>
      </c>
      <c r="AL26">
        <v>335.6</v>
      </c>
      <c r="AM26">
        <v>58.9</v>
      </c>
      <c r="AN26">
        <v>5.9</v>
      </c>
      <c r="AO26">
        <v>0.1</v>
      </c>
      <c r="AP26">
        <v>2.2000000000000002</v>
      </c>
      <c r="AQ26">
        <v>0</v>
      </c>
      <c r="AR26">
        <v>122.4</v>
      </c>
      <c r="AS26">
        <v>497.6</v>
      </c>
      <c r="AT26">
        <v>154.9</v>
      </c>
      <c r="AU26">
        <v>0.3</v>
      </c>
      <c r="AV26">
        <v>38</v>
      </c>
      <c r="AW26">
        <v>24.9</v>
      </c>
      <c r="AX26">
        <v>13.1</v>
      </c>
      <c r="AY26">
        <v>13.3</v>
      </c>
      <c r="BA26">
        <v>13.3</v>
      </c>
      <c r="BD26">
        <v>103.3</v>
      </c>
      <c r="BE26">
        <v>38.700000000000003</v>
      </c>
      <c r="BF26">
        <v>52.1</v>
      </c>
      <c r="BG26">
        <v>12.6</v>
      </c>
      <c r="BI26">
        <v>6.8</v>
      </c>
      <c r="BJ26">
        <v>80.900000000000006</v>
      </c>
      <c r="BK26">
        <v>34</v>
      </c>
      <c r="BL26">
        <v>42.7</v>
      </c>
      <c r="BM26">
        <v>4.2</v>
      </c>
    </row>
    <row r="27" spans="4:65" x14ac:dyDescent="0.2">
      <c r="D27" s="5" t="s">
        <v>88</v>
      </c>
      <c r="E27" s="5" t="s">
        <v>78</v>
      </c>
      <c r="F27" s="5">
        <v>941.3</v>
      </c>
      <c r="G27" s="5">
        <v>248.1</v>
      </c>
      <c r="H27" s="5">
        <v>222.1</v>
      </c>
      <c r="I27" s="5">
        <v>222.1</v>
      </c>
      <c r="J27" s="5"/>
      <c r="K27" s="5"/>
      <c r="L27" s="5">
        <v>222.1</v>
      </c>
      <c r="M27" s="5"/>
      <c r="N27" s="5">
        <v>26</v>
      </c>
      <c r="O27" s="5"/>
      <c r="S27" s="5"/>
      <c r="T27" s="5">
        <v>2.1</v>
      </c>
      <c r="U27" s="5">
        <v>24</v>
      </c>
      <c r="V27" s="5">
        <v>15.5</v>
      </c>
      <c r="W27" s="5"/>
      <c r="X27" s="5"/>
      <c r="Y27" s="5"/>
      <c r="Z27" s="5"/>
      <c r="AA27" s="5"/>
      <c r="AB27" s="5">
        <v>15.5</v>
      </c>
      <c r="AC27" s="5">
        <v>15</v>
      </c>
      <c r="AD27" s="5"/>
      <c r="AK27">
        <v>0.5</v>
      </c>
      <c r="AL27">
        <v>0</v>
      </c>
      <c r="AS27">
        <v>475.9</v>
      </c>
      <c r="AT27">
        <v>123.6</v>
      </c>
      <c r="AU27">
        <v>0.3</v>
      </c>
      <c r="AV27">
        <v>38</v>
      </c>
      <c r="AW27">
        <v>24.9</v>
      </c>
      <c r="AX27">
        <v>13.1</v>
      </c>
      <c r="AY27">
        <v>13.3</v>
      </c>
      <c r="BA27">
        <v>13.3</v>
      </c>
      <c r="BD27">
        <v>72</v>
      </c>
      <c r="BE27">
        <v>38.700000000000003</v>
      </c>
      <c r="BF27">
        <v>24.2</v>
      </c>
      <c r="BG27">
        <v>9.1999999999999993</v>
      </c>
      <c r="BI27">
        <v>6.8</v>
      </c>
      <c r="BJ27">
        <v>71.5</v>
      </c>
      <c r="BK27">
        <v>34</v>
      </c>
      <c r="BL27">
        <v>35.700000000000003</v>
      </c>
      <c r="BM27">
        <v>1.8</v>
      </c>
    </row>
    <row r="28" spans="4:65" x14ac:dyDescent="0.2">
      <c r="D28" s="5" t="s">
        <v>89</v>
      </c>
      <c r="E28" s="5" t="s">
        <v>78</v>
      </c>
      <c r="F28" s="5">
        <v>4189</v>
      </c>
      <c r="G28" s="5">
        <v>171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49.6</v>
      </c>
      <c r="O28" s="5">
        <v>49.6</v>
      </c>
      <c r="S28" s="5"/>
      <c r="T28" s="5"/>
      <c r="U28" s="5"/>
      <c r="V28" s="5">
        <v>3955.5</v>
      </c>
      <c r="W28" s="5">
        <v>2575.9</v>
      </c>
      <c r="X28" s="5">
        <v>2346</v>
      </c>
      <c r="Y28" s="5">
        <v>194.2</v>
      </c>
      <c r="Z28" s="5">
        <v>35.700000000000003</v>
      </c>
      <c r="AA28" s="5"/>
      <c r="AB28" s="5">
        <v>1379.6</v>
      </c>
      <c r="AC28" s="5">
        <v>7</v>
      </c>
      <c r="AD28" s="5">
        <v>54</v>
      </c>
      <c r="AE28">
        <v>676.4</v>
      </c>
      <c r="AF28">
        <v>0.6</v>
      </c>
      <c r="AH28">
        <v>0</v>
      </c>
      <c r="AI28">
        <v>5.3</v>
      </c>
      <c r="AJ28">
        <v>19.100000000000001</v>
      </c>
      <c r="AK28">
        <v>92.2</v>
      </c>
      <c r="AL28">
        <v>335.6</v>
      </c>
      <c r="AM28">
        <v>58.9</v>
      </c>
      <c r="AN28">
        <v>5.9</v>
      </c>
      <c r="AO28">
        <v>0.1</v>
      </c>
      <c r="AP28">
        <v>2.2000000000000002</v>
      </c>
      <c r="AQ28">
        <v>0</v>
      </c>
      <c r="AR28">
        <v>122.4</v>
      </c>
      <c r="AS28">
        <v>21.8</v>
      </c>
      <c r="AT28">
        <v>31.2</v>
      </c>
      <c r="BD28">
        <v>31.2</v>
      </c>
      <c r="BF28">
        <v>27.9</v>
      </c>
      <c r="BG28">
        <v>3.4</v>
      </c>
      <c r="BJ28">
        <v>9.4</v>
      </c>
      <c r="BL28">
        <v>7</v>
      </c>
      <c r="BM28">
        <v>2.4</v>
      </c>
    </row>
    <row r="29" spans="4:65" x14ac:dyDescent="0.2">
      <c r="D29" s="5" t="s">
        <v>90</v>
      </c>
      <c r="E29" s="5" t="s">
        <v>78</v>
      </c>
      <c r="F29" s="5">
        <v>4663.2</v>
      </c>
      <c r="G29" s="5">
        <v>112.3</v>
      </c>
      <c r="H29" s="5"/>
      <c r="I29" s="5"/>
      <c r="J29" s="5"/>
      <c r="K29" s="5"/>
      <c r="L29" s="5"/>
      <c r="M29" s="5"/>
      <c r="N29" s="5">
        <v>112.3</v>
      </c>
      <c r="O29" s="5">
        <v>56.6</v>
      </c>
      <c r="R29">
        <v>3.1</v>
      </c>
      <c r="S29" s="5"/>
      <c r="T29" s="5">
        <v>16.100000000000001</v>
      </c>
      <c r="U29" s="5">
        <v>36.5</v>
      </c>
      <c r="V29" s="5">
        <v>3943.5</v>
      </c>
      <c r="W29" s="5"/>
      <c r="X29" s="5"/>
      <c r="Y29" s="5"/>
      <c r="Z29" s="5"/>
      <c r="AA29" s="5"/>
      <c r="AB29" s="5">
        <v>3943.5</v>
      </c>
      <c r="AC29" s="5">
        <v>203.1</v>
      </c>
      <c r="AD29" s="5">
        <v>73.5</v>
      </c>
      <c r="AE29">
        <v>535.9</v>
      </c>
      <c r="AF29">
        <v>825.4</v>
      </c>
      <c r="AH29">
        <v>1.8</v>
      </c>
      <c r="AI29">
        <v>387.7</v>
      </c>
      <c r="AJ29">
        <v>13.1</v>
      </c>
      <c r="AK29">
        <v>936.7</v>
      </c>
      <c r="AL29">
        <v>642.70000000000005</v>
      </c>
      <c r="AM29">
        <v>25.7</v>
      </c>
      <c r="AN29">
        <v>3.1</v>
      </c>
      <c r="AO29">
        <v>13.8</v>
      </c>
      <c r="AP29">
        <v>7.9</v>
      </c>
      <c r="AQ29">
        <v>13.8</v>
      </c>
      <c r="AR29">
        <v>259.39999999999998</v>
      </c>
      <c r="AS29">
        <v>4.7</v>
      </c>
      <c r="BH29">
        <v>411.4</v>
      </c>
      <c r="BI29">
        <v>191.3</v>
      </c>
    </row>
    <row r="30" spans="4:65" x14ac:dyDescent="0.2">
      <c r="D30" s="5" t="s">
        <v>91</v>
      </c>
      <c r="E30" s="5" t="s">
        <v>78</v>
      </c>
      <c r="F30" s="5">
        <v>582.29999999999995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411.4</v>
      </c>
      <c r="BI30">
        <v>170.9</v>
      </c>
    </row>
    <row r="31" spans="4:65" x14ac:dyDescent="0.2">
      <c r="D31" s="5" t="s">
        <v>92</v>
      </c>
      <c r="E31" s="5" t="s">
        <v>78</v>
      </c>
      <c r="F31" s="5">
        <v>4080.9</v>
      </c>
      <c r="G31" s="5">
        <v>112.3</v>
      </c>
      <c r="H31" s="5"/>
      <c r="I31" s="5"/>
      <c r="J31" s="5"/>
      <c r="K31" s="5"/>
      <c r="L31" s="5"/>
      <c r="M31" s="5"/>
      <c r="N31" s="5">
        <v>112.3</v>
      </c>
      <c r="O31" s="5">
        <v>56.6</v>
      </c>
      <c r="R31">
        <v>3.1</v>
      </c>
      <c r="S31" s="5"/>
      <c r="T31" s="5">
        <v>16.100000000000001</v>
      </c>
      <c r="U31" s="5">
        <v>36.5</v>
      </c>
      <c r="V31" s="5">
        <v>3943.5</v>
      </c>
      <c r="W31" s="5"/>
      <c r="X31" s="5"/>
      <c r="Y31" s="5"/>
      <c r="Z31" s="5"/>
      <c r="AA31" s="5"/>
      <c r="AB31" s="5">
        <v>3943.5</v>
      </c>
      <c r="AC31" s="5">
        <v>203.1</v>
      </c>
      <c r="AD31" s="5">
        <v>73.5</v>
      </c>
      <c r="AE31">
        <v>535.9</v>
      </c>
      <c r="AF31">
        <v>825.4</v>
      </c>
      <c r="AH31">
        <v>1.8</v>
      </c>
      <c r="AI31">
        <v>387.7</v>
      </c>
      <c r="AJ31">
        <v>13.1</v>
      </c>
      <c r="AK31">
        <v>936.7</v>
      </c>
      <c r="AL31">
        <v>642.70000000000005</v>
      </c>
      <c r="AM31">
        <v>25.7</v>
      </c>
      <c r="AN31">
        <v>3.1</v>
      </c>
      <c r="AO31">
        <v>13.8</v>
      </c>
      <c r="AP31">
        <v>7.9</v>
      </c>
      <c r="AQ31">
        <v>13.8</v>
      </c>
      <c r="AR31">
        <v>259.39999999999998</v>
      </c>
      <c r="AS31">
        <v>4.7</v>
      </c>
      <c r="BI31">
        <v>20.399999999999999</v>
      </c>
    </row>
    <row r="32" spans="4:65" x14ac:dyDescent="0.2">
      <c r="D32" s="5" t="s">
        <v>200</v>
      </c>
      <c r="E32" s="5" t="s">
        <v>78</v>
      </c>
      <c r="F32" s="5">
        <v>467.2</v>
      </c>
      <c r="G32" s="5">
        <v>306.8</v>
      </c>
      <c r="H32" s="5">
        <v>343.5</v>
      </c>
      <c r="I32" s="5">
        <v>343.5</v>
      </c>
      <c r="J32" s="5"/>
      <c r="K32" s="5">
        <v>121.5</v>
      </c>
      <c r="L32" s="5">
        <v>222.1</v>
      </c>
      <c r="M32" s="5"/>
      <c r="N32" s="5">
        <v>-36.700000000000003</v>
      </c>
      <c r="O32" s="5">
        <v>-7</v>
      </c>
      <c r="R32">
        <v>-3.1</v>
      </c>
      <c r="S32" s="5"/>
      <c r="T32" s="5">
        <v>-14</v>
      </c>
      <c r="U32" s="5">
        <v>-12.6</v>
      </c>
      <c r="V32" s="5">
        <v>27.5</v>
      </c>
      <c r="W32" s="5">
        <v>2575.9</v>
      </c>
      <c r="X32" s="5">
        <v>2346</v>
      </c>
      <c r="Y32" s="5">
        <v>194.2</v>
      </c>
      <c r="Z32" s="5">
        <v>35.700000000000003</v>
      </c>
      <c r="AA32" s="5"/>
      <c r="AB32" s="5">
        <v>-2548.4</v>
      </c>
      <c r="AC32" s="5">
        <v>-181.1</v>
      </c>
      <c r="AD32" s="5">
        <v>-19.600000000000001</v>
      </c>
      <c r="AE32">
        <v>140.5</v>
      </c>
      <c r="AF32">
        <v>-824.7</v>
      </c>
      <c r="AH32">
        <v>-1.8</v>
      </c>
      <c r="AI32">
        <v>-382.4</v>
      </c>
      <c r="AJ32">
        <v>6</v>
      </c>
      <c r="AK32">
        <v>-844.1</v>
      </c>
      <c r="AL32">
        <v>-307.10000000000002</v>
      </c>
      <c r="AM32">
        <v>33.200000000000003</v>
      </c>
      <c r="AN32">
        <v>2.8</v>
      </c>
      <c r="AO32">
        <v>-13.7</v>
      </c>
      <c r="AP32">
        <v>-5.7</v>
      </c>
      <c r="AQ32">
        <v>-13.8</v>
      </c>
      <c r="AR32">
        <v>-137</v>
      </c>
      <c r="AS32">
        <v>493</v>
      </c>
      <c r="AT32">
        <v>154.9</v>
      </c>
      <c r="AU32">
        <v>0.3</v>
      </c>
      <c r="AV32">
        <v>38</v>
      </c>
      <c r="AW32">
        <v>24.9</v>
      </c>
      <c r="AX32">
        <v>13.1</v>
      </c>
      <c r="AY32">
        <v>13.3</v>
      </c>
      <c r="BA32">
        <v>13.3</v>
      </c>
      <c r="BD32">
        <v>103.3</v>
      </c>
      <c r="BE32">
        <v>38.700000000000003</v>
      </c>
      <c r="BF32">
        <v>52.1</v>
      </c>
      <c r="BG32">
        <v>12.6</v>
      </c>
      <c r="BH32">
        <v>-411.4</v>
      </c>
      <c r="BI32">
        <v>-184.6</v>
      </c>
      <c r="BJ32">
        <v>80.900000000000006</v>
      </c>
      <c r="BK32">
        <v>34</v>
      </c>
      <c r="BL32">
        <v>42.7</v>
      </c>
      <c r="BM32">
        <v>4.2</v>
      </c>
    </row>
    <row r="33" spans="4:65" x14ac:dyDescent="0.2">
      <c r="D33" s="5" t="s">
        <v>201</v>
      </c>
      <c r="E33" s="5" t="s">
        <v>78</v>
      </c>
      <c r="F33" s="5">
        <v>359.1</v>
      </c>
      <c r="G33" s="5">
        <v>248.1</v>
      </c>
      <c r="H33" s="5">
        <v>222.1</v>
      </c>
      <c r="I33" s="5">
        <v>222.1</v>
      </c>
      <c r="J33" s="5"/>
      <c r="K33" s="5"/>
      <c r="L33" s="5">
        <v>222.1</v>
      </c>
      <c r="M33" s="5"/>
      <c r="N33" s="5">
        <v>26</v>
      </c>
      <c r="O33" s="5"/>
      <c r="S33" s="5"/>
      <c r="T33" s="5">
        <v>2.1</v>
      </c>
      <c r="U33" s="5">
        <v>24</v>
      </c>
      <c r="V33" s="5">
        <v>15.5</v>
      </c>
      <c r="W33" s="5"/>
      <c r="X33" s="5"/>
      <c r="Y33" s="5"/>
      <c r="Z33" s="5"/>
      <c r="AA33" s="5"/>
      <c r="AB33" s="5">
        <v>15.5</v>
      </c>
      <c r="AC33" s="5">
        <v>15</v>
      </c>
      <c r="AD33" s="5"/>
      <c r="AK33">
        <v>0.5</v>
      </c>
      <c r="AL33">
        <v>0</v>
      </c>
      <c r="AS33">
        <v>475.9</v>
      </c>
      <c r="AT33">
        <v>123.6</v>
      </c>
      <c r="AU33">
        <v>0.3</v>
      </c>
      <c r="AV33">
        <v>38</v>
      </c>
      <c r="AW33">
        <v>24.9</v>
      </c>
      <c r="AX33">
        <v>13.1</v>
      </c>
      <c r="AY33">
        <v>13.3</v>
      </c>
      <c r="BA33">
        <v>13.3</v>
      </c>
      <c r="BD33">
        <v>72</v>
      </c>
      <c r="BE33">
        <v>38.700000000000003</v>
      </c>
      <c r="BF33">
        <v>24.2</v>
      </c>
      <c r="BG33">
        <v>9.1999999999999993</v>
      </c>
      <c r="BH33">
        <v>-411.4</v>
      </c>
      <c r="BI33">
        <v>-164.2</v>
      </c>
      <c r="BJ33">
        <v>71.5</v>
      </c>
      <c r="BK33">
        <v>34</v>
      </c>
      <c r="BL33">
        <v>35.700000000000003</v>
      </c>
      <c r="BM33">
        <v>1.8</v>
      </c>
    </row>
    <row r="34" spans="4:65" x14ac:dyDescent="0.2">
      <c r="D34" s="5" t="s">
        <v>202</v>
      </c>
      <c r="E34" s="5" t="s">
        <v>78</v>
      </c>
      <c r="F34" s="5">
        <v>108.1</v>
      </c>
      <c r="G34" s="5">
        <v>58.7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-62.7</v>
      </c>
      <c r="O34" s="5">
        <v>-7</v>
      </c>
      <c r="R34">
        <v>-3.1</v>
      </c>
      <c r="S34" s="5"/>
      <c r="T34" s="5">
        <v>-16.100000000000001</v>
      </c>
      <c r="U34" s="5">
        <v>-36.5</v>
      </c>
      <c r="V34" s="5">
        <v>12</v>
      </c>
      <c r="W34" s="5">
        <v>2575.9</v>
      </c>
      <c r="X34" s="5">
        <v>2346</v>
      </c>
      <c r="Y34" s="5">
        <v>194.2</v>
      </c>
      <c r="Z34" s="5">
        <v>35.700000000000003</v>
      </c>
      <c r="AA34" s="5"/>
      <c r="AB34" s="5">
        <v>-2563.9</v>
      </c>
      <c r="AC34" s="5">
        <v>-196.1</v>
      </c>
      <c r="AD34" s="5">
        <v>-19.600000000000001</v>
      </c>
      <c r="AE34">
        <v>140.5</v>
      </c>
      <c r="AF34">
        <v>-824.7</v>
      </c>
      <c r="AH34">
        <v>-1.8</v>
      </c>
      <c r="AI34">
        <v>-382.4</v>
      </c>
      <c r="AJ34">
        <v>6</v>
      </c>
      <c r="AK34">
        <v>-844.6</v>
      </c>
      <c r="AL34">
        <v>-307.10000000000002</v>
      </c>
      <c r="AM34">
        <v>33.200000000000003</v>
      </c>
      <c r="AN34">
        <v>2.8</v>
      </c>
      <c r="AO34">
        <v>-13.7</v>
      </c>
      <c r="AP34">
        <v>-5.7</v>
      </c>
      <c r="AQ34">
        <v>-13.8</v>
      </c>
      <c r="AR34">
        <v>-137</v>
      </c>
      <c r="AS34">
        <v>17.100000000000001</v>
      </c>
      <c r="AT34">
        <v>31.2</v>
      </c>
      <c r="BD34">
        <v>31.2</v>
      </c>
      <c r="BF34">
        <v>27.9</v>
      </c>
      <c r="BG34">
        <v>3.4</v>
      </c>
      <c r="BI34">
        <v>-20.399999999999999</v>
      </c>
      <c r="BJ34">
        <v>9.4</v>
      </c>
      <c r="BL34">
        <v>7</v>
      </c>
      <c r="BM34">
        <v>2.4</v>
      </c>
    </row>
    <row r="35" spans="4:65" x14ac:dyDescent="0.2">
      <c r="D35" s="5" t="s">
        <v>203</v>
      </c>
      <c r="E35" s="5" t="s">
        <v>78</v>
      </c>
      <c r="F35" s="5">
        <v>202.4</v>
      </c>
      <c r="G35" s="5">
        <v>19.2</v>
      </c>
      <c r="H35" s="5"/>
      <c r="I35" s="5"/>
      <c r="J35" s="5"/>
      <c r="K35" s="5"/>
      <c r="L35" s="5"/>
      <c r="M35" s="5"/>
      <c r="N35" s="5">
        <v>19.2</v>
      </c>
      <c r="O35" s="5"/>
      <c r="S35" s="5"/>
      <c r="T35" s="5">
        <v>8.5</v>
      </c>
      <c r="U35" s="5">
        <v>10.8</v>
      </c>
      <c r="V35" s="5">
        <v>87</v>
      </c>
      <c r="W35" s="5"/>
      <c r="X35" s="5"/>
      <c r="Y35" s="5"/>
      <c r="Z35" s="5"/>
      <c r="AA35" s="5"/>
      <c r="AB35" s="5">
        <v>87</v>
      </c>
      <c r="AC35" s="5">
        <v>75.599999999999994</v>
      </c>
      <c r="AD35" s="5">
        <v>0.8</v>
      </c>
      <c r="AK35">
        <v>0.1</v>
      </c>
      <c r="AO35">
        <v>0</v>
      </c>
      <c r="AQ35">
        <v>10.6</v>
      </c>
      <c r="AS35">
        <v>48.9</v>
      </c>
      <c r="BH35">
        <v>33.299999999999997</v>
      </c>
      <c r="BI35">
        <v>13.9</v>
      </c>
    </row>
    <row r="36" spans="4:65" x14ac:dyDescent="0.2">
      <c r="D36" s="5" t="s">
        <v>93</v>
      </c>
      <c r="E36" s="5" t="s">
        <v>78</v>
      </c>
      <c r="F36" s="5">
        <v>12.3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12.3</v>
      </c>
    </row>
    <row r="37" spans="4:65" x14ac:dyDescent="0.2">
      <c r="D37" s="5" t="s">
        <v>94</v>
      </c>
      <c r="E37" s="5" t="s">
        <v>78</v>
      </c>
      <c r="F37" s="5">
        <v>34.299999999999997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K37">
        <v>0</v>
      </c>
      <c r="AS37">
        <v>24.9</v>
      </c>
      <c r="BH37">
        <v>9.4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9.3000000000000007</v>
      </c>
      <c r="G38" s="5">
        <v>8</v>
      </c>
      <c r="H38" s="5"/>
      <c r="I38" s="5"/>
      <c r="J38" s="5"/>
      <c r="K38" s="5"/>
      <c r="L38" s="5"/>
      <c r="M38" s="5"/>
      <c r="N38" s="5">
        <v>8</v>
      </c>
      <c r="O38" s="5"/>
      <c r="S38" s="5"/>
      <c r="T38" s="5">
        <v>5.9</v>
      </c>
      <c r="U38" s="5">
        <v>2.1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12.4</v>
      </c>
      <c r="G39" s="5">
        <v>11.3</v>
      </c>
      <c r="H39" s="5"/>
      <c r="I39" s="5"/>
      <c r="J39" s="5"/>
      <c r="K39" s="5"/>
      <c r="L39" s="5"/>
      <c r="M39" s="5"/>
      <c r="N39" s="5">
        <v>11.3</v>
      </c>
      <c r="O39" s="5"/>
      <c r="S39" s="5"/>
      <c r="T39" s="5">
        <v>2.6</v>
      </c>
      <c r="U39" s="5">
        <v>8.6999999999999993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130.4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87</v>
      </c>
      <c r="W40" s="5"/>
      <c r="X40" s="5"/>
      <c r="Y40" s="5"/>
      <c r="Z40" s="5"/>
      <c r="AA40" s="5"/>
      <c r="AB40" s="5">
        <v>87</v>
      </c>
      <c r="AC40" s="5">
        <v>75.599999999999994</v>
      </c>
      <c r="AD40" s="5">
        <v>0.8</v>
      </c>
      <c r="AK40">
        <v>0</v>
      </c>
      <c r="AO40">
        <v>0</v>
      </c>
      <c r="AQ40">
        <v>10.6</v>
      </c>
      <c r="AS40">
        <v>21.4</v>
      </c>
      <c r="BH40">
        <v>9.3000000000000007</v>
      </c>
      <c r="BI40">
        <v>12.7</v>
      </c>
    </row>
    <row r="41" spans="4:65" x14ac:dyDescent="0.2">
      <c r="D41" s="5" t="s">
        <v>204</v>
      </c>
      <c r="E41" s="5" t="s">
        <v>78</v>
      </c>
      <c r="F41" s="5">
        <v>3.6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1.9</v>
      </c>
      <c r="BH41">
        <v>1.6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27.3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19.2</v>
      </c>
      <c r="BI42">
        <v>8.1</v>
      </c>
    </row>
    <row r="43" spans="4:65" x14ac:dyDescent="0.2">
      <c r="D43" s="5" t="s">
        <v>99</v>
      </c>
      <c r="E43" s="5" t="s">
        <v>78</v>
      </c>
      <c r="F43" s="5">
        <v>2397.1</v>
      </c>
      <c r="G43" s="5">
        <v>20.5</v>
      </c>
      <c r="H43" s="5">
        <v>2.9</v>
      </c>
      <c r="I43" s="5">
        <v>1.8</v>
      </c>
      <c r="J43" s="5">
        <v>0.2</v>
      </c>
      <c r="K43" s="5">
        <v>0.8</v>
      </c>
      <c r="L43" s="5">
        <v>0.9</v>
      </c>
      <c r="M43" s="5">
        <v>1.1000000000000001</v>
      </c>
      <c r="N43" s="5">
        <v>17.600000000000001</v>
      </c>
      <c r="O43" s="5">
        <v>6.6</v>
      </c>
      <c r="P43">
        <v>0.8</v>
      </c>
      <c r="R43">
        <v>2.9</v>
      </c>
      <c r="S43" s="5"/>
      <c r="T43" s="5">
        <v>5.5</v>
      </c>
      <c r="U43" s="5">
        <v>1.8</v>
      </c>
      <c r="V43" s="5">
        <v>1044.5</v>
      </c>
      <c r="W43" s="5">
        <v>73.2</v>
      </c>
      <c r="X43" s="5"/>
      <c r="Y43" s="5">
        <v>73.2</v>
      </c>
      <c r="Z43" s="5">
        <v>0.1</v>
      </c>
      <c r="AA43" s="5"/>
      <c r="AB43" s="5">
        <v>971.3</v>
      </c>
      <c r="AC43" s="5">
        <v>117.8</v>
      </c>
      <c r="AD43" s="5">
        <v>98.2</v>
      </c>
      <c r="AE43">
        <v>218.9</v>
      </c>
      <c r="AF43">
        <v>178.8</v>
      </c>
      <c r="AH43">
        <v>0</v>
      </c>
      <c r="AI43">
        <v>1.4</v>
      </c>
      <c r="AJ43">
        <v>2.2999999999999998</v>
      </c>
      <c r="AK43">
        <v>304.8</v>
      </c>
      <c r="AL43">
        <v>0.8</v>
      </c>
      <c r="AM43">
        <v>0.9</v>
      </c>
      <c r="AN43">
        <v>6.4</v>
      </c>
      <c r="AO43">
        <v>3.8</v>
      </c>
      <c r="AP43">
        <v>7.3</v>
      </c>
      <c r="AQ43">
        <v>22.6</v>
      </c>
      <c r="AR43">
        <v>7.5</v>
      </c>
      <c r="AS43">
        <v>738.2</v>
      </c>
      <c r="AT43">
        <v>42.4</v>
      </c>
      <c r="AY43">
        <v>1.2</v>
      </c>
      <c r="AZ43">
        <v>1.2</v>
      </c>
      <c r="BB43">
        <v>3.7</v>
      </c>
      <c r="BC43">
        <v>9.1</v>
      </c>
      <c r="BD43">
        <v>28.5</v>
      </c>
      <c r="BF43">
        <v>27.1</v>
      </c>
      <c r="BG43">
        <v>1.4</v>
      </c>
      <c r="BH43">
        <v>388</v>
      </c>
      <c r="BI43">
        <v>162.5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1865</v>
      </c>
      <c r="G44" s="5">
        <v>17.3</v>
      </c>
      <c r="H44" s="5">
        <v>2.7</v>
      </c>
      <c r="I44" s="5">
        <v>1.6</v>
      </c>
      <c r="J44" s="5">
        <v>0</v>
      </c>
      <c r="K44" s="5">
        <v>0.8</v>
      </c>
      <c r="L44" s="5">
        <v>0.9</v>
      </c>
      <c r="M44" s="5">
        <v>1.1000000000000001</v>
      </c>
      <c r="N44" s="5">
        <v>14.5</v>
      </c>
      <c r="O44" s="5">
        <v>6.4</v>
      </c>
      <c r="P44">
        <v>0.8</v>
      </c>
      <c r="S44" s="5"/>
      <c r="T44" s="5">
        <v>5.5</v>
      </c>
      <c r="U44" s="5">
        <v>1.8</v>
      </c>
      <c r="V44" s="5">
        <v>615.79999999999995</v>
      </c>
      <c r="W44" s="5"/>
      <c r="X44" s="5"/>
      <c r="Y44" s="5"/>
      <c r="Z44" s="5"/>
      <c r="AA44" s="5"/>
      <c r="AB44" s="5">
        <v>615.79999999999995</v>
      </c>
      <c r="AC44" s="5">
        <v>117.8</v>
      </c>
      <c r="AD44" s="5">
        <v>12.3</v>
      </c>
      <c r="AF44">
        <v>178.8</v>
      </c>
      <c r="AH44">
        <v>0</v>
      </c>
      <c r="AI44">
        <v>1.4</v>
      </c>
      <c r="AJ44">
        <v>0.3</v>
      </c>
      <c r="AK44">
        <v>304.5</v>
      </c>
      <c r="AL44">
        <v>0.7</v>
      </c>
      <c r="AQ44">
        <v>0.1</v>
      </c>
      <c r="AR44">
        <v>0</v>
      </c>
      <c r="AS44">
        <v>638.20000000000005</v>
      </c>
      <c r="AT44">
        <v>42.4</v>
      </c>
      <c r="AY44">
        <v>1.2</v>
      </c>
      <c r="AZ44">
        <v>1.2</v>
      </c>
      <c r="BB44">
        <v>3.7</v>
      </c>
      <c r="BC44">
        <v>9.1</v>
      </c>
      <c r="BD44">
        <v>28.5</v>
      </c>
      <c r="BF44">
        <v>27.1</v>
      </c>
      <c r="BG44">
        <v>1.4</v>
      </c>
      <c r="BH44">
        <v>388</v>
      </c>
      <c r="BI44">
        <v>162.5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565.29999999999995</v>
      </c>
      <c r="G45" s="5">
        <v>17</v>
      </c>
      <c r="H45" s="5">
        <v>2.6</v>
      </c>
      <c r="I45" s="5">
        <v>1.6</v>
      </c>
      <c r="J45" s="5"/>
      <c r="K45" s="5">
        <v>0.8</v>
      </c>
      <c r="L45" s="5">
        <v>0.9</v>
      </c>
      <c r="M45" s="5">
        <v>0.9</v>
      </c>
      <c r="N45" s="5">
        <v>14.4</v>
      </c>
      <c r="O45" s="5">
        <v>6.4</v>
      </c>
      <c r="P45">
        <v>0.6</v>
      </c>
      <c r="S45" s="5"/>
      <c r="T45" s="5">
        <v>5.5</v>
      </c>
      <c r="U45" s="5">
        <v>1.8</v>
      </c>
      <c r="V45" s="5">
        <v>140.80000000000001</v>
      </c>
      <c r="W45" s="5"/>
      <c r="X45" s="5"/>
      <c r="Y45" s="5"/>
      <c r="Z45" s="5"/>
      <c r="AA45" s="5"/>
      <c r="AB45" s="5">
        <v>140.80000000000001</v>
      </c>
      <c r="AC45" s="5">
        <v>117.8</v>
      </c>
      <c r="AD45" s="5">
        <v>0.3</v>
      </c>
      <c r="AJ45">
        <v>0</v>
      </c>
      <c r="AK45">
        <v>22.7</v>
      </c>
      <c r="AQ45">
        <v>0.1</v>
      </c>
      <c r="AR45">
        <v>0</v>
      </c>
      <c r="AS45">
        <v>179.7</v>
      </c>
      <c r="AT45">
        <v>5.9</v>
      </c>
      <c r="BD45">
        <v>5.9</v>
      </c>
      <c r="BF45">
        <v>4.8</v>
      </c>
      <c r="BG45">
        <v>1</v>
      </c>
      <c r="BH45">
        <v>130.6</v>
      </c>
      <c r="BI45">
        <v>90.5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32.700000000000003</v>
      </c>
      <c r="G46" s="5">
        <v>13.4</v>
      </c>
      <c r="H46" s="5">
        <v>0.8</v>
      </c>
      <c r="I46" s="5">
        <v>0.8</v>
      </c>
      <c r="J46" s="5"/>
      <c r="K46" s="5">
        <v>0.8</v>
      </c>
      <c r="L46" s="5"/>
      <c r="M46" s="5"/>
      <c r="N46" s="5">
        <v>12.6</v>
      </c>
      <c r="O46" s="5">
        <v>5.3</v>
      </c>
      <c r="S46" s="5"/>
      <c r="T46" s="5">
        <v>5.5</v>
      </c>
      <c r="U46" s="5">
        <v>1.8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K46">
        <v>0</v>
      </c>
      <c r="AQ46">
        <v>0.1</v>
      </c>
      <c r="AS46">
        <v>9.1999999999999993</v>
      </c>
      <c r="BH46">
        <v>8.6</v>
      </c>
      <c r="BI46">
        <v>1.4</v>
      </c>
    </row>
    <row r="47" spans="4:65" x14ac:dyDescent="0.2">
      <c r="D47" s="5" t="s">
        <v>206</v>
      </c>
      <c r="E47" s="5" t="s">
        <v>78</v>
      </c>
      <c r="F47" s="5">
        <v>299.2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117.9</v>
      </c>
      <c r="W47" s="5"/>
      <c r="X47" s="5"/>
      <c r="Y47" s="5"/>
      <c r="Z47" s="5"/>
      <c r="AA47" s="5"/>
      <c r="AB47" s="5">
        <v>117.9</v>
      </c>
      <c r="AC47" s="5">
        <v>117.8</v>
      </c>
      <c r="AD47" s="5">
        <v>0</v>
      </c>
      <c r="AK47">
        <v>0.1</v>
      </c>
      <c r="AR47">
        <v>0</v>
      </c>
      <c r="AS47">
        <v>66.599999999999994</v>
      </c>
      <c r="AT47">
        <v>0.4</v>
      </c>
      <c r="BD47">
        <v>0.4</v>
      </c>
      <c r="BH47">
        <v>48.4</v>
      </c>
      <c r="BI47">
        <v>65.3</v>
      </c>
      <c r="BJ47">
        <v>0.7</v>
      </c>
      <c r="BM47">
        <v>0.7</v>
      </c>
    </row>
    <row r="48" spans="4:65" x14ac:dyDescent="0.2">
      <c r="D48" s="5" t="s">
        <v>207</v>
      </c>
      <c r="E48" s="5" t="s">
        <v>78</v>
      </c>
      <c r="F48" s="5">
        <v>11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2.9</v>
      </c>
      <c r="BH48">
        <v>8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29.3</v>
      </c>
      <c r="G49" s="5">
        <v>1.9</v>
      </c>
      <c r="H49" s="5">
        <v>0.8</v>
      </c>
      <c r="I49" s="5">
        <v>0</v>
      </c>
      <c r="J49" s="5"/>
      <c r="K49" s="5">
        <v>0</v>
      </c>
      <c r="L49" s="5"/>
      <c r="M49" s="5">
        <v>0.8</v>
      </c>
      <c r="N49" s="5">
        <v>1.1000000000000001</v>
      </c>
      <c r="O49" s="5">
        <v>1.1000000000000001</v>
      </c>
      <c r="S49" s="5"/>
      <c r="T49" s="5"/>
      <c r="U49" s="5"/>
      <c r="V49" s="5">
        <v>0.3</v>
      </c>
      <c r="W49" s="5"/>
      <c r="X49" s="5"/>
      <c r="Y49" s="5"/>
      <c r="Z49" s="5"/>
      <c r="AA49" s="5"/>
      <c r="AB49" s="5">
        <v>0.3</v>
      </c>
      <c r="AC49" s="5"/>
      <c r="AD49" s="5">
        <v>0</v>
      </c>
      <c r="AK49">
        <v>0.2</v>
      </c>
      <c r="AS49">
        <v>21.5</v>
      </c>
      <c r="AT49">
        <v>0.6</v>
      </c>
      <c r="BD49">
        <v>0.6</v>
      </c>
      <c r="BH49">
        <v>4.9000000000000004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4.8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0.1</v>
      </c>
      <c r="W50" s="5"/>
      <c r="X50" s="5"/>
      <c r="Y50" s="5"/>
      <c r="Z50" s="5"/>
      <c r="AA50" s="5"/>
      <c r="AB50" s="5">
        <v>0.1</v>
      </c>
      <c r="AC50" s="5"/>
      <c r="AD50" s="5">
        <v>0</v>
      </c>
      <c r="AK50">
        <v>0</v>
      </c>
      <c r="AS50">
        <v>2.2000000000000002</v>
      </c>
      <c r="BH50">
        <v>2.5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22.4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J51">
        <v>0</v>
      </c>
      <c r="AK51">
        <v>0.1</v>
      </c>
      <c r="AS51">
        <v>10.6</v>
      </c>
      <c r="BH51">
        <v>11.5</v>
      </c>
      <c r="BI51">
        <v>0</v>
      </c>
    </row>
    <row r="52" spans="4:65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J52">
        <v>0</v>
      </c>
      <c r="AK52">
        <v>0.2</v>
      </c>
      <c r="AS52">
        <v>2.2000000000000002</v>
      </c>
      <c r="BH52">
        <v>0.9</v>
      </c>
      <c r="BI52">
        <v>1.7</v>
      </c>
    </row>
    <row r="53" spans="4:65" x14ac:dyDescent="0.2">
      <c r="D53" t="s">
        <v>212</v>
      </c>
      <c r="E53" t="s">
        <v>78</v>
      </c>
      <c r="F53">
        <v>84.6</v>
      </c>
      <c r="G53">
        <v>0.9</v>
      </c>
      <c r="H53">
        <v>0.9</v>
      </c>
      <c r="I53">
        <v>0.9</v>
      </c>
      <c r="L53">
        <v>0.9</v>
      </c>
      <c r="S53" s="5"/>
      <c r="T53" s="5"/>
      <c r="U53" s="5"/>
      <c r="V53" s="5">
        <v>0</v>
      </c>
      <c r="W53" s="5"/>
      <c r="X53" s="5"/>
      <c r="Y53" s="5"/>
      <c r="Z53" s="5"/>
      <c r="AA53" s="5"/>
      <c r="AB53" s="5">
        <v>0</v>
      </c>
      <c r="AC53" s="5"/>
      <c r="AD53" s="5">
        <v>0</v>
      </c>
      <c r="AJ53">
        <v>0</v>
      </c>
      <c r="AK53">
        <v>0</v>
      </c>
      <c r="AS53">
        <v>43.1</v>
      </c>
      <c r="AT53">
        <v>2.2999999999999998</v>
      </c>
      <c r="BD53">
        <v>2.2999999999999998</v>
      </c>
      <c r="BH53">
        <v>24.5</v>
      </c>
      <c r="BI53">
        <v>13.8</v>
      </c>
    </row>
    <row r="54" spans="4:65" x14ac:dyDescent="0.2">
      <c r="D54" t="s">
        <v>213</v>
      </c>
      <c r="E54" t="s">
        <v>78</v>
      </c>
      <c r="F54">
        <v>25.1</v>
      </c>
      <c r="V54">
        <v>0</v>
      </c>
      <c r="AB54">
        <v>0</v>
      </c>
      <c r="AD54">
        <v>0</v>
      </c>
      <c r="AK54">
        <v>0</v>
      </c>
      <c r="AS54">
        <v>7.9</v>
      </c>
      <c r="AT54">
        <v>1.8</v>
      </c>
      <c r="BD54">
        <v>1.8</v>
      </c>
      <c r="BH54">
        <v>8.4</v>
      </c>
      <c r="BI54">
        <v>7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2.2999999999999998</v>
      </c>
      <c r="V55">
        <v>0</v>
      </c>
      <c r="AB55">
        <v>0</v>
      </c>
      <c r="AD55">
        <v>0</v>
      </c>
      <c r="AS55">
        <v>0.5</v>
      </c>
      <c r="AT55">
        <v>0.5</v>
      </c>
      <c r="BD55">
        <v>0.5</v>
      </c>
      <c r="BH55">
        <v>0.5</v>
      </c>
      <c r="BI55">
        <v>0.7</v>
      </c>
    </row>
    <row r="56" spans="4:65" x14ac:dyDescent="0.2">
      <c r="D56" t="s">
        <v>215</v>
      </c>
      <c r="E56" t="s">
        <v>78</v>
      </c>
      <c r="F56">
        <v>30.7</v>
      </c>
      <c r="G56">
        <v>0</v>
      </c>
      <c r="N56">
        <v>0</v>
      </c>
      <c r="O56">
        <v>0</v>
      </c>
      <c r="V56">
        <v>22.1</v>
      </c>
      <c r="AB56">
        <v>22.1</v>
      </c>
      <c r="AD56">
        <v>0</v>
      </c>
      <c r="AK56">
        <v>22.1</v>
      </c>
      <c r="AS56">
        <v>4.9000000000000004</v>
      </c>
      <c r="AT56">
        <v>0.1</v>
      </c>
      <c r="BD56">
        <v>0.1</v>
      </c>
      <c r="BF56">
        <v>0.1</v>
      </c>
      <c r="BH56">
        <v>3.5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J57">
        <v>0</v>
      </c>
      <c r="AK57">
        <v>0</v>
      </c>
      <c r="AS57">
        <v>2.2999999999999998</v>
      </c>
      <c r="BH57">
        <v>1.3</v>
      </c>
      <c r="BI57">
        <v>0.3</v>
      </c>
    </row>
    <row r="58" spans="4:65" x14ac:dyDescent="0.2">
      <c r="D58" t="s">
        <v>216</v>
      </c>
      <c r="E58" t="s">
        <v>78</v>
      </c>
      <c r="F58">
        <v>14.1</v>
      </c>
      <c r="G58">
        <v>0.7</v>
      </c>
      <c r="H58">
        <v>0</v>
      </c>
      <c r="M58">
        <v>0</v>
      </c>
      <c r="N58">
        <v>0.6</v>
      </c>
      <c r="P58">
        <v>0.6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5.5</v>
      </c>
      <c r="AT58">
        <v>0.1</v>
      </c>
      <c r="BD58">
        <v>0.1</v>
      </c>
      <c r="BH58">
        <v>7.6</v>
      </c>
      <c r="BI58">
        <v>0.2</v>
      </c>
    </row>
    <row r="59" spans="4:65" x14ac:dyDescent="0.2">
      <c r="D59" t="s">
        <v>102</v>
      </c>
      <c r="E59" t="s">
        <v>78</v>
      </c>
      <c r="F59">
        <v>444.9</v>
      </c>
      <c r="V59">
        <v>434.6</v>
      </c>
      <c r="AB59">
        <v>434.6</v>
      </c>
      <c r="AD59">
        <v>6.2</v>
      </c>
      <c r="AF59">
        <v>178.8</v>
      </c>
      <c r="AH59">
        <v>0</v>
      </c>
      <c r="AI59">
        <v>0.4</v>
      </c>
      <c r="AK59">
        <v>249.2</v>
      </c>
      <c r="AS59">
        <v>2.5</v>
      </c>
      <c r="BH59">
        <v>7.8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424.3</v>
      </c>
      <c r="V61">
        <v>420.4</v>
      </c>
      <c r="AB61">
        <v>420.4</v>
      </c>
      <c r="AD61">
        <v>6.2</v>
      </c>
      <c r="AF61">
        <v>178.8</v>
      </c>
      <c r="AK61">
        <v>235.5</v>
      </c>
      <c r="AS61">
        <v>2.5</v>
      </c>
      <c r="BH61">
        <v>1.4</v>
      </c>
    </row>
    <row r="62" spans="4:65" x14ac:dyDescent="0.2">
      <c r="D62" t="s">
        <v>219</v>
      </c>
      <c r="E62" t="s">
        <v>78</v>
      </c>
      <c r="F62">
        <v>7.4</v>
      </c>
      <c r="V62">
        <v>1</v>
      </c>
      <c r="AB62">
        <v>1</v>
      </c>
      <c r="AK62">
        <v>1</v>
      </c>
      <c r="BH62">
        <v>6.4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12.7</v>
      </c>
      <c r="V64">
        <v>12.7</v>
      </c>
      <c r="AB64">
        <v>12.7</v>
      </c>
      <c r="AK64">
        <v>12.7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854.8</v>
      </c>
      <c r="G66">
        <v>0.3</v>
      </c>
      <c r="H66">
        <v>0.2</v>
      </c>
      <c r="I66">
        <v>0</v>
      </c>
      <c r="J66">
        <v>0</v>
      </c>
      <c r="M66">
        <v>0.1</v>
      </c>
      <c r="N66">
        <v>0.1</v>
      </c>
      <c r="P66">
        <v>0.1</v>
      </c>
      <c r="V66">
        <v>40.4</v>
      </c>
      <c r="AB66">
        <v>40.4</v>
      </c>
      <c r="AD66">
        <v>5.8</v>
      </c>
      <c r="AI66">
        <v>1</v>
      </c>
      <c r="AJ66">
        <v>0.3</v>
      </c>
      <c r="AK66">
        <v>32.6</v>
      </c>
      <c r="AL66">
        <v>0.7</v>
      </c>
      <c r="AS66">
        <v>456</v>
      </c>
      <c r="AT66">
        <v>36.5</v>
      </c>
      <c r="AY66">
        <v>1.2</v>
      </c>
      <c r="AZ66">
        <v>1.2</v>
      </c>
      <c r="BB66">
        <v>3.7</v>
      </c>
      <c r="BC66">
        <v>9.1</v>
      </c>
      <c r="BD66">
        <v>22.6</v>
      </c>
      <c r="BF66">
        <v>22.2</v>
      </c>
      <c r="BG66">
        <v>0.4</v>
      </c>
      <c r="BH66">
        <v>249.6</v>
      </c>
      <c r="BI66">
        <v>72</v>
      </c>
    </row>
    <row r="67" spans="4:61" x14ac:dyDescent="0.2">
      <c r="D67" t="s">
        <v>115</v>
      </c>
      <c r="E67" t="s">
        <v>78</v>
      </c>
      <c r="F67">
        <v>285</v>
      </c>
      <c r="G67">
        <v>0.2</v>
      </c>
      <c r="H67">
        <v>0.1</v>
      </c>
      <c r="M67">
        <v>0.1</v>
      </c>
      <c r="N67">
        <v>0.1</v>
      </c>
      <c r="P67">
        <v>0.1</v>
      </c>
      <c r="V67">
        <v>9.8000000000000007</v>
      </c>
      <c r="AB67">
        <v>9.8000000000000007</v>
      </c>
      <c r="AD67">
        <v>3.5</v>
      </c>
      <c r="AJ67">
        <v>0</v>
      </c>
      <c r="AK67">
        <v>6.3</v>
      </c>
      <c r="AS67">
        <v>123.8</v>
      </c>
      <c r="AT67">
        <v>7.4</v>
      </c>
      <c r="AY67">
        <v>0.2</v>
      </c>
      <c r="AZ67">
        <v>0.2</v>
      </c>
      <c r="BC67">
        <v>5.4</v>
      </c>
      <c r="BD67">
        <v>1.7</v>
      </c>
      <c r="BF67">
        <v>1.4</v>
      </c>
      <c r="BG67">
        <v>0.4</v>
      </c>
      <c r="BH67">
        <v>132.6</v>
      </c>
      <c r="BI67">
        <v>11.1</v>
      </c>
    </row>
    <row r="68" spans="4:61" x14ac:dyDescent="0.2">
      <c r="D68" t="s">
        <v>104</v>
      </c>
      <c r="E68" t="s">
        <v>78</v>
      </c>
      <c r="F68">
        <v>398.9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286.39999999999998</v>
      </c>
      <c r="AT68">
        <v>20.7</v>
      </c>
      <c r="AY68">
        <v>0.9</v>
      </c>
      <c r="AZ68">
        <v>0.9</v>
      </c>
      <c r="BC68">
        <v>3.3</v>
      </c>
      <c r="BD68">
        <v>16.399999999999999</v>
      </c>
      <c r="BF68">
        <v>16.399999999999999</v>
      </c>
      <c r="BH68">
        <v>77.7</v>
      </c>
      <c r="BI68">
        <v>12.5</v>
      </c>
    </row>
    <row r="69" spans="4:61" x14ac:dyDescent="0.2">
      <c r="D69" t="s">
        <v>105</v>
      </c>
      <c r="E69" t="s">
        <v>78</v>
      </c>
      <c r="F69">
        <v>161.6</v>
      </c>
      <c r="V69">
        <v>20.2</v>
      </c>
      <c r="AB69">
        <v>20.2</v>
      </c>
      <c r="AD69">
        <v>1.3</v>
      </c>
      <c r="AK69">
        <v>18.899999999999999</v>
      </c>
      <c r="AS69">
        <v>45.8</v>
      </c>
      <c r="AT69">
        <v>8.5</v>
      </c>
      <c r="BB69">
        <v>3.7</v>
      </c>
      <c r="BC69">
        <v>0.3</v>
      </c>
      <c r="BD69">
        <v>4.4000000000000004</v>
      </c>
      <c r="BF69">
        <v>4.4000000000000004</v>
      </c>
      <c r="BH69">
        <v>38.9</v>
      </c>
      <c r="BI69">
        <v>48.4</v>
      </c>
    </row>
    <row r="70" spans="4:61" x14ac:dyDescent="0.2">
      <c r="D70" t="s">
        <v>106</v>
      </c>
      <c r="E70" t="s">
        <v>78</v>
      </c>
      <c r="F70">
        <v>6.3</v>
      </c>
      <c r="V70">
        <v>6.3</v>
      </c>
      <c r="AB70">
        <v>6.3</v>
      </c>
      <c r="AK70">
        <v>5.5</v>
      </c>
      <c r="AL70">
        <v>0.7</v>
      </c>
    </row>
    <row r="71" spans="4:61" x14ac:dyDescent="0.2">
      <c r="D71" t="s">
        <v>107</v>
      </c>
      <c r="E71" t="s">
        <v>78</v>
      </c>
      <c r="F71">
        <v>3.1</v>
      </c>
      <c r="V71">
        <v>2.6</v>
      </c>
      <c r="AB71">
        <v>2.6</v>
      </c>
      <c r="AI71">
        <v>1</v>
      </c>
      <c r="AK71">
        <v>1.6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532</v>
      </c>
      <c r="G72">
        <v>3.3</v>
      </c>
      <c r="H72">
        <v>0.2</v>
      </c>
      <c r="I72">
        <v>0.2</v>
      </c>
      <c r="J72">
        <v>0.2</v>
      </c>
      <c r="N72">
        <v>3.1</v>
      </c>
      <c r="O72">
        <v>0.2</v>
      </c>
      <c r="R72">
        <v>2.9</v>
      </c>
      <c r="V72">
        <v>428.7</v>
      </c>
      <c r="W72">
        <v>73.2</v>
      </c>
      <c r="Y72">
        <v>73.2</v>
      </c>
      <c r="Z72">
        <v>0.1</v>
      </c>
      <c r="AB72">
        <v>355.5</v>
      </c>
      <c r="AD72">
        <v>85.9</v>
      </c>
      <c r="AE72">
        <v>218.9</v>
      </c>
      <c r="AJ72">
        <v>2.1</v>
      </c>
      <c r="AK72">
        <v>0.2</v>
      </c>
      <c r="AL72">
        <v>0</v>
      </c>
      <c r="AM72">
        <v>0.9</v>
      </c>
      <c r="AN72">
        <v>6.4</v>
      </c>
      <c r="AO72">
        <v>3.8</v>
      </c>
      <c r="AP72">
        <v>7.3</v>
      </c>
      <c r="AQ72">
        <v>22.5</v>
      </c>
      <c r="AR72">
        <v>7.4</v>
      </c>
      <c r="AS72">
        <v>100</v>
      </c>
    </row>
    <row r="73" spans="4:61" x14ac:dyDescent="0.2">
      <c r="D73" t="s">
        <v>109</v>
      </c>
      <c r="E73" t="s">
        <v>78</v>
      </c>
      <c r="F73">
        <v>527.70000000000005</v>
      </c>
      <c r="G73">
        <v>3.3</v>
      </c>
      <c r="H73">
        <v>0.2</v>
      </c>
      <c r="I73">
        <v>0.2</v>
      </c>
      <c r="J73">
        <v>0.2</v>
      </c>
      <c r="N73">
        <v>3.1</v>
      </c>
      <c r="O73">
        <v>0.2</v>
      </c>
      <c r="R73">
        <v>2.9</v>
      </c>
      <c r="V73">
        <v>424.4</v>
      </c>
      <c r="W73">
        <v>73.2</v>
      </c>
      <c r="Y73">
        <v>73.2</v>
      </c>
      <c r="Z73">
        <v>0.1</v>
      </c>
      <c r="AB73">
        <v>351.1</v>
      </c>
      <c r="AD73">
        <v>85.9</v>
      </c>
      <c r="AE73">
        <v>218.9</v>
      </c>
      <c r="AJ73">
        <v>2</v>
      </c>
      <c r="AK73">
        <v>0.2</v>
      </c>
      <c r="AL73">
        <v>0</v>
      </c>
      <c r="AM73">
        <v>0.9</v>
      </c>
      <c r="AN73">
        <v>2.2000000000000002</v>
      </c>
      <c r="AO73">
        <v>3.8</v>
      </c>
      <c r="AP73">
        <v>7.3</v>
      </c>
      <c r="AQ73">
        <v>22.5</v>
      </c>
      <c r="AR73">
        <v>7.4</v>
      </c>
      <c r="AS73">
        <v>100</v>
      </c>
    </row>
    <row r="74" spans="4:61" x14ac:dyDescent="0.2">
      <c r="D74" t="s">
        <v>110</v>
      </c>
      <c r="E74" t="s">
        <v>78</v>
      </c>
      <c r="F74">
        <v>505.2</v>
      </c>
      <c r="V74">
        <v>405.1</v>
      </c>
      <c r="W74">
        <v>73.2</v>
      </c>
      <c r="Y74">
        <v>73.2</v>
      </c>
      <c r="Z74">
        <v>0.1</v>
      </c>
      <c r="AB74">
        <v>331.9</v>
      </c>
      <c r="AD74">
        <v>85.9</v>
      </c>
      <c r="AE74">
        <v>218.9</v>
      </c>
      <c r="AJ74">
        <v>2</v>
      </c>
      <c r="AK74">
        <v>0.2</v>
      </c>
      <c r="AL74">
        <v>0</v>
      </c>
      <c r="AM74">
        <v>0.5</v>
      </c>
      <c r="AN74">
        <v>0</v>
      </c>
      <c r="AP74">
        <v>6.6</v>
      </c>
      <c r="AQ74">
        <v>10.3</v>
      </c>
      <c r="AR74">
        <v>7.4</v>
      </c>
      <c r="AS74">
        <v>100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1.6</v>
      </c>
      <c r="V76">
        <v>1.6</v>
      </c>
      <c r="AB76">
        <v>1.6</v>
      </c>
      <c r="AJ76">
        <v>0.1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2FB-5DBC-7C49-93BC-E94893E29E50}">
  <sheetPr>
    <tabColor theme="9" tint="0.79998168889431442"/>
  </sheetPr>
  <dimension ref="D8:BM77"/>
  <sheetViews>
    <sheetView topLeftCell="AR19" workbookViewId="0">
      <selection activeCell="BE57" sqref="BE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3149.2</v>
      </c>
      <c r="G17" s="5">
        <v>385.8</v>
      </c>
      <c r="H17" s="5">
        <v>384.7</v>
      </c>
      <c r="I17" s="5">
        <v>383.5</v>
      </c>
      <c r="J17" s="5">
        <v>0.1</v>
      </c>
      <c r="K17" s="5">
        <v>125.9</v>
      </c>
      <c r="L17" s="5">
        <v>257.5</v>
      </c>
      <c r="M17" s="5">
        <v>1.1000000000000001</v>
      </c>
      <c r="N17" s="5">
        <v>1.1000000000000001</v>
      </c>
      <c r="O17" s="5">
        <v>0.4</v>
      </c>
      <c r="P17">
        <v>0.8</v>
      </c>
      <c r="R17">
        <v>-0.1</v>
      </c>
      <c r="S17" s="5"/>
      <c r="T17" s="5"/>
      <c r="U17" s="5"/>
      <c r="V17" s="5">
        <v>1186.0999999999999</v>
      </c>
      <c r="W17" s="5">
        <v>2622.4</v>
      </c>
      <c r="X17" s="5">
        <v>2285.5</v>
      </c>
      <c r="Y17" s="5">
        <v>320.3</v>
      </c>
      <c r="Z17" s="5">
        <v>16.5</v>
      </c>
      <c r="AA17" s="5"/>
      <c r="AB17" s="5">
        <v>-1436.2</v>
      </c>
      <c r="AC17" s="5">
        <v>14.8</v>
      </c>
      <c r="AD17" s="5">
        <v>53.4</v>
      </c>
      <c r="AE17">
        <v>176.6</v>
      </c>
      <c r="AF17">
        <v>-397.9</v>
      </c>
      <c r="AH17">
        <v>-2.8</v>
      </c>
      <c r="AI17">
        <v>-326.8</v>
      </c>
      <c r="AJ17">
        <v>-6.7</v>
      </c>
      <c r="AK17">
        <v>-565.1</v>
      </c>
      <c r="AL17">
        <v>-308.8</v>
      </c>
      <c r="AM17">
        <v>56.7</v>
      </c>
      <c r="AN17">
        <v>4.9000000000000004</v>
      </c>
      <c r="AO17">
        <v>-3.9</v>
      </c>
      <c r="AP17">
        <v>1.8</v>
      </c>
      <c r="AQ17">
        <v>18.899999999999999</v>
      </c>
      <c r="AR17">
        <v>-151.1</v>
      </c>
      <c r="AS17">
        <v>1304.8</v>
      </c>
      <c r="AT17">
        <v>178.9</v>
      </c>
      <c r="AU17">
        <v>0.2</v>
      </c>
      <c r="AV17">
        <v>38</v>
      </c>
      <c r="AW17">
        <v>24.7</v>
      </c>
      <c r="AX17">
        <v>13.3</v>
      </c>
      <c r="AY17">
        <v>9.1</v>
      </c>
      <c r="AZ17">
        <v>1.1000000000000001</v>
      </c>
      <c r="BA17">
        <v>7.9</v>
      </c>
      <c r="BB17">
        <v>3</v>
      </c>
      <c r="BC17">
        <v>7.6</v>
      </c>
      <c r="BD17">
        <v>120.9</v>
      </c>
      <c r="BE17">
        <v>40.4</v>
      </c>
      <c r="BF17">
        <v>67</v>
      </c>
      <c r="BG17">
        <v>13.5</v>
      </c>
      <c r="BH17">
        <v>12.6</v>
      </c>
      <c r="BJ17">
        <v>80.900000000000006</v>
      </c>
      <c r="BK17">
        <v>33.1</v>
      </c>
      <c r="BL17">
        <v>44.1</v>
      </c>
      <c r="BM17">
        <v>3.7</v>
      </c>
    </row>
    <row r="18" spans="4:65" x14ac:dyDescent="0.2">
      <c r="D18" s="5" t="s">
        <v>79</v>
      </c>
      <c r="E18" s="5" t="s">
        <v>78</v>
      </c>
      <c r="F18" s="5">
        <v>1751.8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80.8</v>
      </c>
      <c r="W18" s="5">
        <v>63.5</v>
      </c>
      <c r="X18" s="5">
        <v>40.6</v>
      </c>
      <c r="Y18" s="5">
        <v>10.6</v>
      </c>
      <c r="Z18" s="5">
        <v>12.2</v>
      </c>
      <c r="AA18" s="5"/>
      <c r="AB18" s="5">
        <v>17.399999999999999</v>
      </c>
      <c r="AC18" s="5">
        <v>14.8</v>
      </c>
      <c r="AD18" s="5"/>
      <c r="AR18">
        <v>2.6</v>
      </c>
      <c r="AS18">
        <v>1365.7</v>
      </c>
      <c r="AT18">
        <v>231.9</v>
      </c>
      <c r="AU18">
        <v>0.2</v>
      </c>
      <c r="AV18">
        <v>38</v>
      </c>
      <c r="AW18">
        <v>24.7</v>
      </c>
      <c r="AX18">
        <v>13.3</v>
      </c>
      <c r="AY18">
        <v>9.1</v>
      </c>
      <c r="AZ18">
        <v>1.1000000000000001</v>
      </c>
      <c r="BA18">
        <v>7.9</v>
      </c>
      <c r="BB18">
        <v>3</v>
      </c>
      <c r="BC18">
        <v>7.6</v>
      </c>
      <c r="BD18">
        <v>173.9</v>
      </c>
      <c r="BE18">
        <v>32</v>
      </c>
      <c r="BF18">
        <v>128.4</v>
      </c>
      <c r="BG18">
        <v>13.5</v>
      </c>
      <c r="BJ18">
        <v>73.400000000000006</v>
      </c>
      <c r="BK18">
        <v>33.1</v>
      </c>
      <c r="BL18">
        <v>36.700000000000003</v>
      </c>
      <c r="BM18">
        <v>3.7</v>
      </c>
    </row>
    <row r="19" spans="4:65" x14ac:dyDescent="0.2">
      <c r="D19" s="5" t="s">
        <v>80</v>
      </c>
      <c r="E19" s="5" t="s">
        <v>78</v>
      </c>
      <c r="F19" s="5">
        <v>10473.5</v>
      </c>
      <c r="G19" s="5">
        <v>392.4</v>
      </c>
      <c r="H19" s="5">
        <v>390.2</v>
      </c>
      <c r="I19" s="5">
        <v>389</v>
      </c>
      <c r="J19" s="5">
        <v>0.1</v>
      </c>
      <c r="K19" s="5">
        <v>131.69999999999999</v>
      </c>
      <c r="L19" s="5">
        <v>257.2</v>
      </c>
      <c r="M19" s="5">
        <v>1.1000000000000001</v>
      </c>
      <c r="N19" s="5">
        <v>2.2999999999999998</v>
      </c>
      <c r="O19" s="5">
        <v>1.4</v>
      </c>
      <c r="P19">
        <v>0.8</v>
      </c>
      <c r="S19" s="5"/>
      <c r="T19" s="5"/>
      <c r="U19" s="5"/>
      <c r="V19" s="5">
        <v>8344.4</v>
      </c>
      <c r="W19" s="5">
        <v>4509.3999999999996</v>
      </c>
      <c r="X19" s="5">
        <v>4175.3</v>
      </c>
      <c r="Y19" s="5">
        <v>313.2</v>
      </c>
      <c r="Z19" s="5">
        <v>20.9</v>
      </c>
      <c r="AA19" s="5"/>
      <c r="AB19" s="5">
        <v>3835</v>
      </c>
      <c r="AC19" s="5"/>
      <c r="AD19" s="5">
        <v>145.4</v>
      </c>
      <c r="AE19">
        <v>766.7</v>
      </c>
      <c r="AF19">
        <v>455.3</v>
      </c>
      <c r="AI19">
        <v>157.69999999999999</v>
      </c>
      <c r="AJ19">
        <v>16.899999999999999</v>
      </c>
      <c r="AK19">
        <v>724.6</v>
      </c>
      <c r="AL19">
        <v>658.5</v>
      </c>
      <c r="AM19">
        <v>96.7</v>
      </c>
      <c r="AN19">
        <v>77.599999999999994</v>
      </c>
      <c r="AO19">
        <v>19.2</v>
      </c>
      <c r="AP19">
        <v>6</v>
      </c>
      <c r="AQ19">
        <v>45.3</v>
      </c>
      <c r="AR19">
        <v>665.3</v>
      </c>
      <c r="AS19">
        <v>1627</v>
      </c>
      <c r="AT19">
        <v>19.8</v>
      </c>
      <c r="BD19">
        <v>19.8</v>
      </c>
      <c r="BE19">
        <v>10.1</v>
      </c>
      <c r="BF19">
        <v>9.6</v>
      </c>
      <c r="BH19">
        <v>80.8</v>
      </c>
      <c r="BJ19">
        <v>9</v>
      </c>
      <c r="BL19">
        <v>9</v>
      </c>
    </row>
    <row r="20" spans="4:65" x14ac:dyDescent="0.2">
      <c r="D20" s="5" t="s">
        <v>81</v>
      </c>
      <c r="E20" s="5" t="s">
        <v>78</v>
      </c>
      <c r="F20" s="5">
        <v>8496.1</v>
      </c>
      <c r="G20" s="5">
        <v>3.5</v>
      </c>
      <c r="H20" s="5"/>
      <c r="I20" s="5"/>
      <c r="J20" s="5"/>
      <c r="K20" s="5"/>
      <c r="L20" s="5"/>
      <c r="M20" s="5"/>
      <c r="N20" s="5">
        <v>3.5</v>
      </c>
      <c r="O20" s="5">
        <v>3.4</v>
      </c>
      <c r="R20">
        <v>0.1</v>
      </c>
      <c r="S20" s="5"/>
      <c r="T20" s="5"/>
      <c r="U20" s="5"/>
      <c r="V20" s="5">
        <v>6670.5</v>
      </c>
      <c r="W20" s="5">
        <v>1958</v>
      </c>
      <c r="X20" s="5">
        <v>1929.4</v>
      </c>
      <c r="Y20" s="5">
        <v>10.1</v>
      </c>
      <c r="Z20" s="5">
        <v>18.399999999999999</v>
      </c>
      <c r="AA20" s="5"/>
      <c r="AB20" s="5">
        <v>4712.5</v>
      </c>
      <c r="AC20" s="5"/>
      <c r="AD20" s="5">
        <v>92.9</v>
      </c>
      <c r="AE20">
        <v>582.1</v>
      </c>
      <c r="AF20">
        <v>855.9</v>
      </c>
      <c r="AH20">
        <v>2.7</v>
      </c>
      <c r="AI20">
        <v>325.7</v>
      </c>
      <c r="AJ20">
        <v>22.4</v>
      </c>
      <c r="AK20">
        <v>1262.5999999999999</v>
      </c>
      <c r="AL20">
        <v>617.6</v>
      </c>
      <c r="AM20">
        <v>42.4</v>
      </c>
      <c r="AN20">
        <v>66</v>
      </c>
      <c r="AO20">
        <v>23.1</v>
      </c>
      <c r="AP20">
        <v>3.9</v>
      </c>
      <c r="AQ20">
        <v>26.3</v>
      </c>
      <c r="AR20">
        <v>788.8</v>
      </c>
      <c r="AS20">
        <v>1683.7</v>
      </c>
      <c r="AT20">
        <v>68.7</v>
      </c>
      <c r="BD20">
        <v>68.7</v>
      </c>
      <c r="BE20">
        <v>1.7</v>
      </c>
      <c r="BF20">
        <v>67</v>
      </c>
      <c r="BH20">
        <v>68.2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1977.4</v>
      </c>
      <c r="G21" s="5">
        <v>389</v>
      </c>
      <c r="H21" s="5">
        <v>390.2</v>
      </c>
      <c r="I21" s="5">
        <v>389</v>
      </c>
      <c r="J21" s="5">
        <v>0.1</v>
      </c>
      <c r="K21" s="5">
        <v>131.69999999999999</v>
      </c>
      <c r="L21" s="5">
        <v>257.2</v>
      </c>
      <c r="M21" s="5">
        <v>1.1000000000000001</v>
      </c>
      <c r="N21" s="5">
        <v>-1.2</v>
      </c>
      <c r="O21" s="5">
        <v>-1.9</v>
      </c>
      <c r="P21">
        <v>0.8</v>
      </c>
      <c r="R21">
        <v>-0.1</v>
      </c>
      <c r="S21" s="5"/>
      <c r="T21" s="5"/>
      <c r="U21" s="5"/>
      <c r="V21" s="5">
        <v>1673.9</v>
      </c>
      <c r="W21" s="5">
        <v>2551.4</v>
      </c>
      <c r="X21" s="5">
        <v>2245.8000000000002</v>
      </c>
      <c r="Y21" s="5">
        <v>303.10000000000002</v>
      </c>
      <c r="Z21" s="5">
        <v>2.5</v>
      </c>
      <c r="AA21" s="5"/>
      <c r="AB21" s="5">
        <v>-877.4</v>
      </c>
      <c r="AC21" s="5"/>
      <c r="AD21" s="5">
        <v>52.5</v>
      </c>
      <c r="AE21">
        <v>184.6</v>
      </c>
      <c r="AF21">
        <v>-400.6</v>
      </c>
      <c r="AH21">
        <v>-2.7</v>
      </c>
      <c r="AI21">
        <v>-168</v>
      </c>
      <c r="AJ21">
        <v>-5.5</v>
      </c>
      <c r="AK21">
        <v>-538</v>
      </c>
      <c r="AL21">
        <v>40.9</v>
      </c>
      <c r="AM21">
        <v>54.3</v>
      </c>
      <c r="AN21">
        <v>11.5</v>
      </c>
      <c r="AO21">
        <v>-3.9</v>
      </c>
      <c r="AP21">
        <v>2.1</v>
      </c>
      <c r="AQ21">
        <v>19</v>
      </c>
      <c r="AR21">
        <v>-123.5</v>
      </c>
      <c r="AS21">
        <v>-56.7</v>
      </c>
      <c r="AT21">
        <v>-49</v>
      </c>
      <c r="BD21">
        <v>-49</v>
      </c>
      <c r="BE21">
        <v>8.4</v>
      </c>
      <c r="BF21">
        <v>-57.4</v>
      </c>
      <c r="BH21">
        <v>12.6</v>
      </c>
      <c r="BJ21">
        <v>7.5</v>
      </c>
      <c r="BL21">
        <v>7.5</v>
      </c>
    </row>
    <row r="22" spans="4:65" x14ac:dyDescent="0.2">
      <c r="D22" s="5" t="s">
        <v>83</v>
      </c>
      <c r="E22" s="5" t="s">
        <v>78</v>
      </c>
      <c r="F22" s="5">
        <v>655.9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655.7</v>
      </c>
      <c r="W22" s="5"/>
      <c r="X22" s="5"/>
      <c r="Y22" s="5"/>
      <c r="Z22" s="5"/>
      <c r="AA22" s="5"/>
      <c r="AB22" s="5">
        <v>655.7</v>
      </c>
      <c r="AC22" s="5"/>
      <c r="AD22" s="5"/>
      <c r="AI22">
        <v>168</v>
      </c>
      <c r="AK22">
        <v>90</v>
      </c>
      <c r="AL22">
        <v>393</v>
      </c>
      <c r="AN22">
        <v>4.7</v>
      </c>
      <c r="AS22">
        <v>0.2</v>
      </c>
    </row>
    <row r="23" spans="4:65" x14ac:dyDescent="0.2">
      <c r="D23" s="5" t="s">
        <v>84</v>
      </c>
      <c r="E23" s="5" t="s">
        <v>78</v>
      </c>
      <c r="F23" s="5">
        <v>75.900000000000006</v>
      </c>
      <c r="G23" s="5">
        <v>-3.2</v>
      </c>
      <c r="H23" s="5">
        <v>-5.5</v>
      </c>
      <c r="I23" s="5">
        <v>-5.5</v>
      </c>
      <c r="J23" s="5">
        <v>0</v>
      </c>
      <c r="K23" s="5">
        <v>-5.9</v>
      </c>
      <c r="L23" s="5">
        <v>0.4</v>
      </c>
      <c r="M23" s="5">
        <v>0</v>
      </c>
      <c r="N23" s="5">
        <v>2.2999999999999998</v>
      </c>
      <c r="O23" s="5">
        <v>2.2999999999999998</v>
      </c>
      <c r="R23">
        <v>0</v>
      </c>
      <c r="S23" s="5"/>
      <c r="T23" s="5"/>
      <c r="U23" s="5"/>
      <c r="V23" s="5">
        <v>87.1</v>
      </c>
      <c r="W23" s="5">
        <v>7.5</v>
      </c>
      <c r="X23" s="5">
        <v>-0.9</v>
      </c>
      <c r="Y23" s="5">
        <v>6.6</v>
      </c>
      <c r="Z23" s="5">
        <v>1.8</v>
      </c>
      <c r="AA23" s="5"/>
      <c r="AB23" s="5">
        <v>79.599999999999994</v>
      </c>
      <c r="AC23" s="5"/>
      <c r="AD23" s="5">
        <v>0.9</v>
      </c>
      <c r="AE23">
        <v>-8</v>
      </c>
      <c r="AF23">
        <v>2.7</v>
      </c>
      <c r="AH23">
        <v>-0.1</v>
      </c>
      <c r="AI23">
        <v>9.1999999999999993</v>
      </c>
      <c r="AJ23">
        <v>-1.2</v>
      </c>
      <c r="AK23">
        <v>62.9</v>
      </c>
      <c r="AL23">
        <v>43.3</v>
      </c>
      <c r="AM23">
        <v>2.4</v>
      </c>
      <c r="AN23">
        <v>-2</v>
      </c>
      <c r="AO23">
        <v>0</v>
      </c>
      <c r="AP23">
        <v>-0.4</v>
      </c>
      <c r="AQ23">
        <v>-0.1</v>
      </c>
      <c r="AR23">
        <v>-30.2</v>
      </c>
      <c r="AS23">
        <v>-4</v>
      </c>
      <c r="AT23">
        <v>-4</v>
      </c>
      <c r="BD23">
        <v>-4</v>
      </c>
      <c r="BF23">
        <v>-4</v>
      </c>
    </row>
    <row r="24" spans="4:65" x14ac:dyDescent="0.2">
      <c r="D24" s="5" t="s">
        <v>85</v>
      </c>
      <c r="E24" s="5" t="s">
        <v>78</v>
      </c>
      <c r="F24" s="5">
        <v>-1.3</v>
      </c>
      <c r="G24" s="5">
        <v>0</v>
      </c>
      <c r="H24" s="5"/>
      <c r="I24" s="5"/>
      <c r="J24" s="5"/>
      <c r="K24" s="5"/>
      <c r="L24" s="5"/>
      <c r="M24" s="5"/>
      <c r="N24" s="5">
        <v>0</v>
      </c>
      <c r="O24" s="5">
        <v>0</v>
      </c>
      <c r="S24" s="5"/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/>
      <c r="AD24" s="5"/>
      <c r="AK24">
        <v>0</v>
      </c>
      <c r="AO24">
        <v>0</v>
      </c>
      <c r="AS24">
        <v>-1.2</v>
      </c>
      <c r="AT24">
        <v>-0.1</v>
      </c>
      <c r="BD24">
        <v>-0.1</v>
      </c>
      <c r="BG24">
        <v>-0.1</v>
      </c>
      <c r="BH24">
        <v>0</v>
      </c>
    </row>
    <row r="25" spans="4:65" x14ac:dyDescent="0.2">
      <c r="D25" s="5" t="s">
        <v>86</v>
      </c>
      <c r="E25" s="5" t="s">
        <v>78</v>
      </c>
      <c r="F25" s="5">
        <v>3150.5</v>
      </c>
      <c r="G25" s="5">
        <v>385.8</v>
      </c>
      <c r="H25" s="5">
        <v>384.7</v>
      </c>
      <c r="I25" s="5">
        <v>383.5</v>
      </c>
      <c r="J25" s="5">
        <v>0.1</v>
      </c>
      <c r="K25" s="5">
        <v>125.9</v>
      </c>
      <c r="L25" s="5">
        <v>257.5</v>
      </c>
      <c r="M25" s="5">
        <v>1.1000000000000001</v>
      </c>
      <c r="N25" s="5">
        <v>1.1000000000000001</v>
      </c>
      <c r="O25" s="5">
        <v>0.4</v>
      </c>
      <c r="P25">
        <v>0.8</v>
      </c>
      <c r="R25">
        <v>-0.1</v>
      </c>
      <c r="S25" s="5"/>
      <c r="T25" s="5"/>
      <c r="U25" s="5"/>
      <c r="V25" s="5">
        <v>1186.0999999999999</v>
      </c>
      <c r="W25" s="5">
        <v>2622.4</v>
      </c>
      <c r="X25" s="5">
        <v>2285.5</v>
      </c>
      <c r="Y25" s="5">
        <v>320.3</v>
      </c>
      <c r="Z25" s="5">
        <v>16.5</v>
      </c>
      <c r="AA25" s="5"/>
      <c r="AB25" s="5">
        <v>-1436.2</v>
      </c>
      <c r="AC25" s="5">
        <v>14.8</v>
      </c>
      <c r="AD25" s="5">
        <v>53.4</v>
      </c>
      <c r="AE25">
        <v>176.6</v>
      </c>
      <c r="AF25">
        <v>-397.9</v>
      </c>
      <c r="AH25">
        <v>-2.8</v>
      </c>
      <c r="AI25">
        <v>-326.8</v>
      </c>
      <c r="AJ25">
        <v>-6.7</v>
      </c>
      <c r="AK25">
        <v>-565.1</v>
      </c>
      <c r="AL25">
        <v>-308.8</v>
      </c>
      <c r="AM25">
        <v>56.7</v>
      </c>
      <c r="AN25">
        <v>4.9000000000000004</v>
      </c>
      <c r="AO25">
        <v>-3.9</v>
      </c>
      <c r="AP25">
        <v>1.8</v>
      </c>
      <c r="AQ25">
        <v>18.899999999999999</v>
      </c>
      <c r="AR25">
        <v>-151.1</v>
      </c>
      <c r="AS25">
        <v>1306</v>
      </c>
      <c r="AT25">
        <v>179</v>
      </c>
      <c r="AU25">
        <v>0.2</v>
      </c>
      <c r="AV25">
        <v>38</v>
      </c>
      <c r="AW25">
        <v>24.7</v>
      </c>
      <c r="AX25">
        <v>13.3</v>
      </c>
      <c r="AY25">
        <v>9.1</v>
      </c>
      <c r="AZ25">
        <v>1.1000000000000001</v>
      </c>
      <c r="BA25">
        <v>7.9</v>
      </c>
      <c r="BB25">
        <v>3</v>
      </c>
      <c r="BC25">
        <v>7.6</v>
      </c>
      <c r="BD25">
        <v>121</v>
      </c>
      <c r="BE25">
        <v>40.4</v>
      </c>
      <c r="BF25">
        <v>67</v>
      </c>
      <c r="BG25">
        <v>13.6</v>
      </c>
      <c r="BH25">
        <v>12.6</v>
      </c>
      <c r="BJ25">
        <v>80.900000000000006</v>
      </c>
      <c r="BK25">
        <v>33.1</v>
      </c>
      <c r="BL25">
        <v>44.1</v>
      </c>
      <c r="BM25">
        <v>3.7</v>
      </c>
    </row>
    <row r="26" spans="4:65" x14ac:dyDescent="0.2">
      <c r="D26" s="5" t="s">
        <v>87</v>
      </c>
      <c r="E26" s="5" t="s">
        <v>78</v>
      </c>
      <c r="F26" s="5">
        <v>4861.3</v>
      </c>
      <c r="G26" s="5">
        <v>458.3</v>
      </c>
      <c r="H26" s="5">
        <v>381.7</v>
      </c>
      <c r="I26" s="5">
        <v>381.7</v>
      </c>
      <c r="J26" s="5"/>
      <c r="K26" s="5">
        <v>125.3</v>
      </c>
      <c r="L26" s="5">
        <v>256.5</v>
      </c>
      <c r="M26" s="5"/>
      <c r="N26" s="5">
        <v>76.599999999999994</v>
      </c>
      <c r="O26" s="5">
        <v>49.2</v>
      </c>
      <c r="S26" s="5"/>
      <c r="T26" s="5">
        <v>2.1</v>
      </c>
      <c r="U26" s="5">
        <v>25.2</v>
      </c>
      <c r="V26" s="5">
        <v>3657.1</v>
      </c>
      <c r="W26" s="5">
        <v>2531.4</v>
      </c>
      <c r="X26" s="5">
        <v>2285.5</v>
      </c>
      <c r="Y26" s="5">
        <v>229.6</v>
      </c>
      <c r="Z26" s="5">
        <v>16.2</v>
      </c>
      <c r="AA26" s="5"/>
      <c r="AB26" s="5">
        <v>1125.7</v>
      </c>
      <c r="AC26" s="5">
        <v>26</v>
      </c>
      <c r="AD26" s="5">
        <v>43.9</v>
      </c>
      <c r="AE26">
        <v>444.2</v>
      </c>
      <c r="AF26">
        <v>1.3</v>
      </c>
      <c r="AH26">
        <v>0</v>
      </c>
      <c r="AI26">
        <v>4</v>
      </c>
      <c r="AJ26">
        <v>9</v>
      </c>
      <c r="AK26">
        <v>127</v>
      </c>
      <c r="AL26">
        <v>293.8</v>
      </c>
      <c r="AM26">
        <v>87.7</v>
      </c>
      <c r="AN26">
        <v>1.6</v>
      </c>
      <c r="AO26">
        <v>0.2</v>
      </c>
      <c r="AP26">
        <v>1.4</v>
      </c>
      <c r="AR26">
        <v>85.6</v>
      </c>
      <c r="AS26">
        <v>509.1</v>
      </c>
      <c r="AT26">
        <v>141</v>
      </c>
      <c r="AU26">
        <v>0.2</v>
      </c>
      <c r="AV26">
        <v>38</v>
      </c>
      <c r="AW26">
        <v>24.7</v>
      </c>
      <c r="AX26">
        <v>13.3</v>
      </c>
      <c r="AY26">
        <v>7.9</v>
      </c>
      <c r="BA26">
        <v>7.9</v>
      </c>
      <c r="BD26">
        <v>94.8</v>
      </c>
      <c r="BE26">
        <v>40.4</v>
      </c>
      <c r="BF26">
        <v>41.8</v>
      </c>
      <c r="BG26">
        <v>12.5</v>
      </c>
      <c r="BI26">
        <v>15.7</v>
      </c>
      <c r="BJ26">
        <v>80.2</v>
      </c>
      <c r="BK26">
        <v>33.1</v>
      </c>
      <c r="BL26">
        <v>44.1</v>
      </c>
      <c r="BM26">
        <v>3</v>
      </c>
    </row>
    <row r="27" spans="4:65" x14ac:dyDescent="0.2">
      <c r="D27" s="5" t="s">
        <v>88</v>
      </c>
      <c r="E27" s="5" t="s">
        <v>78</v>
      </c>
      <c r="F27" s="5">
        <v>991.4</v>
      </c>
      <c r="G27" s="5">
        <v>283.8</v>
      </c>
      <c r="H27" s="5">
        <v>256.5</v>
      </c>
      <c r="I27" s="5">
        <v>256.5</v>
      </c>
      <c r="J27" s="5"/>
      <c r="K27" s="5"/>
      <c r="L27" s="5">
        <v>256.5</v>
      </c>
      <c r="M27" s="5"/>
      <c r="N27" s="5">
        <v>27.3</v>
      </c>
      <c r="O27" s="5"/>
      <c r="S27" s="5"/>
      <c r="T27" s="5">
        <v>2.1</v>
      </c>
      <c r="U27" s="5">
        <v>25.2</v>
      </c>
      <c r="V27" s="5">
        <v>15.6</v>
      </c>
      <c r="W27" s="5"/>
      <c r="X27" s="5"/>
      <c r="Y27" s="5"/>
      <c r="Z27" s="5"/>
      <c r="AA27" s="5"/>
      <c r="AB27" s="5">
        <v>15.6</v>
      </c>
      <c r="AC27" s="5">
        <v>15.1</v>
      </c>
      <c r="AD27" s="5"/>
      <c r="AK27">
        <v>0.5</v>
      </c>
      <c r="AL27">
        <v>0</v>
      </c>
      <c r="AS27">
        <v>485.8</v>
      </c>
      <c r="AT27">
        <v>119.9</v>
      </c>
      <c r="AU27">
        <v>0.2</v>
      </c>
      <c r="AV27">
        <v>38</v>
      </c>
      <c r="AW27">
        <v>24.7</v>
      </c>
      <c r="AX27">
        <v>13.3</v>
      </c>
      <c r="AY27">
        <v>7.9</v>
      </c>
      <c r="BA27">
        <v>7.9</v>
      </c>
      <c r="BD27">
        <v>73.7</v>
      </c>
      <c r="BE27">
        <v>40.4</v>
      </c>
      <c r="BF27">
        <v>23.8</v>
      </c>
      <c r="BG27">
        <v>9.4</v>
      </c>
      <c r="BI27">
        <v>15.7</v>
      </c>
      <c r="BJ27">
        <v>70.599999999999994</v>
      </c>
      <c r="BK27">
        <v>33.1</v>
      </c>
      <c r="BL27">
        <v>35.799999999999997</v>
      </c>
      <c r="BM27">
        <v>1.7</v>
      </c>
    </row>
    <row r="28" spans="4:65" x14ac:dyDescent="0.2">
      <c r="D28" s="5" t="s">
        <v>89</v>
      </c>
      <c r="E28" s="5" t="s">
        <v>78</v>
      </c>
      <c r="F28" s="5">
        <v>3870</v>
      </c>
      <c r="G28" s="5">
        <v>174.5</v>
      </c>
      <c r="H28" s="5">
        <v>125.3</v>
      </c>
      <c r="I28" s="5">
        <v>125.3</v>
      </c>
      <c r="J28" s="5"/>
      <c r="K28" s="5">
        <v>125.3</v>
      </c>
      <c r="L28" s="5"/>
      <c r="M28" s="5"/>
      <c r="N28" s="5">
        <v>49.2</v>
      </c>
      <c r="O28" s="5">
        <v>49.2</v>
      </c>
      <c r="S28" s="5"/>
      <c r="T28" s="5"/>
      <c r="U28" s="5"/>
      <c r="V28" s="5">
        <v>3641.5</v>
      </c>
      <c r="W28" s="5">
        <v>2531.4</v>
      </c>
      <c r="X28" s="5">
        <v>2285.5</v>
      </c>
      <c r="Y28" s="5">
        <v>229.6</v>
      </c>
      <c r="Z28" s="5">
        <v>16.2</v>
      </c>
      <c r="AA28" s="5"/>
      <c r="AB28" s="5">
        <v>1110.0999999999999</v>
      </c>
      <c r="AC28" s="5">
        <v>10.9</v>
      </c>
      <c r="AD28" s="5">
        <v>43.9</v>
      </c>
      <c r="AE28">
        <v>444.2</v>
      </c>
      <c r="AF28">
        <v>1.3</v>
      </c>
      <c r="AH28">
        <v>0</v>
      </c>
      <c r="AI28">
        <v>4</v>
      </c>
      <c r="AJ28">
        <v>9</v>
      </c>
      <c r="AK28">
        <v>126.5</v>
      </c>
      <c r="AL28">
        <v>293.8</v>
      </c>
      <c r="AM28">
        <v>87.7</v>
      </c>
      <c r="AN28">
        <v>1.6</v>
      </c>
      <c r="AO28">
        <v>0.2</v>
      </c>
      <c r="AP28">
        <v>1.4</v>
      </c>
      <c r="AR28">
        <v>85.6</v>
      </c>
      <c r="AS28">
        <v>23.3</v>
      </c>
      <c r="AT28">
        <v>21.1</v>
      </c>
      <c r="BD28">
        <v>21.1</v>
      </c>
      <c r="BF28">
        <v>18</v>
      </c>
      <c r="BG28">
        <v>3.1</v>
      </c>
      <c r="BJ28">
        <v>9.6</v>
      </c>
      <c r="BL28">
        <v>8.3000000000000007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4358.3999999999996</v>
      </c>
      <c r="G29" s="5">
        <v>111.9</v>
      </c>
      <c r="H29" s="5"/>
      <c r="I29" s="5"/>
      <c r="J29" s="5"/>
      <c r="K29" s="5"/>
      <c r="L29" s="5"/>
      <c r="M29" s="5"/>
      <c r="N29" s="5">
        <v>111.9</v>
      </c>
      <c r="O29" s="5">
        <v>56</v>
      </c>
      <c r="R29">
        <v>3</v>
      </c>
      <c r="S29" s="5"/>
      <c r="T29" s="5">
        <v>15.9</v>
      </c>
      <c r="U29" s="5">
        <v>37</v>
      </c>
      <c r="V29" s="5">
        <v>3613.3</v>
      </c>
      <c r="W29" s="5"/>
      <c r="X29" s="5"/>
      <c r="Y29" s="5"/>
      <c r="Z29" s="5"/>
      <c r="AA29" s="5"/>
      <c r="AB29" s="5">
        <v>3613.3</v>
      </c>
      <c r="AC29" s="5">
        <v>202.3</v>
      </c>
      <c r="AD29" s="5">
        <v>77.5</v>
      </c>
      <c r="AE29">
        <v>506.4</v>
      </c>
      <c r="AF29">
        <v>573.6</v>
      </c>
      <c r="AH29">
        <v>2.8</v>
      </c>
      <c r="AI29">
        <v>332.2</v>
      </c>
      <c r="AJ29">
        <v>18.3</v>
      </c>
      <c r="AK29">
        <v>988.8</v>
      </c>
      <c r="AL29">
        <v>603.6</v>
      </c>
      <c r="AM29">
        <v>32.4</v>
      </c>
      <c r="AN29">
        <v>3.2</v>
      </c>
      <c r="AO29">
        <v>9.1</v>
      </c>
      <c r="AP29">
        <v>4</v>
      </c>
      <c r="AQ29">
        <v>13.6</v>
      </c>
      <c r="AR29">
        <v>245.4</v>
      </c>
      <c r="AS29">
        <v>4.5</v>
      </c>
      <c r="BH29">
        <v>421.9</v>
      </c>
      <c r="BI29">
        <v>206.8</v>
      </c>
    </row>
    <row r="30" spans="4:65" x14ac:dyDescent="0.2">
      <c r="D30" s="5" t="s">
        <v>91</v>
      </c>
      <c r="E30" s="5" t="s">
        <v>78</v>
      </c>
      <c r="F30" s="5">
        <v>603.79999999999995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421.9</v>
      </c>
      <c r="BI30">
        <v>182</v>
      </c>
    </row>
    <row r="31" spans="4:65" x14ac:dyDescent="0.2">
      <c r="D31" s="5" t="s">
        <v>92</v>
      </c>
      <c r="E31" s="5" t="s">
        <v>78</v>
      </c>
      <c r="F31" s="5">
        <v>3754.6</v>
      </c>
      <c r="G31" s="5">
        <v>111.9</v>
      </c>
      <c r="H31" s="5"/>
      <c r="I31" s="5"/>
      <c r="J31" s="5"/>
      <c r="K31" s="5"/>
      <c r="L31" s="5"/>
      <c r="M31" s="5"/>
      <c r="N31" s="5">
        <v>111.9</v>
      </c>
      <c r="O31" s="5">
        <v>56</v>
      </c>
      <c r="R31">
        <v>3</v>
      </c>
      <c r="S31" s="5"/>
      <c r="T31" s="5">
        <v>15.9</v>
      </c>
      <c r="U31" s="5">
        <v>37</v>
      </c>
      <c r="V31" s="5">
        <v>3613.3</v>
      </c>
      <c r="W31" s="5"/>
      <c r="X31" s="5"/>
      <c r="Y31" s="5"/>
      <c r="Z31" s="5"/>
      <c r="AA31" s="5"/>
      <c r="AB31" s="5">
        <v>3613.3</v>
      </c>
      <c r="AC31" s="5">
        <v>202.3</v>
      </c>
      <c r="AD31" s="5">
        <v>77.5</v>
      </c>
      <c r="AE31">
        <v>506.4</v>
      </c>
      <c r="AF31">
        <v>573.6</v>
      </c>
      <c r="AH31">
        <v>2.8</v>
      </c>
      <c r="AI31">
        <v>332.2</v>
      </c>
      <c r="AJ31">
        <v>18.3</v>
      </c>
      <c r="AK31">
        <v>988.8</v>
      </c>
      <c r="AL31">
        <v>603.6</v>
      </c>
      <c r="AM31">
        <v>32.4</v>
      </c>
      <c r="AN31">
        <v>3.2</v>
      </c>
      <c r="AO31">
        <v>9.1</v>
      </c>
      <c r="AP31">
        <v>4</v>
      </c>
      <c r="AQ31">
        <v>13.6</v>
      </c>
      <c r="AR31">
        <v>245.4</v>
      </c>
      <c r="AS31">
        <v>4.5</v>
      </c>
      <c r="BI31">
        <v>24.9</v>
      </c>
    </row>
    <row r="32" spans="4:65" x14ac:dyDescent="0.2">
      <c r="D32" s="5" t="s">
        <v>200</v>
      </c>
      <c r="E32" s="5" t="s">
        <v>78</v>
      </c>
      <c r="F32" s="5">
        <v>502.9</v>
      </c>
      <c r="G32" s="5">
        <v>346.4</v>
      </c>
      <c r="H32" s="5">
        <v>381.7</v>
      </c>
      <c r="I32" s="5">
        <v>381.7</v>
      </c>
      <c r="J32" s="5"/>
      <c r="K32" s="5">
        <v>125.3</v>
      </c>
      <c r="L32" s="5">
        <v>256.5</v>
      </c>
      <c r="M32" s="5"/>
      <c r="N32" s="5">
        <v>-35.299999999999997</v>
      </c>
      <c r="O32" s="5">
        <v>-6.7</v>
      </c>
      <c r="R32">
        <v>-3</v>
      </c>
      <c r="S32" s="5"/>
      <c r="T32" s="5">
        <v>-13.8</v>
      </c>
      <c r="U32" s="5">
        <v>-11.8</v>
      </c>
      <c r="V32" s="5">
        <v>43.7</v>
      </c>
      <c r="W32" s="5">
        <v>2531.4</v>
      </c>
      <c r="X32" s="5">
        <v>2285.5</v>
      </c>
      <c r="Y32" s="5">
        <v>229.6</v>
      </c>
      <c r="Z32" s="5">
        <v>16.2</v>
      </c>
      <c r="AA32" s="5"/>
      <c r="AB32" s="5">
        <v>-2487.6</v>
      </c>
      <c r="AC32" s="5">
        <v>-176.3</v>
      </c>
      <c r="AD32" s="5">
        <v>-33.6</v>
      </c>
      <c r="AE32">
        <v>-62.2</v>
      </c>
      <c r="AF32">
        <v>-572.29999999999995</v>
      </c>
      <c r="AH32">
        <v>-2.8</v>
      </c>
      <c r="AI32">
        <v>-328.2</v>
      </c>
      <c r="AJ32">
        <v>-9.3000000000000007</v>
      </c>
      <c r="AK32">
        <v>-861.8</v>
      </c>
      <c r="AL32">
        <v>-309.8</v>
      </c>
      <c r="AM32">
        <v>55.3</v>
      </c>
      <c r="AN32">
        <v>-1.6</v>
      </c>
      <c r="AO32">
        <v>-9</v>
      </c>
      <c r="AP32">
        <v>-2.6</v>
      </c>
      <c r="AQ32">
        <v>-13.6</v>
      </c>
      <c r="AR32">
        <v>-159.80000000000001</v>
      </c>
      <c r="AS32">
        <v>504.7</v>
      </c>
      <c r="AT32">
        <v>141</v>
      </c>
      <c r="AU32">
        <v>0.2</v>
      </c>
      <c r="AV32">
        <v>38</v>
      </c>
      <c r="AW32">
        <v>24.7</v>
      </c>
      <c r="AX32">
        <v>13.3</v>
      </c>
      <c r="AY32">
        <v>7.9</v>
      </c>
      <c r="BA32">
        <v>7.9</v>
      </c>
      <c r="BD32">
        <v>94.8</v>
      </c>
      <c r="BE32">
        <v>40.4</v>
      </c>
      <c r="BF32">
        <v>41.8</v>
      </c>
      <c r="BG32">
        <v>12.5</v>
      </c>
      <c r="BH32">
        <v>-421.9</v>
      </c>
      <c r="BI32">
        <v>-191.1</v>
      </c>
      <c r="BJ32">
        <v>80.2</v>
      </c>
      <c r="BK32">
        <v>33.1</v>
      </c>
      <c r="BL32">
        <v>44.1</v>
      </c>
      <c r="BM32">
        <v>3</v>
      </c>
    </row>
    <row r="33" spans="4:65" x14ac:dyDescent="0.2">
      <c r="D33" s="5" t="s">
        <v>201</v>
      </c>
      <c r="E33" s="5" t="s">
        <v>78</v>
      </c>
      <c r="F33" s="5">
        <v>387.5</v>
      </c>
      <c r="G33" s="5">
        <v>283.8</v>
      </c>
      <c r="H33" s="5">
        <v>256.5</v>
      </c>
      <c r="I33" s="5">
        <v>256.5</v>
      </c>
      <c r="J33" s="5"/>
      <c r="K33" s="5"/>
      <c r="L33" s="5">
        <v>256.5</v>
      </c>
      <c r="M33" s="5"/>
      <c r="N33" s="5">
        <v>27.3</v>
      </c>
      <c r="O33" s="5"/>
      <c r="S33" s="5"/>
      <c r="T33" s="5">
        <v>2.1</v>
      </c>
      <c r="U33" s="5">
        <v>25.2</v>
      </c>
      <c r="V33" s="5">
        <v>15.6</v>
      </c>
      <c r="W33" s="5"/>
      <c r="X33" s="5"/>
      <c r="Y33" s="5"/>
      <c r="Z33" s="5"/>
      <c r="AA33" s="5"/>
      <c r="AB33" s="5">
        <v>15.6</v>
      </c>
      <c r="AC33" s="5">
        <v>15.1</v>
      </c>
      <c r="AD33" s="5"/>
      <c r="AK33">
        <v>0.5</v>
      </c>
      <c r="AL33">
        <v>0</v>
      </c>
      <c r="AS33">
        <v>485.8</v>
      </c>
      <c r="AT33">
        <v>119.9</v>
      </c>
      <c r="AU33">
        <v>0.2</v>
      </c>
      <c r="AV33">
        <v>38</v>
      </c>
      <c r="AW33">
        <v>24.7</v>
      </c>
      <c r="AX33">
        <v>13.3</v>
      </c>
      <c r="AY33">
        <v>7.9</v>
      </c>
      <c r="BA33">
        <v>7.9</v>
      </c>
      <c r="BD33">
        <v>73.7</v>
      </c>
      <c r="BE33">
        <v>40.4</v>
      </c>
      <c r="BF33">
        <v>23.8</v>
      </c>
      <c r="BG33">
        <v>9.4</v>
      </c>
      <c r="BH33">
        <v>-421.9</v>
      </c>
      <c r="BI33">
        <v>-166.2</v>
      </c>
      <c r="BJ33">
        <v>70.599999999999994</v>
      </c>
      <c r="BK33">
        <v>33.1</v>
      </c>
      <c r="BL33">
        <v>35.799999999999997</v>
      </c>
      <c r="BM33">
        <v>1.7</v>
      </c>
    </row>
    <row r="34" spans="4:65" x14ac:dyDescent="0.2">
      <c r="D34" s="5" t="s">
        <v>202</v>
      </c>
      <c r="E34" s="5" t="s">
        <v>78</v>
      </c>
      <c r="F34" s="5">
        <v>115.4</v>
      </c>
      <c r="G34" s="5">
        <v>62.6</v>
      </c>
      <c r="H34" s="5">
        <v>125.3</v>
      </c>
      <c r="I34" s="5">
        <v>125.3</v>
      </c>
      <c r="J34" s="5"/>
      <c r="K34" s="5">
        <v>125.3</v>
      </c>
      <c r="L34" s="5"/>
      <c r="M34" s="5"/>
      <c r="N34" s="5">
        <v>-62.7</v>
      </c>
      <c r="O34" s="5">
        <v>-6.7</v>
      </c>
      <c r="R34">
        <v>-3</v>
      </c>
      <c r="S34" s="5"/>
      <c r="T34" s="5">
        <v>-15.9</v>
      </c>
      <c r="U34" s="5">
        <v>-37</v>
      </c>
      <c r="V34" s="5">
        <v>28.2</v>
      </c>
      <c r="W34" s="5">
        <v>2531.4</v>
      </c>
      <c r="X34" s="5">
        <v>2285.5</v>
      </c>
      <c r="Y34" s="5">
        <v>229.6</v>
      </c>
      <c r="Z34" s="5">
        <v>16.2</v>
      </c>
      <c r="AA34" s="5"/>
      <c r="AB34" s="5">
        <v>-2503.1999999999998</v>
      </c>
      <c r="AC34" s="5">
        <v>-191.4</v>
      </c>
      <c r="AD34" s="5">
        <v>-33.6</v>
      </c>
      <c r="AE34">
        <v>-62.2</v>
      </c>
      <c r="AF34">
        <v>-572.29999999999995</v>
      </c>
      <c r="AH34">
        <v>-2.8</v>
      </c>
      <c r="AI34">
        <v>-328.2</v>
      </c>
      <c r="AJ34">
        <v>-9.3000000000000007</v>
      </c>
      <c r="AK34">
        <v>-862.3</v>
      </c>
      <c r="AL34">
        <v>-309.8</v>
      </c>
      <c r="AM34">
        <v>55.3</v>
      </c>
      <c r="AN34">
        <v>-1.6</v>
      </c>
      <c r="AO34">
        <v>-9</v>
      </c>
      <c r="AP34">
        <v>-2.6</v>
      </c>
      <c r="AQ34">
        <v>-13.6</v>
      </c>
      <c r="AR34">
        <v>-159.80000000000001</v>
      </c>
      <c r="AS34">
        <v>18.8</v>
      </c>
      <c r="AT34">
        <v>21.1</v>
      </c>
      <c r="BD34">
        <v>21.1</v>
      </c>
      <c r="BF34">
        <v>18</v>
      </c>
      <c r="BG34">
        <v>3.1</v>
      </c>
      <c r="BI34">
        <v>-24.9</v>
      </c>
      <c r="BJ34">
        <v>9.6</v>
      </c>
      <c r="BL34">
        <v>8.3000000000000007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197.8</v>
      </c>
      <c r="G35" s="5">
        <v>17.3</v>
      </c>
      <c r="H35" s="5"/>
      <c r="I35" s="5"/>
      <c r="J35" s="5"/>
      <c r="K35" s="5"/>
      <c r="L35" s="5"/>
      <c r="M35" s="5"/>
      <c r="N35" s="5">
        <v>17.3</v>
      </c>
      <c r="O35" s="5"/>
      <c r="S35" s="5"/>
      <c r="T35" s="5">
        <v>7.8</v>
      </c>
      <c r="U35" s="5">
        <v>9.5</v>
      </c>
      <c r="V35" s="5">
        <v>86.8</v>
      </c>
      <c r="W35" s="5"/>
      <c r="X35" s="5"/>
      <c r="Y35" s="5"/>
      <c r="Z35" s="5"/>
      <c r="AA35" s="5"/>
      <c r="AB35" s="5">
        <v>86.8</v>
      </c>
      <c r="AC35" s="5">
        <v>75.400000000000006</v>
      </c>
      <c r="AD35" s="5">
        <v>2</v>
      </c>
      <c r="AK35">
        <v>0</v>
      </c>
      <c r="AO35">
        <v>0</v>
      </c>
      <c r="AQ35">
        <v>9.3000000000000007</v>
      </c>
      <c r="AS35">
        <v>43.9</v>
      </c>
      <c r="BH35">
        <v>34.299999999999997</v>
      </c>
      <c r="BI35">
        <v>15.5</v>
      </c>
    </row>
    <row r="36" spans="4:65" x14ac:dyDescent="0.2">
      <c r="D36" s="5" t="s">
        <v>93</v>
      </c>
      <c r="E36" s="5" t="s">
        <v>78</v>
      </c>
      <c r="F36" s="5">
        <v>13.7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13.7</v>
      </c>
    </row>
    <row r="37" spans="4:65" x14ac:dyDescent="0.2">
      <c r="D37" s="5" t="s">
        <v>94</v>
      </c>
      <c r="E37" s="5" t="s">
        <v>78</v>
      </c>
      <c r="F37" s="5">
        <v>35.5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K37">
        <v>0</v>
      </c>
      <c r="AS37">
        <v>25.9</v>
      </c>
      <c r="BH37">
        <v>9.6</v>
      </c>
    </row>
    <row r="38" spans="4:65" x14ac:dyDescent="0.2">
      <c r="D38" s="5" t="s">
        <v>95</v>
      </c>
      <c r="E38" s="5" t="s">
        <v>78</v>
      </c>
      <c r="F38" s="5">
        <v>9.1</v>
      </c>
      <c r="G38" s="5">
        <v>7.8</v>
      </c>
      <c r="H38" s="5"/>
      <c r="I38" s="5"/>
      <c r="J38" s="5"/>
      <c r="K38" s="5"/>
      <c r="L38" s="5"/>
      <c r="M38" s="5"/>
      <c r="N38" s="5">
        <v>7.8</v>
      </c>
      <c r="O38" s="5"/>
      <c r="S38" s="5"/>
      <c r="T38" s="5">
        <v>5.9</v>
      </c>
      <c r="U38" s="5">
        <v>1.8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10.7</v>
      </c>
      <c r="G39" s="5">
        <v>9.5</v>
      </c>
      <c r="H39" s="5"/>
      <c r="I39" s="5"/>
      <c r="J39" s="5"/>
      <c r="K39" s="5"/>
      <c r="L39" s="5"/>
      <c r="M39" s="5"/>
      <c r="N39" s="5">
        <v>9.5</v>
      </c>
      <c r="O39" s="5"/>
      <c r="S39" s="5"/>
      <c r="T39" s="5">
        <v>1.9</v>
      </c>
      <c r="U39" s="5">
        <v>7.7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0.5</v>
      </c>
    </row>
    <row r="40" spans="4:65" x14ac:dyDescent="0.2">
      <c r="D40" s="5" t="s">
        <v>97</v>
      </c>
      <c r="E40" s="5" t="s">
        <v>78</v>
      </c>
      <c r="F40" s="5">
        <v>125.6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86.7</v>
      </c>
      <c r="W40" s="5"/>
      <c r="X40" s="5"/>
      <c r="Y40" s="5"/>
      <c r="Z40" s="5"/>
      <c r="AA40" s="5"/>
      <c r="AB40" s="5">
        <v>86.7</v>
      </c>
      <c r="AC40" s="5">
        <v>75.400000000000006</v>
      </c>
      <c r="AD40" s="5">
        <v>2</v>
      </c>
      <c r="AK40">
        <v>0</v>
      </c>
      <c r="AO40">
        <v>0</v>
      </c>
      <c r="AQ40">
        <v>9.3000000000000007</v>
      </c>
      <c r="AS40">
        <v>15.4</v>
      </c>
      <c r="BH40">
        <v>9</v>
      </c>
      <c r="BI40">
        <v>14.4</v>
      </c>
    </row>
    <row r="41" spans="4:65" x14ac:dyDescent="0.2">
      <c r="D41" s="5" t="s">
        <v>204</v>
      </c>
      <c r="E41" s="5" t="s">
        <v>78</v>
      </c>
      <c r="F41" s="5">
        <v>3.3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2</v>
      </c>
      <c r="BH41">
        <v>1.2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27.9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19.5</v>
      </c>
      <c r="BI42">
        <v>8.4</v>
      </c>
    </row>
    <row r="43" spans="4:65" x14ac:dyDescent="0.2">
      <c r="D43" s="5" t="s">
        <v>99</v>
      </c>
      <c r="E43" s="5" t="s">
        <v>78</v>
      </c>
      <c r="F43" s="5">
        <v>2421.8000000000002</v>
      </c>
      <c r="G43" s="5">
        <v>22.1</v>
      </c>
      <c r="H43" s="5">
        <v>2.9</v>
      </c>
      <c r="I43" s="5">
        <v>1.8</v>
      </c>
      <c r="J43" s="5">
        <v>0.1</v>
      </c>
      <c r="K43" s="5">
        <v>0.6</v>
      </c>
      <c r="L43" s="5">
        <v>1</v>
      </c>
      <c r="M43" s="5">
        <v>1.1000000000000001</v>
      </c>
      <c r="N43" s="5">
        <v>19.2</v>
      </c>
      <c r="O43" s="5">
        <v>7.1</v>
      </c>
      <c r="P43">
        <v>0.8</v>
      </c>
      <c r="R43">
        <v>2.9</v>
      </c>
      <c r="S43" s="5"/>
      <c r="T43" s="5">
        <v>6</v>
      </c>
      <c r="U43" s="5">
        <v>2.2999999999999998</v>
      </c>
      <c r="V43" s="5">
        <v>1055.7</v>
      </c>
      <c r="W43" s="5">
        <v>91</v>
      </c>
      <c r="X43" s="5"/>
      <c r="Y43" s="5">
        <v>90.7</v>
      </c>
      <c r="Z43" s="5">
        <v>0.3</v>
      </c>
      <c r="AA43" s="5"/>
      <c r="AB43" s="5">
        <v>964.7</v>
      </c>
      <c r="AC43" s="5">
        <v>115.8</v>
      </c>
      <c r="AD43" s="5">
        <v>85</v>
      </c>
      <c r="AE43">
        <v>238.8</v>
      </c>
      <c r="AF43">
        <v>174.4</v>
      </c>
      <c r="AH43">
        <v>0</v>
      </c>
      <c r="AI43">
        <v>1.4</v>
      </c>
      <c r="AJ43">
        <v>2.5</v>
      </c>
      <c r="AK43">
        <v>296.60000000000002</v>
      </c>
      <c r="AL43">
        <v>1</v>
      </c>
      <c r="AM43">
        <v>1.4</v>
      </c>
      <c r="AN43">
        <v>6.5</v>
      </c>
      <c r="AO43">
        <v>5</v>
      </c>
      <c r="AP43">
        <v>4.4000000000000004</v>
      </c>
      <c r="AQ43">
        <v>23.2</v>
      </c>
      <c r="AR43">
        <v>8.6999999999999993</v>
      </c>
      <c r="AS43">
        <v>757.4</v>
      </c>
      <c r="AT43">
        <v>38.1</v>
      </c>
      <c r="AY43">
        <v>1.1000000000000001</v>
      </c>
      <c r="AZ43">
        <v>1.1000000000000001</v>
      </c>
      <c r="BB43">
        <v>3</v>
      </c>
      <c r="BC43">
        <v>7.6</v>
      </c>
      <c r="BD43">
        <v>26.3</v>
      </c>
      <c r="BF43">
        <v>25.2</v>
      </c>
      <c r="BG43">
        <v>1.1000000000000001</v>
      </c>
      <c r="BH43">
        <v>380.7</v>
      </c>
      <c r="BI43">
        <v>167.2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1851.4</v>
      </c>
      <c r="G44" s="5">
        <v>19</v>
      </c>
      <c r="H44" s="5">
        <v>2.8</v>
      </c>
      <c r="I44" s="5">
        <v>1.7</v>
      </c>
      <c r="J44" s="5">
        <v>0</v>
      </c>
      <c r="K44" s="5">
        <v>0.6</v>
      </c>
      <c r="L44" s="5">
        <v>1</v>
      </c>
      <c r="M44" s="5">
        <v>1.1000000000000001</v>
      </c>
      <c r="N44" s="5">
        <v>16.2</v>
      </c>
      <c r="O44" s="5">
        <v>7</v>
      </c>
      <c r="P44">
        <v>0.8</v>
      </c>
      <c r="S44" s="5"/>
      <c r="T44" s="5">
        <v>6</v>
      </c>
      <c r="U44" s="5">
        <v>2.2999999999999998</v>
      </c>
      <c r="V44" s="5">
        <v>600.9</v>
      </c>
      <c r="W44" s="5"/>
      <c r="X44" s="5"/>
      <c r="Y44" s="5"/>
      <c r="Z44" s="5"/>
      <c r="AA44" s="5"/>
      <c r="AB44" s="5">
        <v>600.9</v>
      </c>
      <c r="AC44" s="5">
        <v>115.8</v>
      </c>
      <c r="AD44" s="5">
        <v>11.4</v>
      </c>
      <c r="AF44">
        <v>174.4</v>
      </c>
      <c r="AH44">
        <v>0</v>
      </c>
      <c r="AI44">
        <v>1.4</v>
      </c>
      <c r="AJ44">
        <v>0.3</v>
      </c>
      <c r="AK44">
        <v>296.60000000000002</v>
      </c>
      <c r="AL44">
        <v>1</v>
      </c>
      <c r="AQ44">
        <v>0.1</v>
      </c>
      <c r="AR44">
        <v>0</v>
      </c>
      <c r="AS44">
        <v>644.79999999999995</v>
      </c>
      <c r="AT44">
        <v>38.1</v>
      </c>
      <c r="AY44">
        <v>1.1000000000000001</v>
      </c>
      <c r="AZ44">
        <v>1.1000000000000001</v>
      </c>
      <c r="BB44">
        <v>3</v>
      </c>
      <c r="BC44">
        <v>7.6</v>
      </c>
      <c r="BD44">
        <v>26.3</v>
      </c>
      <c r="BF44">
        <v>25.2</v>
      </c>
      <c r="BG44">
        <v>1.1000000000000001</v>
      </c>
      <c r="BH44">
        <v>380.7</v>
      </c>
      <c r="BI44">
        <v>167.2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570.70000000000005</v>
      </c>
      <c r="G45" s="5">
        <v>18.7</v>
      </c>
      <c r="H45" s="5">
        <v>2.6</v>
      </c>
      <c r="I45" s="5">
        <v>1.6</v>
      </c>
      <c r="J45" s="5"/>
      <c r="K45" s="5">
        <v>0.6</v>
      </c>
      <c r="L45" s="5">
        <v>1</v>
      </c>
      <c r="M45" s="5">
        <v>1</v>
      </c>
      <c r="N45" s="5">
        <v>16</v>
      </c>
      <c r="O45" s="5">
        <v>7</v>
      </c>
      <c r="P45">
        <v>0.7</v>
      </c>
      <c r="S45" s="5"/>
      <c r="T45" s="5">
        <v>6</v>
      </c>
      <c r="U45" s="5">
        <v>2.2999999999999998</v>
      </c>
      <c r="V45" s="5">
        <v>138.80000000000001</v>
      </c>
      <c r="W45" s="5"/>
      <c r="X45" s="5"/>
      <c r="Y45" s="5"/>
      <c r="Z45" s="5"/>
      <c r="AA45" s="5"/>
      <c r="AB45" s="5">
        <v>138.80000000000001</v>
      </c>
      <c r="AC45" s="5">
        <v>115.8</v>
      </c>
      <c r="AD45" s="5">
        <v>0.3</v>
      </c>
      <c r="AJ45">
        <v>0</v>
      </c>
      <c r="AK45">
        <v>22.5</v>
      </c>
      <c r="AL45">
        <v>0.2</v>
      </c>
      <c r="AQ45">
        <v>0.1</v>
      </c>
      <c r="AR45">
        <v>0</v>
      </c>
      <c r="AS45">
        <v>182.8</v>
      </c>
      <c r="AT45">
        <v>4.7</v>
      </c>
      <c r="BD45">
        <v>4.7</v>
      </c>
      <c r="BF45">
        <v>4</v>
      </c>
      <c r="BG45">
        <v>0.7</v>
      </c>
      <c r="BH45">
        <v>128.69999999999999</v>
      </c>
      <c r="BI45">
        <v>96.2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14.9</v>
      </c>
      <c r="H46" s="5">
        <v>0.6</v>
      </c>
      <c r="I46" s="5">
        <v>0.6</v>
      </c>
      <c r="J46" s="5"/>
      <c r="K46" s="5">
        <v>0.6</v>
      </c>
      <c r="L46" s="5"/>
      <c r="M46" s="5"/>
      <c r="N46" s="5">
        <v>14.3</v>
      </c>
      <c r="O46" s="5">
        <v>6</v>
      </c>
      <c r="S46" s="5"/>
      <c r="T46" s="5">
        <v>6</v>
      </c>
      <c r="U46" s="5">
        <v>2.2999999999999998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K46">
        <v>0</v>
      </c>
      <c r="AQ46">
        <v>0.1</v>
      </c>
      <c r="AS46">
        <v>9.3000000000000007</v>
      </c>
      <c r="BH46">
        <v>8.8000000000000007</v>
      </c>
      <c r="BI46">
        <v>2</v>
      </c>
    </row>
    <row r="47" spans="4:65" x14ac:dyDescent="0.2">
      <c r="D47" s="5" t="s">
        <v>206</v>
      </c>
      <c r="E47" s="5" t="s">
        <v>78</v>
      </c>
      <c r="F47" s="5">
        <v>305.89999999999998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115.9</v>
      </c>
      <c r="W47" s="5"/>
      <c r="X47" s="5"/>
      <c r="Y47" s="5"/>
      <c r="Z47" s="5"/>
      <c r="AA47" s="5"/>
      <c r="AB47" s="5">
        <v>115.9</v>
      </c>
      <c r="AC47" s="5">
        <v>115.8</v>
      </c>
      <c r="AD47" s="5">
        <v>0</v>
      </c>
      <c r="AJ47">
        <v>0</v>
      </c>
      <c r="AK47">
        <v>0</v>
      </c>
      <c r="AR47">
        <v>0</v>
      </c>
      <c r="AS47">
        <v>71.3</v>
      </c>
      <c r="AT47">
        <v>0.3</v>
      </c>
      <c r="BD47">
        <v>0.3</v>
      </c>
      <c r="BH47">
        <v>47.3</v>
      </c>
      <c r="BI47">
        <v>70.400000000000006</v>
      </c>
      <c r="BJ47">
        <v>0.7</v>
      </c>
      <c r="BM47">
        <v>0.7</v>
      </c>
    </row>
    <row r="48" spans="4:65" x14ac:dyDescent="0.2">
      <c r="D48" s="5" t="s">
        <v>207</v>
      </c>
      <c r="E48" s="5" t="s">
        <v>78</v>
      </c>
      <c r="F48" s="5">
        <v>10.199999999999999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</v>
      </c>
      <c r="BH48">
        <v>7.2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28.1</v>
      </c>
      <c r="G49" s="5">
        <v>1.8</v>
      </c>
      <c r="H49" s="5">
        <v>0.8</v>
      </c>
      <c r="I49" s="5">
        <v>0</v>
      </c>
      <c r="J49" s="5"/>
      <c r="K49" s="5">
        <v>0</v>
      </c>
      <c r="L49" s="5"/>
      <c r="M49" s="5">
        <v>0.8</v>
      </c>
      <c r="N49" s="5">
        <v>1</v>
      </c>
      <c r="O49" s="5">
        <v>1</v>
      </c>
      <c r="S49" s="5"/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</v>
      </c>
      <c r="AK49">
        <v>0.3</v>
      </c>
      <c r="AL49">
        <v>0.2</v>
      </c>
      <c r="AS49">
        <v>20.100000000000001</v>
      </c>
      <c r="AT49">
        <v>0.6</v>
      </c>
      <c r="BD49">
        <v>0.6</v>
      </c>
      <c r="BH49">
        <v>4.8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2.1</v>
      </c>
      <c r="BH50">
        <v>2.1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23.2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</v>
      </c>
      <c r="AJ51">
        <v>0</v>
      </c>
      <c r="AK51">
        <v>0.1</v>
      </c>
      <c r="AS51">
        <v>11.5</v>
      </c>
      <c r="BH51">
        <v>11.5</v>
      </c>
      <c r="BI51">
        <v>0</v>
      </c>
    </row>
    <row r="52" spans="4:65" x14ac:dyDescent="0.2">
      <c r="D52" t="s">
        <v>211</v>
      </c>
      <c r="E52" t="s">
        <v>78</v>
      </c>
      <c r="F52">
        <v>4.9000000000000004</v>
      </c>
      <c r="G52">
        <v>0.2</v>
      </c>
      <c r="H52">
        <v>0.2</v>
      </c>
      <c r="M52">
        <v>0.2</v>
      </c>
      <c r="S52" s="5"/>
      <c r="T52" s="5"/>
      <c r="U52" s="5"/>
      <c r="V52" s="5">
        <v>0.1</v>
      </c>
      <c r="W52" s="5"/>
      <c r="X52" s="5"/>
      <c r="Y52" s="5"/>
      <c r="Z52" s="5"/>
      <c r="AA52" s="5"/>
      <c r="AB52" s="5">
        <v>0.1</v>
      </c>
      <c r="AC52" s="5"/>
      <c r="AD52" s="5">
        <v>0</v>
      </c>
      <c r="AK52">
        <v>0.1</v>
      </c>
      <c r="AS52">
        <v>2</v>
      </c>
      <c r="BH52">
        <v>0.9</v>
      </c>
      <c r="BI52">
        <v>1.7</v>
      </c>
    </row>
    <row r="53" spans="4:65" x14ac:dyDescent="0.2">
      <c r="D53" t="s">
        <v>212</v>
      </c>
      <c r="E53" t="s">
        <v>78</v>
      </c>
      <c r="F53">
        <v>82.9</v>
      </c>
      <c r="G53">
        <v>1</v>
      </c>
      <c r="H53">
        <v>1</v>
      </c>
      <c r="I53">
        <v>1</v>
      </c>
      <c r="L53">
        <v>1</v>
      </c>
      <c r="S53" s="5"/>
      <c r="T53" s="5"/>
      <c r="U53" s="5"/>
      <c r="V53" s="5">
        <v>0.1</v>
      </c>
      <c r="W53" s="5"/>
      <c r="X53" s="5"/>
      <c r="Y53" s="5"/>
      <c r="Z53" s="5"/>
      <c r="AA53" s="5"/>
      <c r="AB53" s="5">
        <v>0.1</v>
      </c>
      <c r="AC53" s="5"/>
      <c r="AD53" s="5">
        <v>0</v>
      </c>
      <c r="AK53">
        <v>0</v>
      </c>
      <c r="AS53">
        <v>41.8</v>
      </c>
      <c r="AT53">
        <v>1.2</v>
      </c>
      <c r="BD53">
        <v>1.2</v>
      </c>
      <c r="BH53">
        <v>24.5</v>
      </c>
      <c r="BI53">
        <v>14.3</v>
      </c>
    </row>
    <row r="54" spans="4:65" x14ac:dyDescent="0.2">
      <c r="D54" t="s">
        <v>213</v>
      </c>
      <c r="E54" t="s">
        <v>78</v>
      </c>
      <c r="F54">
        <v>26.1</v>
      </c>
      <c r="V54">
        <v>0</v>
      </c>
      <c r="AB54">
        <v>0</v>
      </c>
      <c r="AD54">
        <v>0</v>
      </c>
      <c r="AK54">
        <v>0</v>
      </c>
      <c r="AS54">
        <v>8.5</v>
      </c>
      <c r="AT54">
        <v>1.5</v>
      </c>
      <c r="BD54">
        <v>1.5</v>
      </c>
      <c r="BH54">
        <v>8.9</v>
      </c>
      <c r="BI54">
        <v>7.1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1.9</v>
      </c>
      <c r="AS55">
        <v>0.4</v>
      </c>
      <c r="AT55">
        <v>0.7</v>
      </c>
      <c r="BD55">
        <v>0.7</v>
      </c>
      <c r="BH55">
        <v>0.6</v>
      </c>
      <c r="BI55">
        <v>0.2</v>
      </c>
    </row>
    <row r="56" spans="4:65" x14ac:dyDescent="0.2">
      <c r="D56" t="s">
        <v>215</v>
      </c>
      <c r="E56" t="s">
        <v>78</v>
      </c>
      <c r="F56">
        <v>30.4</v>
      </c>
      <c r="G56">
        <v>0.1</v>
      </c>
      <c r="N56">
        <v>0.1</v>
      </c>
      <c r="O56">
        <v>0.1</v>
      </c>
      <c r="V56">
        <v>21.9</v>
      </c>
      <c r="AB56">
        <v>21.9</v>
      </c>
      <c r="AK56">
        <v>21.9</v>
      </c>
      <c r="AS56">
        <v>4.8</v>
      </c>
      <c r="AT56">
        <v>0.2</v>
      </c>
      <c r="BD56">
        <v>0.2</v>
      </c>
      <c r="BF56">
        <v>0.2</v>
      </c>
      <c r="BH56">
        <v>3.5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S57">
        <v>2.4</v>
      </c>
      <c r="BH57">
        <v>1.3</v>
      </c>
      <c r="BI57">
        <v>0.2</v>
      </c>
    </row>
    <row r="58" spans="4:65" x14ac:dyDescent="0.2">
      <c r="D58" t="s">
        <v>216</v>
      </c>
      <c r="E58" t="s">
        <v>78</v>
      </c>
      <c r="F58">
        <v>13.8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5.4</v>
      </c>
      <c r="AT58">
        <v>0.2</v>
      </c>
      <c r="BD58">
        <v>0.2</v>
      </c>
      <c r="BH58">
        <v>7.3</v>
      </c>
      <c r="BI58">
        <v>0.1</v>
      </c>
    </row>
    <row r="59" spans="4:65" x14ac:dyDescent="0.2">
      <c r="D59" t="s">
        <v>102</v>
      </c>
      <c r="E59" t="s">
        <v>78</v>
      </c>
      <c r="F59">
        <v>434.5</v>
      </c>
      <c r="V59">
        <v>425</v>
      </c>
      <c r="AB59">
        <v>425</v>
      </c>
      <c r="AD59">
        <v>6.8</v>
      </c>
      <c r="AF59">
        <v>174.4</v>
      </c>
      <c r="AH59">
        <v>0</v>
      </c>
      <c r="AI59">
        <v>0.4</v>
      </c>
      <c r="AK59">
        <v>243.3</v>
      </c>
      <c r="AS59">
        <v>2.2999999999999998</v>
      </c>
      <c r="BH59">
        <v>7.2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414</v>
      </c>
      <c r="V61">
        <v>410.6</v>
      </c>
      <c r="AB61">
        <v>410.6</v>
      </c>
      <c r="AD61">
        <v>6.8</v>
      </c>
      <c r="AF61">
        <v>174.4</v>
      </c>
      <c r="AK61">
        <v>229.4</v>
      </c>
      <c r="AS61">
        <v>2.2999999999999998</v>
      </c>
      <c r="BH61">
        <v>1</v>
      </c>
    </row>
    <row r="62" spans="4:65" x14ac:dyDescent="0.2">
      <c r="D62" t="s">
        <v>219</v>
      </c>
      <c r="E62" t="s">
        <v>78</v>
      </c>
      <c r="F62">
        <v>7.3</v>
      </c>
      <c r="V62">
        <v>1.2</v>
      </c>
      <c r="AB62">
        <v>1.2</v>
      </c>
      <c r="AK62">
        <v>1.2</v>
      </c>
      <c r="BH62">
        <v>6.2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12.7</v>
      </c>
      <c r="V64">
        <v>12.7</v>
      </c>
      <c r="AB64">
        <v>12.7</v>
      </c>
      <c r="AK64">
        <v>12.7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846.2</v>
      </c>
      <c r="G66">
        <v>0.3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37.200000000000003</v>
      </c>
      <c r="AB66">
        <v>37.200000000000003</v>
      </c>
      <c r="AD66">
        <v>4.3</v>
      </c>
      <c r="AI66">
        <v>1</v>
      </c>
      <c r="AJ66">
        <v>0.2</v>
      </c>
      <c r="AK66">
        <v>30.9</v>
      </c>
      <c r="AL66">
        <v>0.8</v>
      </c>
      <c r="AS66">
        <v>459.6</v>
      </c>
      <c r="AT66">
        <v>33.4</v>
      </c>
      <c r="AY66">
        <v>1.1000000000000001</v>
      </c>
      <c r="AZ66">
        <v>1.1000000000000001</v>
      </c>
      <c r="BB66">
        <v>3</v>
      </c>
      <c r="BC66">
        <v>7.6</v>
      </c>
      <c r="BD66">
        <v>21.6</v>
      </c>
      <c r="BF66">
        <v>21.2</v>
      </c>
      <c r="BG66">
        <v>0.4</v>
      </c>
      <c r="BH66">
        <v>244.8</v>
      </c>
      <c r="BI66">
        <v>70.900000000000006</v>
      </c>
    </row>
    <row r="67" spans="4:61" x14ac:dyDescent="0.2">
      <c r="D67" t="s">
        <v>115</v>
      </c>
      <c r="E67" t="s">
        <v>78</v>
      </c>
      <c r="F67">
        <v>287.10000000000002</v>
      </c>
      <c r="G67">
        <v>0.2</v>
      </c>
      <c r="H67">
        <v>0.2</v>
      </c>
      <c r="M67">
        <v>0.2</v>
      </c>
      <c r="N67">
        <v>0.1</v>
      </c>
      <c r="P67">
        <v>0.1</v>
      </c>
      <c r="V67">
        <v>8.6999999999999993</v>
      </c>
      <c r="AB67">
        <v>8.6999999999999993</v>
      </c>
      <c r="AD67">
        <v>2.1</v>
      </c>
      <c r="AK67">
        <v>6.6</v>
      </c>
      <c r="AS67">
        <v>127.8</v>
      </c>
      <c r="AT67">
        <v>6.6</v>
      </c>
      <c r="AY67">
        <v>0.2</v>
      </c>
      <c r="AZ67">
        <v>0.2</v>
      </c>
      <c r="BC67">
        <v>4.7</v>
      </c>
      <c r="BD67">
        <v>1.7</v>
      </c>
      <c r="BF67">
        <v>1.3</v>
      </c>
      <c r="BG67">
        <v>0.4</v>
      </c>
      <c r="BH67">
        <v>131.5</v>
      </c>
      <c r="BI67">
        <v>12.3</v>
      </c>
    </row>
    <row r="68" spans="4:61" x14ac:dyDescent="0.2">
      <c r="D68" t="s">
        <v>104</v>
      </c>
      <c r="E68" t="s">
        <v>78</v>
      </c>
      <c r="F68">
        <v>400.2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288.3</v>
      </c>
      <c r="AT68">
        <v>19.899999999999999</v>
      </c>
      <c r="AY68">
        <v>0.9</v>
      </c>
      <c r="AZ68">
        <v>0.9</v>
      </c>
      <c r="BC68">
        <v>2.6</v>
      </c>
      <c r="BD68">
        <v>16.399999999999999</v>
      </c>
      <c r="BF68">
        <v>16.399999999999999</v>
      </c>
      <c r="BH68">
        <v>78.5</v>
      </c>
      <c r="BI68">
        <v>11.9</v>
      </c>
    </row>
    <row r="69" spans="4:61" x14ac:dyDescent="0.2">
      <c r="D69" t="s">
        <v>105</v>
      </c>
      <c r="E69" t="s">
        <v>78</v>
      </c>
      <c r="F69">
        <v>149.19999999999999</v>
      </c>
      <c r="V69">
        <v>17.8</v>
      </c>
      <c r="AB69">
        <v>17.8</v>
      </c>
      <c r="AD69">
        <v>1.2</v>
      </c>
      <c r="AK69">
        <v>16.600000000000001</v>
      </c>
      <c r="AS69">
        <v>43.5</v>
      </c>
      <c r="AT69">
        <v>6.8</v>
      </c>
      <c r="BB69">
        <v>3</v>
      </c>
      <c r="BC69">
        <v>0.3</v>
      </c>
      <c r="BD69">
        <v>3.5</v>
      </c>
      <c r="BF69">
        <v>3.5</v>
      </c>
      <c r="BH69">
        <v>34.4</v>
      </c>
      <c r="BI69">
        <v>46.7</v>
      </c>
    </row>
    <row r="70" spans="4:61" x14ac:dyDescent="0.2">
      <c r="D70" t="s">
        <v>106</v>
      </c>
      <c r="E70" t="s">
        <v>78</v>
      </c>
      <c r="F70">
        <v>6.5</v>
      </c>
      <c r="V70">
        <v>6.5</v>
      </c>
      <c r="AB70">
        <v>6.5</v>
      </c>
      <c r="AK70">
        <v>5.7</v>
      </c>
      <c r="AL70">
        <v>0.8</v>
      </c>
    </row>
    <row r="71" spans="4:61" x14ac:dyDescent="0.2">
      <c r="D71" t="s">
        <v>107</v>
      </c>
      <c r="E71" t="s">
        <v>78</v>
      </c>
      <c r="F71">
        <v>3.2</v>
      </c>
      <c r="V71">
        <v>2.7</v>
      </c>
      <c r="AB71">
        <v>2.7</v>
      </c>
      <c r="AI71">
        <v>1</v>
      </c>
      <c r="AK71">
        <v>1.7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570.4</v>
      </c>
      <c r="G72">
        <v>3.1</v>
      </c>
      <c r="H72">
        <v>0.1</v>
      </c>
      <c r="I72">
        <v>0.1</v>
      </c>
      <c r="J72">
        <v>0.1</v>
      </c>
      <c r="N72">
        <v>3</v>
      </c>
      <c r="O72">
        <v>0.1</v>
      </c>
      <c r="R72">
        <v>2.9</v>
      </c>
      <c r="V72">
        <v>454.7</v>
      </c>
      <c r="W72">
        <v>91</v>
      </c>
      <c r="Y72">
        <v>90.7</v>
      </c>
      <c r="Z72">
        <v>0.3</v>
      </c>
      <c r="AB72">
        <v>363.7</v>
      </c>
      <c r="AD72">
        <v>73.599999999999994</v>
      </c>
      <c r="AE72">
        <v>238.8</v>
      </c>
      <c r="AJ72">
        <v>2.2999999999999998</v>
      </c>
      <c r="AM72">
        <v>1.4</v>
      </c>
      <c r="AN72">
        <v>6.5</v>
      </c>
      <c r="AO72">
        <v>5</v>
      </c>
      <c r="AP72">
        <v>4.4000000000000004</v>
      </c>
      <c r="AQ72">
        <v>23.2</v>
      </c>
      <c r="AR72">
        <v>8.6</v>
      </c>
      <c r="AS72">
        <v>112.6</v>
      </c>
    </row>
    <row r="73" spans="4:61" x14ac:dyDescent="0.2">
      <c r="D73" t="s">
        <v>109</v>
      </c>
      <c r="E73" t="s">
        <v>78</v>
      </c>
      <c r="F73">
        <v>560.6</v>
      </c>
      <c r="G73">
        <v>3.1</v>
      </c>
      <c r="H73">
        <v>0.1</v>
      </c>
      <c r="I73">
        <v>0.1</v>
      </c>
      <c r="J73">
        <v>0.1</v>
      </c>
      <c r="N73">
        <v>3</v>
      </c>
      <c r="O73">
        <v>0.1</v>
      </c>
      <c r="R73">
        <v>2.9</v>
      </c>
      <c r="V73">
        <v>450.3</v>
      </c>
      <c r="W73">
        <v>91</v>
      </c>
      <c r="Y73">
        <v>90.7</v>
      </c>
      <c r="Z73">
        <v>0.3</v>
      </c>
      <c r="AB73">
        <v>359.3</v>
      </c>
      <c r="AD73">
        <v>73.599999999999994</v>
      </c>
      <c r="AE73">
        <v>238.8</v>
      </c>
      <c r="AJ73">
        <v>2.2000000000000002</v>
      </c>
      <c r="AM73">
        <v>1.4</v>
      </c>
      <c r="AN73">
        <v>2.2000000000000002</v>
      </c>
      <c r="AO73">
        <v>5</v>
      </c>
      <c r="AP73">
        <v>4.4000000000000004</v>
      </c>
      <c r="AQ73">
        <v>23.2</v>
      </c>
      <c r="AR73">
        <v>8.6</v>
      </c>
      <c r="AS73">
        <v>107.2</v>
      </c>
    </row>
    <row r="74" spans="4:61" x14ac:dyDescent="0.2">
      <c r="D74" t="s">
        <v>110</v>
      </c>
      <c r="E74" t="s">
        <v>78</v>
      </c>
      <c r="F74">
        <v>536.79999999999995</v>
      </c>
      <c r="V74">
        <v>429.6</v>
      </c>
      <c r="W74">
        <v>91</v>
      </c>
      <c r="Y74">
        <v>90.7</v>
      </c>
      <c r="Z74">
        <v>0.3</v>
      </c>
      <c r="AB74">
        <v>338.6</v>
      </c>
      <c r="AD74">
        <v>73.599999999999994</v>
      </c>
      <c r="AE74">
        <v>238.8</v>
      </c>
      <c r="AJ74">
        <v>2.2000000000000002</v>
      </c>
      <c r="AM74">
        <v>0.7</v>
      </c>
      <c r="AN74">
        <v>0</v>
      </c>
      <c r="AP74">
        <v>3.7</v>
      </c>
      <c r="AQ74">
        <v>11</v>
      </c>
      <c r="AR74">
        <v>8.6</v>
      </c>
      <c r="AS74">
        <v>107.2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7</v>
      </c>
      <c r="V76">
        <v>1.6</v>
      </c>
      <c r="AB76">
        <v>1.6</v>
      </c>
      <c r="AJ76">
        <v>0.1</v>
      </c>
      <c r="AN76">
        <v>1.5</v>
      </c>
      <c r="AS76">
        <v>5.4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nodes</vt:lpstr>
      <vt:lpstr>links</vt:lpstr>
      <vt:lpstr>settings</vt:lpstr>
      <vt:lpstr>legend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Tijs</cp:lastModifiedBy>
  <dcterms:created xsi:type="dcterms:W3CDTF">2023-02-26T13:26:01Z</dcterms:created>
  <dcterms:modified xsi:type="dcterms:W3CDTF">2023-04-25T09:05:21Z</dcterms:modified>
</cp:coreProperties>
</file>