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RoundSummary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<sst xmlns="http://schemas.openxmlformats.org/spreadsheetml/2006/main" count="91" uniqueCount="50">
  <si>
    <t xml:space="preserve">100 Run for Each Setting( 10 Generation x 10 population size)</t>
  </si>
  <si>
    <t xml:space="preserve">Setting</t>
  </si>
  <si>
    <t xml:space="preserve">JDEV2</t>
  </si>
  <si>
    <t xml:space="preserve">SADE</t>
  </si>
  <si>
    <t xml:space="preserve">JADE</t>
  </si>
  <si>
    <t xml:space="preserve">MaxDepth</t>
  </si>
  <si>
    <t xml:space="preserve">Max Neuron</t>
  </si>
  <si>
    <t xml:space="preserve">Combination</t>
  </si>
  <si>
    <t xml:space="preserve">Best Loss</t>
  </si>
  <si>
    <t xml:space="preserve">Best Structure Found</t>
  </si>
  <si>
    <t xml:space="preserve">#Hiddien</t>
  </si>
  <si>
    <t xml:space="preserve">Total Weights</t>
  </si>
  <si>
    <t xml:space="preserve">Generation</t>
  </si>
  <si>
    <t xml:space="preserve"> [784   3   3   3  10]</t>
  </si>
  <si>
    <t xml:space="preserve"> [784   2   2   2  10]</t>
  </si>
  <si>
    <t xml:space="preserve"> [784   2   3   2  10]</t>
  </si>
  <si>
    <t xml:space="preserve"> [784   5   4   3  10]</t>
  </si>
  <si>
    <t xml:space="preserve"> [784   5   4   4  10]</t>
  </si>
  <si>
    <t xml:space="preserve"> [784   5   6   5  10]</t>
  </si>
  <si>
    <t xml:space="preserve"> [784   8   8   8  10]</t>
  </si>
  <si>
    <t xml:space="preserve"> [784   5   8   7  10]</t>
  </si>
  <si>
    <t xml:space="preserve"> [784   7   6  10]</t>
  </si>
  <si>
    <t xml:space="preserve"> [784   9   9   8  10]</t>
  </si>
  <si>
    <t xml:space="preserve"> [784   9   7  10  10]</t>
  </si>
  <si>
    <t xml:space="preserve"> [784   8   7   6  10]</t>
  </si>
  <si>
    <t xml:space="preserve"> [784  10   9  12  10]</t>
  </si>
  <si>
    <t xml:space="preserve"> [784  11   8  11  10]</t>
  </si>
  <si>
    <t xml:space="preserve"> [784   9  10   9  10]</t>
  </si>
  <si>
    <t xml:space="preserve"> [784  14  13  13  10]</t>
  </si>
  <si>
    <t xml:space="preserve"> [784  11  11   8  10]</t>
  </si>
  <si>
    <t xml:space="preserve"> [784  12   7  11  10]</t>
  </si>
  <si>
    <t xml:space="preserve"> [784   3   3   3   2   3   2  10]</t>
  </si>
  <si>
    <t xml:space="preserve"> [784   3   3   3   3  10]</t>
  </si>
  <si>
    <t xml:space="preserve"> [784   2   2   2   2  10]</t>
  </si>
  <si>
    <t xml:space="preserve"> [784   4   3   4   3   4  10]</t>
  </si>
  <si>
    <t xml:space="preserve"> [784   2   5   6   2   5  10]</t>
  </si>
  <si>
    <t xml:space="preserve"> [784   3   2   3   5  10]</t>
  </si>
  <si>
    <t xml:space="preserve"> [784   5   7   4   6   5  10]</t>
  </si>
  <si>
    <t xml:space="preserve"> [784   6   3   6   7   7  10]</t>
  </si>
  <si>
    <t xml:space="preserve"> [784   6   3   7   6  10]</t>
  </si>
  <si>
    <t xml:space="preserve"> [784   8   7  10   8  10]</t>
  </si>
  <si>
    <t xml:space="preserve"> [784  10   8   7   6  10   9  10]</t>
  </si>
  <si>
    <t xml:space="preserve"> [784   9   8   9   6   9  10]</t>
  </si>
  <si>
    <t xml:space="preserve"> [784  12   8   7   9  12  10]</t>
  </si>
  <si>
    <t xml:space="preserve"> [784   8   9   9   8  10]</t>
  </si>
  <si>
    <t xml:space="preserve"> [784   9  11   8   8   9  10]</t>
  </si>
  <si>
    <t xml:space="preserve"> [784  13  12  14  13  13  10]</t>
  </si>
  <si>
    <t xml:space="preserve"> [784  11   6   8  11   6  10]</t>
  </si>
  <si>
    <t xml:space="preserve"> [784  11   9  11   6  10]</t>
  </si>
  <si>
    <t xml:space="preserve">Runtime(mins)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</si>
</sst>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19" activeCellId="0" sqref="O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1.3"/>
    <col collapsed="false" customWidth="true" hidden="false" outlineLevel="0" max="3" min="3" style="0" width="17.55"/>
    <col collapsed="false" customWidth="true" hidden="false" outlineLevel="0" max="5" min="5" style="0" width="27.69"/>
    <col collapsed="false" customWidth="true" hidden="false" outlineLevel="0" max="6" min="6" style="0" width="8.52"/>
    <col collapsed="false" customWidth="true" hidden="false" outlineLevel="0" max="7" min="7" style="0" width="12.56"/>
    <col collapsed="false" customWidth="true" hidden="false" outlineLevel="0" max="9" min="9" style="0" width="9.72"/>
    <col collapsed="false" customWidth="true" hidden="false" outlineLevel="0" max="10" min="10" style="0" width="25.87"/>
    <col collapsed="false" customWidth="true" hidden="false" outlineLevel="0" max="11" min="11" style="0" width="8.52"/>
    <col collapsed="false" customWidth="true" hidden="false" outlineLevel="0" max="12" min="12" style="0" width="12.56"/>
    <col collapsed="false" customWidth="true" hidden="false" outlineLevel="0" max="13" min="13" style="0" width="10.32"/>
    <col collapsed="false" customWidth="true" hidden="false" outlineLevel="0" max="15" min="15" style="0" width="22.11"/>
    <col collapsed="false" customWidth="true" hidden="false" outlineLevel="0" max="20" min="20" style="0" width="17.83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customFormat="false" ht="19.7" hidden="false" customHeight="false" outlineLevel="0" collapsed="false">
      <c r="A2" s="1"/>
      <c r="D2" s="1"/>
      <c r="I2" s="1"/>
      <c r="N2" s="1"/>
    </row>
    <row r="3" customFormat="false" ht="19.7" hidden="false" customHeight="false" outlineLevel="0" collapsed="false">
      <c r="A3" s="2" t="s">
        <v>1</v>
      </c>
      <c r="B3" s="2"/>
      <c r="C3" s="2"/>
      <c r="D3" s="2" t="s">
        <v>2</v>
      </c>
      <c r="E3" s="2"/>
      <c r="F3" s="2"/>
      <c r="G3" s="2"/>
      <c r="H3" s="2"/>
      <c r="I3" s="2" t="s">
        <v>3</v>
      </c>
      <c r="J3" s="2"/>
      <c r="K3" s="2"/>
      <c r="L3" s="2"/>
      <c r="M3" s="2"/>
      <c r="N3" s="2" t="s">
        <v>4</v>
      </c>
      <c r="O3" s="2"/>
      <c r="P3" s="2"/>
      <c r="Q3" s="2"/>
      <c r="R3" s="2"/>
    </row>
    <row r="4" s="6" customFormat="true" ht="12.8" hidden="false" customHeight="false" outlineLevel="0" collapsed="false">
      <c r="A4" s="3" t="s">
        <v>5</v>
      </c>
      <c r="B4" s="4" t="s">
        <v>6</v>
      </c>
      <c r="C4" s="5" t="s">
        <v>7</v>
      </c>
      <c r="D4" s="3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3" t="s">
        <v>8</v>
      </c>
      <c r="J4" s="4" t="s">
        <v>9</v>
      </c>
      <c r="K4" s="4" t="s">
        <v>10</v>
      </c>
      <c r="L4" s="4" t="s">
        <v>11</v>
      </c>
      <c r="M4" s="5" t="s">
        <v>12</v>
      </c>
      <c r="N4" s="3" t="s">
        <v>8</v>
      </c>
      <c r="O4" s="4" t="s">
        <v>9</v>
      </c>
      <c r="P4" s="4" t="s">
        <v>10</v>
      </c>
      <c r="Q4" s="4" t="s">
        <v>11</v>
      </c>
      <c r="R4" s="5" t="s">
        <v>12</v>
      </c>
      <c r="S4" s="0"/>
      <c r="T4" s="0"/>
      <c r="V4" s="0"/>
    </row>
    <row r="5" customFormat="false" ht="12.8" hidden="false" customHeight="false" outlineLevel="0" collapsed="false">
      <c r="A5" s="7" t="n">
        <v>4</v>
      </c>
      <c r="B5" s="8" t="n">
        <v>4</v>
      </c>
      <c r="C5" s="9" t="n">
        <f aca="false">POWER((B5-2+1),(A5-2+1))</f>
        <v>27</v>
      </c>
      <c r="D5" s="10" t="n">
        <v>0.180960929781199</v>
      </c>
      <c r="E5" s="11" t="s">
        <v>13</v>
      </c>
      <c r="F5" s="11" t="n">
        <v>3</v>
      </c>
      <c r="G5" s="12" t="n">
        <v>211680</v>
      </c>
      <c r="H5" s="13" t="n">
        <v>0</v>
      </c>
      <c r="I5" s="10" t="n">
        <v>0.201214701931924</v>
      </c>
      <c r="J5" s="11" t="s">
        <v>14</v>
      </c>
      <c r="K5" s="11" t="n">
        <v>3</v>
      </c>
      <c r="L5" s="12" t="n">
        <f aca="false">784*2*2*2*10</f>
        <v>62720</v>
      </c>
      <c r="M5" s="13" t="n">
        <v>6</v>
      </c>
      <c r="N5" s="10" t="n">
        <v>0.208151548847556</v>
      </c>
      <c r="O5" s="11" t="s">
        <v>15</v>
      </c>
      <c r="P5" s="11" t="n">
        <v>3</v>
      </c>
      <c r="Q5" s="12" t="n">
        <v>94080</v>
      </c>
      <c r="R5" s="13" t="n">
        <v>7</v>
      </c>
    </row>
    <row r="6" customFormat="false" ht="12.8" hidden="false" customHeight="false" outlineLevel="0" collapsed="false">
      <c r="A6" s="7" t="n">
        <v>4</v>
      </c>
      <c r="B6" s="8" t="n">
        <v>6</v>
      </c>
      <c r="C6" s="9" t="n">
        <f aca="false">POWER((B6-2+1),(A6-2+1))</f>
        <v>125</v>
      </c>
      <c r="D6" s="10" t="n">
        <v>0.171429671291262</v>
      </c>
      <c r="E6" s="11" t="s">
        <v>16</v>
      </c>
      <c r="F6" s="11" t="n">
        <v>3</v>
      </c>
      <c r="G6" s="12" t="n">
        <f aca="false">784*5*4*3*10</f>
        <v>470400</v>
      </c>
      <c r="H6" s="13" t="n">
        <v>8</v>
      </c>
      <c r="I6" s="10" t="n">
        <v>0.175306277602911</v>
      </c>
      <c r="J6" s="11" t="s">
        <v>17</v>
      </c>
      <c r="K6" s="11" t="n">
        <v>3</v>
      </c>
      <c r="L6" s="12" t="n">
        <f aca="false">784*5*4*4*10</f>
        <v>627200</v>
      </c>
      <c r="M6" s="13" t="n">
        <v>1</v>
      </c>
      <c r="N6" s="10" t="n">
        <v>0.15737646523118</v>
      </c>
      <c r="O6" s="11" t="s">
        <v>18</v>
      </c>
      <c r="P6" s="11" t="n">
        <v>3</v>
      </c>
      <c r="Q6" s="12" t="n">
        <v>1176000</v>
      </c>
      <c r="R6" s="13" t="n">
        <v>8</v>
      </c>
    </row>
    <row r="7" customFormat="false" ht="12.8" hidden="false" customHeight="false" outlineLevel="0" collapsed="false">
      <c r="A7" s="7" t="n">
        <v>4</v>
      </c>
      <c r="B7" s="8" t="n">
        <v>8</v>
      </c>
      <c r="C7" s="9" t="n">
        <f aca="false">POWER((B7-2+1),(A7-2+1))</f>
        <v>343</v>
      </c>
      <c r="D7" s="10" t="n">
        <v>0.052621752390172</v>
      </c>
      <c r="E7" s="11" t="s">
        <v>19</v>
      </c>
      <c r="F7" s="11" t="n">
        <v>3</v>
      </c>
      <c r="G7" s="12" t="n">
        <f aca="false">784*8*8*8*10</f>
        <v>4014080</v>
      </c>
      <c r="H7" s="13" t="n">
        <v>3</v>
      </c>
      <c r="I7" s="10" t="n">
        <v>0.107868594286032</v>
      </c>
      <c r="J7" s="11" t="s">
        <v>20</v>
      </c>
      <c r="K7" s="11" t="n">
        <v>3</v>
      </c>
      <c r="L7" s="12" t="n">
        <f aca="false">784*5*8*7*10</f>
        <v>2195200</v>
      </c>
      <c r="M7" s="13" t="n">
        <v>8</v>
      </c>
      <c r="N7" s="10" t="n">
        <v>0.145937572758645</v>
      </c>
      <c r="O7" s="11" t="s">
        <v>21</v>
      </c>
      <c r="P7" s="11" t="n">
        <v>2</v>
      </c>
      <c r="Q7" s="12" t="n">
        <v>329280</v>
      </c>
      <c r="R7" s="13" t="n">
        <v>3</v>
      </c>
    </row>
    <row r="8" customFormat="false" ht="12.8" hidden="false" customHeight="false" outlineLevel="0" collapsed="false">
      <c r="A8" s="7" t="n">
        <v>4</v>
      </c>
      <c r="B8" s="8" t="n">
        <v>10</v>
      </c>
      <c r="C8" s="9" t="n">
        <f aca="false">POWER((B8-2+1),(A8-2+1))</f>
        <v>729</v>
      </c>
      <c r="D8" s="10" t="n">
        <v>0.054301779112895</v>
      </c>
      <c r="E8" s="11" t="s">
        <v>22</v>
      </c>
      <c r="F8" s="11" t="n">
        <v>3</v>
      </c>
      <c r="G8" s="12" t="n">
        <f aca="false">784*9*9*8*10</f>
        <v>5080320</v>
      </c>
      <c r="H8" s="13" t="n">
        <v>7</v>
      </c>
      <c r="I8" s="10" t="n">
        <v>0.0593678476953646</v>
      </c>
      <c r="J8" s="11" t="s">
        <v>23</v>
      </c>
      <c r="K8" s="11" t="n">
        <v>3</v>
      </c>
      <c r="L8" s="12" t="n">
        <f aca="false">784*9*7*10*10</f>
        <v>4939200</v>
      </c>
      <c r="M8" s="13" t="n">
        <v>6</v>
      </c>
      <c r="N8" s="10" t="n">
        <v>0.0728427179972641</v>
      </c>
      <c r="O8" s="11" t="s">
        <v>24</v>
      </c>
      <c r="P8" s="11" t="n">
        <v>3</v>
      </c>
      <c r="Q8" s="12" t="n">
        <v>2634240</v>
      </c>
      <c r="R8" s="13" t="n">
        <v>8</v>
      </c>
    </row>
    <row r="9" customFormat="false" ht="12.8" hidden="false" customHeight="false" outlineLevel="0" collapsed="false">
      <c r="A9" s="7" t="n">
        <v>4</v>
      </c>
      <c r="B9" s="8" t="n">
        <v>12</v>
      </c>
      <c r="C9" s="9" t="n">
        <f aca="false">POWER((B9-2+1),(A9-2+1))</f>
        <v>1331</v>
      </c>
      <c r="D9" s="10" t="n">
        <v>0.047505367217411</v>
      </c>
      <c r="E9" s="11" t="s">
        <v>25</v>
      </c>
      <c r="F9" s="11" t="n">
        <v>3</v>
      </c>
      <c r="G9" s="12" t="n">
        <f aca="false">784*10*9*12*10</f>
        <v>8467200</v>
      </c>
      <c r="H9" s="13" t="n">
        <v>1</v>
      </c>
      <c r="I9" s="10" t="n">
        <v>0.0483631273228675</v>
      </c>
      <c r="J9" s="11" t="s">
        <v>26</v>
      </c>
      <c r="K9" s="11" t="n">
        <v>3</v>
      </c>
      <c r="L9" s="12" t="n">
        <f aca="false">784*11*8*11*10</f>
        <v>7589120</v>
      </c>
      <c r="M9" s="13" t="n">
        <v>7</v>
      </c>
      <c r="N9" s="10" t="n">
        <v>0.0570583954611793</v>
      </c>
      <c r="O9" s="11" t="s">
        <v>27</v>
      </c>
      <c r="P9" s="11" t="n">
        <v>3</v>
      </c>
      <c r="Q9" s="12" t="n">
        <v>6350400</v>
      </c>
      <c r="R9" s="13" t="n">
        <v>7</v>
      </c>
    </row>
    <row r="10" customFormat="false" ht="12.8" hidden="false" customHeight="false" outlineLevel="0" collapsed="false">
      <c r="A10" s="14" t="n">
        <v>4</v>
      </c>
      <c r="B10" s="15" t="n">
        <v>14</v>
      </c>
      <c r="C10" s="16" t="n">
        <f aca="false">POWER((B10-2+1),(A10-2+1))</f>
        <v>2197</v>
      </c>
      <c r="D10" s="17" t="n">
        <v>0.035950538421137</v>
      </c>
      <c r="E10" s="18" t="s">
        <v>28</v>
      </c>
      <c r="F10" s="18" t="n">
        <v>3</v>
      </c>
      <c r="G10" s="19" t="n">
        <f aca="false">784*14*13*13*10</f>
        <v>18549440</v>
      </c>
      <c r="H10" s="20" t="n">
        <v>9</v>
      </c>
      <c r="I10" s="17" t="n">
        <v>0.0530315619723406</v>
      </c>
      <c r="J10" s="18" t="s">
        <v>29</v>
      </c>
      <c r="K10" s="18" t="n">
        <v>3</v>
      </c>
      <c r="L10" s="19" t="n">
        <f aca="false">784*11*11*8*10</f>
        <v>7589120</v>
      </c>
      <c r="M10" s="20" t="n">
        <v>0</v>
      </c>
      <c r="N10" s="17" t="n">
        <v>0.0575345866978169</v>
      </c>
      <c r="O10" s="18" t="s">
        <v>30</v>
      </c>
      <c r="P10" s="18" t="n">
        <v>3</v>
      </c>
      <c r="Q10" s="19" t="n">
        <v>7244160</v>
      </c>
      <c r="R10" s="20" t="n">
        <v>2</v>
      </c>
    </row>
    <row r="12" customFormat="false" ht="19.7" hidden="false" customHeight="false" outlineLevel="0" collapsed="false">
      <c r="A12" s="2" t="s">
        <v>1</v>
      </c>
      <c r="B12" s="2"/>
      <c r="C12" s="2"/>
      <c r="D12" s="2" t="s">
        <v>2</v>
      </c>
      <c r="E12" s="2"/>
      <c r="F12" s="2"/>
      <c r="G12" s="2"/>
      <c r="H12" s="2"/>
      <c r="I12" s="2" t="s">
        <v>3</v>
      </c>
      <c r="J12" s="2"/>
      <c r="K12" s="2"/>
      <c r="L12" s="2"/>
      <c r="M12" s="2"/>
      <c r="N12" s="2" t="s">
        <v>4</v>
      </c>
      <c r="O12" s="2"/>
      <c r="P12" s="2"/>
      <c r="Q12" s="2"/>
      <c r="R12" s="2"/>
    </row>
    <row r="13" customFormat="false" ht="12.8" hidden="false" customHeight="false" outlineLevel="0" collapsed="false">
      <c r="A13" s="3" t="s">
        <v>5</v>
      </c>
      <c r="B13" s="4" t="s">
        <v>6</v>
      </c>
      <c r="C13" s="5" t="s">
        <v>7</v>
      </c>
      <c r="D13" s="3" t="s">
        <v>8</v>
      </c>
      <c r="E13" s="4" t="s">
        <v>9</v>
      </c>
      <c r="F13" s="4" t="s">
        <v>10</v>
      </c>
      <c r="G13" s="21" t="s">
        <v>11</v>
      </c>
      <c r="H13" s="5" t="s">
        <v>12</v>
      </c>
      <c r="I13" s="3" t="s">
        <v>8</v>
      </c>
      <c r="J13" s="4" t="s">
        <v>9</v>
      </c>
      <c r="K13" s="4" t="s">
        <v>10</v>
      </c>
      <c r="L13" s="4" t="s">
        <v>11</v>
      </c>
      <c r="M13" s="5" t="s">
        <v>12</v>
      </c>
      <c r="N13" s="3" t="s">
        <v>8</v>
      </c>
      <c r="O13" s="4" t="s">
        <v>9</v>
      </c>
      <c r="P13" s="4" t="s">
        <v>10</v>
      </c>
      <c r="Q13" s="4" t="s">
        <v>11</v>
      </c>
      <c r="R13" s="5" t="s">
        <v>12</v>
      </c>
    </row>
    <row r="14" customFormat="false" ht="12.8" hidden="false" customHeight="false" outlineLevel="0" collapsed="false">
      <c r="A14" s="7" t="n">
        <v>6</v>
      </c>
      <c r="B14" s="8" t="n">
        <v>4</v>
      </c>
      <c r="C14" s="9" t="n">
        <f aca="false">POWER((B14-2+1),(A14-2+1))</f>
        <v>243</v>
      </c>
      <c r="D14" s="10" t="n">
        <v>0.188001875139773</v>
      </c>
      <c r="E14" s="11" t="s">
        <v>31</v>
      </c>
      <c r="F14" s="11" t="n">
        <v>6</v>
      </c>
      <c r="G14" s="12" t="n">
        <f aca="false">784*3*3*3*2*3*2*10</f>
        <v>2540160</v>
      </c>
      <c r="H14" s="13" t="n">
        <v>9</v>
      </c>
      <c r="I14" s="10" t="n">
        <v>0.205209542579949</v>
      </c>
      <c r="J14" s="11" t="s">
        <v>32</v>
      </c>
      <c r="K14" s="11" t="n">
        <v>4</v>
      </c>
      <c r="L14" s="12" t="n">
        <f aca="false">784*3*3*3*3*10</f>
        <v>635040</v>
      </c>
      <c r="M14" s="13" t="n">
        <v>7</v>
      </c>
      <c r="N14" s="10" t="n">
        <v>0.201862516641617</v>
      </c>
      <c r="O14" s="11" t="s">
        <v>33</v>
      </c>
      <c r="P14" s="11" t="n">
        <v>4</v>
      </c>
      <c r="Q14" s="12" t="n">
        <v>125440</v>
      </c>
      <c r="R14" s="13" t="n">
        <v>6</v>
      </c>
    </row>
    <row r="15" customFormat="false" ht="12.8" hidden="false" customHeight="false" outlineLevel="0" collapsed="false">
      <c r="A15" s="7" t="n">
        <v>6</v>
      </c>
      <c r="B15" s="8" t="n">
        <v>6</v>
      </c>
      <c r="C15" s="9" t="n">
        <f aca="false">POWER((B15-2+1),(A15-2+1))</f>
        <v>3125</v>
      </c>
      <c r="D15" s="10" t="n">
        <v>0.146218536626548</v>
      </c>
      <c r="E15" s="11" t="s">
        <v>34</v>
      </c>
      <c r="F15" s="11" t="n">
        <v>5</v>
      </c>
      <c r="G15" s="12" t="n">
        <f aca="false">784*4*3*4*3*4*10</f>
        <v>4515840</v>
      </c>
      <c r="H15" s="13" t="n">
        <v>1</v>
      </c>
      <c r="I15" s="10" t="n">
        <v>0.153918159428984</v>
      </c>
      <c r="J15" s="11" t="s">
        <v>35</v>
      </c>
      <c r="K15" s="11" t="n">
        <v>5</v>
      </c>
      <c r="L15" s="12" t="n">
        <f aca="false">784*2*5*6*2*5*10</f>
        <v>4704000</v>
      </c>
      <c r="M15" s="13" t="n">
        <v>5</v>
      </c>
      <c r="N15" s="10" t="n">
        <v>0.170896174859256</v>
      </c>
      <c r="O15" s="11" t="s">
        <v>36</v>
      </c>
      <c r="P15" s="11" t="n">
        <v>4</v>
      </c>
      <c r="Q15" s="12" t="n">
        <v>705600</v>
      </c>
      <c r="R15" s="13" t="n">
        <v>5</v>
      </c>
    </row>
    <row r="16" customFormat="false" ht="12.8" hidden="false" customHeight="false" outlineLevel="0" collapsed="false">
      <c r="A16" s="7" t="n">
        <v>6</v>
      </c>
      <c r="B16" s="8" t="n">
        <v>8</v>
      </c>
      <c r="C16" s="9" t="n">
        <f aca="false">POWER((B16-2+1),(A16-2+1))</f>
        <v>16807</v>
      </c>
      <c r="D16" s="10" t="n">
        <v>0.098899317901116</v>
      </c>
      <c r="E16" s="11" t="s">
        <v>37</v>
      </c>
      <c r="F16" s="11" t="n">
        <v>5</v>
      </c>
      <c r="G16" s="12" t="n">
        <f aca="false">784*5*7*4*6*5*10</f>
        <v>32928000</v>
      </c>
      <c r="H16" s="13" t="n">
        <v>9</v>
      </c>
      <c r="I16" s="10" t="n">
        <v>0.0861098353462294</v>
      </c>
      <c r="J16" s="11" t="s">
        <v>38</v>
      </c>
      <c r="K16" s="11" t="n">
        <v>5</v>
      </c>
      <c r="L16" s="12" t="n">
        <f aca="false">784*6*3*6*7*7*10</f>
        <v>41489280</v>
      </c>
      <c r="M16" s="13" t="n">
        <v>9</v>
      </c>
      <c r="N16" s="10" t="n">
        <v>0.0889758799290284</v>
      </c>
      <c r="O16" s="11" t="s">
        <v>39</v>
      </c>
      <c r="P16" s="11" t="n">
        <v>4</v>
      </c>
      <c r="Q16" s="12" t="n">
        <v>5927040</v>
      </c>
      <c r="R16" s="13" t="n">
        <v>3</v>
      </c>
    </row>
    <row r="17" customFormat="false" ht="12.8" hidden="false" customHeight="false" outlineLevel="0" collapsed="false">
      <c r="A17" s="7" t="n">
        <v>6</v>
      </c>
      <c r="B17" s="8" t="n">
        <v>10</v>
      </c>
      <c r="C17" s="9" t="n">
        <f aca="false">POWER((B17-2+1),(A17-2+1))</f>
        <v>59049</v>
      </c>
      <c r="D17" s="10" t="n">
        <v>0.049127380728023</v>
      </c>
      <c r="E17" s="11" t="s">
        <v>40</v>
      </c>
      <c r="F17" s="11" t="n">
        <v>4</v>
      </c>
      <c r="G17" s="12" t="n">
        <f aca="false">784*8*7*10*8*10</f>
        <v>35123200</v>
      </c>
      <c r="H17" s="13" t="n">
        <v>8</v>
      </c>
      <c r="I17" s="10" t="n">
        <v>0.0502094347698148</v>
      </c>
      <c r="J17" s="11" t="s">
        <v>41</v>
      </c>
      <c r="K17" s="11" t="n">
        <v>6</v>
      </c>
      <c r="L17" s="12" t="n">
        <f aca="false">784*10*8*7*6*10*9*10</f>
        <v>2370816000</v>
      </c>
      <c r="M17" s="13" t="n">
        <v>9</v>
      </c>
      <c r="N17" s="10" t="n">
        <v>0.0544249402526766</v>
      </c>
      <c r="O17" s="11" t="s">
        <v>42</v>
      </c>
      <c r="P17" s="11" t="n">
        <v>5</v>
      </c>
      <c r="Q17" s="12" t="n">
        <v>274337280</v>
      </c>
      <c r="R17" s="13" t="n">
        <v>0</v>
      </c>
    </row>
    <row r="18" customFormat="false" ht="12.8" hidden="false" customHeight="false" outlineLevel="0" collapsed="false">
      <c r="A18" s="7" t="n">
        <v>6</v>
      </c>
      <c r="B18" s="8" t="n">
        <v>12</v>
      </c>
      <c r="C18" s="9" t="n">
        <f aca="false">POWER((B18-2+1),(A18-2+1))</f>
        <v>161051</v>
      </c>
      <c r="D18" s="10" t="n">
        <v>0.04169769664749</v>
      </c>
      <c r="E18" s="11" t="s">
        <v>43</v>
      </c>
      <c r="F18" s="11" t="n">
        <v>5</v>
      </c>
      <c r="G18" s="12" t="n">
        <f aca="false">784*12*8*7*9*12*10</f>
        <v>568995840</v>
      </c>
      <c r="H18" s="13" t="n">
        <v>7</v>
      </c>
      <c r="I18" s="10" t="n">
        <v>0.048198033313558</v>
      </c>
      <c r="J18" s="11" t="s">
        <v>44</v>
      </c>
      <c r="K18" s="11" t="n">
        <v>4</v>
      </c>
      <c r="L18" s="12" t="n">
        <f aca="false">784*8*9*9*8*10</f>
        <v>40642560</v>
      </c>
      <c r="M18" s="13" t="n">
        <v>8</v>
      </c>
      <c r="N18" s="10" t="n">
        <v>0.0458972614631057</v>
      </c>
      <c r="O18" s="11" t="s">
        <v>45</v>
      </c>
      <c r="P18" s="11" t="n">
        <v>5</v>
      </c>
      <c r="Q18" s="12" t="n">
        <v>447068160</v>
      </c>
      <c r="R18" s="13" t="n">
        <v>3</v>
      </c>
    </row>
    <row r="19" customFormat="false" ht="12.8" hidden="false" customHeight="false" outlineLevel="0" collapsed="false">
      <c r="A19" s="14" t="n">
        <v>6</v>
      </c>
      <c r="B19" s="15" t="n">
        <v>14</v>
      </c>
      <c r="C19" s="16" t="n">
        <f aca="false">POWER((B19-2+1),(A19-2+1))</f>
        <v>371293</v>
      </c>
      <c r="D19" s="17" t="n">
        <v>0.033712273819292</v>
      </c>
      <c r="E19" s="18" t="s">
        <v>46</v>
      </c>
      <c r="F19" s="18" t="n">
        <v>5</v>
      </c>
      <c r="G19" s="19" t="n">
        <f aca="false">784*13*12*14*13*13*10</f>
        <v>2893712640</v>
      </c>
      <c r="H19" s="20" t="n">
        <v>8</v>
      </c>
      <c r="I19" s="17" t="n">
        <v>0.0470478899456793</v>
      </c>
      <c r="J19" s="18" t="s">
        <v>47</v>
      </c>
      <c r="K19" s="18" t="n">
        <v>5</v>
      </c>
      <c r="L19" s="19" t="n">
        <f aca="false">784*11*6*8*11*6*10</f>
        <v>273208320</v>
      </c>
      <c r="M19" s="20" t="n">
        <v>3</v>
      </c>
      <c r="N19" s="17" t="n">
        <v>0.048412259081495</v>
      </c>
      <c r="O19" s="18" t="s">
        <v>48</v>
      </c>
      <c r="P19" s="18" t="n">
        <v>4</v>
      </c>
      <c r="Q19" s="19" t="n">
        <v>51226560</v>
      </c>
      <c r="R19" s="20" t="n">
        <v>7</v>
      </c>
    </row>
    <row r="20" customFormat="false" ht="12.8" hidden="false" customHeight="false" outlineLevel="0" collapsed="false">
      <c r="L20" s="12"/>
    </row>
  </sheetData>
  <mergeCells count="9">
    <mergeCell ref="A1:J1"/>
    <mergeCell ref="A3:C3"/>
    <mergeCell ref="D3:H3"/>
    <mergeCell ref="I3:M3"/>
    <mergeCell ref="N3:R3"/>
    <mergeCell ref="A12:C12"/>
    <mergeCell ref="D12:H12"/>
    <mergeCell ref="I12:M12"/>
    <mergeCell ref="N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cols>
    <col collapsed="false" customWidth="true" hidden="false" outlineLevel="0" max="6" min="4" style="0" width="17.18"/>
  </cols>
  <sheetData>
    <row r="1" customFormat="false" ht="19.7" hidden="false" customHeight="false" outlineLevel="0" collapsed="false">
      <c r="A1" s="22" t="s">
        <v>1</v>
      </c>
      <c r="B1" s="22"/>
      <c r="C1" s="22"/>
      <c r="D1" s="23" t="s">
        <v>2</v>
      </c>
      <c r="E1" s="23" t="s">
        <v>3</v>
      </c>
      <c r="F1" s="23" t="s">
        <v>4</v>
      </c>
    </row>
    <row r="2" customFormat="false" ht="12.8" hidden="false" customHeight="false" outlineLevel="0" collapsed="false">
      <c r="A2" s="3" t="s">
        <v>5</v>
      </c>
      <c r="B2" s="4" t="s">
        <v>6</v>
      </c>
      <c r="C2" s="5" t="s">
        <v>7</v>
      </c>
      <c r="D2" s="0" t="s">
        <v>49</v>
      </c>
      <c r="E2" s="0" t="s">
        <v>49</v>
      </c>
      <c r="F2" s="0" t="s">
        <v>49</v>
      </c>
    </row>
    <row r="3" customFormat="false" ht="12.8" hidden="false" customHeight="false" outlineLevel="0" collapsed="false">
      <c r="A3" s="7" t="n">
        <v>4</v>
      </c>
      <c r="B3" s="8" t="n">
        <v>4</v>
      </c>
      <c r="C3" s="9" t="n">
        <f aca="false">POWER((B3-2+1),(A3-2+1))</f>
        <v>27</v>
      </c>
      <c r="D3" s="24" t="n">
        <v>54.7243206025</v>
      </c>
      <c r="E3" s="25" t="n">
        <v>43.4923229218333</v>
      </c>
      <c r="F3" s="26" t="n">
        <v>45.5844165881667</v>
      </c>
    </row>
    <row r="4" customFormat="false" ht="12.8" hidden="false" customHeight="false" outlineLevel="0" collapsed="false">
      <c r="A4" s="7" t="n">
        <v>4</v>
      </c>
      <c r="B4" s="8" t="n">
        <v>6</v>
      </c>
      <c r="C4" s="9" t="n">
        <f aca="false">POWER((B4-2+1),(A4-2+1))</f>
        <v>125</v>
      </c>
      <c r="D4" s="27" t="n">
        <v>56.473408409</v>
      </c>
      <c r="E4" s="28" t="n">
        <v>42.9150394241667</v>
      </c>
      <c r="F4" s="29" t="n">
        <v>43.9749471226667</v>
      </c>
    </row>
    <row r="5" customFormat="false" ht="12.8" hidden="false" customHeight="false" outlineLevel="0" collapsed="false">
      <c r="A5" s="7" t="n">
        <v>4</v>
      </c>
      <c r="B5" s="8" t="n">
        <v>8</v>
      </c>
      <c r="C5" s="9" t="n">
        <f aca="false">POWER((B5-2+1),(A5-2+1))</f>
        <v>343</v>
      </c>
      <c r="D5" s="27" t="n">
        <v>71.0718899726667</v>
      </c>
      <c r="E5" s="28" t="n">
        <v>54.244209981</v>
      </c>
      <c r="F5" s="29" t="n">
        <v>49.1024564266667</v>
      </c>
    </row>
    <row r="6" customFormat="false" ht="12.8" hidden="false" customHeight="false" outlineLevel="0" collapsed="false">
      <c r="A6" s="7" t="n">
        <v>4</v>
      </c>
      <c r="B6" s="8" t="n">
        <v>10</v>
      </c>
      <c r="C6" s="9" t="n">
        <f aca="false">POWER((B6-2+1),(A6-2+1))</f>
        <v>729</v>
      </c>
      <c r="D6" s="27" t="n">
        <v>74.7521238843333</v>
      </c>
      <c r="E6" s="30" t="n">
        <v>53.0953025858333</v>
      </c>
      <c r="F6" s="29" t="n">
        <v>57.251076297</v>
      </c>
    </row>
    <row r="7" customFormat="false" ht="12.8" hidden="false" customHeight="false" outlineLevel="0" collapsed="false">
      <c r="A7" s="7" t="n">
        <v>4</v>
      </c>
      <c r="B7" s="8" t="n">
        <v>12</v>
      </c>
      <c r="C7" s="9" t="n">
        <f aca="false">POWER((B7-2+1),(A7-2+1))</f>
        <v>1331</v>
      </c>
      <c r="D7" s="27" t="n">
        <v>72.0572628656667</v>
      </c>
      <c r="E7" s="28" t="n">
        <v>64.2548033515</v>
      </c>
      <c r="F7" s="29" t="n">
        <v>54.3850230615</v>
      </c>
    </row>
    <row r="8" customFormat="false" ht="12.8" hidden="false" customHeight="false" outlineLevel="0" collapsed="false">
      <c r="A8" s="14" t="n">
        <v>4</v>
      </c>
      <c r="B8" s="15" t="n">
        <v>14</v>
      </c>
      <c r="C8" s="16" t="n">
        <f aca="false">POWER((B8-2+1),(A8-2+1))</f>
        <v>2197</v>
      </c>
      <c r="D8" s="31" t="n">
        <v>69.3892571051667</v>
      </c>
      <c r="E8" s="32" t="n">
        <v>66.290199848</v>
      </c>
      <c r="F8" s="33" t="n">
        <v>62.85351276</v>
      </c>
    </row>
    <row r="9" customFormat="false" ht="12.8" hidden="false" customHeight="false" outlineLevel="0" collapsed="false">
      <c r="A9" s="7" t="n">
        <v>6</v>
      </c>
      <c r="B9" s="8" t="n">
        <v>4</v>
      </c>
      <c r="C9" s="9" t="n">
        <f aca="false">POWER((B9-2+1),(A9-2+1))</f>
        <v>243</v>
      </c>
      <c r="D9" s="24" t="n">
        <v>62.8734850963333</v>
      </c>
      <c r="E9" s="25" t="n">
        <v>59.2194078565</v>
      </c>
      <c r="F9" s="26" t="n">
        <v>62.0749791383333</v>
      </c>
    </row>
    <row r="10" customFormat="false" ht="12.8" hidden="false" customHeight="false" outlineLevel="0" collapsed="false">
      <c r="A10" s="7" t="n">
        <v>6</v>
      </c>
      <c r="B10" s="8" t="n">
        <v>6</v>
      </c>
      <c r="C10" s="9" t="n">
        <f aca="false">POWER((B10-2+1),(A10-2+1))</f>
        <v>3125</v>
      </c>
      <c r="D10" s="27" t="n">
        <v>74.9877943873333</v>
      </c>
      <c r="E10" s="28" t="n">
        <v>72.1118099411667</v>
      </c>
      <c r="F10" s="29" t="n">
        <v>72.9507414976667</v>
      </c>
    </row>
    <row r="11" customFormat="false" ht="12.8" hidden="false" customHeight="false" outlineLevel="0" collapsed="false">
      <c r="A11" s="7" t="n">
        <v>6</v>
      </c>
      <c r="B11" s="8" t="n">
        <v>8</v>
      </c>
      <c r="C11" s="9" t="n">
        <f aca="false">POWER((B11-2+1),(A11-2+1))</f>
        <v>16807</v>
      </c>
      <c r="D11" s="27" t="n">
        <v>85.5840546806667</v>
      </c>
      <c r="E11" s="34" t="n">
        <v>70.7526794631667</v>
      </c>
      <c r="F11" s="29" t="n">
        <v>75.4212828318333</v>
      </c>
    </row>
    <row r="12" customFormat="false" ht="12.8" hidden="false" customHeight="false" outlineLevel="0" collapsed="false">
      <c r="A12" s="7" t="n">
        <v>6</v>
      </c>
      <c r="B12" s="8" t="n">
        <v>10</v>
      </c>
      <c r="C12" s="9" t="n">
        <f aca="false">POWER((B12-2+1),(A12-2+1))</f>
        <v>59049</v>
      </c>
      <c r="D12" s="27" t="n">
        <v>96.0529043595</v>
      </c>
      <c r="E12" s="28" t="n">
        <v>94.1381097356667</v>
      </c>
      <c r="F12" s="29" t="n">
        <v>87.1699620763333</v>
      </c>
    </row>
    <row r="13" customFormat="false" ht="12.8" hidden="false" customHeight="false" outlineLevel="0" collapsed="false">
      <c r="A13" s="7" t="n">
        <v>6</v>
      </c>
      <c r="B13" s="8" t="n">
        <v>12</v>
      </c>
      <c r="C13" s="9" t="n">
        <f aca="false">POWER((B13-2+1),(A13-2+1))</f>
        <v>161051</v>
      </c>
      <c r="D13" s="35" t="n">
        <v>92.6229427138333</v>
      </c>
      <c r="E13" s="34" t="n">
        <v>90.9033170898333</v>
      </c>
      <c r="F13" s="29" t="n">
        <v>90.3681144158333</v>
      </c>
    </row>
    <row r="14" customFormat="false" ht="12.8" hidden="false" customHeight="false" outlineLevel="0" collapsed="false">
      <c r="A14" s="14" t="n">
        <v>6</v>
      </c>
      <c r="B14" s="15" t="n">
        <v>14</v>
      </c>
      <c r="C14" s="16" t="n">
        <f aca="false">POWER((B14-2+1),(A14-2+1))</f>
        <v>371293</v>
      </c>
      <c r="D14" s="36" t="n">
        <v>98.6133029381667</v>
      </c>
      <c r="E14" s="37" t="n">
        <v>84.1232626795</v>
      </c>
      <c r="F14" s="38" t="n">
        <v>86.0386002858333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2022-01-19T00:05:44Z</dcterms:created>
  <dc:creator/>
  <dc:description/>
  <dc:language>en-HK</dc:language>
  <cp:lastModifiedBy/>
  <dcterms:modified xsi:type="dcterms:W3CDTF">2022-01-19T00:05:25Z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