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чет" sheetId="1" state="visible" r:id="rId2"/>
    <sheet name="наклейки 58x30" sheetId="2" state="visible" r:id="rId3"/>
    <sheet name="наклейки 58x40" sheetId="3" state="visible" r:id="rId4"/>
    <sheet name="Лист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<sst xmlns="http://schemas.openxmlformats.org/spreadsheetml/2006/main" count="139" uniqueCount="32">
  <si>
    <t xml:space="preserve">Кисель В.Б.</t>
  </si>
  <si>
    <t xml:space="preserve">Ведущий инженер по РН, РЛ и связи</t>
  </si>
  <si>
    <t xml:space="preserve">№</t>
  </si>
  <si>
    <t xml:space="preserve">Модель</t>
  </si>
  <si>
    <t xml:space="preserve">Вес</t>
  </si>
  <si>
    <t xml:space="preserve">Давление</t>
  </si>
  <si>
    <t xml:space="preserve">Расположение</t>
  </si>
  <si>
    <t xml:space="preserve">ОП-8 (з) ABCE-01</t>
  </si>
  <si>
    <t xml:space="preserve">Вышка КДП, эл. щитовая 1 этаж</t>
  </si>
  <si>
    <t xml:space="preserve">Вышка КДП, эл. щитовая 2 этаж</t>
  </si>
  <si>
    <t xml:space="preserve">Вышка КДП, лифтовая 2 этаж</t>
  </si>
  <si>
    <t xml:space="preserve">Вышка КДП, коридор лифтовой</t>
  </si>
  <si>
    <t xml:space="preserve">ЛАЗ связи</t>
  </si>
  <si>
    <t xml:space="preserve">ЛАЗ КДП</t>
  </si>
  <si>
    <t xml:space="preserve">Комната сменного инженера</t>
  </si>
  <si>
    <t xml:space="preserve">Радиобюро</t>
  </si>
  <si>
    <t xml:space="preserve">Электрощитовая </t>
  </si>
  <si>
    <t xml:space="preserve">Коридор 1 этаж</t>
  </si>
  <si>
    <t xml:space="preserve">Коридор комната инструктажей</t>
  </si>
  <si>
    <t xml:space="preserve">Комната отдыха диспетчеров</t>
  </si>
  <si>
    <t xml:space="preserve">зал ПИО</t>
  </si>
  <si>
    <t xml:space="preserve">ДГА Himoinsa</t>
  </si>
  <si>
    <t xml:space="preserve">ОУ-5-ВСЕ-01</t>
  </si>
  <si>
    <t xml:space="preserve">ОП-25 (з) АВСЕ-01</t>
  </si>
  <si>
    <t xml:space="preserve">____________________</t>
  </si>
  <si>
    <t xml:space="preserve">№ п/п</t>
  </si>
  <si>
    <t xml:space="preserve">Номер огнетушителя</t>
  </si>
  <si>
    <t xml:space="preserve">Место установки</t>
  </si>
  <si>
    <t xml:space="preserve">Год выпуска</t>
  </si>
  <si>
    <t xml:space="preserve">Дата 
проведения последней проверки</t>
  </si>
  <si>
    <t xml:space="preserve">Примечание</t>
  </si>
  <si>
    <t xml:space="preserve">07.2022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</si>
</sst>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10"/>
      <name val="Webdings"/>
      <family val="0"/>
      <charset val="1"/>
    </font>
    <font>
      <sz val="10"/>
      <name val="Arial Unicode MS"/>
      <family val="0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2" width="16.3"/>
    <col collapsed="false" customWidth="true" hidden="false" outlineLevel="0" max="3" min="3" style="2" width="4.76"/>
    <col collapsed="false" customWidth="true" hidden="false" outlineLevel="0" max="4" min="4" style="2" width="14.48"/>
    <col collapsed="false" customWidth="true" hidden="false" outlineLevel="0" max="5" min="5" style="2" width="28.94"/>
    <col collapsed="false" customWidth="true" hidden="false" outlineLevel="0" max="1025" min="6" style="2" width="11.52"/>
  </cols>
  <sheetData>
    <row r="1" customFormat="false" ht="12.8" hidden="false" customHeight="false" outlineLevel="0" collapsed="false">
      <c r="E1" s="3" t="s">
        <v>0</v>
      </c>
    </row>
    <row r="2" customFormat="false" ht="12.8" hidden="false" customHeight="false" outlineLevel="0" collapsed="false">
      <c r="E2" s="4" t="n">
        <f aca="true">TODAY()</f>
        <v>45028</v>
      </c>
    </row>
    <row r="3" customFormat="false" ht="12.8" hidden="false" customHeight="false" outlineLevel="0" collapsed="false">
      <c r="E3" s="5" t="s">
        <v>1</v>
      </c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customFormat="false" ht="12.8" hidden="false" customHeight="false" outlineLevel="0" collapsed="false">
      <c r="A5" s="1" t="n">
        <v>1</v>
      </c>
      <c r="B5" s="1" t="s">
        <v>7</v>
      </c>
      <c r="C5" s="1" t="n">
        <v>10.4</v>
      </c>
      <c r="D5" s="1" t="n">
        <v>14</v>
      </c>
      <c r="E5" s="1" t="s">
        <v>8</v>
      </c>
    </row>
    <row r="6" customFormat="false" ht="12.8" hidden="false" customHeight="false" outlineLevel="0" collapsed="false">
      <c r="A6" s="1" t="n">
        <v>2</v>
      </c>
      <c r="B6" s="1" t="s">
        <v>7</v>
      </c>
      <c r="C6" s="1" t="n">
        <v>10.5</v>
      </c>
      <c r="D6" s="1" t="n">
        <v>14</v>
      </c>
      <c r="E6" s="1" t="s">
        <v>9</v>
      </c>
    </row>
    <row r="7" customFormat="false" ht="12.8" hidden="false" customHeight="false" outlineLevel="0" collapsed="false">
      <c r="A7" s="1" t="n">
        <v>3</v>
      </c>
      <c r="B7" s="1" t="s">
        <v>7</v>
      </c>
      <c r="C7" s="1" t="n">
        <v>10.1</v>
      </c>
      <c r="D7" s="1" t="n">
        <v>14</v>
      </c>
      <c r="E7" s="1" t="s">
        <v>10</v>
      </c>
    </row>
    <row r="8" customFormat="false" ht="12.8" hidden="false" customHeight="false" outlineLevel="0" collapsed="false">
      <c r="A8" s="1" t="n">
        <v>4</v>
      </c>
      <c r="B8" s="1" t="s">
        <v>7</v>
      </c>
      <c r="C8" s="1" t="n">
        <v>10.4</v>
      </c>
      <c r="D8" s="1" t="n">
        <v>14</v>
      </c>
      <c r="E8" s="1" t="s">
        <v>11</v>
      </c>
    </row>
    <row r="9" customFormat="false" ht="12.8" hidden="false" customHeight="false" outlineLevel="0" collapsed="false">
      <c r="A9" s="1" t="n">
        <v>5</v>
      </c>
      <c r="B9" s="1" t="s">
        <v>7</v>
      </c>
      <c r="C9" s="1" t="n">
        <v>10.3</v>
      </c>
      <c r="D9" s="1" t="n">
        <v>14</v>
      </c>
      <c r="E9" s="1" t="s">
        <v>12</v>
      </c>
    </row>
    <row r="10" customFormat="false" ht="12.8" hidden="false" customHeight="false" outlineLevel="0" collapsed="false">
      <c r="A10" s="1" t="n">
        <v>6</v>
      </c>
      <c r="B10" s="1" t="s">
        <v>7</v>
      </c>
      <c r="C10" s="1" t="n">
        <v>10.4</v>
      </c>
      <c r="D10" s="1" t="n">
        <v>13</v>
      </c>
      <c r="E10" s="1" t="s">
        <v>13</v>
      </c>
    </row>
    <row r="11" customFormat="false" ht="12.8" hidden="false" customHeight="false" outlineLevel="0" collapsed="false">
      <c r="A11" s="1" t="n">
        <v>7</v>
      </c>
      <c r="B11" s="1" t="s">
        <v>7</v>
      </c>
      <c r="C11" s="1" t="n">
        <v>10.3</v>
      </c>
      <c r="D11" s="1" t="n">
        <v>14</v>
      </c>
      <c r="E11" s="1" t="s">
        <v>14</v>
      </c>
    </row>
    <row r="12" customFormat="false" ht="12.8" hidden="false" customHeight="false" outlineLevel="0" collapsed="false">
      <c r="A12" s="1" t="n">
        <v>8</v>
      </c>
      <c r="B12" s="1" t="s">
        <v>7</v>
      </c>
      <c r="C12" s="1" t="n">
        <v>10.4</v>
      </c>
      <c r="D12" s="1" t="n">
        <v>12</v>
      </c>
      <c r="E12" s="1" t="s">
        <v>15</v>
      </c>
    </row>
    <row r="13" customFormat="false" ht="12.8" hidden="false" customHeight="false" outlineLevel="0" collapsed="false">
      <c r="A13" s="1" t="n">
        <v>9</v>
      </c>
      <c r="B13" s="1" t="s">
        <v>7</v>
      </c>
      <c r="C13" s="1" t="n">
        <v>10.5</v>
      </c>
      <c r="D13" s="1" t="n">
        <v>14</v>
      </c>
      <c r="E13" s="1" t="s">
        <v>16</v>
      </c>
    </row>
    <row r="14" customFormat="false" ht="12.8" hidden="false" customHeight="false" outlineLevel="0" collapsed="false">
      <c r="A14" s="1" t="n">
        <v>10</v>
      </c>
      <c r="B14" s="1" t="s">
        <v>7</v>
      </c>
      <c r="C14" s="1" t="n">
        <v>10.4</v>
      </c>
      <c r="D14" s="1" t="n">
        <v>13</v>
      </c>
      <c r="E14" s="1" t="s">
        <v>17</v>
      </c>
    </row>
    <row r="15" customFormat="false" ht="12.8" hidden="false" customHeight="false" outlineLevel="0" collapsed="false">
      <c r="A15" s="1" t="n">
        <v>11</v>
      </c>
      <c r="B15" s="1" t="s">
        <v>7</v>
      </c>
      <c r="C15" s="1" t="n">
        <v>10.1</v>
      </c>
      <c r="D15" s="1" t="n">
        <v>14</v>
      </c>
      <c r="E15" s="1" t="s">
        <v>18</v>
      </c>
    </row>
    <row r="16" customFormat="false" ht="12.8" hidden="false" customHeight="false" outlineLevel="0" collapsed="false">
      <c r="A16" s="1" t="n">
        <v>12</v>
      </c>
      <c r="B16" s="1" t="s">
        <v>7</v>
      </c>
      <c r="C16" s="1" t="n">
        <v>10.4</v>
      </c>
      <c r="D16" s="1" t="n">
        <v>14</v>
      </c>
      <c r="E16" s="1" t="s">
        <v>19</v>
      </c>
    </row>
    <row r="17" customFormat="false" ht="12.8" hidden="false" customHeight="false" outlineLevel="0" collapsed="false">
      <c r="A17" s="1" t="n">
        <v>13</v>
      </c>
      <c r="B17" s="1" t="s">
        <v>7</v>
      </c>
      <c r="C17" s="1" t="n">
        <v>10.3</v>
      </c>
      <c r="D17" s="1" t="n">
        <v>14</v>
      </c>
      <c r="E17" s="1" t="s">
        <v>17</v>
      </c>
    </row>
    <row r="18" customFormat="false" ht="12.8" hidden="false" customHeight="false" outlineLevel="0" collapsed="false">
      <c r="A18" s="1" t="n">
        <v>14</v>
      </c>
      <c r="B18" s="1" t="s">
        <v>7</v>
      </c>
      <c r="C18" s="1" t="n">
        <v>10.4</v>
      </c>
      <c r="D18" s="1" t="n">
        <v>14</v>
      </c>
      <c r="E18" s="1" t="s">
        <v>20</v>
      </c>
    </row>
    <row r="19" customFormat="false" ht="12.8" hidden="false" customHeight="false" outlineLevel="0" collapsed="false">
      <c r="A19" s="1" t="n">
        <v>15</v>
      </c>
      <c r="B19" s="1" t="s">
        <v>7</v>
      </c>
      <c r="C19" s="1" t="n">
        <v>10.4</v>
      </c>
      <c r="D19" s="1" t="n">
        <v>14</v>
      </c>
      <c r="E19" s="1" t="s">
        <v>20</v>
      </c>
    </row>
    <row r="20" customFormat="false" ht="12.8" hidden="false" customHeight="false" outlineLevel="0" collapsed="false">
      <c r="A20" s="1" t="n">
        <v>16</v>
      </c>
      <c r="B20" s="1" t="s">
        <v>7</v>
      </c>
      <c r="C20" s="1" t="n">
        <v>10.5</v>
      </c>
      <c r="D20" s="1" t="n">
        <v>14</v>
      </c>
      <c r="E20" s="1" t="s">
        <v>21</v>
      </c>
    </row>
    <row r="21" customFormat="false" ht="12.8" hidden="false" customHeight="false" outlineLevel="0" collapsed="false">
      <c r="A21" s="1" t="n">
        <v>17</v>
      </c>
      <c r="B21" s="1" t="s">
        <v>7</v>
      </c>
      <c r="C21" s="1" t="n">
        <v>9.9</v>
      </c>
      <c r="D21" s="1" t="n">
        <v>14</v>
      </c>
      <c r="E21" s="1" t="s">
        <v>21</v>
      </c>
    </row>
    <row r="22" customFormat="false" ht="12.8" hidden="false" customHeight="false" outlineLevel="0" collapsed="false">
      <c r="A22" s="1" t="n">
        <v>18</v>
      </c>
      <c r="B22" s="1" t="s">
        <v>22</v>
      </c>
      <c r="C22" s="1" t="n">
        <v>14.3</v>
      </c>
      <c r="D22" s="1"/>
      <c r="E22" s="1" t="s">
        <v>13</v>
      </c>
    </row>
    <row r="23" customFormat="false" ht="12.8" hidden="false" customHeight="false" outlineLevel="0" collapsed="false">
      <c r="A23" s="1" t="n">
        <v>19</v>
      </c>
      <c r="B23" s="1" t="s">
        <v>22</v>
      </c>
      <c r="C23" s="1" t="n">
        <v>14.3</v>
      </c>
      <c r="D23" s="1"/>
      <c r="E23" s="1" t="s">
        <v>16</v>
      </c>
    </row>
    <row r="24" customFormat="false" ht="12.8" hidden="false" customHeight="false" outlineLevel="0" collapsed="false">
      <c r="A24" s="1" t="n">
        <v>20</v>
      </c>
      <c r="B24" s="1" t="s">
        <v>22</v>
      </c>
      <c r="C24" s="1" t="n">
        <v>14.4</v>
      </c>
      <c r="D24" s="1"/>
      <c r="E24" s="1" t="s">
        <v>12</v>
      </c>
    </row>
    <row r="25" customFormat="false" ht="12.8" hidden="false" customHeight="false" outlineLevel="0" collapsed="false">
      <c r="A25" s="1" t="n">
        <v>21</v>
      </c>
      <c r="B25" s="1" t="s">
        <v>23</v>
      </c>
      <c r="C25" s="1" t="n">
        <v>35.5</v>
      </c>
      <c r="D25" s="1" t="n">
        <v>14</v>
      </c>
      <c r="E25" s="1" t="s">
        <v>21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6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G12" activeCellId="0" sqref="G12"/>
    </sheetView>
  </sheetViews>
  <sheetFormatPr defaultColWidth="8.6796875" defaultRowHeight="12.8" zeroHeight="false" outlineLevelRow="0" outlineLevelCol="0"/>
  <cols>
    <col collapsed="false" customWidth="true" hidden="false" outlineLevel="0" max="2" min="1" style="6" width="14.74"/>
    <col collapsed="false" customWidth="true" hidden="true" outlineLevel="0" max="4" min="3" style="6" width="11.52"/>
    <col collapsed="false" customWidth="true" hidden="false" outlineLevel="0" max="1025" min="5" style="6" width="11.52"/>
  </cols>
  <sheetData>
    <row r="1" customFormat="false" ht="12.8" hidden="false" customHeight="false" outlineLevel="0" collapsed="false">
      <c r="A1" s="7" t="n">
        <f aca="false">учет!$E$2</f>
        <v>45028</v>
      </c>
      <c r="B1" s="7"/>
    </row>
    <row r="2" customFormat="false" ht="12.8" hidden="false" customHeight="false" outlineLevel="0" collapsed="false">
      <c r="A2" s="8" t="str">
        <f aca="true">CONCATENATE("(",OFFSET(учет!A5,-4*C2,0),")     Вес:")</f>
        <v>(1)     Вес:</v>
      </c>
      <c r="B2" s="9" t="n">
        <f aca="false">учет!C5</f>
        <v>10.4</v>
      </c>
      <c r="C2" s="6" t="n">
        <v>0</v>
      </c>
    </row>
    <row r="3" customFormat="false" ht="12.8" hidden="false" customHeight="false" outlineLevel="0" collapsed="false">
      <c r="A3" s="10" t="str">
        <f aca="false">CONCATENATE(учет!E5,CHAR(10) &amp; "Модель:",учет!B5)</f>
        <v>Вышка КДП, эл. щитовая 1 этаж
Модель:ОП-8 (з) ABCE-01</v>
      </c>
      <c r="B3" s="10"/>
    </row>
    <row r="4" customFormat="false" ht="12.8" hidden="false" customHeight="false" outlineLevel="0" collapsed="false">
      <c r="A4" s="10"/>
      <c r="B4" s="10"/>
    </row>
    <row r="5" customFormat="false" ht="12.8" hidden="false" customHeight="false" outlineLevel="0" collapsed="false">
      <c r="A5" s="11" t="str">
        <f aca="false">учет!$E$1</f>
        <v>Кисель В.Б.</v>
      </c>
      <c r="B5" s="11"/>
      <c r="G5" s="12"/>
    </row>
    <row r="6" customFormat="false" ht="12.8" hidden="false" customHeight="false" outlineLevel="0" collapsed="false">
      <c r="A6" s="13" t="s">
        <v>24</v>
      </c>
      <c r="B6" s="13"/>
    </row>
    <row r="7" customFormat="false" ht="12.8" hidden="false" customHeight="false" outlineLevel="0" collapsed="false">
      <c r="A7" s="7" t="n">
        <f aca="false">учет!$E$2</f>
        <v>45028</v>
      </c>
      <c r="B7" s="7"/>
    </row>
    <row r="8" customFormat="false" ht="12.8" hidden="false" customHeight="false" outlineLevel="0" collapsed="false">
      <c r="A8" s="8" t="str">
        <f aca="true">CONCATENATE("(",OFFSET(учет!A10,-4*C8,0),")     Вес:")</f>
        <v>(2)     Вес:</v>
      </c>
      <c r="B8" s="9" t="n">
        <f aca="true">OFFSET(учет!C10,-4*C8,0)</f>
        <v>10.5</v>
      </c>
      <c r="C8" s="6" t="n">
        <v>1</v>
      </c>
      <c r="H8" s="14"/>
    </row>
    <row r="9" customFormat="false" ht="12.8" hidden="false" customHeight="false" outlineLevel="0" collapsed="false">
      <c r="A9" s="10" t="str">
        <f aca="true">CONCATENATE(OFFSET(учет!E10,-4*C8,0),CHAR(10) &amp; "Модель:",OFFSET(учет!B10,-4*C8,0))</f>
        <v>Вышка КДП, эл. щитовая 2 этаж
Модель:ОП-8 (з) ABCE-01</v>
      </c>
      <c r="B9" s="10"/>
    </row>
    <row r="10" customFormat="false" ht="12.8" hidden="false" customHeight="false" outlineLevel="0" collapsed="false">
      <c r="A10" s="10"/>
      <c r="B10" s="10"/>
    </row>
    <row r="11" customFormat="false" ht="12.8" hidden="false" customHeight="false" outlineLevel="0" collapsed="false">
      <c r="A11" s="11" t="str">
        <f aca="false">учет!$E$1</f>
        <v>Кисель В.Б.</v>
      </c>
      <c r="B11" s="11"/>
    </row>
    <row r="12" customFormat="false" ht="12.8" hidden="false" customHeight="false" outlineLevel="0" collapsed="false">
      <c r="A12" s="13" t="s">
        <v>24</v>
      </c>
      <c r="B12" s="13"/>
    </row>
    <row r="13" customFormat="false" ht="12.8" hidden="false" customHeight="false" outlineLevel="0" collapsed="false">
      <c r="A13" s="7" t="n">
        <f aca="false">учет!$E$2</f>
        <v>45028</v>
      </c>
      <c r="B13" s="7"/>
    </row>
    <row r="14" customFormat="false" ht="12.8" hidden="false" customHeight="false" outlineLevel="0" collapsed="false">
      <c r="A14" s="8" t="str">
        <f aca="true">CONCATENATE("(",OFFSET(учет!A16,-4*C14-D14,0),")    Вес:")</f>
        <v>(3)    Вес:</v>
      </c>
      <c r="B14" s="9" t="n">
        <f aca="true">OFFSET(учет!C16,-4*C14-D14,0)</f>
        <v>10.1</v>
      </c>
      <c r="C14" s="6" t="n">
        <v>2</v>
      </c>
      <c r="D14" s="6" t="n">
        <v>1</v>
      </c>
    </row>
    <row r="15" customFormat="false" ht="12.8" hidden="false" customHeight="false" outlineLevel="0" collapsed="false">
      <c r="A15" s="10" t="str">
        <f aca="true">CONCATENATE(OFFSET(учет!E16,-4*C14-D14,0),CHAR(10) &amp; "Модель:",OFFSET(учет!B16,-4*C14-D14,0))</f>
        <v>Вышка КДП, лифтовая 2 этаж
Модель:ОП-8 (з) ABCE-01</v>
      </c>
      <c r="B15" s="10"/>
    </row>
    <row r="16" customFormat="false" ht="12.8" hidden="false" customHeight="false" outlineLevel="0" collapsed="false">
      <c r="A16" s="10"/>
      <c r="B16" s="10"/>
    </row>
    <row r="17" customFormat="false" ht="12.8" hidden="false" customHeight="false" outlineLevel="0" collapsed="false">
      <c r="A17" s="11" t="str">
        <f aca="false">учет!$E$1</f>
        <v>Кисель В.Б.</v>
      </c>
      <c r="B17" s="11"/>
    </row>
    <row r="18" customFormat="false" ht="12.8" hidden="false" customHeight="false" outlineLevel="0" collapsed="false">
      <c r="A18" s="13" t="s">
        <v>24</v>
      </c>
      <c r="B18" s="13"/>
    </row>
    <row r="19" customFormat="false" ht="12.8" hidden="false" customHeight="false" outlineLevel="0" collapsed="false">
      <c r="A19" s="7" t="n">
        <f aca="false">учет!$E$2</f>
        <v>45028</v>
      </c>
      <c r="B19" s="7"/>
    </row>
    <row r="20" customFormat="false" ht="12.8" hidden="false" customHeight="false" outlineLevel="0" collapsed="false">
      <c r="A20" s="8" t="str">
        <f aca="true">CONCATENATE("(",OFFSET(учет!A22,-4*C20-D20,0),")    Вес:")</f>
        <v>(4)    Вес:</v>
      </c>
      <c r="B20" s="9" t="n">
        <f aca="true">OFFSET(учет!C22,-4*C20-D20,0)</f>
        <v>10.4</v>
      </c>
      <c r="C20" s="6" t="n">
        <f aca="false">C14+1</f>
        <v>3</v>
      </c>
      <c r="D20" s="6" t="n">
        <v>2</v>
      </c>
    </row>
    <row r="21" customFormat="false" ht="12.8" hidden="false" customHeight="false" outlineLevel="0" collapsed="false">
      <c r="A21" s="10" t="str">
        <f aca="true">CONCATENATE(OFFSET(учет!E22,-4*C20-D20,0),CHAR(10) &amp; "Модель:",OFFSET(учет!B22,-4*C20-D20,0))</f>
        <v>Вышка КДП, коридор лифтовой
Модель:ОП-8 (з) ABCE-01</v>
      </c>
      <c r="B21" s="10"/>
    </row>
    <row r="22" customFormat="false" ht="12.8" hidden="false" customHeight="false" outlineLevel="0" collapsed="false">
      <c r="A22" s="10"/>
      <c r="B22" s="10"/>
    </row>
    <row r="23" customFormat="false" ht="12.8" hidden="false" customHeight="false" outlineLevel="0" collapsed="false">
      <c r="A23" s="11" t="str">
        <f aca="false">учет!$E$1</f>
        <v>Кисель В.Б.</v>
      </c>
      <c r="B23" s="11"/>
    </row>
    <row r="24" customFormat="false" ht="12.8" hidden="false" customHeight="false" outlineLevel="0" collapsed="false">
      <c r="A24" s="13" t="s">
        <v>24</v>
      </c>
      <c r="B24" s="13"/>
    </row>
    <row r="25" customFormat="false" ht="12.8" hidden="false" customHeight="false" outlineLevel="0" collapsed="false">
      <c r="A25" s="7" t="n">
        <f aca="false">учет!$E$2</f>
        <v>45028</v>
      </c>
      <c r="B25" s="7"/>
    </row>
    <row r="26" customFormat="false" ht="12.8" hidden="false" customHeight="false" outlineLevel="0" collapsed="false">
      <c r="A26" s="8" t="str">
        <f aca="true">CONCATENATE("(",OFFSET(учет!A28,-4*C26-D26,0),")    Вес:")</f>
        <v>(5)    Вес:</v>
      </c>
      <c r="B26" s="9" t="n">
        <f aca="true">OFFSET(учет!C28,-4*C26-D26,0)</f>
        <v>10.3</v>
      </c>
      <c r="C26" s="6" t="n">
        <f aca="false">C20+1</f>
        <v>4</v>
      </c>
      <c r="D26" s="6" t="n">
        <f aca="false">C26-1</f>
        <v>3</v>
      </c>
    </row>
    <row r="27" customFormat="false" ht="12.8" hidden="false" customHeight="false" outlineLevel="0" collapsed="false">
      <c r="A27" s="10" t="str">
        <f aca="true">CONCATENATE(OFFSET(учет!E28,-4*C26-D26,0),CHAR(10) &amp; "Модель:",OFFSET(учет!B28,-4*C26-D26,0))</f>
        <v>ЛАЗ связи
Модель:ОП-8 (з) ABCE-01</v>
      </c>
      <c r="B27" s="10"/>
    </row>
    <row r="28" customFormat="false" ht="12.8" hidden="false" customHeight="false" outlineLevel="0" collapsed="false">
      <c r="A28" s="10"/>
      <c r="B28" s="10"/>
    </row>
    <row r="29" customFormat="false" ht="12.8" hidden="false" customHeight="false" outlineLevel="0" collapsed="false">
      <c r="A29" s="11" t="str">
        <f aca="false">учет!$E$1</f>
        <v>Кисель В.Б.</v>
      </c>
      <c r="B29" s="11"/>
    </row>
    <row r="30" customFormat="false" ht="12.8" hidden="false" customHeight="false" outlineLevel="0" collapsed="false">
      <c r="A30" s="13" t="s">
        <v>24</v>
      </c>
      <c r="B30" s="13"/>
    </row>
    <row r="31" customFormat="false" ht="12.8" hidden="false" customHeight="false" outlineLevel="0" collapsed="false">
      <c r="A31" s="7" t="n">
        <f aca="false">учет!$E$2</f>
        <v>45028</v>
      </c>
      <c r="B31" s="7"/>
    </row>
    <row r="32" customFormat="false" ht="12.8" hidden="false" customHeight="false" outlineLevel="0" collapsed="false">
      <c r="A32" s="8" t="str">
        <f aca="true">CONCATENATE("(",OFFSET(учет!A34,-4*C32-D32,0),")    Вес:")</f>
        <v>(6)    Вес:</v>
      </c>
      <c r="B32" s="9" t="n">
        <f aca="true">OFFSET(учет!C34,-4*C32-D32,0)</f>
        <v>10.4</v>
      </c>
      <c r="C32" s="6" t="n">
        <f aca="false">C26+1</f>
        <v>5</v>
      </c>
      <c r="D32" s="6" t="n">
        <v>4</v>
      </c>
    </row>
    <row r="33" customFormat="false" ht="12.8" hidden="false" customHeight="false" outlineLevel="0" collapsed="false">
      <c r="A33" s="10" t="str">
        <f aca="true">CONCATENATE(OFFSET(учет!E34,-4*C32-D32,0),CHAR(10) &amp; "Модель:",OFFSET(учет!B34,-4*C32-D32,0))</f>
        <v>ЛАЗ КДП
Модель:ОП-8 (з) ABCE-01</v>
      </c>
      <c r="B33" s="10"/>
    </row>
    <row r="34" customFormat="false" ht="12.8" hidden="false" customHeight="false" outlineLevel="0" collapsed="false">
      <c r="A34" s="10"/>
      <c r="B34" s="10"/>
    </row>
    <row r="35" customFormat="false" ht="12.8" hidden="false" customHeight="false" outlineLevel="0" collapsed="false">
      <c r="A35" s="11" t="str">
        <f aca="false">учет!$E$1</f>
        <v>Кисель В.Б.</v>
      </c>
      <c r="B35" s="11"/>
    </row>
    <row r="36" customFormat="false" ht="12.8" hidden="false" customHeight="false" outlineLevel="0" collapsed="false">
      <c r="A36" s="13" t="s">
        <v>24</v>
      </c>
      <c r="B36" s="13"/>
    </row>
    <row r="37" customFormat="false" ht="12.8" hidden="false" customHeight="false" outlineLevel="0" collapsed="false">
      <c r="A37" s="7" t="n">
        <f aca="false">учет!$E$2</f>
        <v>45028</v>
      </c>
      <c r="B37" s="7"/>
    </row>
    <row r="38" customFormat="false" ht="12.8" hidden="false" customHeight="false" outlineLevel="0" collapsed="false">
      <c r="A38" s="8" t="str">
        <f aca="true">CONCATENATE("(",OFFSET(учет!A40,-4*C38-D38,0),")    Вес:")</f>
        <v>(7)    Вес:</v>
      </c>
      <c r="B38" s="9" t="n">
        <f aca="true">OFFSET(учет!C40,-4*C38-D38,0)</f>
        <v>10.3</v>
      </c>
      <c r="C38" s="6" t="n">
        <f aca="false">C32+1</f>
        <v>6</v>
      </c>
      <c r="D38" s="6" t="n">
        <f aca="false">C38-1</f>
        <v>5</v>
      </c>
    </row>
    <row r="39" customFormat="false" ht="12.8" hidden="false" customHeight="false" outlineLevel="0" collapsed="false">
      <c r="A39" s="10" t="str">
        <f aca="true">CONCATENATE(OFFSET(учет!E40,-4*C38-D38,0),CHAR(10) &amp; "Модель:",OFFSET(учет!B40,-4*C38-D38,0))</f>
        <v>Комната сменного инженера
Модель:ОП-8 (з) ABCE-01</v>
      </c>
      <c r="B39" s="10"/>
    </row>
    <row r="40" customFormat="false" ht="12.8" hidden="false" customHeight="false" outlineLevel="0" collapsed="false">
      <c r="A40" s="10"/>
      <c r="B40" s="10"/>
    </row>
    <row r="41" customFormat="false" ht="12.8" hidden="false" customHeight="false" outlineLevel="0" collapsed="false">
      <c r="A41" s="11" t="str">
        <f aca="false">учет!$E$1</f>
        <v>Кисель В.Б.</v>
      </c>
      <c r="B41" s="11"/>
    </row>
    <row r="42" customFormat="false" ht="12.8" hidden="false" customHeight="false" outlineLevel="0" collapsed="false">
      <c r="A42" s="13" t="s">
        <v>24</v>
      </c>
      <c r="B42" s="13"/>
    </row>
    <row r="43" customFormat="false" ht="12.8" hidden="false" customHeight="false" outlineLevel="0" collapsed="false">
      <c r="A43" s="7" t="n">
        <f aca="false">учет!$E$2</f>
        <v>45028</v>
      </c>
      <c r="B43" s="7"/>
    </row>
    <row r="44" customFormat="false" ht="12.8" hidden="false" customHeight="false" outlineLevel="0" collapsed="false">
      <c r="A44" s="8" t="str">
        <f aca="true">CONCATENATE("(",OFFSET(учет!A46,-4*C44-D44,0),")    Вес:")</f>
        <v>(8)    Вес:</v>
      </c>
      <c r="B44" s="9" t="n">
        <f aca="true">OFFSET(учет!C46,-4*C44-D44,0)</f>
        <v>10.4</v>
      </c>
      <c r="C44" s="6" t="n">
        <f aca="false">C38+1</f>
        <v>7</v>
      </c>
      <c r="D44" s="6" t="n">
        <f aca="false">C44-1</f>
        <v>6</v>
      </c>
    </row>
    <row r="45" customFormat="false" ht="12.8" hidden="false" customHeight="false" outlineLevel="0" collapsed="false">
      <c r="A45" s="10" t="str">
        <f aca="true">CONCATENATE(OFFSET(учет!E46,-4*C44-D44,0),CHAR(10) &amp; "Модель:",OFFSET(учет!B46,-4*C44-D44,0))</f>
        <v>Радиобюро
Модель:ОП-8 (з) ABCE-01</v>
      </c>
      <c r="B45" s="10"/>
    </row>
    <row r="46" customFormat="false" ht="12.8" hidden="false" customHeight="false" outlineLevel="0" collapsed="false">
      <c r="A46" s="10"/>
      <c r="B46" s="10"/>
    </row>
    <row r="47" customFormat="false" ht="12.8" hidden="false" customHeight="false" outlineLevel="0" collapsed="false">
      <c r="A47" s="11" t="str">
        <f aca="false">учет!$E$1</f>
        <v>Кисель В.Б.</v>
      </c>
      <c r="B47" s="11"/>
    </row>
    <row r="48" customFormat="false" ht="12.8" hidden="false" customHeight="false" outlineLevel="0" collapsed="false">
      <c r="A48" s="13" t="s">
        <v>24</v>
      </c>
      <c r="B48" s="13"/>
    </row>
    <row r="49" customFormat="false" ht="12.8" hidden="false" customHeight="false" outlineLevel="0" collapsed="false">
      <c r="A49" s="7" t="n">
        <f aca="false">учет!$E$2</f>
        <v>45028</v>
      </c>
      <c r="B49" s="7"/>
    </row>
    <row r="50" customFormat="false" ht="12.8" hidden="false" customHeight="false" outlineLevel="0" collapsed="false">
      <c r="A50" s="8" t="str">
        <f aca="true">CONCATENATE("(",OFFSET(учет!A52,-4*C50-D50,0),")    Вес:")</f>
        <v>(9)    Вес:</v>
      </c>
      <c r="B50" s="9" t="n">
        <f aca="true">OFFSET(учет!C52,-4*C50-D50,0)</f>
        <v>10.5</v>
      </c>
      <c r="C50" s="6" t="n">
        <f aca="false">C44+1</f>
        <v>8</v>
      </c>
      <c r="D50" s="6" t="n">
        <f aca="false">C50-1</f>
        <v>7</v>
      </c>
    </row>
    <row r="51" customFormat="false" ht="12.8" hidden="false" customHeight="false" outlineLevel="0" collapsed="false">
      <c r="A51" s="10" t="str">
        <f aca="true">CONCATENATE(OFFSET(учет!E52,-4*C50-D50,0),CHAR(10) &amp; "Модель:",OFFSET(учет!B52,-4*C50-D50,0))</f>
        <v>Электрощитовая 
Модель:ОП-8 (з) ABCE-01</v>
      </c>
      <c r="B51" s="10"/>
    </row>
    <row r="52" customFormat="false" ht="12.8" hidden="false" customHeight="false" outlineLevel="0" collapsed="false">
      <c r="A52" s="10"/>
      <c r="B52" s="10"/>
    </row>
    <row r="53" customFormat="false" ht="12.8" hidden="false" customHeight="false" outlineLevel="0" collapsed="false">
      <c r="A53" s="11" t="str">
        <f aca="false">учет!$E$1</f>
        <v>Кисель В.Б.</v>
      </c>
      <c r="B53" s="11"/>
    </row>
    <row r="54" customFormat="false" ht="12.8" hidden="false" customHeight="false" outlineLevel="0" collapsed="false">
      <c r="A54" s="13" t="s">
        <v>24</v>
      </c>
      <c r="B54" s="13"/>
    </row>
    <row r="55" customFormat="false" ht="12.8" hidden="false" customHeight="false" outlineLevel="0" collapsed="false">
      <c r="A55" s="7" t="n">
        <f aca="false">учет!$E$2</f>
        <v>45028</v>
      </c>
      <c r="B55" s="7"/>
    </row>
    <row r="56" customFormat="false" ht="12.8" hidden="false" customHeight="false" outlineLevel="0" collapsed="false">
      <c r="A56" s="8" t="str">
        <f aca="true">CONCATENATE("(",OFFSET(учет!A58,-4*C56-D56,0),")    Вес:")</f>
        <v>(10)    Вес:</v>
      </c>
      <c r="B56" s="9" t="n">
        <f aca="true">OFFSET(учет!C58,-4*C56-D56,0)</f>
        <v>10.4</v>
      </c>
      <c r="C56" s="6" t="n">
        <f aca="false">C50+1</f>
        <v>9</v>
      </c>
      <c r="D56" s="6" t="n">
        <f aca="false">C56-1</f>
        <v>8</v>
      </c>
    </row>
    <row r="57" customFormat="false" ht="12.8" hidden="false" customHeight="false" outlineLevel="0" collapsed="false">
      <c r="A57" s="10" t="str">
        <f aca="true">CONCATENATE(OFFSET(учет!E58,-4*C56-D56,0),CHAR(10) &amp; "Модель:",OFFSET(учет!B58,-4*C56-D56,0))</f>
        <v>Коридор 1 этаж
Модель:ОП-8 (з) ABCE-01</v>
      </c>
      <c r="B57" s="10"/>
    </row>
    <row r="58" customFormat="false" ht="12.8" hidden="false" customHeight="false" outlineLevel="0" collapsed="false">
      <c r="A58" s="10"/>
      <c r="B58" s="10"/>
    </row>
    <row r="59" customFormat="false" ht="12.8" hidden="false" customHeight="false" outlineLevel="0" collapsed="false">
      <c r="A59" s="11" t="str">
        <f aca="false">учет!$E$1</f>
        <v>Кисель В.Б.</v>
      </c>
      <c r="B59" s="11"/>
    </row>
    <row r="60" customFormat="false" ht="12.8" hidden="false" customHeight="false" outlineLevel="0" collapsed="false">
      <c r="A60" s="13" t="s">
        <v>24</v>
      </c>
      <c r="B60" s="13"/>
    </row>
    <row r="61" customFormat="false" ht="12.8" hidden="false" customHeight="false" outlineLevel="0" collapsed="false">
      <c r="A61" s="7" t="n">
        <f aca="false">учет!$E$2</f>
        <v>45028</v>
      </c>
      <c r="B61" s="7"/>
    </row>
    <row r="62" customFormat="false" ht="12.8" hidden="false" customHeight="false" outlineLevel="0" collapsed="false">
      <c r="A62" s="8" t="str">
        <f aca="true">CONCATENATE("(",OFFSET(учет!A64,-4*C62-D62,0),")    Вес:")</f>
        <v>(11)    Вес:</v>
      </c>
      <c r="B62" s="9" t="n">
        <f aca="true">OFFSET(учет!C64,-4*C62-D62,0)</f>
        <v>10.1</v>
      </c>
      <c r="C62" s="6" t="n">
        <f aca="false">C56+1</f>
        <v>10</v>
      </c>
      <c r="D62" s="6" t="n">
        <f aca="false">C62-1</f>
        <v>9</v>
      </c>
    </row>
    <row r="63" customFormat="false" ht="12.8" hidden="false" customHeight="false" outlineLevel="0" collapsed="false">
      <c r="A63" s="10" t="str">
        <f aca="true">CONCATENATE(OFFSET(учет!E64,-4*C62-D62,0),CHAR(10) &amp; "Модель:",OFFSET(учет!B64,-4*C62-D62,0))</f>
        <v>Коридор комната инструктажей
Модель:ОП-8 (з) ABCE-01</v>
      </c>
      <c r="B63" s="10"/>
    </row>
    <row r="64" customFormat="false" ht="12.8" hidden="false" customHeight="false" outlineLevel="0" collapsed="false">
      <c r="A64" s="10"/>
      <c r="B64" s="10"/>
    </row>
    <row r="65" customFormat="false" ht="12.8" hidden="false" customHeight="false" outlineLevel="0" collapsed="false">
      <c r="A65" s="11" t="str">
        <f aca="false">учет!$E$1</f>
        <v>Кисель В.Б.</v>
      </c>
      <c r="B65" s="11"/>
    </row>
    <row r="66" customFormat="false" ht="12.8" hidden="false" customHeight="false" outlineLevel="0" collapsed="false">
      <c r="A66" s="13" t="s">
        <v>24</v>
      </c>
      <c r="B66" s="13"/>
    </row>
    <row r="67" customFormat="false" ht="12.8" hidden="false" customHeight="false" outlineLevel="0" collapsed="false">
      <c r="A67" s="7" t="n">
        <f aca="false">учет!$E$2</f>
        <v>45028</v>
      </c>
      <c r="B67" s="7"/>
    </row>
    <row r="68" customFormat="false" ht="12.8" hidden="false" customHeight="false" outlineLevel="0" collapsed="false">
      <c r="A68" s="8" t="str">
        <f aca="true">CONCATENATE("(",OFFSET(учет!A70,-4*C68-D68,0),")    Вес:")</f>
        <v>(12)    Вес:</v>
      </c>
      <c r="B68" s="9" t="n">
        <f aca="true">OFFSET(учет!C70,-4*C68-D68,0)</f>
        <v>10.4</v>
      </c>
      <c r="C68" s="6" t="n">
        <f aca="false">C62+1</f>
        <v>11</v>
      </c>
      <c r="D68" s="6" t="n">
        <f aca="false">C68-1</f>
        <v>10</v>
      </c>
    </row>
    <row r="69" customFormat="false" ht="12.8" hidden="false" customHeight="false" outlineLevel="0" collapsed="false">
      <c r="A69" s="10" t="str">
        <f aca="true">CONCATENATE(OFFSET(учет!E70,-4*C68-D68,0),CHAR(10) &amp; "Модель:",OFFSET(учет!B70,-4*C68-D68,0))</f>
        <v>Комната отдыха диспетчеров
Модель:ОП-8 (з) ABCE-01</v>
      </c>
      <c r="B69" s="10"/>
    </row>
    <row r="70" customFormat="false" ht="12.8" hidden="false" customHeight="false" outlineLevel="0" collapsed="false">
      <c r="A70" s="10"/>
      <c r="B70" s="10"/>
    </row>
    <row r="71" customFormat="false" ht="12.8" hidden="false" customHeight="false" outlineLevel="0" collapsed="false">
      <c r="A71" s="11" t="str">
        <f aca="false">учет!$E$1</f>
        <v>Кисель В.Б.</v>
      </c>
      <c r="B71" s="11"/>
    </row>
    <row r="72" customFormat="false" ht="12.8" hidden="false" customHeight="false" outlineLevel="0" collapsed="false">
      <c r="A72" s="13" t="s">
        <v>24</v>
      </c>
      <c r="B72" s="13"/>
    </row>
    <row r="73" customFormat="false" ht="12.8" hidden="false" customHeight="false" outlineLevel="0" collapsed="false">
      <c r="A73" s="7" t="n">
        <f aca="false">учет!$E$2</f>
        <v>45028</v>
      </c>
      <c r="B73" s="7"/>
    </row>
    <row r="74" customFormat="false" ht="12.8" hidden="false" customHeight="false" outlineLevel="0" collapsed="false">
      <c r="A74" s="8" t="str">
        <f aca="true">CONCATENATE("(",OFFSET(учет!A76,-4*C74-D74,0),")    Вес:")</f>
        <v>(13)    Вес:</v>
      </c>
      <c r="B74" s="9" t="n">
        <f aca="true">OFFSET(учет!C76,-4*C74-D74,0)</f>
        <v>10.3</v>
      </c>
      <c r="C74" s="6" t="n">
        <f aca="false">C68+1</f>
        <v>12</v>
      </c>
      <c r="D74" s="6" t="n">
        <f aca="false">C74-1</f>
        <v>11</v>
      </c>
    </row>
    <row r="75" customFormat="false" ht="12.8" hidden="false" customHeight="false" outlineLevel="0" collapsed="false">
      <c r="A75" s="10" t="str">
        <f aca="true">CONCATENATE(OFFSET(учет!E76,-4*C74-D74,0),CHAR(10) &amp; "Модель:",OFFSET(учет!B76,-4*C74-D74,0))</f>
        <v>Коридор 1 этаж
Модель:ОП-8 (з) ABCE-01</v>
      </c>
      <c r="B75" s="10"/>
    </row>
    <row r="76" customFormat="false" ht="12.8" hidden="false" customHeight="false" outlineLevel="0" collapsed="false">
      <c r="A76" s="10"/>
      <c r="B76" s="10"/>
    </row>
    <row r="77" customFormat="false" ht="12.8" hidden="false" customHeight="false" outlineLevel="0" collapsed="false">
      <c r="A77" s="11" t="str">
        <f aca="false">учет!$E$1</f>
        <v>Кисель В.Б.</v>
      </c>
      <c r="B77" s="11"/>
    </row>
    <row r="78" customFormat="false" ht="12.8" hidden="false" customHeight="false" outlineLevel="0" collapsed="false">
      <c r="A78" s="13" t="s">
        <v>24</v>
      </c>
      <c r="B78" s="13"/>
    </row>
    <row r="79" customFormat="false" ht="12.8" hidden="false" customHeight="false" outlineLevel="0" collapsed="false">
      <c r="A79" s="7" t="n">
        <f aca="false">учет!$E$2</f>
        <v>45028</v>
      </c>
      <c r="B79" s="7"/>
    </row>
    <row r="80" customFormat="false" ht="12.8" hidden="false" customHeight="false" outlineLevel="0" collapsed="false">
      <c r="A80" s="8" t="str">
        <f aca="true">CONCATENATE("(",OFFSET(учет!A82,-4*C80-D80,0),")    Вес:")</f>
        <v>(14)    Вес:</v>
      </c>
      <c r="B80" s="9" t="n">
        <f aca="true">OFFSET(учет!C82,-4*C80-D80,0)</f>
        <v>10.4</v>
      </c>
      <c r="C80" s="6" t="n">
        <f aca="false">C74+1</f>
        <v>13</v>
      </c>
      <c r="D80" s="6" t="n">
        <f aca="false">C80-1</f>
        <v>12</v>
      </c>
    </row>
    <row r="81" customFormat="false" ht="12.8" hidden="false" customHeight="false" outlineLevel="0" collapsed="false">
      <c r="A81" s="10" t="str">
        <f aca="true">CONCATENATE(OFFSET(учет!E82,-4*C80-D80,0),CHAR(10) &amp; "Модель:",OFFSET(учет!B82,-4*C80-D80,0))</f>
        <v>зал ПИО
Модель:ОП-8 (з) ABCE-01</v>
      </c>
      <c r="B81" s="10"/>
    </row>
    <row r="82" customFormat="false" ht="12.8" hidden="false" customHeight="false" outlineLevel="0" collapsed="false">
      <c r="A82" s="10"/>
      <c r="B82" s="10"/>
    </row>
    <row r="83" customFormat="false" ht="12.8" hidden="false" customHeight="false" outlineLevel="0" collapsed="false">
      <c r="A83" s="11" t="str">
        <f aca="false">учет!$E$1</f>
        <v>Кисель В.Б.</v>
      </c>
      <c r="B83" s="11"/>
    </row>
    <row r="84" customFormat="false" ht="12.8" hidden="false" customHeight="false" outlineLevel="0" collapsed="false">
      <c r="A84" s="13" t="s">
        <v>24</v>
      </c>
      <c r="B84" s="13"/>
    </row>
    <row r="85" customFormat="false" ht="12.8" hidden="false" customHeight="false" outlineLevel="0" collapsed="false">
      <c r="A85" s="7" t="n">
        <f aca="false">учет!$E$2</f>
        <v>45028</v>
      </c>
      <c r="B85" s="7"/>
    </row>
    <row r="86" customFormat="false" ht="12.8" hidden="false" customHeight="false" outlineLevel="0" collapsed="false">
      <c r="A86" s="8" t="str">
        <f aca="true">CONCATENATE("(",OFFSET(учет!A88,-4*C86-D86,0),")    Вес:")</f>
        <v>(15)    Вес:</v>
      </c>
      <c r="B86" s="9" t="n">
        <f aca="true">OFFSET(учет!C88,-4*C86-D86,0)</f>
        <v>10.4</v>
      </c>
      <c r="C86" s="6" t="n">
        <f aca="false">C80+1</f>
        <v>14</v>
      </c>
      <c r="D86" s="6" t="n">
        <f aca="false">C86-1</f>
        <v>13</v>
      </c>
    </row>
    <row r="87" customFormat="false" ht="12.8" hidden="false" customHeight="false" outlineLevel="0" collapsed="false">
      <c r="A87" s="10" t="str">
        <f aca="true">CONCATENATE(OFFSET(учет!E88,-4*C86-D86,0),CHAR(10) &amp; "Модель:",OFFSET(учет!B88,-4*C86-D86,0))</f>
        <v>зал ПИО
Модель:ОП-8 (з) ABCE-01</v>
      </c>
      <c r="B87" s="10"/>
    </row>
    <row r="88" customFormat="false" ht="12.8" hidden="false" customHeight="false" outlineLevel="0" collapsed="false">
      <c r="A88" s="10"/>
      <c r="B88" s="10"/>
    </row>
    <row r="89" customFormat="false" ht="12.8" hidden="false" customHeight="false" outlineLevel="0" collapsed="false">
      <c r="A89" s="11" t="str">
        <f aca="false">учет!$E$1</f>
        <v>Кисель В.Б.</v>
      </c>
      <c r="B89" s="11"/>
    </row>
    <row r="90" customFormat="false" ht="12.8" hidden="false" customHeight="false" outlineLevel="0" collapsed="false">
      <c r="A90" s="13" t="s">
        <v>24</v>
      </c>
      <c r="B90" s="13"/>
    </row>
    <row r="91" customFormat="false" ht="12.8" hidden="false" customHeight="false" outlineLevel="0" collapsed="false">
      <c r="A91" s="7" t="n">
        <f aca="false">учет!$E$2</f>
        <v>45028</v>
      </c>
      <c r="B91" s="7"/>
    </row>
    <row r="92" customFormat="false" ht="12.8" hidden="false" customHeight="false" outlineLevel="0" collapsed="false">
      <c r="A92" s="8" t="str">
        <f aca="true">CONCATENATE("(",OFFSET(учет!A94,-4*C92-D92,0),")    Вес:")</f>
        <v>(16)    Вес:</v>
      </c>
      <c r="B92" s="9" t="n">
        <f aca="true">OFFSET(учет!C94,-4*C92-D92,0)</f>
        <v>10.5</v>
      </c>
      <c r="C92" s="6" t="n">
        <f aca="false">C86+1</f>
        <v>15</v>
      </c>
      <c r="D92" s="6" t="n">
        <f aca="false">C92-1</f>
        <v>14</v>
      </c>
    </row>
    <row r="93" customFormat="false" ht="12.8" hidden="false" customHeight="false" outlineLevel="0" collapsed="false">
      <c r="A93" s="10" t="str">
        <f aca="true">CONCATENATE(OFFSET(учет!E94,-4*C92-D92,0),CHAR(10) &amp; "Модель:",OFFSET(учет!B94,-4*C92-D92,0))</f>
        <v>ДГА Himoinsa
Модель:ОП-8 (з) ABCE-01</v>
      </c>
      <c r="B93" s="10"/>
    </row>
    <row r="94" customFormat="false" ht="12.8" hidden="false" customHeight="false" outlineLevel="0" collapsed="false">
      <c r="A94" s="10"/>
      <c r="B94" s="10"/>
    </row>
    <row r="95" customFormat="false" ht="12.8" hidden="false" customHeight="false" outlineLevel="0" collapsed="false">
      <c r="A95" s="11" t="str">
        <f aca="false">учет!$E$1</f>
        <v>Кисель В.Б.</v>
      </c>
      <c r="B95" s="11"/>
    </row>
    <row r="96" customFormat="false" ht="12.8" hidden="false" customHeight="false" outlineLevel="0" collapsed="false">
      <c r="A96" s="13" t="s">
        <v>24</v>
      </c>
      <c r="B96" s="13"/>
    </row>
    <row r="97" customFormat="false" ht="12.8" hidden="false" customHeight="false" outlineLevel="0" collapsed="false">
      <c r="A97" s="7" t="n">
        <f aca="false">учет!$E$2</f>
        <v>45028</v>
      </c>
      <c r="B97" s="7"/>
    </row>
    <row r="98" customFormat="false" ht="12.8" hidden="false" customHeight="false" outlineLevel="0" collapsed="false">
      <c r="A98" s="8" t="str">
        <f aca="true">CONCATENATE("(",OFFSET(учет!A100,-4*C98-D98,0),")    Вес:")</f>
        <v>(17)    Вес:</v>
      </c>
      <c r="B98" s="9" t="n">
        <f aca="true">OFFSET(учет!C100,-4*C98-D98,0)</f>
        <v>9.9</v>
      </c>
      <c r="C98" s="6" t="n">
        <f aca="false">C92+1</f>
        <v>16</v>
      </c>
      <c r="D98" s="6" t="n">
        <f aca="false">C98-1</f>
        <v>15</v>
      </c>
    </row>
    <row r="99" customFormat="false" ht="12.8" hidden="false" customHeight="false" outlineLevel="0" collapsed="false">
      <c r="A99" s="10" t="str">
        <f aca="true">CONCATENATE(OFFSET(учет!E100,-4*C98-D98,0),CHAR(10) &amp; "Модель:",OFFSET(учет!B100,-4*C98-D98,0))</f>
        <v>ДГА Himoinsa
Модель:ОП-8 (з) ABCE-01</v>
      </c>
      <c r="B99" s="10"/>
    </row>
    <row r="100" customFormat="false" ht="12.8" hidden="false" customHeight="false" outlineLevel="0" collapsed="false">
      <c r="A100" s="10"/>
      <c r="B100" s="10"/>
    </row>
    <row r="101" customFormat="false" ht="12.8" hidden="false" customHeight="false" outlineLevel="0" collapsed="false">
      <c r="A101" s="11" t="str">
        <f aca="false">учет!$E$1</f>
        <v>Кисель В.Б.</v>
      </c>
      <c r="B101" s="11"/>
    </row>
    <row r="102" customFormat="false" ht="12.8" hidden="false" customHeight="false" outlineLevel="0" collapsed="false">
      <c r="A102" s="13" t="s">
        <v>24</v>
      </c>
      <c r="B102" s="13"/>
    </row>
    <row r="103" customFormat="false" ht="12.8" hidden="false" customHeight="false" outlineLevel="0" collapsed="false">
      <c r="A103" s="7" t="n">
        <f aca="false">учет!$E$2</f>
        <v>45028</v>
      </c>
      <c r="B103" s="7"/>
    </row>
    <row r="104" customFormat="false" ht="12.8" hidden="false" customHeight="false" outlineLevel="0" collapsed="false">
      <c r="A104" s="8" t="str">
        <f aca="true">CONCATENATE("(",OFFSET(учет!A106,-4*C104-D104,0),")    Вес:")</f>
        <v>(18)    Вес:</v>
      </c>
      <c r="B104" s="9" t="n">
        <f aca="true">OFFSET(учет!C106,-4*C104-D104,0)</f>
        <v>14.3</v>
      </c>
      <c r="C104" s="6" t="n">
        <f aca="false">C98+1</f>
        <v>17</v>
      </c>
      <c r="D104" s="6" t="n">
        <f aca="false">C104-1</f>
        <v>16</v>
      </c>
    </row>
    <row r="105" customFormat="false" ht="12.8" hidden="false" customHeight="false" outlineLevel="0" collapsed="false">
      <c r="A105" s="10" t="str">
        <f aca="true">CONCATENATE(OFFSET(учет!E106,-4*C104-D104,0),CHAR(10) &amp; "Модель:",OFFSET(учет!B106,-4*C104-D104,0))</f>
        <v>ЛАЗ КДП
Модель:ОУ-5-ВСЕ-01</v>
      </c>
      <c r="B105" s="10"/>
    </row>
    <row r="106" customFormat="false" ht="12.8" hidden="false" customHeight="false" outlineLevel="0" collapsed="false">
      <c r="A106" s="10"/>
      <c r="B106" s="10"/>
    </row>
    <row r="107" customFormat="false" ht="12.8" hidden="false" customHeight="false" outlineLevel="0" collapsed="false">
      <c r="A107" s="11" t="str">
        <f aca="false">учет!$E$1</f>
        <v>Кисель В.Б.</v>
      </c>
      <c r="B107" s="11"/>
    </row>
    <row r="108" customFormat="false" ht="12.8" hidden="false" customHeight="false" outlineLevel="0" collapsed="false">
      <c r="A108" s="13" t="s">
        <v>24</v>
      </c>
      <c r="B108" s="13"/>
    </row>
    <row r="109" customFormat="false" ht="12.8" hidden="false" customHeight="false" outlineLevel="0" collapsed="false">
      <c r="A109" s="7" t="n">
        <f aca="false">учет!$E$2</f>
        <v>45028</v>
      </c>
      <c r="B109" s="7"/>
    </row>
    <row r="110" customFormat="false" ht="12.8" hidden="false" customHeight="false" outlineLevel="0" collapsed="false">
      <c r="A110" s="8" t="str">
        <f aca="true">CONCATENATE("(",OFFSET(учет!A112,-4*C110-D110,0),")    Вес:")</f>
        <v>(19)    Вес:</v>
      </c>
      <c r="B110" s="9" t="n">
        <f aca="true">OFFSET(учет!C112,-4*C110-D110,0)</f>
        <v>14.3</v>
      </c>
      <c r="C110" s="6" t="n">
        <f aca="false">C104+1</f>
        <v>18</v>
      </c>
      <c r="D110" s="6" t="n">
        <f aca="false">C110-1</f>
        <v>17</v>
      </c>
    </row>
    <row r="111" customFormat="false" ht="12.8" hidden="false" customHeight="false" outlineLevel="0" collapsed="false">
      <c r="A111" s="10" t="str">
        <f aca="true">CONCATENATE(OFFSET(учет!E112,-4*C110-D110,0),CHAR(10) &amp; "Модель:",OFFSET(учет!B112,-4*C110-D110,0))</f>
        <v>Электрощитовая 
Модель:ОУ-5-ВСЕ-01</v>
      </c>
      <c r="B111" s="10"/>
    </row>
    <row r="112" customFormat="false" ht="12.8" hidden="false" customHeight="false" outlineLevel="0" collapsed="false">
      <c r="A112" s="10"/>
      <c r="B112" s="10"/>
    </row>
    <row r="113" customFormat="false" ht="12.8" hidden="false" customHeight="false" outlineLevel="0" collapsed="false">
      <c r="A113" s="11" t="str">
        <f aca="false">учет!$E$1</f>
        <v>Кисель В.Б.</v>
      </c>
      <c r="B113" s="11"/>
    </row>
    <row r="114" customFormat="false" ht="12.8" hidden="false" customHeight="false" outlineLevel="0" collapsed="false">
      <c r="A114" s="13" t="s">
        <v>24</v>
      </c>
      <c r="B114" s="13"/>
    </row>
    <row r="115" customFormat="false" ht="12.8" hidden="false" customHeight="false" outlineLevel="0" collapsed="false">
      <c r="A115" s="7" t="n">
        <f aca="false">учет!$E$2</f>
        <v>45028</v>
      </c>
      <c r="B115" s="7"/>
    </row>
    <row r="116" customFormat="false" ht="12.8" hidden="false" customHeight="false" outlineLevel="0" collapsed="false">
      <c r="A116" s="8" t="str">
        <f aca="true">CONCATENATE("(",OFFSET(учет!A118,-4*C116-D116,0),")    Вес:")</f>
        <v>(20)    Вес:</v>
      </c>
      <c r="B116" s="9" t="n">
        <f aca="true">OFFSET(учет!C118,-4*C116-D116,0)</f>
        <v>14.4</v>
      </c>
      <c r="C116" s="6" t="n">
        <f aca="false">C110+1</f>
        <v>19</v>
      </c>
      <c r="D116" s="6" t="n">
        <f aca="false">C116-1</f>
        <v>18</v>
      </c>
    </row>
    <row r="117" customFormat="false" ht="12.8" hidden="false" customHeight="false" outlineLevel="0" collapsed="false">
      <c r="A117" s="10" t="str">
        <f aca="true">CONCATENATE(OFFSET(учет!E118,-4*C116-D116,0),CHAR(10) &amp; "Модель:",OFFSET(учет!B118,-4*C116-D116,0))</f>
        <v>ЛАЗ связи
Модель:ОУ-5-ВСЕ-01</v>
      </c>
      <c r="B117" s="10"/>
    </row>
    <row r="118" customFormat="false" ht="12.8" hidden="false" customHeight="false" outlineLevel="0" collapsed="false">
      <c r="A118" s="10"/>
      <c r="B118" s="10"/>
    </row>
    <row r="119" customFormat="false" ht="12.8" hidden="false" customHeight="false" outlineLevel="0" collapsed="false">
      <c r="A119" s="11" t="str">
        <f aca="false">учет!$E$1</f>
        <v>Кисель В.Б.</v>
      </c>
      <c r="B119" s="11"/>
    </row>
    <row r="120" customFormat="false" ht="12.8" hidden="false" customHeight="false" outlineLevel="0" collapsed="false">
      <c r="A120" s="13" t="s">
        <v>24</v>
      </c>
      <c r="B120" s="13"/>
    </row>
    <row r="121" customFormat="false" ht="12.8" hidden="false" customHeight="false" outlineLevel="0" collapsed="false">
      <c r="A121" s="7" t="n">
        <f aca="false">учет!$E$2</f>
        <v>45028</v>
      </c>
      <c r="B121" s="7"/>
    </row>
    <row r="122" customFormat="false" ht="12.8" hidden="false" customHeight="false" outlineLevel="0" collapsed="false">
      <c r="A122" s="8" t="str">
        <f aca="true">CONCATENATE("(",OFFSET(учет!A124,-4*C122-D122,0),")    Вес:")</f>
        <v>(21)    Вес:</v>
      </c>
      <c r="B122" s="9" t="n">
        <f aca="true">OFFSET(учет!C124,-4*C122-D122,0)</f>
        <v>35.5</v>
      </c>
      <c r="C122" s="6" t="n">
        <f aca="false">C116+1</f>
        <v>20</v>
      </c>
      <c r="D122" s="6" t="n">
        <f aca="false">C122-1</f>
        <v>19</v>
      </c>
    </row>
    <row r="123" customFormat="false" ht="12.8" hidden="false" customHeight="false" outlineLevel="0" collapsed="false">
      <c r="A123" s="10" t="str">
        <f aca="true">CONCATENATE(OFFSET(учет!E124,-4*C122-D122,0),CHAR(10) &amp; "Модель:",OFFSET(учет!B124,-4*C122-D122,0))</f>
        <v>ДГА Himoinsa
Модель:ОП-25 (з) АВСЕ-01</v>
      </c>
      <c r="B123" s="10"/>
    </row>
    <row r="124" customFormat="false" ht="12.8" hidden="false" customHeight="false" outlineLevel="0" collapsed="false">
      <c r="A124" s="10"/>
      <c r="B124" s="10"/>
    </row>
    <row r="125" customFormat="false" ht="12.8" hidden="false" customHeight="false" outlineLevel="0" collapsed="false">
      <c r="A125" s="11" t="str">
        <f aca="false">учет!$E$1</f>
        <v>Кисель В.Б.</v>
      </c>
      <c r="B125" s="11"/>
    </row>
    <row r="126" customFormat="false" ht="12.8" hidden="false" customHeight="false" outlineLevel="0" collapsed="false">
      <c r="A126" s="13" t="s">
        <v>24</v>
      </c>
      <c r="B126" s="13"/>
    </row>
  </sheetData>
  <mergeCells count="84">
    <mergeCell ref="A1:B1"/>
    <mergeCell ref="A3:B4"/>
    <mergeCell ref="A5:B5"/>
    <mergeCell ref="A6:B6"/>
    <mergeCell ref="A7:B7"/>
    <mergeCell ref="A9:B10"/>
    <mergeCell ref="A11:B11"/>
    <mergeCell ref="A12:B12"/>
    <mergeCell ref="A13:B13"/>
    <mergeCell ref="A15:B16"/>
    <mergeCell ref="A17:B17"/>
    <mergeCell ref="A18:B18"/>
    <mergeCell ref="A19:B19"/>
    <mergeCell ref="A21:B22"/>
    <mergeCell ref="A23:B23"/>
    <mergeCell ref="A24:B24"/>
    <mergeCell ref="A25:B25"/>
    <mergeCell ref="A27:B28"/>
    <mergeCell ref="A29:B29"/>
    <mergeCell ref="A30:B30"/>
    <mergeCell ref="A31:B31"/>
    <mergeCell ref="A33:B34"/>
    <mergeCell ref="A35:B35"/>
    <mergeCell ref="A36:B36"/>
    <mergeCell ref="A37:B37"/>
    <mergeCell ref="A39:B40"/>
    <mergeCell ref="A41:B41"/>
    <mergeCell ref="A42:B42"/>
    <mergeCell ref="A43:B43"/>
    <mergeCell ref="A45:B46"/>
    <mergeCell ref="A47:B47"/>
    <mergeCell ref="A48:B48"/>
    <mergeCell ref="A49:B49"/>
    <mergeCell ref="A51:B52"/>
    <mergeCell ref="A53:B53"/>
    <mergeCell ref="A54:B54"/>
    <mergeCell ref="A55:B55"/>
    <mergeCell ref="A57:B58"/>
    <mergeCell ref="A59:B59"/>
    <mergeCell ref="A60:B60"/>
    <mergeCell ref="A61:B61"/>
    <mergeCell ref="A63:B64"/>
    <mergeCell ref="A65:B65"/>
    <mergeCell ref="A66:B66"/>
    <mergeCell ref="A67:B67"/>
    <mergeCell ref="A69:B70"/>
    <mergeCell ref="A71:B71"/>
    <mergeCell ref="A72:B72"/>
    <mergeCell ref="A73:B73"/>
    <mergeCell ref="A75:B76"/>
    <mergeCell ref="A77:B77"/>
    <mergeCell ref="A78:B78"/>
    <mergeCell ref="A79:B79"/>
    <mergeCell ref="A81:B82"/>
    <mergeCell ref="A83:B83"/>
    <mergeCell ref="A84:B84"/>
    <mergeCell ref="A85:B85"/>
    <mergeCell ref="A87:B88"/>
    <mergeCell ref="A89:B89"/>
    <mergeCell ref="A90:B90"/>
    <mergeCell ref="A91:B91"/>
    <mergeCell ref="A93:B94"/>
    <mergeCell ref="A95:B95"/>
    <mergeCell ref="A96:B96"/>
    <mergeCell ref="A97:B97"/>
    <mergeCell ref="A99:B100"/>
    <mergeCell ref="A101:B101"/>
    <mergeCell ref="A102:B102"/>
    <mergeCell ref="A103:B103"/>
    <mergeCell ref="A105:B106"/>
    <mergeCell ref="A107:B107"/>
    <mergeCell ref="A108:B108"/>
    <mergeCell ref="A109:B109"/>
    <mergeCell ref="A111:B112"/>
    <mergeCell ref="A113:B113"/>
    <mergeCell ref="A114:B114"/>
    <mergeCell ref="A115:B115"/>
    <mergeCell ref="A117:B118"/>
    <mergeCell ref="A119:B119"/>
    <mergeCell ref="A120:B120"/>
    <mergeCell ref="A121:B121"/>
    <mergeCell ref="A123:B124"/>
    <mergeCell ref="A125:B125"/>
    <mergeCell ref="A126:B126"/>
  </mergeCells>
  <printOptions headings="false" gridLines="false" gridLinesSet="true" horizontalCentered="false" verticalCentered="false"/>
  <pageMargins left="0" right="0" top="0" bottom="0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3" activeCellId="0" sqref="H23"/>
    </sheetView>
  </sheetViews>
  <sheetFormatPr defaultColWidth="8.6796875" defaultRowHeight="12.8" zeroHeight="false" outlineLevelRow="0" outlineLevelCol="0"/>
  <cols>
    <col collapsed="false" customWidth="true" hidden="false" outlineLevel="0" max="2" min="1" style="6" width="14.74"/>
    <col collapsed="false" customWidth="true" hidden="true" outlineLevel="0" max="4" min="3" style="6" width="11.52"/>
    <col collapsed="false" customWidth="true" hidden="false" outlineLevel="0" max="1025" min="5" style="6" width="11.52"/>
  </cols>
  <sheetData>
    <row r="1" customFormat="false" ht="12.8" hidden="false" customHeight="false" outlineLevel="0" collapsed="false">
      <c r="A1" s="15"/>
      <c r="B1" s="16"/>
    </row>
    <row r="2" customFormat="false" ht="12.8" hidden="false" customHeight="false" outlineLevel="0" collapsed="false">
      <c r="A2" s="7" t="n">
        <f aca="false">учет!$E$2</f>
        <v>45028</v>
      </c>
      <c r="B2" s="7"/>
    </row>
    <row r="3" customFormat="false" ht="12.8" hidden="false" customHeight="false" outlineLevel="0" collapsed="false">
      <c r="A3" s="8" t="str">
        <f aca="true">CONCATENATE("(",OFFSET(учет!A5,-4*C3,0),")     Вес:")</f>
        <v>(1)     Вес:</v>
      </c>
      <c r="B3" s="9" t="n">
        <f aca="false">учет!C5</f>
        <v>10.4</v>
      </c>
      <c r="C3" s="6" t="n">
        <v>0</v>
      </c>
    </row>
    <row r="4" customFormat="false" ht="12.8" hidden="false" customHeight="false" outlineLevel="0" collapsed="false">
      <c r="A4" s="10" t="str">
        <f aca="false">CONCATENATE(учет!E5,CHAR(10) &amp; "Модель:",учет!B5)</f>
        <v>Вышка КДП, эл. щитовая 1 этаж
Модель:ОП-8 (з) ABCE-01</v>
      </c>
      <c r="B4" s="10"/>
    </row>
    <row r="5" customFormat="false" ht="12.8" hidden="false" customHeight="false" outlineLevel="0" collapsed="false">
      <c r="A5" s="10"/>
      <c r="B5" s="10"/>
    </row>
    <row r="6" customFormat="false" ht="12.8" hidden="false" customHeight="false" outlineLevel="0" collapsed="false">
      <c r="A6" s="11" t="str">
        <f aca="false">учет!$E$1</f>
        <v>Кисель В.Б.</v>
      </c>
      <c r="B6" s="11"/>
      <c r="G6" s="12"/>
    </row>
    <row r="7" customFormat="false" ht="12.8" hidden="false" customHeight="false" outlineLevel="0" collapsed="false">
      <c r="A7" s="13" t="s">
        <v>24</v>
      </c>
      <c r="B7" s="13"/>
    </row>
    <row r="8" customFormat="false" ht="12.8" hidden="false" customHeight="false" outlineLevel="0" collapsed="false">
      <c r="A8" s="17"/>
    </row>
    <row r="9" customFormat="false" ht="12.8" hidden="false" customHeight="false" outlineLevel="0" collapsed="false">
      <c r="A9" s="17"/>
    </row>
    <row r="10" customFormat="false" ht="12.8" hidden="false" customHeight="false" outlineLevel="0" collapsed="false">
      <c r="A10" s="7" t="n">
        <f aca="false">учет!$E$2</f>
        <v>45028</v>
      </c>
      <c r="B10" s="7"/>
    </row>
    <row r="11" customFormat="false" ht="12.8" hidden="false" customHeight="false" outlineLevel="0" collapsed="false">
      <c r="A11" s="8" t="str">
        <f aca="true">CONCATENATE("(",OFFSET(учет!A10,-4*C11,0),")     Вес:")</f>
        <v>(2)     Вес:</v>
      </c>
      <c r="B11" s="9" t="n">
        <f aca="true">OFFSET(учет!C10,-4*C11,0)</f>
        <v>10.5</v>
      </c>
      <c r="C11" s="6" t="n">
        <v>1</v>
      </c>
      <c r="H11" s="14"/>
    </row>
    <row r="12" customFormat="false" ht="12.8" hidden="false" customHeight="false" outlineLevel="0" collapsed="false">
      <c r="A12" s="10" t="str">
        <f aca="true">CONCATENATE(OFFSET(учет!E10,-4*C11,0),CHAR(10) &amp; "Модель:",OFFSET(учет!B10,-4*C11,0))</f>
        <v>Вышка КДП, эл. щитовая 2 этаж
Модель:ОП-8 (з) ABCE-01</v>
      </c>
      <c r="B12" s="10"/>
    </row>
    <row r="13" customFormat="false" ht="12.8" hidden="false" customHeight="false" outlineLevel="0" collapsed="false">
      <c r="A13" s="10"/>
      <c r="B13" s="10"/>
    </row>
    <row r="14" customFormat="false" ht="12.8" hidden="false" customHeight="false" outlineLevel="0" collapsed="false">
      <c r="A14" s="11" t="str">
        <f aca="false">учет!$E$1</f>
        <v>Кисель В.Б.</v>
      </c>
      <c r="B14" s="11"/>
    </row>
    <row r="15" customFormat="false" ht="12.8" hidden="false" customHeight="false" outlineLevel="0" collapsed="false">
      <c r="A15" s="13" t="s">
        <v>24</v>
      </c>
      <c r="B15" s="13"/>
    </row>
    <row r="16" customFormat="false" ht="12.8" hidden="false" customHeight="false" outlineLevel="0" collapsed="false">
      <c r="A16" s="17"/>
    </row>
    <row r="17" customFormat="false" ht="12.8" hidden="false" customHeight="false" outlineLevel="0" collapsed="false">
      <c r="A17" s="17"/>
    </row>
    <row r="18" customFormat="false" ht="12.8" hidden="false" customHeight="false" outlineLevel="0" collapsed="false">
      <c r="A18" s="7" t="n">
        <f aca="false">учет!$E$2</f>
        <v>45028</v>
      </c>
      <c r="B18" s="7"/>
    </row>
    <row r="19" customFormat="false" ht="12.8" hidden="false" customHeight="false" outlineLevel="0" collapsed="false">
      <c r="A19" s="8" t="str">
        <f aca="true">CONCATENATE("(",OFFSET(учет!A16,-4*C19-D19,0),")    Вес:")</f>
        <v>(3)    Вес:</v>
      </c>
      <c r="B19" s="9" t="n">
        <f aca="true">OFFSET(учет!C16,-4*C19-D19,0)</f>
        <v>10.1</v>
      </c>
      <c r="C19" s="6" t="n">
        <v>2</v>
      </c>
      <c r="D19" s="6" t="n">
        <v>1</v>
      </c>
    </row>
    <row r="20" customFormat="false" ht="12.8" hidden="false" customHeight="false" outlineLevel="0" collapsed="false">
      <c r="A20" s="10" t="str">
        <f aca="true">CONCATENATE(OFFSET(учет!E16,-4*C19-D19,0),CHAR(10) &amp; "Модель:",OFFSET(учет!B16,-4*C19-D19,0))</f>
        <v>Вышка КДП, лифтовая 2 этаж
Модель:ОП-8 (з) ABCE-01</v>
      </c>
      <c r="B20" s="10"/>
    </row>
    <row r="21" customFormat="false" ht="12.8" hidden="false" customHeight="false" outlineLevel="0" collapsed="false">
      <c r="A21" s="10"/>
      <c r="B21" s="10"/>
    </row>
    <row r="22" customFormat="false" ht="12.8" hidden="false" customHeight="false" outlineLevel="0" collapsed="false">
      <c r="A22" s="11" t="str">
        <f aca="false">учет!$E$1</f>
        <v>Кисель В.Б.</v>
      </c>
      <c r="B22" s="11"/>
    </row>
    <row r="23" customFormat="false" ht="12.8" hidden="false" customHeight="false" outlineLevel="0" collapsed="false">
      <c r="A23" s="13" t="s">
        <v>24</v>
      </c>
      <c r="B23" s="13"/>
    </row>
    <row r="24" customFormat="false" ht="12.8" hidden="false" customHeight="false" outlineLevel="0" collapsed="false">
      <c r="A24" s="17"/>
    </row>
    <row r="25" customFormat="false" ht="12.8" hidden="false" customHeight="false" outlineLevel="0" collapsed="false">
      <c r="A25" s="17"/>
    </row>
    <row r="26" customFormat="false" ht="12.8" hidden="false" customHeight="false" outlineLevel="0" collapsed="false">
      <c r="A26" s="7" t="n">
        <f aca="false">учет!$E$2</f>
        <v>45028</v>
      </c>
      <c r="B26" s="7"/>
    </row>
    <row r="27" customFormat="false" ht="12.8" hidden="false" customHeight="false" outlineLevel="0" collapsed="false">
      <c r="A27" s="8" t="str">
        <f aca="true">CONCATENATE("(",OFFSET(учет!A22,-4*C27-D27,0),")    Вес:")</f>
        <v>(4)    Вес:</v>
      </c>
      <c r="B27" s="9" t="n">
        <f aca="true">OFFSET(учет!C22,-4*C27-D27,0)</f>
        <v>10.4</v>
      </c>
      <c r="C27" s="6" t="n">
        <f aca="false">C19+1</f>
        <v>3</v>
      </c>
      <c r="D27" s="6" t="n">
        <v>2</v>
      </c>
    </row>
    <row r="28" customFormat="false" ht="12.8" hidden="false" customHeight="false" outlineLevel="0" collapsed="false">
      <c r="A28" s="10" t="str">
        <f aca="true">CONCATENATE(OFFSET(учет!E22,-4*C27-D27,0),CHAR(10) &amp; "Модель:",OFFSET(учет!B22,-4*C27-D27,0))</f>
        <v>Вышка КДП, коридор лифтовой
Модель:ОП-8 (з) ABCE-01</v>
      </c>
      <c r="B28" s="10"/>
    </row>
    <row r="29" customFormat="false" ht="12.8" hidden="false" customHeight="false" outlineLevel="0" collapsed="false">
      <c r="A29" s="10"/>
      <c r="B29" s="10"/>
    </row>
    <row r="30" customFormat="false" ht="12.8" hidden="false" customHeight="false" outlineLevel="0" collapsed="false">
      <c r="A30" s="11" t="str">
        <f aca="false">учет!$E$1</f>
        <v>Кисель В.Б.</v>
      </c>
      <c r="B30" s="11"/>
    </row>
    <row r="31" customFormat="false" ht="12.8" hidden="false" customHeight="false" outlineLevel="0" collapsed="false">
      <c r="A31" s="13" t="s">
        <v>24</v>
      </c>
      <c r="B31" s="13"/>
    </row>
    <row r="32" customFormat="false" ht="12.8" hidden="false" customHeight="false" outlineLevel="0" collapsed="false">
      <c r="A32" s="17"/>
    </row>
    <row r="33" customFormat="false" ht="12.8" hidden="false" customHeight="false" outlineLevel="0" collapsed="false">
      <c r="A33" s="17"/>
    </row>
    <row r="34" customFormat="false" ht="12.8" hidden="false" customHeight="false" outlineLevel="0" collapsed="false">
      <c r="A34" s="7" t="n">
        <f aca="false">учет!$E$2</f>
        <v>45028</v>
      </c>
      <c r="B34" s="7"/>
    </row>
    <row r="35" customFormat="false" ht="12.8" hidden="false" customHeight="false" outlineLevel="0" collapsed="false">
      <c r="A35" s="8" t="str">
        <f aca="true">CONCATENATE("(",OFFSET(учет!A28,-4*C35-D35,0),")    Вес:")</f>
        <v>(5)    Вес:</v>
      </c>
      <c r="B35" s="9" t="n">
        <f aca="true">OFFSET(учет!C28,-4*C35-D35,0)</f>
        <v>10.3</v>
      </c>
      <c r="C35" s="6" t="n">
        <f aca="false">C27+1</f>
        <v>4</v>
      </c>
      <c r="D35" s="6" t="n">
        <f aca="false">C35-1</f>
        <v>3</v>
      </c>
    </row>
    <row r="36" customFormat="false" ht="12.8" hidden="false" customHeight="false" outlineLevel="0" collapsed="false">
      <c r="A36" s="18" t="str">
        <f aca="true">CONCATENATE(OFFSET(учет!E28,-4*C35-D35,0),CHAR(10) &amp; "Модель:",OFFSET(учет!B28,-4*C35-D35,0))</f>
        <v>ЛАЗ связи
Модель:ОП-8 (з) ABCE-01</v>
      </c>
      <c r="B36" s="18"/>
    </row>
    <row r="37" customFormat="false" ht="12.8" hidden="false" customHeight="false" outlineLevel="0" collapsed="false">
      <c r="A37" s="18"/>
      <c r="B37" s="18"/>
    </row>
    <row r="38" customFormat="false" ht="12.8" hidden="false" customHeight="false" outlineLevel="0" collapsed="false">
      <c r="A38" s="11" t="str">
        <f aca="false">учет!$E$1</f>
        <v>Кисель В.Б.</v>
      </c>
      <c r="B38" s="11"/>
    </row>
    <row r="39" customFormat="false" ht="12.8" hidden="false" customHeight="false" outlineLevel="0" collapsed="false">
      <c r="A39" s="13" t="s">
        <v>24</v>
      </c>
      <c r="B39" s="13"/>
    </row>
    <row r="40" customFormat="false" ht="12.8" hidden="false" customHeight="false" outlineLevel="0" collapsed="false">
      <c r="A40" s="17"/>
    </row>
    <row r="41" customFormat="false" ht="12.8" hidden="false" customHeight="false" outlineLevel="0" collapsed="false">
      <c r="A41" s="17"/>
    </row>
    <row r="42" customFormat="false" ht="12.8" hidden="false" customHeight="false" outlineLevel="0" collapsed="false">
      <c r="A42" s="7" t="n">
        <f aca="false">учет!$E$2</f>
        <v>45028</v>
      </c>
      <c r="B42" s="7"/>
    </row>
    <row r="43" customFormat="false" ht="12.8" hidden="false" customHeight="false" outlineLevel="0" collapsed="false">
      <c r="A43" s="8" t="str">
        <f aca="true">CONCATENATE("(",OFFSET(учет!A34,-4*C43-D43,0),")    Вес:")</f>
        <v>(6)    Вес:</v>
      </c>
      <c r="B43" s="9" t="n">
        <f aca="true">OFFSET(учет!C34,-4*C43-D43,0)</f>
        <v>10.4</v>
      </c>
      <c r="C43" s="6" t="n">
        <f aca="false">C35+1</f>
        <v>5</v>
      </c>
      <c r="D43" s="6" t="n">
        <v>4</v>
      </c>
    </row>
    <row r="44" customFormat="false" ht="12.8" hidden="false" customHeight="false" outlineLevel="0" collapsed="false">
      <c r="A44" s="18" t="str">
        <f aca="true">CONCATENATE(OFFSET(учет!E34,-4*C43-D43,0),CHAR(10) &amp; "Модель:",OFFSET(учет!B34,-4*C43-D43,0))</f>
        <v>ЛАЗ КДП
Модель:ОП-8 (з) ABCE-01</v>
      </c>
      <c r="B44" s="18"/>
    </row>
    <row r="45" customFormat="false" ht="12.8" hidden="false" customHeight="false" outlineLevel="0" collapsed="false">
      <c r="A45" s="18"/>
      <c r="B45" s="18"/>
    </row>
    <row r="46" customFormat="false" ht="12.8" hidden="false" customHeight="false" outlineLevel="0" collapsed="false">
      <c r="A46" s="11" t="str">
        <f aca="false">учет!$E$1</f>
        <v>Кисель В.Б.</v>
      </c>
      <c r="B46" s="11"/>
    </row>
    <row r="47" customFormat="false" ht="12.8" hidden="false" customHeight="false" outlineLevel="0" collapsed="false">
      <c r="A47" s="13" t="s">
        <v>24</v>
      </c>
      <c r="B47" s="13"/>
    </row>
    <row r="48" customFormat="false" ht="12.8" hidden="false" customHeight="false" outlineLevel="0" collapsed="false">
      <c r="A48" s="17"/>
    </row>
    <row r="49" customFormat="false" ht="12.8" hidden="false" customHeight="false" outlineLevel="0" collapsed="false">
      <c r="A49" s="17"/>
    </row>
    <row r="50" customFormat="false" ht="12.8" hidden="false" customHeight="false" outlineLevel="0" collapsed="false">
      <c r="A50" s="7" t="n">
        <f aca="false">учет!$E$2</f>
        <v>45028</v>
      </c>
      <c r="B50" s="7"/>
    </row>
    <row r="51" customFormat="false" ht="12.8" hidden="false" customHeight="false" outlineLevel="0" collapsed="false">
      <c r="A51" s="8" t="str">
        <f aca="true">CONCATENATE("(",OFFSET(учет!A40,-4*C51-D51,0),")    Вес:")</f>
        <v>(7)    Вес:</v>
      </c>
      <c r="B51" s="9" t="n">
        <f aca="true">OFFSET(учет!C40,-4*C51-D51,0)</f>
        <v>10.3</v>
      </c>
      <c r="C51" s="6" t="n">
        <f aca="false">C43+1</f>
        <v>6</v>
      </c>
      <c r="D51" s="6" t="n">
        <f aca="false">C51-1</f>
        <v>5</v>
      </c>
    </row>
    <row r="52" customFormat="false" ht="12.8" hidden="false" customHeight="false" outlineLevel="0" collapsed="false">
      <c r="A52" s="18" t="str">
        <f aca="true">CONCATENATE(OFFSET(учет!E40,-4*C51-D51,0),CHAR(10) &amp; "Модель:",OFFSET(учет!B40,-4*C51-D51,0))</f>
        <v>Комната сменного инженера
Модель:ОП-8 (з) ABCE-01</v>
      </c>
      <c r="B52" s="18"/>
    </row>
    <row r="53" customFormat="false" ht="12.8" hidden="false" customHeight="false" outlineLevel="0" collapsed="false">
      <c r="A53" s="18"/>
      <c r="B53" s="18"/>
    </row>
    <row r="54" customFormat="false" ht="12.8" hidden="false" customHeight="false" outlineLevel="0" collapsed="false">
      <c r="A54" s="11" t="str">
        <f aca="false">учет!$E$1</f>
        <v>Кисель В.Б.</v>
      </c>
      <c r="B54" s="11"/>
    </row>
    <row r="55" customFormat="false" ht="12.8" hidden="false" customHeight="false" outlineLevel="0" collapsed="false">
      <c r="A55" s="13" t="s">
        <v>24</v>
      </c>
      <c r="B55" s="13"/>
    </row>
    <row r="56" customFormat="false" ht="12.8" hidden="false" customHeight="false" outlineLevel="0" collapsed="false">
      <c r="A56" s="17"/>
    </row>
    <row r="57" customFormat="false" ht="12.8" hidden="false" customHeight="false" outlineLevel="0" collapsed="false">
      <c r="A57" s="17"/>
    </row>
    <row r="58" customFormat="false" ht="12.8" hidden="false" customHeight="false" outlineLevel="0" collapsed="false">
      <c r="A58" s="7" t="n">
        <f aca="false">учет!$E$2</f>
        <v>45028</v>
      </c>
      <c r="B58" s="7"/>
    </row>
    <row r="59" customFormat="false" ht="12.8" hidden="false" customHeight="false" outlineLevel="0" collapsed="false">
      <c r="A59" s="8" t="str">
        <f aca="true">CONCATENATE("(",OFFSET(учет!A46,-4*C59-D59,0),")    Вес:")</f>
        <v>(8)    Вес:</v>
      </c>
      <c r="B59" s="9" t="n">
        <f aca="true">OFFSET(учет!C46,-4*C59-D59,0)</f>
        <v>10.4</v>
      </c>
      <c r="C59" s="6" t="n">
        <f aca="false">C51+1</f>
        <v>7</v>
      </c>
      <c r="D59" s="6" t="n">
        <f aca="false">C59-1</f>
        <v>6</v>
      </c>
    </row>
    <row r="60" customFormat="false" ht="12.8" hidden="false" customHeight="false" outlineLevel="0" collapsed="false">
      <c r="A60" s="18" t="str">
        <f aca="true">CONCATENATE(OFFSET(учет!E46,-4*C59-D59,0),CHAR(10) &amp; "Модель:",OFFSET(учет!B46,-4*C59-D59,0))</f>
        <v>Радиобюро
Модель:ОП-8 (з) ABCE-01</v>
      </c>
      <c r="B60" s="18"/>
    </row>
    <row r="61" customFormat="false" ht="12.8" hidden="false" customHeight="false" outlineLevel="0" collapsed="false">
      <c r="A61" s="18"/>
      <c r="B61" s="18"/>
    </row>
    <row r="62" customFormat="false" ht="12.8" hidden="false" customHeight="false" outlineLevel="0" collapsed="false">
      <c r="A62" s="11" t="str">
        <f aca="false">учет!$E$1</f>
        <v>Кисель В.Б.</v>
      </c>
      <c r="B62" s="11"/>
    </row>
    <row r="63" customFormat="false" ht="12.8" hidden="false" customHeight="false" outlineLevel="0" collapsed="false">
      <c r="A63" s="13" t="s">
        <v>24</v>
      </c>
      <c r="B63" s="13"/>
    </row>
    <row r="64" customFormat="false" ht="12.8" hidden="false" customHeight="false" outlineLevel="0" collapsed="false">
      <c r="A64" s="17"/>
    </row>
    <row r="65" customFormat="false" ht="12.8" hidden="false" customHeight="false" outlineLevel="0" collapsed="false">
      <c r="A65" s="17"/>
    </row>
    <row r="66" customFormat="false" ht="12.8" hidden="false" customHeight="false" outlineLevel="0" collapsed="false">
      <c r="A66" s="7" t="n">
        <f aca="false">учет!$E$2</f>
        <v>45028</v>
      </c>
      <c r="B66" s="7"/>
    </row>
    <row r="67" customFormat="false" ht="12.8" hidden="false" customHeight="false" outlineLevel="0" collapsed="false">
      <c r="A67" s="8" t="str">
        <f aca="true">CONCATENATE("(",OFFSET(учет!A52,-4*C67-D67,0),")    Вес:")</f>
        <v>(9)    Вес:</v>
      </c>
      <c r="B67" s="9" t="n">
        <f aca="true">OFFSET(учет!C52,-4*C67-D67,0)</f>
        <v>10.5</v>
      </c>
      <c r="C67" s="6" t="n">
        <f aca="false">C59+1</f>
        <v>8</v>
      </c>
      <c r="D67" s="6" t="n">
        <f aca="false">C67-1</f>
        <v>7</v>
      </c>
    </row>
    <row r="68" customFormat="false" ht="12.8" hidden="false" customHeight="false" outlineLevel="0" collapsed="false">
      <c r="A68" s="18" t="str">
        <f aca="true">CONCATENATE(OFFSET(учет!E52,-4*C67-D67,0),CHAR(10) &amp; "Модель:",OFFSET(учет!B52,-4*C67-D67,0))</f>
        <v>Электрощитовая 
Модель:ОП-8 (з) ABCE-01</v>
      </c>
      <c r="B68" s="18"/>
    </row>
    <row r="69" customFormat="false" ht="12.8" hidden="false" customHeight="false" outlineLevel="0" collapsed="false">
      <c r="A69" s="18"/>
      <c r="B69" s="18"/>
    </row>
    <row r="70" customFormat="false" ht="12.8" hidden="false" customHeight="false" outlineLevel="0" collapsed="false">
      <c r="A70" s="11" t="str">
        <f aca="false">учет!$E$1</f>
        <v>Кисель В.Б.</v>
      </c>
      <c r="B70" s="11"/>
    </row>
    <row r="71" customFormat="false" ht="12.8" hidden="false" customHeight="false" outlineLevel="0" collapsed="false">
      <c r="A71" s="13" t="s">
        <v>24</v>
      </c>
      <c r="B71" s="13"/>
    </row>
    <row r="72" customFormat="false" ht="12.8" hidden="false" customHeight="false" outlineLevel="0" collapsed="false">
      <c r="A72" s="17"/>
    </row>
    <row r="73" customFormat="false" ht="12.8" hidden="false" customHeight="false" outlineLevel="0" collapsed="false">
      <c r="A73" s="17"/>
    </row>
    <row r="74" customFormat="false" ht="12.8" hidden="false" customHeight="false" outlineLevel="0" collapsed="false">
      <c r="A74" s="7" t="n">
        <f aca="false">учет!$E$2</f>
        <v>45028</v>
      </c>
      <c r="B74" s="7"/>
    </row>
    <row r="75" customFormat="false" ht="12.8" hidden="false" customHeight="false" outlineLevel="0" collapsed="false">
      <c r="A75" s="8" t="str">
        <f aca="true">CONCATENATE("(",OFFSET(учет!A58,-4*C75-D75,0),")    Вес:")</f>
        <v>(10)    Вес:</v>
      </c>
      <c r="B75" s="9" t="n">
        <f aca="true">OFFSET(учет!C58,-4*C75-D75,0)</f>
        <v>10.4</v>
      </c>
      <c r="C75" s="6" t="n">
        <f aca="false">C67+1</f>
        <v>9</v>
      </c>
      <c r="D75" s="6" t="n">
        <f aca="false">C75-1</f>
        <v>8</v>
      </c>
    </row>
    <row r="76" customFormat="false" ht="12.8" hidden="false" customHeight="false" outlineLevel="0" collapsed="false">
      <c r="A76" s="18" t="str">
        <f aca="true">CONCATENATE(OFFSET(учет!E58,-4*C75-D75,0),CHAR(10) &amp; "Модель:",OFFSET(учет!B58,-4*C75-D75,0))</f>
        <v>Коридор 1 этаж
Модель:ОП-8 (з) ABCE-01</v>
      </c>
      <c r="B76" s="18"/>
    </row>
    <row r="77" customFormat="false" ht="12.8" hidden="false" customHeight="false" outlineLevel="0" collapsed="false">
      <c r="A77" s="18"/>
      <c r="B77" s="18"/>
    </row>
    <row r="78" customFormat="false" ht="12.8" hidden="false" customHeight="false" outlineLevel="0" collapsed="false">
      <c r="A78" s="11" t="str">
        <f aca="false">учет!$E$1</f>
        <v>Кисель В.Б.</v>
      </c>
      <c r="B78" s="11"/>
    </row>
    <row r="79" customFormat="false" ht="12.8" hidden="false" customHeight="false" outlineLevel="0" collapsed="false">
      <c r="A79" s="13" t="s">
        <v>24</v>
      </c>
      <c r="B79" s="13"/>
    </row>
    <row r="80" customFormat="false" ht="12.8" hidden="false" customHeight="false" outlineLevel="0" collapsed="false">
      <c r="A80" s="17"/>
    </row>
    <row r="81" customFormat="false" ht="12.8" hidden="false" customHeight="false" outlineLevel="0" collapsed="false">
      <c r="A81" s="17"/>
    </row>
    <row r="82" customFormat="false" ht="12.8" hidden="false" customHeight="false" outlineLevel="0" collapsed="false">
      <c r="A82" s="7" t="n">
        <f aca="false">учет!$E$2</f>
        <v>45028</v>
      </c>
      <c r="B82" s="7"/>
    </row>
    <row r="83" customFormat="false" ht="12.8" hidden="false" customHeight="false" outlineLevel="0" collapsed="false">
      <c r="A83" s="8" t="str">
        <f aca="true">CONCATENATE("(",OFFSET(учет!A64,-4*C83-D83,0),")    Вес:")</f>
        <v>(11)    Вес:</v>
      </c>
      <c r="B83" s="9" t="n">
        <f aca="true">OFFSET(учет!C64,-4*C83-D83,0)</f>
        <v>10.1</v>
      </c>
      <c r="C83" s="6" t="n">
        <f aca="false">C75+1</f>
        <v>10</v>
      </c>
      <c r="D83" s="6" t="n">
        <f aca="false">C83-1</f>
        <v>9</v>
      </c>
    </row>
    <row r="84" customFormat="false" ht="12.8" hidden="false" customHeight="false" outlineLevel="0" collapsed="false">
      <c r="A84" s="18" t="str">
        <f aca="true">CONCATENATE(OFFSET(учет!E64,-4*C83-D83,0),CHAR(10) &amp; "Модель:",OFFSET(учет!B64,-4*C83-D83,0))</f>
        <v>Коридор комната инструктажей
Модель:ОП-8 (з) ABCE-01</v>
      </c>
      <c r="B84" s="18"/>
    </row>
    <row r="85" customFormat="false" ht="12.8" hidden="false" customHeight="false" outlineLevel="0" collapsed="false">
      <c r="A85" s="18"/>
      <c r="B85" s="18"/>
    </row>
    <row r="86" customFormat="false" ht="12.8" hidden="false" customHeight="false" outlineLevel="0" collapsed="false">
      <c r="A86" s="11" t="str">
        <f aca="false">учет!$E$1</f>
        <v>Кисель В.Б.</v>
      </c>
      <c r="B86" s="11"/>
    </row>
    <row r="87" customFormat="false" ht="12.8" hidden="false" customHeight="false" outlineLevel="0" collapsed="false">
      <c r="A87" s="13" t="s">
        <v>24</v>
      </c>
      <c r="B87" s="13"/>
    </row>
    <row r="88" customFormat="false" ht="12.8" hidden="false" customHeight="false" outlineLevel="0" collapsed="false">
      <c r="A88" s="17"/>
    </row>
    <row r="89" customFormat="false" ht="12.8" hidden="false" customHeight="false" outlineLevel="0" collapsed="false">
      <c r="A89" s="17"/>
    </row>
    <row r="90" customFormat="false" ht="12.8" hidden="false" customHeight="false" outlineLevel="0" collapsed="false">
      <c r="A90" s="7" t="n">
        <f aca="false">учет!$E$2</f>
        <v>45028</v>
      </c>
      <c r="B90" s="7"/>
    </row>
    <row r="91" customFormat="false" ht="12.8" hidden="false" customHeight="false" outlineLevel="0" collapsed="false">
      <c r="A91" s="8" t="str">
        <f aca="true">CONCATENATE("(",OFFSET(учет!A70,-4*C91-D91,0),")    Вес:")</f>
        <v>(12)    Вес:</v>
      </c>
      <c r="B91" s="9" t="n">
        <f aca="true">OFFSET(учет!C70,-4*C91-D91,0)</f>
        <v>10.4</v>
      </c>
      <c r="C91" s="6" t="n">
        <f aca="false">C83+1</f>
        <v>11</v>
      </c>
      <c r="D91" s="6" t="n">
        <f aca="false">C91-1</f>
        <v>10</v>
      </c>
    </row>
    <row r="92" customFormat="false" ht="12.8" hidden="false" customHeight="false" outlineLevel="0" collapsed="false">
      <c r="A92" s="18" t="str">
        <f aca="true">CONCATENATE(OFFSET(учет!E70,-4*C91-D91,0),CHAR(10) &amp; "Модель:",OFFSET(учет!B70,-4*C91-D91,0))</f>
        <v>Комната отдыха диспетчеров
Модель:ОП-8 (з) ABCE-01</v>
      </c>
      <c r="B92" s="18"/>
    </row>
    <row r="93" customFormat="false" ht="12.8" hidden="false" customHeight="false" outlineLevel="0" collapsed="false">
      <c r="A93" s="18"/>
      <c r="B93" s="18"/>
    </row>
    <row r="94" customFormat="false" ht="12.8" hidden="false" customHeight="false" outlineLevel="0" collapsed="false">
      <c r="A94" s="11" t="str">
        <f aca="false">учет!$E$1</f>
        <v>Кисель В.Б.</v>
      </c>
      <c r="B94" s="11"/>
    </row>
    <row r="95" customFormat="false" ht="12.8" hidden="false" customHeight="false" outlineLevel="0" collapsed="false">
      <c r="A95" s="13" t="s">
        <v>24</v>
      </c>
      <c r="B95" s="13"/>
    </row>
    <row r="96" customFormat="false" ht="12.8" hidden="false" customHeight="false" outlineLevel="0" collapsed="false">
      <c r="A96" s="17"/>
    </row>
    <row r="97" customFormat="false" ht="12.8" hidden="false" customHeight="false" outlineLevel="0" collapsed="false">
      <c r="A97" s="17"/>
    </row>
    <row r="98" customFormat="false" ht="12.8" hidden="false" customHeight="false" outlineLevel="0" collapsed="false">
      <c r="A98" s="7" t="n">
        <f aca="false">учет!$E$2</f>
        <v>45028</v>
      </c>
      <c r="B98" s="7"/>
    </row>
    <row r="99" customFormat="false" ht="12.8" hidden="false" customHeight="false" outlineLevel="0" collapsed="false">
      <c r="A99" s="8" t="str">
        <f aca="true">CONCATENATE("(",OFFSET(учет!A76,-4*C99-D99,0),")    Вес:")</f>
        <v>(13)    Вес:</v>
      </c>
      <c r="B99" s="9" t="n">
        <f aca="true">OFFSET(учет!C76,-4*C99-D99,0)</f>
        <v>10.3</v>
      </c>
      <c r="C99" s="6" t="n">
        <f aca="false">C91+1</f>
        <v>12</v>
      </c>
      <c r="D99" s="6" t="n">
        <f aca="false">C99-1</f>
        <v>11</v>
      </c>
    </row>
    <row r="100" customFormat="false" ht="12.8" hidden="false" customHeight="false" outlineLevel="0" collapsed="false">
      <c r="A100" s="18" t="str">
        <f aca="true">CONCATENATE(OFFSET(учет!E76,-4*C99-D99,0),CHAR(10) &amp; "Модель:",OFFSET(учет!B76,-4*C99-D99,0))</f>
        <v>Коридор 1 этаж
Модель:ОП-8 (з) ABCE-01</v>
      </c>
      <c r="B100" s="18"/>
    </row>
    <row r="101" customFormat="false" ht="12.8" hidden="false" customHeight="false" outlineLevel="0" collapsed="false">
      <c r="A101" s="18"/>
      <c r="B101" s="18"/>
    </row>
    <row r="102" customFormat="false" ht="12.8" hidden="false" customHeight="false" outlineLevel="0" collapsed="false">
      <c r="A102" s="11" t="str">
        <f aca="false">учет!$E$1</f>
        <v>Кисель В.Б.</v>
      </c>
      <c r="B102" s="11"/>
    </row>
    <row r="103" customFormat="false" ht="12.8" hidden="false" customHeight="false" outlineLevel="0" collapsed="false">
      <c r="A103" s="13" t="s">
        <v>24</v>
      </c>
      <c r="B103" s="13"/>
    </row>
    <row r="104" customFormat="false" ht="12.8" hidden="false" customHeight="false" outlineLevel="0" collapsed="false">
      <c r="A104" s="17"/>
    </row>
    <row r="105" customFormat="false" ht="12.8" hidden="false" customHeight="false" outlineLevel="0" collapsed="false">
      <c r="A105" s="17"/>
    </row>
    <row r="106" customFormat="false" ht="12.8" hidden="false" customHeight="false" outlineLevel="0" collapsed="false">
      <c r="A106" s="7" t="n">
        <f aca="false">учет!$E$2</f>
        <v>45028</v>
      </c>
      <c r="B106" s="7"/>
    </row>
    <row r="107" customFormat="false" ht="12.8" hidden="false" customHeight="false" outlineLevel="0" collapsed="false">
      <c r="A107" s="8" t="str">
        <f aca="true">CONCATENATE("(",OFFSET(учет!A82,-4*C107-D107,0),")    Вес:")</f>
        <v>(14)    Вес:</v>
      </c>
      <c r="B107" s="9" t="n">
        <f aca="true">OFFSET(учет!C82,-4*C107-D107,0)</f>
        <v>10.4</v>
      </c>
      <c r="C107" s="6" t="n">
        <f aca="false">C99+1</f>
        <v>13</v>
      </c>
      <c r="D107" s="6" t="n">
        <f aca="false">C107-1</f>
        <v>12</v>
      </c>
    </row>
    <row r="108" customFormat="false" ht="12.8" hidden="false" customHeight="false" outlineLevel="0" collapsed="false">
      <c r="A108" s="18" t="str">
        <f aca="true">CONCATENATE(OFFSET(учет!E82,-4*C107-D107,0),CHAR(10) &amp; "Модель:",OFFSET(учет!B82,-4*C107-D107,0))</f>
        <v>зал ПИО
Модель:ОП-8 (з) ABCE-01</v>
      </c>
      <c r="B108" s="18"/>
    </row>
    <row r="109" customFormat="false" ht="12.8" hidden="false" customHeight="false" outlineLevel="0" collapsed="false">
      <c r="A109" s="18"/>
      <c r="B109" s="18"/>
    </row>
    <row r="110" customFormat="false" ht="12.8" hidden="false" customHeight="false" outlineLevel="0" collapsed="false">
      <c r="A110" s="11" t="str">
        <f aca="false">учет!$E$1</f>
        <v>Кисель В.Б.</v>
      </c>
      <c r="B110" s="11"/>
    </row>
    <row r="111" customFormat="false" ht="12.8" hidden="false" customHeight="false" outlineLevel="0" collapsed="false">
      <c r="A111" s="13" t="s">
        <v>24</v>
      </c>
      <c r="B111" s="13"/>
    </row>
    <row r="112" customFormat="false" ht="12.8" hidden="false" customHeight="false" outlineLevel="0" collapsed="false">
      <c r="A112" s="17"/>
    </row>
    <row r="113" customFormat="false" ht="12.8" hidden="false" customHeight="false" outlineLevel="0" collapsed="false">
      <c r="A113" s="17"/>
    </row>
    <row r="114" customFormat="false" ht="12.8" hidden="false" customHeight="false" outlineLevel="0" collapsed="false">
      <c r="A114" s="7" t="n">
        <f aca="false">учет!$E$2</f>
        <v>45028</v>
      </c>
      <c r="B114" s="7"/>
    </row>
    <row r="115" customFormat="false" ht="12.8" hidden="false" customHeight="false" outlineLevel="0" collapsed="false">
      <c r="A115" s="8" t="str">
        <f aca="true">CONCATENATE("(",OFFSET(учет!A88,-4*C115-D115,0),")    Вес:")</f>
        <v>(15)    Вес:</v>
      </c>
      <c r="B115" s="9" t="n">
        <f aca="true">OFFSET(учет!C88,-4*C115-D115,0)</f>
        <v>10.4</v>
      </c>
      <c r="C115" s="6" t="n">
        <f aca="false">C107+1</f>
        <v>14</v>
      </c>
      <c r="D115" s="6" t="n">
        <f aca="false">C115-1</f>
        <v>13</v>
      </c>
    </row>
    <row r="116" customFormat="false" ht="12.8" hidden="false" customHeight="false" outlineLevel="0" collapsed="false">
      <c r="A116" s="18" t="str">
        <f aca="true">CONCATENATE(OFFSET(учет!E88,-4*C115-D115,0),CHAR(10) &amp; "Модель:",OFFSET(учет!B88,-4*C115-D115,0))</f>
        <v>зал ПИО
Модель:ОП-8 (з) ABCE-01</v>
      </c>
      <c r="B116" s="18"/>
    </row>
    <row r="117" customFormat="false" ht="12.8" hidden="false" customHeight="false" outlineLevel="0" collapsed="false">
      <c r="A117" s="18"/>
      <c r="B117" s="18"/>
    </row>
    <row r="118" customFormat="false" ht="12.8" hidden="false" customHeight="false" outlineLevel="0" collapsed="false">
      <c r="A118" s="11" t="str">
        <f aca="false">учет!$E$1</f>
        <v>Кисель В.Б.</v>
      </c>
      <c r="B118" s="11"/>
    </row>
    <row r="119" customFormat="false" ht="12.8" hidden="false" customHeight="false" outlineLevel="0" collapsed="false">
      <c r="A119" s="13" t="s">
        <v>24</v>
      </c>
      <c r="B119" s="13"/>
    </row>
    <row r="120" customFormat="false" ht="12.8" hidden="false" customHeight="false" outlineLevel="0" collapsed="false">
      <c r="A120" s="17"/>
    </row>
    <row r="121" customFormat="false" ht="12.8" hidden="false" customHeight="false" outlineLevel="0" collapsed="false">
      <c r="A121" s="17"/>
    </row>
    <row r="122" customFormat="false" ht="12.8" hidden="false" customHeight="false" outlineLevel="0" collapsed="false">
      <c r="A122" s="7" t="n">
        <f aca="false">учет!$E$2</f>
        <v>45028</v>
      </c>
      <c r="B122" s="7"/>
    </row>
    <row r="123" customFormat="false" ht="12.8" hidden="false" customHeight="false" outlineLevel="0" collapsed="false">
      <c r="A123" s="8" t="str">
        <f aca="true">CONCATENATE("(",OFFSET(учет!A94,-4*C123-D123,0),")    Вес:")</f>
        <v>(16)    Вес:</v>
      </c>
      <c r="B123" s="9" t="n">
        <f aca="true">OFFSET(учет!C94,-4*C123-D123,0)</f>
        <v>10.5</v>
      </c>
      <c r="C123" s="6" t="n">
        <f aca="false">C115+1</f>
        <v>15</v>
      </c>
      <c r="D123" s="6" t="n">
        <f aca="false">C123-1</f>
        <v>14</v>
      </c>
    </row>
    <row r="124" customFormat="false" ht="12.8" hidden="false" customHeight="false" outlineLevel="0" collapsed="false">
      <c r="A124" s="18" t="str">
        <f aca="true">CONCATENATE(OFFSET(учет!E94,-4*C123-D123,0),CHAR(10) &amp; "Модель:",OFFSET(учет!B94,-4*C123-D123,0))</f>
        <v>ДГА Himoinsa
Модель:ОП-8 (з) ABCE-01</v>
      </c>
      <c r="B124" s="18"/>
    </row>
    <row r="125" customFormat="false" ht="12.8" hidden="false" customHeight="false" outlineLevel="0" collapsed="false">
      <c r="A125" s="18"/>
      <c r="B125" s="18"/>
    </row>
    <row r="126" customFormat="false" ht="12.8" hidden="false" customHeight="false" outlineLevel="0" collapsed="false">
      <c r="A126" s="11" t="str">
        <f aca="false">учет!$E$1</f>
        <v>Кисель В.Б.</v>
      </c>
      <c r="B126" s="11"/>
    </row>
    <row r="127" customFormat="false" ht="12.8" hidden="false" customHeight="false" outlineLevel="0" collapsed="false">
      <c r="A127" s="13" t="s">
        <v>24</v>
      </c>
      <c r="B127" s="13"/>
    </row>
    <row r="128" customFormat="false" ht="12.8" hidden="false" customHeight="false" outlineLevel="0" collapsed="false">
      <c r="A128" s="17"/>
    </row>
    <row r="129" customFormat="false" ht="12.8" hidden="false" customHeight="false" outlineLevel="0" collapsed="false">
      <c r="A129" s="17"/>
    </row>
    <row r="130" customFormat="false" ht="12.8" hidden="false" customHeight="false" outlineLevel="0" collapsed="false">
      <c r="A130" s="7" t="n">
        <f aca="false">учет!$E$2</f>
        <v>45028</v>
      </c>
      <c r="B130" s="7"/>
    </row>
    <row r="131" customFormat="false" ht="12.8" hidden="false" customHeight="false" outlineLevel="0" collapsed="false">
      <c r="A131" s="8" t="str">
        <f aca="true">CONCATENATE("(",OFFSET(учет!A100,-4*C131-D131,0),")    Вес:")</f>
        <v>(17)    Вес:</v>
      </c>
      <c r="B131" s="9" t="n">
        <f aca="true">OFFSET(учет!C100,-4*C131-D131,0)</f>
        <v>9.9</v>
      </c>
      <c r="C131" s="6" t="n">
        <f aca="false">C123+1</f>
        <v>16</v>
      </c>
      <c r="D131" s="6" t="n">
        <f aca="false">C131-1</f>
        <v>15</v>
      </c>
    </row>
    <row r="132" customFormat="false" ht="12.8" hidden="false" customHeight="false" outlineLevel="0" collapsed="false">
      <c r="A132" s="18" t="str">
        <f aca="true">CONCATENATE(OFFSET(учет!E100,-4*C131-D131,0),CHAR(10) &amp; "Модель:",OFFSET(учет!B100,-4*C131-D131,0))</f>
        <v>ДГА Himoinsa
Модель:ОП-8 (з) ABCE-01</v>
      </c>
      <c r="B132" s="18"/>
    </row>
    <row r="133" customFormat="false" ht="12.8" hidden="false" customHeight="false" outlineLevel="0" collapsed="false">
      <c r="A133" s="18"/>
      <c r="B133" s="18"/>
    </row>
    <row r="134" customFormat="false" ht="12.8" hidden="false" customHeight="false" outlineLevel="0" collapsed="false">
      <c r="A134" s="11" t="str">
        <f aca="false">учет!$E$1</f>
        <v>Кисель В.Б.</v>
      </c>
      <c r="B134" s="11"/>
    </row>
    <row r="135" customFormat="false" ht="12.8" hidden="false" customHeight="false" outlineLevel="0" collapsed="false">
      <c r="A135" s="13" t="s">
        <v>24</v>
      </c>
      <c r="B135" s="13"/>
    </row>
    <row r="136" customFormat="false" ht="12.8" hidden="false" customHeight="false" outlineLevel="0" collapsed="false">
      <c r="A136" s="17"/>
    </row>
    <row r="137" customFormat="false" ht="12.8" hidden="false" customHeight="false" outlineLevel="0" collapsed="false">
      <c r="A137" s="17"/>
    </row>
    <row r="138" customFormat="false" ht="12.8" hidden="false" customHeight="false" outlineLevel="0" collapsed="false">
      <c r="A138" s="7" t="n">
        <f aca="false">учет!$E$2</f>
        <v>45028</v>
      </c>
      <c r="B138" s="7"/>
    </row>
    <row r="139" customFormat="false" ht="12.8" hidden="false" customHeight="false" outlineLevel="0" collapsed="false">
      <c r="A139" s="8" t="str">
        <f aca="true">CONCATENATE("(",OFFSET(учет!A106,-4*C139-D139,0),")    Вес:")</f>
        <v>(18)    Вес:</v>
      </c>
      <c r="B139" s="9" t="n">
        <f aca="true">OFFSET(учет!C106,-4*C139-D139,0)</f>
        <v>14.3</v>
      </c>
      <c r="C139" s="6" t="n">
        <f aca="false">C131+1</f>
        <v>17</v>
      </c>
      <c r="D139" s="6" t="n">
        <f aca="false">C139-1</f>
        <v>16</v>
      </c>
    </row>
    <row r="140" customFormat="false" ht="12.8" hidden="false" customHeight="false" outlineLevel="0" collapsed="false">
      <c r="A140" s="18" t="str">
        <f aca="true">CONCATENATE(OFFSET(учет!E106,-4*C139-D139,0),CHAR(10) &amp; "Модель:",OFFSET(учет!B106,-4*C139-D139,0))</f>
        <v>ЛАЗ КДП
Модель:ОУ-5-ВСЕ-01</v>
      </c>
      <c r="B140" s="18"/>
    </row>
    <row r="141" customFormat="false" ht="12.8" hidden="false" customHeight="false" outlineLevel="0" collapsed="false">
      <c r="A141" s="18"/>
      <c r="B141" s="18"/>
    </row>
    <row r="142" customFormat="false" ht="12.8" hidden="false" customHeight="false" outlineLevel="0" collapsed="false">
      <c r="A142" s="11" t="str">
        <f aca="false">учет!$E$1</f>
        <v>Кисель В.Б.</v>
      </c>
      <c r="B142" s="11"/>
    </row>
    <row r="143" customFormat="false" ht="12.8" hidden="false" customHeight="false" outlineLevel="0" collapsed="false">
      <c r="A143" s="13" t="s">
        <v>24</v>
      </c>
      <c r="B143" s="13"/>
    </row>
    <row r="144" customFormat="false" ht="12.8" hidden="false" customHeight="false" outlineLevel="0" collapsed="false">
      <c r="A144" s="17"/>
    </row>
    <row r="145" customFormat="false" ht="12.8" hidden="false" customHeight="false" outlineLevel="0" collapsed="false">
      <c r="A145" s="17"/>
    </row>
    <row r="146" customFormat="false" ht="12.8" hidden="false" customHeight="false" outlineLevel="0" collapsed="false">
      <c r="A146" s="7" t="n">
        <f aca="false">учет!$E$2</f>
        <v>45028</v>
      </c>
      <c r="B146" s="7"/>
    </row>
    <row r="147" customFormat="false" ht="12.8" hidden="false" customHeight="false" outlineLevel="0" collapsed="false">
      <c r="A147" s="8" t="str">
        <f aca="true">CONCATENATE("(",OFFSET(учет!A112,-4*C147-D147,0),")    Вес:")</f>
        <v>(19)    Вес:</v>
      </c>
      <c r="B147" s="9" t="n">
        <f aca="true">OFFSET(учет!C112,-4*C147-D147,0)</f>
        <v>14.3</v>
      </c>
      <c r="C147" s="6" t="n">
        <f aca="false">C139+1</f>
        <v>18</v>
      </c>
      <c r="D147" s="6" t="n">
        <f aca="false">C147-1</f>
        <v>17</v>
      </c>
    </row>
    <row r="148" customFormat="false" ht="12.8" hidden="false" customHeight="false" outlineLevel="0" collapsed="false">
      <c r="A148" s="18" t="str">
        <f aca="true">CONCATENATE(OFFSET(учет!E112,-4*C147-D147,0),CHAR(10) &amp; "Модель:",OFFSET(учет!B112,-4*C147-D147,0))</f>
        <v>Электрощитовая 
Модель:ОУ-5-ВСЕ-01</v>
      </c>
      <c r="B148" s="18"/>
    </row>
    <row r="149" customFormat="false" ht="12.8" hidden="false" customHeight="false" outlineLevel="0" collapsed="false">
      <c r="A149" s="18"/>
      <c r="B149" s="18"/>
    </row>
    <row r="150" customFormat="false" ht="12.8" hidden="false" customHeight="false" outlineLevel="0" collapsed="false">
      <c r="A150" s="11" t="str">
        <f aca="false">учет!$E$1</f>
        <v>Кисель В.Б.</v>
      </c>
      <c r="B150" s="11"/>
    </row>
    <row r="151" customFormat="false" ht="12.8" hidden="false" customHeight="false" outlineLevel="0" collapsed="false">
      <c r="A151" s="13" t="s">
        <v>24</v>
      </c>
      <c r="B151" s="13"/>
    </row>
    <row r="152" customFormat="false" ht="12.8" hidden="false" customHeight="false" outlineLevel="0" collapsed="false">
      <c r="A152" s="17"/>
    </row>
    <row r="153" customFormat="false" ht="12.8" hidden="false" customHeight="false" outlineLevel="0" collapsed="false">
      <c r="A153" s="17"/>
    </row>
    <row r="154" customFormat="false" ht="12.8" hidden="false" customHeight="false" outlineLevel="0" collapsed="false">
      <c r="A154" s="7" t="n">
        <f aca="false">учет!$E$2</f>
        <v>45028</v>
      </c>
      <c r="B154" s="7"/>
    </row>
    <row r="155" customFormat="false" ht="12.8" hidden="false" customHeight="false" outlineLevel="0" collapsed="false">
      <c r="A155" s="8" t="str">
        <f aca="true">CONCATENATE("(",OFFSET(учет!A118,-4*C155-D155,0),")    Вес:")</f>
        <v>(20)    Вес:</v>
      </c>
      <c r="B155" s="9" t="n">
        <f aca="true">OFFSET(учет!C118,-4*C155-D155,0)</f>
        <v>14.4</v>
      </c>
      <c r="C155" s="6" t="n">
        <f aca="false">C147+1</f>
        <v>19</v>
      </c>
      <c r="D155" s="6" t="n">
        <f aca="false">C155-1</f>
        <v>18</v>
      </c>
    </row>
    <row r="156" customFormat="false" ht="12.8" hidden="false" customHeight="false" outlineLevel="0" collapsed="false">
      <c r="A156" s="18" t="str">
        <f aca="true">CONCATENATE(OFFSET(учет!E118,-4*C155-D155,0),CHAR(10) &amp; "Модель:",OFFSET(учет!B118,-4*C155-D155,0))</f>
        <v>ЛАЗ связи
Модель:ОУ-5-ВСЕ-01</v>
      </c>
      <c r="B156" s="18"/>
    </row>
    <row r="157" customFormat="false" ht="12.8" hidden="false" customHeight="false" outlineLevel="0" collapsed="false">
      <c r="A157" s="18"/>
      <c r="B157" s="18"/>
    </row>
    <row r="158" customFormat="false" ht="12.8" hidden="false" customHeight="false" outlineLevel="0" collapsed="false">
      <c r="A158" s="11" t="str">
        <f aca="false">учет!$E$1</f>
        <v>Кисель В.Б.</v>
      </c>
      <c r="B158" s="11"/>
    </row>
    <row r="159" customFormat="false" ht="12.8" hidden="false" customHeight="false" outlineLevel="0" collapsed="false">
      <c r="A159" s="13" t="s">
        <v>24</v>
      </c>
      <c r="B159" s="13"/>
    </row>
    <row r="160" customFormat="false" ht="12.8" hidden="false" customHeight="false" outlineLevel="0" collapsed="false">
      <c r="A160" s="17"/>
    </row>
    <row r="161" customFormat="false" ht="12.8" hidden="false" customHeight="false" outlineLevel="0" collapsed="false">
      <c r="A161" s="17"/>
    </row>
    <row r="162" customFormat="false" ht="12.8" hidden="false" customHeight="false" outlineLevel="0" collapsed="false">
      <c r="A162" s="7" t="n">
        <f aca="false">учет!$E$2</f>
        <v>45028</v>
      </c>
      <c r="B162" s="7"/>
    </row>
    <row r="163" customFormat="false" ht="12.8" hidden="false" customHeight="false" outlineLevel="0" collapsed="false">
      <c r="A163" s="8" t="str">
        <f aca="true">CONCATENATE("(",OFFSET(учет!A124,-4*C163-D163,0),")    Вес:")</f>
        <v>(21)    Вес:</v>
      </c>
      <c r="B163" s="9" t="n">
        <f aca="true">OFFSET(учет!C124,-4*C163-D163,0)</f>
        <v>35.5</v>
      </c>
      <c r="C163" s="6" t="n">
        <f aca="false">C155+1</f>
        <v>20</v>
      </c>
      <c r="D163" s="6" t="n">
        <f aca="false">C163-1</f>
        <v>19</v>
      </c>
    </row>
    <row r="164" customFormat="false" ht="12.8" hidden="false" customHeight="false" outlineLevel="0" collapsed="false">
      <c r="A164" s="18" t="str">
        <f aca="true">CONCATENATE(OFFSET(учет!E124,-4*C163-D163,0),CHAR(10) &amp; "Модель:",OFFSET(учет!B124,-4*C163-D163,0))</f>
        <v>ДГА Himoinsa
Модель:ОП-25 (з) АВСЕ-01</v>
      </c>
      <c r="B164" s="18"/>
    </row>
    <row r="165" customFormat="false" ht="12.8" hidden="false" customHeight="false" outlineLevel="0" collapsed="false">
      <c r="A165" s="18"/>
      <c r="B165" s="18"/>
    </row>
    <row r="166" customFormat="false" ht="12.8" hidden="false" customHeight="false" outlineLevel="0" collapsed="false">
      <c r="A166" s="11" t="str">
        <f aca="false">учет!$E$1</f>
        <v>Кисель В.Б.</v>
      </c>
      <c r="B166" s="11"/>
    </row>
    <row r="167" customFormat="false" ht="12.8" hidden="false" customHeight="false" outlineLevel="0" collapsed="false">
      <c r="A167" s="13" t="s">
        <v>24</v>
      </c>
      <c r="B167" s="13"/>
    </row>
  </sheetData>
  <mergeCells count="84">
    <mergeCell ref="A2:B2"/>
    <mergeCell ref="A4:B5"/>
    <mergeCell ref="A6:B6"/>
    <mergeCell ref="A7:B7"/>
    <mergeCell ref="A10:B10"/>
    <mergeCell ref="A12:B13"/>
    <mergeCell ref="A14:B14"/>
    <mergeCell ref="A15:B15"/>
    <mergeCell ref="A18:B18"/>
    <mergeCell ref="A20:B21"/>
    <mergeCell ref="A22:B22"/>
    <mergeCell ref="A23:B23"/>
    <mergeCell ref="A26:B26"/>
    <mergeCell ref="A28:B29"/>
    <mergeCell ref="A30:B30"/>
    <mergeCell ref="A31:B31"/>
    <mergeCell ref="A34:B34"/>
    <mergeCell ref="A36:B37"/>
    <mergeCell ref="A38:B38"/>
    <mergeCell ref="A39:B39"/>
    <mergeCell ref="A42:B42"/>
    <mergeCell ref="A44:B45"/>
    <mergeCell ref="A46:B46"/>
    <mergeCell ref="A47:B47"/>
    <mergeCell ref="A50:B50"/>
    <mergeCell ref="A52:B53"/>
    <mergeCell ref="A54:B54"/>
    <mergeCell ref="A55:B55"/>
    <mergeCell ref="A58:B58"/>
    <mergeCell ref="A60:B61"/>
    <mergeCell ref="A62:B62"/>
    <mergeCell ref="A63:B63"/>
    <mergeCell ref="A66:B66"/>
    <mergeCell ref="A68:B69"/>
    <mergeCell ref="A70:B70"/>
    <mergeCell ref="A71:B71"/>
    <mergeCell ref="A74:B74"/>
    <mergeCell ref="A76:B77"/>
    <mergeCell ref="A78:B78"/>
    <mergeCell ref="A79:B79"/>
    <mergeCell ref="A82:B82"/>
    <mergeCell ref="A84:B85"/>
    <mergeCell ref="A86:B86"/>
    <mergeCell ref="A87:B87"/>
    <mergeCell ref="A90:B90"/>
    <mergeCell ref="A92:B93"/>
    <mergeCell ref="A94:B94"/>
    <mergeCell ref="A95:B95"/>
    <mergeCell ref="A98:B98"/>
    <mergeCell ref="A100:B101"/>
    <mergeCell ref="A102:B102"/>
    <mergeCell ref="A103:B103"/>
    <mergeCell ref="A106:B106"/>
    <mergeCell ref="A108:B109"/>
    <mergeCell ref="A110:B110"/>
    <mergeCell ref="A111:B111"/>
    <mergeCell ref="A114:B114"/>
    <mergeCell ref="A116:B117"/>
    <mergeCell ref="A118:B118"/>
    <mergeCell ref="A119:B119"/>
    <mergeCell ref="A122:B122"/>
    <mergeCell ref="A124:B125"/>
    <mergeCell ref="A126:B126"/>
    <mergeCell ref="A127:B127"/>
    <mergeCell ref="A130:B130"/>
    <mergeCell ref="A132:B133"/>
    <mergeCell ref="A134:B134"/>
    <mergeCell ref="A135:B135"/>
    <mergeCell ref="A138:B138"/>
    <mergeCell ref="A140:B141"/>
    <mergeCell ref="A142:B142"/>
    <mergeCell ref="A143:B143"/>
    <mergeCell ref="A146:B146"/>
    <mergeCell ref="A148:B149"/>
    <mergeCell ref="A150:B150"/>
    <mergeCell ref="A151:B151"/>
    <mergeCell ref="A154:B154"/>
    <mergeCell ref="A156:B157"/>
    <mergeCell ref="A158:B158"/>
    <mergeCell ref="A159:B159"/>
    <mergeCell ref="A162:B162"/>
    <mergeCell ref="A164:B165"/>
    <mergeCell ref="A166:B166"/>
    <mergeCell ref="A167:B167"/>
  </mergeCells>
  <printOptions headings="false" gridLines="false" gridLinesSet="true" horizontalCentered="false" verticalCentered="false"/>
  <pageMargins left="0" right="0" top="0" bottom="0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23.55"/>
    <col collapsed="false" customWidth="true" hidden="false" outlineLevel="0" max="3" min="3" style="0" width="29.11"/>
    <col collapsed="false" customWidth="true" hidden="false" outlineLevel="0" max="4" min="4" style="0" width="14.22"/>
    <col collapsed="false" customWidth="true" hidden="false" outlineLevel="0" max="5" min="5" style="0" width="11.12"/>
  </cols>
  <sheetData>
    <row r="2" customFormat="false" ht="26.85" hidden="false" customHeight="false" outlineLevel="0" collapsed="false">
      <c r="A2" s="19" t="s">
        <v>25</v>
      </c>
      <c r="B2" s="19" t="s">
        <v>26</v>
      </c>
      <c r="C2" s="19" t="s">
        <v>27</v>
      </c>
      <c r="D2" s="19" t="s">
        <v>28</v>
      </c>
      <c r="E2" s="20" t="s">
        <v>29</v>
      </c>
      <c r="F2" s="19" t="s">
        <v>30</v>
      </c>
    </row>
    <row r="3" customFormat="false" ht="15" hidden="false" customHeight="false" outlineLevel="0" collapsed="false">
      <c r="A3" s="21" t="n">
        <v>1</v>
      </c>
      <c r="B3" s="21" t="n">
        <v>1</v>
      </c>
      <c r="C3" s="21" t="s">
        <v>8</v>
      </c>
      <c r="D3" s="22" t="s">
        <v>31</v>
      </c>
      <c r="E3" s="23" t="n">
        <v>45012</v>
      </c>
      <c r="F3" s="22"/>
    </row>
    <row r="4" customFormat="false" ht="15" hidden="false" customHeight="false" outlineLevel="0" collapsed="false">
      <c r="A4" s="21" t="n">
        <v>2</v>
      </c>
      <c r="B4" s="21" t="n">
        <v>2</v>
      </c>
      <c r="C4" s="24" t="s">
        <v>9</v>
      </c>
      <c r="D4" s="22" t="s">
        <v>31</v>
      </c>
      <c r="E4" s="23" t="n">
        <v>45012</v>
      </c>
      <c r="F4" s="22"/>
    </row>
    <row r="5" customFormat="false" ht="15" hidden="false" customHeight="false" outlineLevel="0" collapsed="false">
      <c r="A5" s="24" t="n">
        <v>3</v>
      </c>
      <c r="B5" s="24" t="n">
        <v>3</v>
      </c>
      <c r="C5" s="21" t="s">
        <v>10</v>
      </c>
      <c r="D5" s="22" t="s">
        <v>31</v>
      </c>
      <c r="E5" s="23" t="n">
        <v>45012</v>
      </c>
      <c r="F5" s="22"/>
    </row>
    <row r="6" customFormat="false" ht="15" hidden="false" customHeight="false" outlineLevel="0" collapsed="false">
      <c r="A6" s="24" t="n">
        <v>4</v>
      </c>
      <c r="B6" s="24" t="n">
        <v>4</v>
      </c>
      <c r="C6" s="21" t="s">
        <v>11</v>
      </c>
      <c r="D6" s="22" t="s">
        <v>31</v>
      </c>
      <c r="E6" s="23" t="n">
        <v>45012</v>
      </c>
      <c r="F6" s="22"/>
    </row>
    <row r="7" customFormat="false" ht="15" hidden="false" customHeight="false" outlineLevel="0" collapsed="false">
      <c r="A7" s="24" t="n">
        <v>5</v>
      </c>
      <c r="B7" s="24" t="n">
        <v>5</v>
      </c>
      <c r="C7" s="21" t="s">
        <v>12</v>
      </c>
      <c r="D7" s="22" t="s">
        <v>31</v>
      </c>
      <c r="E7" s="23" t="n">
        <v>45012</v>
      </c>
      <c r="F7" s="22"/>
    </row>
    <row r="8" customFormat="false" ht="15" hidden="false" customHeight="false" outlineLevel="0" collapsed="false">
      <c r="A8" s="24" t="n">
        <v>6</v>
      </c>
      <c r="B8" s="24" t="n">
        <v>6</v>
      </c>
      <c r="C8" s="21" t="s">
        <v>13</v>
      </c>
      <c r="D8" s="22" t="s">
        <v>31</v>
      </c>
      <c r="E8" s="23" t="n">
        <v>45012</v>
      </c>
      <c r="F8" s="22"/>
    </row>
    <row r="9" customFormat="false" ht="15" hidden="false" customHeight="false" outlineLevel="0" collapsed="false">
      <c r="A9" s="24" t="n">
        <v>7</v>
      </c>
      <c r="B9" s="24" t="n">
        <v>7</v>
      </c>
      <c r="C9" s="21" t="s">
        <v>14</v>
      </c>
      <c r="D9" s="22" t="s">
        <v>31</v>
      </c>
      <c r="E9" s="23" t="n">
        <v>45012</v>
      </c>
      <c r="F9" s="22"/>
    </row>
    <row r="10" customFormat="false" ht="15" hidden="false" customHeight="false" outlineLevel="0" collapsed="false">
      <c r="A10" s="24" t="n">
        <v>8</v>
      </c>
      <c r="B10" s="24" t="n">
        <v>8</v>
      </c>
      <c r="C10" s="21" t="s">
        <v>15</v>
      </c>
      <c r="D10" s="22" t="s">
        <v>31</v>
      </c>
      <c r="E10" s="23" t="n">
        <v>45012</v>
      </c>
      <c r="F10" s="22"/>
    </row>
    <row r="11" customFormat="false" ht="15" hidden="false" customHeight="false" outlineLevel="0" collapsed="false">
      <c r="A11" s="24" t="n">
        <v>9</v>
      </c>
      <c r="B11" s="24" t="n">
        <v>9</v>
      </c>
      <c r="C11" s="21" t="s">
        <v>16</v>
      </c>
      <c r="D11" s="22" t="s">
        <v>31</v>
      </c>
      <c r="E11" s="23" t="n">
        <v>45012</v>
      </c>
      <c r="F11" s="22"/>
    </row>
    <row r="12" customFormat="false" ht="15" hidden="false" customHeight="false" outlineLevel="0" collapsed="false">
      <c r="A12" s="24" t="n">
        <v>10</v>
      </c>
      <c r="B12" s="24" t="n">
        <v>10</v>
      </c>
      <c r="C12" s="21" t="s">
        <v>17</v>
      </c>
      <c r="D12" s="22" t="s">
        <v>31</v>
      </c>
      <c r="E12" s="23" t="n">
        <v>45012</v>
      </c>
      <c r="F12" s="22"/>
    </row>
    <row r="13" customFormat="false" ht="15" hidden="false" customHeight="false" outlineLevel="0" collapsed="false">
      <c r="A13" s="24" t="n">
        <v>11</v>
      </c>
      <c r="B13" s="24" t="n">
        <v>11</v>
      </c>
      <c r="C13" s="21" t="s">
        <v>18</v>
      </c>
      <c r="D13" s="22" t="s">
        <v>31</v>
      </c>
      <c r="E13" s="23" t="n">
        <v>45012</v>
      </c>
      <c r="F13" s="22"/>
    </row>
    <row r="14" customFormat="false" ht="15" hidden="false" customHeight="false" outlineLevel="0" collapsed="false">
      <c r="A14" s="24" t="n">
        <v>12</v>
      </c>
      <c r="B14" s="24" t="n">
        <v>12</v>
      </c>
      <c r="C14" s="21" t="s">
        <v>19</v>
      </c>
      <c r="D14" s="22" t="s">
        <v>31</v>
      </c>
      <c r="E14" s="23" t="n">
        <v>45012</v>
      </c>
      <c r="F14" s="22"/>
    </row>
    <row r="15" customFormat="false" ht="15" hidden="false" customHeight="false" outlineLevel="0" collapsed="false">
      <c r="A15" s="24" t="n">
        <v>13</v>
      </c>
      <c r="B15" s="24" t="n">
        <v>13</v>
      </c>
      <c r="C15" s="21" t="s">
        <v>17</v>
      </c>
      <c r="D15" s="22" t="s">
        <v>31</v>
      </c>
      <c r="E15" s="23" t="n">
        <v>45012</v>
      </c>
      <c r="F15" s="22"/>
    </row>
    <row r="16" customFormat="false" ht="15" hidden="false" customHeight="false" outlineLevel="0" collapsed="false">
      <c r="A16" s="24" t="n">
        <v>14</v>
      </c>
      <c r="B16" s="24" t="n">
        <v>14</v>
      </c>
      <c r="C16" s="21" t="s">
        <v>20</v>
      </c>
      <c r="D16" s="22" t="s">
        <v>31</v>
      </c>
      <c r="E16" s="23" t="n">
        <v>45012</v>
      </c>
      <c r="F16" s="22"/>
    </row>
    <row r="17" customFormat="false" ht="15" hidden="false" customHeight="false" outlineLevel="0" collapsed="false">
      <c r="A17" s="24" t="n">
        <v>15</v>
      </c>
      <c r="B17" s="24" t="n">
        <v>15</v>
      </c>
      <c r="C17" s="21" t="s">
        <v>20</v>
      </c>
      <c r="D17" s="22" t="s">
        <v>31</v>
      </c>
      <c r="E17" s="23" t="n">
        <v>45012</v>
      </c>
      <c r="F17" s="22"/>
    </row>
    <row r="18" customFormat="false" ht="15" hidden="false" customHeight="false" outlineLevel="0" collapsed="false">
      <c r="A18" s="24" t="n">
        <v>16</v>
      </c>
      <c r="B18" s="24" t="n">
        <v>16</v>
      </c>
      <c r="C18" s="21" t="s">
        <v>21</v>
      </c>
      <c r="D18" s="22" t="s">
        <v>31</v>
      </c>
      <c r="E18" s="23" t="n">
        <v>45012</v>
      </c>
      <c r="F18" s="22"/>
    </row>
    <row r="19" customFormat="false" ht="15" hidden="false" customHeight="false" outlineLevel="0" collapsed="false">
      <c r="A19" s="24" t="n">
        <v>17</v>
      </c>
      <c r="B19" s="24" t="n">
        <v>17</v>
      </c>
      <c r="C19" s="21" t="s">
        <v>21</v>
      </c>
      <c r="D19" s="22" t="s">
        <v>31</v>
      </c>
      <c r="E19" s="23" t="n">
        <v>45012</v>
      </c>
      <c r="F19" s="22"/>
    </row>
    <row r="20" customFormat="false" ht="15" hidden="false" customHeight="false" outlineLevel="0" collapsed="false">
      <c r="A20" s="24" t="n">
        <v>18</v>
      </c>
      <c r="B20" s="24" t="n">
        <v>18</v>
      </c>
      <c r="C20" s="21" t="s">
        <v>13</v>
      </c>
      <c r="D20" s="22" t="s">
        <v>31</v>
      </c>
      <c r="E20" s="23" t="n">
        <v>45012</v>
      </c>
      <c r="F20" s="22"/>
    </row>
    <row r="21" customFormat="false" ht="15" hidden="false" customHeight="false" outlineLevel="0" collapsed="false">
      <c r="A21" s="24" t="n">
        <v>19</v>
      </c>
      <c r="B21" s="24" t="n">
        <v>19</v>
      </c>
      <c r="C21" s="21" t="s">
        <v>16</v>
      </c>
      <c r="D21" s="22" t="s">
        <v>31</v>
      </c>
      <c r="E21" s="23" t="n">
        <v>45012</v>
      </c>
      <c r="F21" s="22"/>
    </row>
    <row r="22" customFormat="false" ht="15" hidden="false" customHeight="false" outlineLevel="0" collapsed="false">
      <c r="A22" s="24" t="n">
        <v>20</v>
      </c>
      <c r="B22" s="24" t="n">
        <v>20</v>
      </c>
      <c r="C22" s="21" t="s">
        <v>12</v>
      </c>
      <c r="D22" s="22" t="s">
        <v>31</v>
      </c>
      <c r="E22" s="23" t="n">
        <v>45012</v>
      </c>
      <c r="F22" s="22"/>
    </row>
    <row r="23" customFormat="false" ht="15" hidden="false" customHeight="false" outlineLevel="0" collapsed="false">
      <c r="A23" s="24" t="n">
        <v>21</v>
      </c>
      <c r="B23" s="24" t="n">
        <v>21</v>
      </c>
      <c r="C23" s="21" t="s">
        <v>21</v>
      </c>
      <c r="D23" s="22" t="s">
        <v>31</v>
      </c>
      <c r="E23" s="23" t="n">
        <v>45012</v>
      </c>
      <c r="F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2688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2022-12-27T15:16:29Z</dcterms:created>
  <dc:creator/>
  <dc:description/>
  <dc:language>ru-RU</dc:language>
  <cp:lastModifiedBy/>
  <dcterms:modified xsi:type="dcterms:W3CDTF">2023-04-12T09:06:19Z</dcterms:modified>
  <cp:revision>28</cp:revision>
  <dc:subject/>
  <dc:title/>
</cp:coreProperties>
</file>