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bet\Desktop\DBF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H12" i="1" l="1"/>
  <c r="H11" i="1"/>
  <c r="H10" i="1"/>
  <c r="H9" i="1"/>
  <c r="H8" i="1"/>
  <c r="H7" i="1"/>
  <c r="H6" i="1"/>
  <c r="F27" i="1" l="1"/>
  <c r="F28" i="1"/>
  <c r="F29" i="1"/>
  <c r="F26" i="1"/>
  <c r="F25" i="1"/>
</calcChain>
</file>

<file path=xl/sharedStrings.xml><?xml version="1.0" encoding="utf-8"?>
<sst xmlns="http://schemas.openxmlformats.org/spreadsheetml/2006/main" count="45" uniqueCount="37">
  <si>
    <t>Biplane</t>
  </si>
  <si>
    <t>Flying wing</t>
  </si>
  <si>
    <t>Box wing</t>
  </si>
  <si>
    <t>Configurations \ Parameter Weight</t>
  </si>
  <si>
    <t>Parameter</t>
  </si>
  <si>
    <t>Empty Weight</t>
  </si>
  <si>
    <t>Overall Score</t>
  </si>
  <si>
    <t>Conventional</t>
  </si>
  <si>
    <t>T-Tail</t>
  </si>
  <si>
    <t>H-Tail</t>
  </si>
  <si>
    <t>V-Tail</t>
  </si>
  <si>
    <t>Paramter</t>
  </si>
  <si>
    <t>Weight</t>
  </si>
  <si>
    <t>Drag</t>
  </si>
  <si>
    <t>Tail Selection</t>
  </si>
  <si>
    <t>*Note: The "Overall Score" columns in each table will automatically update the score as values are added. In addition, you can sort the rows based on the parameters in each column.</t>
  </si>
  <si>
    <t>Control Authority</t>
  </si>
  <si>
    <t>Lift-to-Drag Ratio</t>
  </si>
  <si>
    <t>Delta Wing</t>
  </si>
  <si>
    <t>Ease of Manufacturing/Heritage</t>
  </si>
  <si>
    <t>Configuration</t>
  </si>
  <si>
    <t>Wing Position</t>
  </si>
  <si>
    <t>Low-wing</t>
  </si>
  <si>
    <t>Mid-wing</t>
  </si>
  <si>
    <t>High-wing</t>
  </si>
  <si>
    <t>Interference</t>
  </si>
  <si>
    <t>Structure Weight</t>
  </si>
  <si>
    <t>Stability</t>
  </si>
  <si>
    <t>Payload Suitability</t>
  </si>
  <si>
    <t>Lift-to-Drag Ratio2</t>
  </si>
  <si>
    <t>Blended Fuselage</t>
  </si>
  <si>
    <t>Pod (last year)</t>
  </si>
  <si>
    <t>DBF 2015-2016</t>
  </si>
  <si>
    <t>Trade Studies Production Aircraft</t>
  </si>
  <si>
    <t>Ease of Taking Apart</t>
  </si>
  <si>
    <t>NO tail</t>
  </si>
  <si>
    <t>Volume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</si>
</sst>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H13" totalsRowShown="0" headerRowDxfId="26" dataDxfId="25">
  <autoFilter ref="A5:H13"/>
  <tableColumns count="8">
    <tableColumn id="1" name="Parameter" dataDxfId="24"/>
    <tableColumn id="2" name="Lift-to-Drag Ratio" dataDxfId="23"/>
    <tableColumn id="4" name="Payload Suitability" dataDxfId="22"/>
    <tableColumn id="5" name="Empty Weight" dataDxfId="21"/>
    <tableColumn id="6" name="Ease of Manufacturing/Heritage" dataDxfId="20"/>
    <tableColumn id="7" name="Control Authority" dataDxfId="19"/>
    <tableColumn id="3" name="Ease of Taking Apart" dataDxfId="18"/>
    <tableColumn id="8" name="Overall Score" dataDxfId="17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G21" totalsRowShown="0" headerRowDxfId="16" dataDxfId="15">
  <autoFilter ref="A15:G21"/>
  <tableColumns count="7">
    <tableColumn id="1" name="Paramter" dataDxfId="14"/>
    <tableColumn id="2" name="Weight" dataDxfId="13"/>
    <tableColumn id="3" name="Interference" dataDxfId="12"/>
    <tableColumn id="6" name="Stability" dataDxfId="11"/>
    <tableColumn id="7" name="Volume Efficiency" dataDxfId="10"/>
    <tableColumn id="4" name="Drag" dataDxfId="9"/>
    <tableColumn id="5" name="Overall Score" dataDxfId="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24:F29" totalsRowShown="0" headerRowDxfId="7" dataDxfId="6">
  <autoFilter ref="A24:F29"/>
  <tableColumns count="6">
    <tableColumn id="1" name="Paramter" dataDxfId="5"/>
    <tableColumn id="2" name="Payload Suitability" dataDxfId="4"/>
    <tableColumn id="4" name="Structure Weight" dataDxfId="3"/>
    <tableColumn id="6" name="Lift-to-Drag Ratio2" dataDxfId="2"/>
    <tableColumn id="3" name="Stability" dataDxfId="1"/>
    <tableColumn id="5" name="Overall 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70" zoomScaleNormal="70" workbookViewId="0">
      <selection activeCell="A10" sqref="A10"/>
    </sheetView>
  </sheetViews>
  <sheetFormatPr defaultRowHeight="15" x14ac:dyDescent="0.25"/>
  <cols>
    <col min="1" max="1" width="32.5703125" bestFit="1" customWidth="1"/>
    <col min="2" max="2" width="22.28515625" bestFit="1" customWidth="1"/>
    <col min="3" max="3" width="30.28515625" bestFit="1" customWidth="1"/>
    <col min="4" max="4" width="18.28515625" bestFit="1" customWidth="1"/>
    <col min="5" max="5" width="34.42578125" bestFit="1" customWidth="1"/>
    <col min="6" max="7" width="22.7109375" customWidth="1"/>
    <col min="8" max="8" width="22.28515625" bestFit="1" customWidth="1"/>
    <col min="9" max="9" width="14.85546875" customWidth="1"/>
  </cols>
  <sheetData>
    <row r="1" spans="1:11" x14ac:dyDescent="0.25">
      <c r="A1" s="6" t="s">
        <v>33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6" t="s">
        <v>32</v>
      </c>
      <c r="B2" s="6"/>
      <c r="C2" s="6"/>
      <c r="D2" s="6"/>
      <c r="E2" s="6"/>
      <c r="F2" s="6"/>
      <c r="G2" s="6"/>
      <c r="H2" s="6"/>
      <c r="I2" s="6"/>
    </row>
    <row r="4" spans="1:11" x14ac:dyDescent="0.25">
      <c r="A4" s="5" t="s">
        <v>20</v>
      </c>
      <c r="B4" s="5"/>
      <c r="C4" s="5"/>
      <c r="D4" s="5"/>
      <c r="E4" s="5"/>
      <c r="F4" s="5"/>
      <c r="G4" s="5"/>
      <c r="H4" s="5"/>
      <c r="I4" s="5"/>
    </row>
    <row r="5" spans="1:11" x14ac:dyDescent="0.25">
      <c r="A5" s="1" t="s">
        <v>4</v>
      </c>
      <c r="B5" s="1" t="s">
        <v>17</v>
      </c>
      <c r="C5" s="1" t="s">
        <v>28</v>
      </c>
      <c r="D5" s="1" t="s">
        <v>5</v>
      </c>
      <c r="E5" s="1" t="s">
        <v>19</v>
      </c>
      <c r="F5" s="1" t="s">
        <v>16</v>
      </c>
      <c r="G5" s="1" t="s">
        <v>34</v>
      </c>
      <c r="H5" s="1" t="s">
        <v>6</v>
      </c>
    </row>
    <row r="6" spans="1:11" ht="43.5" customHeight="1" x14ac:dyDescent="0.25">
      <c r="A6" s="2" t="s">
        <v>3</v>
      </c>
      <c r="B6" s="1">
        <v>0.2</v>
      </c>
      <c r="C6" s="1">
        <v>0.15</v>
      </c>
      <c r="D6" s="1">
        <v>0.1</v>
      </c>
      <c r="E6" s="1">
        <v>0.15</v>
      </c>
      <c r="F6" s="1">
        <v>0.2</v>
      </c>
      <c r="G6" s="1">
        <v>0.2</v>
      </c>
      <c r="H6" s="1">
        <f>SUM(Table1[[#This Row],[Lift-to-Drag Ratio]:[Ease of Taking Apart]])</f>
        <v>1</v>
      </c>
    </row>
    <row r="7" spans="1:11" x14ac:dyDescent="0.25">
      <c r="A7" s="1" t="s">
        <v>7</v>
      </c>
      <c r="B7" s="1">
        <v>3</v>
      </c>
      <c r="C7" s="1">
        <v>5</v>
      </c>
      <c r="D7" s="1">
        <v>3</v>
      </c>
      <c r="E7" s="1">
        <v>3</v>
      </c>
      <c r="F7" s="1">
        <v>5</v>
      </c>
      <c r="G7" s="1">
        <v>3</v>
      </c>
      <c r="H7" s="1">
        <f>$B$6*Table1[[#This Row],[Lift-to-Drag Ratio]]+$C$6*Table1[[#This Row],[Payload Suitability]]+$D$6*Table1[[#This Row],[Empty Weight]]+$E$6*Table1[[#This Row],[Ease of Manufacturing/Heritage]]+$F$6*Table1[[#This Row],[Control Authority]]+$G$6*Table1[[#This Row],[Ease of Taking Apart]]</f>
        <v>3.7</v>
      </c>
    </row>
    <row r="8" spans="1:11" x14ac:dyDescent="0.25">
      <c r="A8" s="4" t="s">
        <v>30</v>
      </c>
      <c r="B8" s="1">
        <v>4</v>
      </c>
      <c r="C8" s="1">
        <v>3</v>
      </c>
      <c r="D8" s="1">
        <v>4</v>
      </c>
      <c r="E8" s="1">
        <v>2</v>
      </c>
      <c r="F8" s="1">
        <v>3</v>
      </c>
      <c r="G8" s="1">
        <v>4</v>
      </c>
      <c r="H8" s="1">
        <f>$B$6*Table1[[#This Row],[Lift-to-Drag Ratio]]+$C$6*Table1[[#This Row],[Payload Suitability]]+$D$6*Table1[[#This Row],[Empty Weight]]+$E$6*Table1[[#This Row],[Ease of Manufacturing/Heritage]]+$F$6*Table1[[#This Row],[Control Authority]]+$G$6*Table1[[#This Row],[Ease of Taking Apart]]</f>
        <v>3.3499999999999996</v>
      </c>
    </row>
    <row r="9" spans="1:11" x14ac:dyDescent="0.25">
      <c r="A9" s="1" t="s">
        <v>1</v>
      </c>
      <c r="B9" s="1">
        <v>5</v>
      </c>
      <c r="C9" s="1">
        <v>1</v>
      </c>
      <c r="D9" s="1">
        <v>5</v>
      </c>
      <c r="E9" s="1">
        <v>3</v>
      </c>
      <c r="F9" s="1">
        <v>2</v>
      </c>
      <c r="G9" s="1">
        <v>4</v>
      </c>
      <c r="H9" s="1">
        <f>$B$6*Table1[[#This Row],[Lift-to-Drag Ratio]]+$C$6*Table1[[#This Row],[Payload Suitability]]+$D$6*Table1[[#This Row],[Empty Weight]]+$E$6*Table1[[#This Row],[Ease of Manufacturing/Heritage]]+$F$6*Table1[[#This Row],[Control Authority]]+$G$6*Table1[[#This Row],[Ease of Taking Apart]]</f>
        <v>3.3</v>
      </c>
    </row>
    <row r="10" spans="1:11" x14ac:dyDescent="0.25">
      <c r="A10" s="1" t="s">
        <v>2</v>
      </c>
      <c r="B10" s="1">
        <v>5</v>
      </c>
      <c r="C10" s="1">
        <v>5</v>
      </c>
      <c r="D10" s="1">
        <v>2</v>
      </c>
      <c r="E10" s="1">
        <v>3</v>
      </c>
      <c r="F10" s="1">
        <v>4</v>
      </c>
      <c r="G10" s="1">
        <v>1</v>
      </c>
      <c r="H10" s="1">
        <f>$B$6*Table1[[#This Row],[Lift-to-Drag Ratio]]+$C$6*Table1[[#This Row],[Payload Suitability]]+$D$6*Table1[[#This Row],[Empty Weight]]+$E$6*Table1[[#This Row],[Ease of Manufacturing/Heritage]]+$F$6*Table1[[#This Row],[Control Authority]]+$G$6*Table1[[#This Row],[Ease of Taking Apart]]</f>
        <v>3.4000000000000004</v>
      </c>
    </row>
    <row r="11" spans="1:11" x14ac:dyDescent="0.25">
      <c r="A11" s="1" t="s">
        <v>18</v>
      </c>
      <c r="B11" s="1">
        <v>3</v>
      </c>
      <c r="C11" s="1">
        <v>5</v>
      </c>
      <c r="D11" s="1">
        <v>3</v>
      </c>
      <c r="E11" s="1">
        <v>2</v>
      </c>
      <c r="F11" s="1">
        <v>3</v>
      </c>
      <c r="G11" s="1">
        <v>3</v>
      </c>
      <c r="H11" s="1">
        <f>$B$6*Table1[[#This Row],[Lift-to-Drag Ratio]]+$C$6*Table1[[#This Row],[Payload Suitability]]+$D$6*Table1[[#This Row],[Empty Weight]]+$E$6*Table1[[#This Row],[Ease of Manufacturing/Heritage]]+$F$6*Table1[[#This Row],[Control Authority]]+$G$6*Table1[[#This Row],[Ease of Taking Apart]]</f>
        <v>3.1500000000000004</v>
      </c>
    </row>
    <row r="12" spans="1:11" x14ac:dyDescent="0.25">
      <c r="A12" s="1" t="s">
        <v>31</v>
      </c>
      <c r="B12" s="1">
        <v>2</v>
      </c>
      <c r="C12" s="1">
        <v>4</v>
      </c>
      <c r="D12" s="1">
        <v>4</v>
      </c>
      <c r="E12" s="1">
        <v>2</v>
      </c>
      <c r="F12" s="1">
        <v>2</v>
      </c>
      <c r="G12" s="1">
        <v>3.5</v>
      </c>
      <c r="H12" s="1">
        <f>$B$6*Table1[[#This Row],[Lift-to-Drag Ratio]]+$C$6*Table1[[#This Row],[Payload Suitability]]+$D$6*Table1[[#This Row],[Empty Weight]]+$E$6*Table1[[#This Row],[Ease of Manufacturing/Heritage]]+$F$6*Table1[[#This Row],[Control Authority]]+$G$6*Table1[[#This Row],[Ease of Taking Apart]]</f>
        <v>2.8000000000000003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</row>
    <row r="14" spans="1:11" ht="15" customHeight="1" x14ac:dyDescent="0.25">
      <c r="A14" s="5" t="s">
        <v>14</v>
      </c>
      <c r="B14" s="5"/>
      <c r="C14" s="5"/>
      <c r="D14" s="5"/>
      <c r="E14" s="5"/>
      <c r="H14" s="3" t="s">
        <v>15</v>
      </c>
      <c r="I14" s="3"/>
    </row>
    <row r="15" spans="1:11" x14ac:dyDescent="0.25">
      <c r="A15" s="1" t="s">
        <v>11</v>
      </c>
      <c r="B15" s="1" t="s">
        <v>12</v>
      </c>
      <c r="C15" s="1" t="s">
        <v>25</v>
      </c>
      <c r="D15" s="1" t="s">
        <v>27</v>
      </c>
      <c r="E15" s="1" t="s">
        <v>36</v>
      </c>
      <c r="F15" s="1" t="s">
        <v>13</v>
      </c>
      <c r="G15" s="1" t="s">
        <v>6</v>
      </c>
      <c r="J15" s="3"/>
      <c r="K15" s="3"/>
    </row>
    <row r="16" spans="1:11" ht="15" customHeight="1" x14ac:dyDescent="0.25">
      <c r="A16" s="2" t="s">
        <v>3</v>
      </c>
      <c r="B16" s="1">
        <v>0.2</v>
      </c>
      <c r="C16" s="1">
        <v>0.2</v>
      </c>
      <c r="D16" s="1">
        <v>0.25</v>
      </c>
      <c r="E16" s="1">
        <v>0.25</v>
      </c>
      <c r="F16" s="1">
        <v>0.1</v>
      </c>
      <c r="G16" s="1">
        <f>Table2[[#This Row],[Weight]]+Table2[[#This Row],[Interference]]+Table2[[#This Row],[Drag]]+Table2[[#This Row],[Stability]]+Table2[[#This Row],[Volume Efficiency]]</f>
        <v>1</v>
      </c>
      <c r="J16" s="3"/>
      <c r="K16" s="3"/>
    </row>
    <row r="17" spans="1:11" x14ac:dyDescent="0.25">
      <c r="A17" s="1" t="s">
        <v>7</v>
      </c>
      <c r="B17" s="1">
        <v>3</v>
      </c>
      <c r="C17" s="1">
        <v>3</v>
      </c>
      <c r="D17" s="1">
        <v>4</v>
      </c>
      <c r="E17" s="1">
        <v>2</v>
      </c>
      <c r="F17" s="1">
        <v>3</v>
      </c>
      <c r="G17" s="1">
        <f>B$16*Table2[[#This Row],[Weight]]+C$16*Table2[[#This Row],[Interference]]+F$16*Table2[[#This Row],[Drag]]+$D$16*Table2[[#This Row],[Stability]]+E$16*Table2[[#This Row],[Volume Efficiency]]</f>
        <v>3</v>
      </c>
      <c r="J17" s="3"/>
      <c r="K17" s="3"/>
    </row>
    <row r="18" spans="1:11" x14ac:dyDescent="0.25">
      <c r="A18" s="1" t="s">
        <v>8</v>
      </c>
      <c r="B18" s="1">
        <v>3</v>
      </c>
      <c r="C18" s="1">
        <v>3</v>
      </c>
      <c r="D18" s="1">
        <v>4</v>
      </c>
      <c r="E18" s="1">
        <v>1</v>
      </c>
      <c r="F18" s="1">
        <v>3</v>
      </c>
      <c r="G18" s="1">
        <f>B$16*Table2[[#This Row],[Weight]]+C$16*Table2[[#This Row],[Interference]]+F$16*Table2[[#This Row],[Drag]]+$D$16*Table2[[#This Row],[Stability]]+E$16*Table2[[#This Row],[Volume Efficiency]]</f>
        <v>2.75</v>
      </c>
      <c r="J18" s="3"/>
      <c r="K18" s="3"/>
    </row>
    <row r="19" spans="1:11" x14ac:dyDescent="0.25">
      <c r="A19" s="1" t="s">
        <v>9</v>
      </c>
      <c r="B19" s="1">
        <v>3</v>
      </c>
      <c r="C19" s="1">
        <v>4</v>
      </c>
      <c r="D19" s="1">
        <v>4</v>
      </c>
      <c r="E19" s="1">
        <v>3</v>
      </c>
      <c r="F19" s="1">
        <v>4</v>
      </c>
      <c r="G19" s="1">
        <f>B$16*Table2[[#This Row],[Weight]]+C$16*Table2[[#This Row],[Interference]]+F$16*Table2[[#This Row],[Drag]]+E$16*Table2[[#This Row],[Volume Efficiency]]</f>
        <v>2.5500000000000003</v>
      </c>
      <c r="J19" s="3"/>
      <c r="K19" s="3"/>
    </row>
    <row r="20" spans="1:11" x14ac:dyDescent="0.25">
      <c r="A20" s="1" t="s">
        <v>10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f>B$16*Table2[[#This Row],[Weight]]+C$16*Table2[[#This Row],[Interference]]+F$16*Table2[[#This Row],[Drag]]+$D$16*Table2[[#This Row],[Stability]]+E$16*Table2[[#This Row],[Volume Efficiency]]</f>
        <v>4</v>
      </c>
      <c r="J20" s="3"/>
      <c r="K20" s="3"/>
    </row>
    <row r="21" spans="1:11" x14ac:dyDescent="0.25">
      <c r="A21" s="1" t="s">
        <v>35</v>
      </c>
      <c r="B21" s="1">
        <v>5</v>
      </c>
      <c r="C21" s="1">
        <v>5</v>
      </c>
      <c r="D21" s="1">
        <v>1</v>
      </c>
      <c r="E21" s="1">
        <v>5</v>
      </c>
      <c r="F21" s="1">
        <v>5</v>
      </c>
      <c r="G21" s="1">
        <f>B$16*Table2[[#This Row],[Weight]]+C$16*Table2[[#This Row],[Interference]]+F$16*Table2[[#This Row],[Drag]]+$D$16*Table2[[#This Row],[Stability]]+E$16*Table2[[#This Row],[Volume Efficiency]]</f>
        <v>4</v>
      </c>
      <c r="J21" s="3"/>
      <c r="K21" s="3"/>
    </row>
    <row r="23" spans="1:11" x14ac:dyDescent="0.25">
      <c r="A23" s="5" t="s">
        <v>21</v>
      </c>
      <c r="B23" s="5"/>
      <c r="C23" s="5"/>
      <c r="D23" s="5"/>
      <c r="E23" s="5"/>
    </row>
    <row r="24" spans="1:11" x14ac:dyDescent="0.25">
      <c r="A24" s="1" t="s">
        <v>11</v>
      </c>
      <c r="B24" s="1" t="s">
        <v>28</v>
      </c>
      <c r="C24" s="1" t="s">
        <v>26</v>
      </c>
      <c r="D24" s="1" t="s">
        <v>29</v>
      </c>
      <c r="E24" s="1" t="s">
        <v>27</v>
      </c>
      <c r="F24" s="1" t="s">
        <v>6</v>
      </c>
      <c r="G24" s="1"/>
    </row>
    <row r="25" spans="1:11" x14ac:dyDescent="0.25">
      <c r="A25" s="2" t="s">
        <v>3</v>
      </c>
      <c r="B25" s="1">
        <v>0.4</v>
      </c>
      <c r="C25" s="1">
        <v>0.2</v>
      </c>
      <c r="D25" s="1">
        <v>0.2</v>
      </c>
      <c r="E25" s="1">
        <v>0.2</v>
      </c>
      <c r="F25" s="1">
        <f>SUM(Table24[[#This Row],[Payload Suitability]:[Stability]])</f>
        <v>1</v>
      </c>
      <c r="G25" s="1"/>
    </row>
    <row r="26" spans="1:11" x14ac:dyDescent="0.25">
      <c r="A26" s="1" t="s">
        <v>22</v>
      </c>
      <c r="B26" s="1">
        <v>1</v>
      </c>
      <c r="C26" s="1">
        <v>5</v>
      </c>
      <c r="D26" s="1">
        <v>4</v>
      </c>
      <c r="E26" s="1">
        <v>2</v>
      </c>
      <c r="F26" s="1">
        <f>$B$25*Table24[[#This Row],[Payload Suitability]]+$C$25*Table24[[#This Row],[Structure Weight]]+$D$25*Table24[[#This Row],[Lift-to-Drag Ratio2]]+$E$25*Table24[[#This Row],[Stability]]</f>
        <v>2.6</v>
      </c>
      <c r="G26" s="1"/>
    </row>
    <row r="27" spans="1:11" x14ac:dyDescent="0.25">
      <c r="A27" s="1" t="s">
        <v>23</v>
      </c>
      <c r="B27" s="1">
        <v>3</v>
      </c>
      <c r="C27" s="1">
        <v>3</v>
      </c>
      <c r="D27" s="1">
        <v>5</v>
      </c>
      <c r="E27" s="1">
        <v>3</v>
      </c>
      <c r="F27" s="1">
        <f>$B$25*Table24[[#This Row],[Payload Suitability]]+$C$25*Table24[[#This Row],[Structure Weight]]+$D$25*Table24[[#This Row],[Lift-to-Drag Ratio2]]+$E$25*Table24[[#This Row],[Stability]]</f>
        <v>3.4000000000000004</v>
      </c>
      <c r="G27" s="1"/>
    </row>
    <row r="28" spans="1:11" x14ac:dyDescent="0.25">
      <c r="A28" s="1" t="s">
        <v>24</v>
      </c>
      <c r="B28" s="1">
        <v>5</v>
      </c>
      <c r="C28" s="1">
        <v>5</v>
      </c>
      <c r="D28" s="1">
        <v>4</v>
      </c>
      <c r="E28" s="1">
        <v>5</v>
      </c>
      <c r="F28" s="1">
        <f>$B$25*Table24[[#This Row],[Payload Suitability]]+$C$25*Table24[[#This Row],[Structure Weight]]+$D$25*Table24[[#This Row],[Lift-to-Drag Ratio2]]+$E$25*Table24[[#This Row],[Stability]]</f>
        <v>4.8</v>
      </c>
      <c r="G28" s="1"/>
    </row>
    <row r="29" spans="1:11" x14ac:dyDescent="0.25">
      <c r="A29" s="1" t="s">
        <v>0</v>
      </c>
      <c r="B29" s="1">
        <v>3</v>
      </c>
      <c r="C29" s="1">
        <v>2</v>
      </c>
      <c r="D29" s="1">
        <v>3</v>
      </c>
      <c r="E29" s="1">
        <v>3</v>
      </c>
      <c r="F29" s="1">
        <f>$B$25*Table24[[#This Row],[Payload Suitability]]+$C$25*Table24[[#This Row],[Structure Weight]]+$D$25*Table24[[#This Row],[Lift-to-Drag Ratio2]]+$E$25*Table24[[#This Row],[Stability]]</f>
        <v>2.8000000000000003</v>
      </c>
      <c r="G29" s="1"/>
    </row>
  </sheetData>
  <mergeCells count="5">
    <mergeCell ref="A23:E23"/>
    <mergeCell ref="A4:I4"/>
    <mergeCell ref="A14:E14"/>
    <mergeCell ref="A1:I1"/>
    <mergeCell ref="A2:I2"/>
  </mergeCells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Pickard</dc:creator>
  <cp:lastModifiedBy>Timothy Kiley</cp:lastModifiedBy>
  <dcterms:created xsi:type="dcterms:W3CDTF">2014-09-15T06:35:27Z</dcterms:created>
  <dcterms:modified xsi:type="dcterms:W3CDTF">2015-12-05T19:42:23Z</dcterms:modified>
</cp:coreProperties>
</file>