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timpza\Documents\Work\SAC\XLS\"/>
    </mc:Choice>
  </mc:AlternateContent>
  <bookViews>
    <workbookView xWindow="0" yWindow="900" windowWidth="28800" windowHeight="13020"/>
  </bookViews>
  <sheets>
    <sheet name="VARAOSALASKU" sheetId="1" r:id="rId1"/>
    <sheet name="TYÖLASKU" sheetId="5" r:id="rId2"/>
    <sheet name="Taulukko3" sheetId="3" state="hidden" r:id="rId3"/>
  </sheets>
  <calcPr calcId="171027"/>
</workbook>
</file>

<file path=xl/calcChain.xml><?xml version="1.0" encoding="utf-8"?>
<calcChain xmlns="http://schemas.openxmlformats.org/spreadsheetml/2006/main">
  <c r="I24" i="1" l="1"/>
  <c r="G24" i="1" s="1"/>
  <c r="I23" i="1"/>
  <c r="H23" i="1" s="1"/>
  <c r="I22" i="1"/>
  <c r="H22" i="1" s="1"/>
  <c r="I21" i="1"/>
  <c r="H21" i="1" s="1"/>
  <c r="I20" i="1"/>
  <c r="G20" i="1" s="1"/>
  <c r="H20" i="1"/>
  <c r="I19" i="1"/>
  <c r="H19" i="1" s="1"/>
  <c r="I18" i="1"/>
  <c r="H18" i="1" s="1"/>
  <c r="G21" i="1" l="1"/>
  <c r="H24" i="1"/>
  <c r="G22" i="1"/>
  <c r="G23" i="1"/>
  <c r="G19" i="1"/>
  <c r="G18" i="1"/>
  <c r="C31" i="1"/>
  <c r="I17" i="1" l="1"/>
  <c r="G17" i="1" s="1"/>
  <c r="I16" i="1"/>
  <c r="G16" i="1" s="1"/>
  <c r="I15" i="1"/>
  <c r="G15" i="1" s="1"/>
  <c r="H16" i="1" l="1"/>
  <c r="H17" i="1"/>
  <c r="H15" i="1"/>
  <c r="I14" i="1"/>
  <c r="H14" i="1" s="1"/>
  <c r="G14" i="1" l="1"/>
  <c r="I13" i="1"/>
  <c r="H13" i="1" s="1"/>
  <c r="G13" i="1" l="1"/>
  <c r="J13" i="5"/>
  <c r="I13" i="5" s="1"/>
  <c r="J14" i="5"/>
  <c r="I14" i="5" s="1"/>
  <c r="J15" i="5"/>
  <c r="H15" i="5" s="1"/>
  <c r="J16" i="5"/>
  <c r="H16" i="5" s="1"/>
  <c r="J17" i="5"/>
  <c r="H17" i="5" s="1"/>
  <c r="J18" i="5"/>
  <c r="H18" i="5" s="1"/>
  <c r="J19" i="5"/>
  <c r="I19" i="5" s="1"/>
  <c r="J20" i="5"/>
  <c r="H20" i="5" s="1"/>
  <c r="J21" i="5"/>
  <c r="H21" i="5" s="1"/>
  <c r="J12" i="5"/>
  <c r="I12" i="5" s="1"/>
  <c r="H26" i="5"/>
  <c r="C27" i="5" s="1"/>
  <c r="H5" i="5"/>
  <c r="C28" i="5" s="1"/>
  <c r="H10" i="5"/>
  <c r="H30" i="5" s="1"/>
  <c r="I12" i="1"/>
  <c r="H12" i="1" s="1"/>
  <c r="B30" i="1"/>
  <c r="G10" i="1"/>
  <c r="G30" i="1" s="1"/>
  <c r="G32" i="1" l="1"/>
  <c r="G12" i="1"/>
  <c r="G25" i="1" s="1"/>
  <c r="I18" i="5"/>
  <c r="I21" i="5"/>
  <c r="I17" i="5"/>
  <c r="H14" i="5"/>
  <c r="H13" i="5"/>
  <c r="I15" i="5"/>
  <c r="I20" i="5"/>
  <c r="H19" i="5"/>
  <c r="I16" i="5"/>
  <c r="J22" i="5"/>
  <c r="J28" i="5" s="1"/>
  <c r="H27" i="5"/>
  <c r="H12" i="5"/>
  <c r="I25" i="1"/>
  <c r="I31" i="1" s="1"/>
  <c r="H25" i="1" l="1"/>
  <c r="I22" i="5"/>
  <c r="H22" i="5"/>
</calcChain>
</file>

<file path=xl/sharedStrings.xml><?xml version="1.0" encoding="utf-8"?>
<sst xmlns="http://schemas.openxmlformats.org/spreadsheetml/2006/main" count="60" uniqueCount="41">
  <si>
    <t>Asiakkan tiedot:</t>
  </si>
  <si>
    <t>Lasku</t>
  </si>
  <si>
    <t>Ostospäivä:</t>
  </si>
  <si>
    <t>Selvitys</t>
  </si>
  <si>
    <t>Nettohinta
(Alvi 0€)</t>
  </si>
  <si>
    <t>Alviosuus
24%</t>
  </si>
  <si>
    <t>Kokonais-
hinta</t>
  </si>
  <si>
    <t>Saaja:</t>
  </si>
  <si>
    <t>Saajan
tilinumero:</t>
  </si>
  <si>
    <t>Laskun päiväys:</t>
  </si>
  <si>
    <t>Allekirjoitus:</t>
  </si>
  <si>
    <t>Eräpäivä:</t>
  </si>
  <si>
    <t>EUR:</t>
  </si>
  <si>
    <t>somero-autocenter.com
Y: 2253589-0</t>
  </si>
  <si>
    <t>Viitenumero:</t>
  </si>
  <si>
    <t>Laskunumero:</t>
  </si>
  <si>
    <t>KPL</t>
  </si>
  <si>
    <t>Á-Hinta</t>
  </si>
  <si>
    <t>Yhteensä</t>
  </si>
  <si>
    <t>Tuotenro</t>
  </si>
  <si>
    <t>Maksajan
tiedot:</t>
  </si>
  <si>
    <t>Joensuuntie 55
31400 Somero
Tel: +358 2 733 220</t>
  </si>
  <si>
    <t>NDEAFIHH FI31 1777 3000 0069 50</t>
  </si>
  <si>
    <t>TYÖLASKU</t>
  </si>
  <si>
    <t>Työ</t>
  </si>
  <si>
    <t>Vaihto</t>
  </si>
  <si>
    <t>Huolto</t>
  </si>
  <si>
    <t>Sähkötyö</t>
  </si>
  <si>
    <t>Tarkistus</t>
  </si>
  <si>
    <t>Jarrusatulat etu (vas. Ja oik.)</t>
  </si>
  <si>
    <t>Tuntihinta</t>
  </si>
  <si>
    <t>Eturenkaiden 3D-suuntaus</t>
  </si>
  <si>
    <t>Työ
(h)</t>
  </si>
  <si>
    <t>Ale%</t>
  </si>
  <si>
    <t>Vaihtolaatikko, OBD, öljy, renkaat, yleiskunto</t>
  </si>
  <si>
    <t>Tuulilasin pyyhkijän moottorit</t>
  </si>
  <si>
    <t>Someron Autokeskus Oy
somero-autocenter.com     info@somero-autocenter.com</t>
  </si>
  <si>
    <t>Asiakkan
tiedot:</t>
  </si>
  <si>
    <t>VARAOSALASKU /
 TYÖLASKU</t>
  </si>
  <si>
    <t>Joensuuntie 55
31400 Somero
Tel: +358 400273065</t>
  </si>
  <si>
    <t>Markku Jäkälä
NKH-283
050 563 7788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</si>
</sst>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[$-40B]d&quot;. &quot;mmm&quot;. &quot;yyyy"/>
    <numFmt numFmtId="165" formatCode="0.00&quot;€&quot;"/>
    <numFmt numFmtId="166" formatCode="#,##0.00&quot; &quot;[$€-40B];[Red]&quot;-&quot;#,##0.00&quot; &quot;[$€-40B]"/>
    <numFmt numFmtId="167" formatCode="0000"/>
    <numFmt numFmtId="168" formatCode="#,##0.00\ &quot;€&quot;"/>
    <numFmt numFmtId="169" formatCode="0.0"/>
  </numFmts>
  <fonts count="9" x14ac:knownFonts="1">
    <font>
      <sz val="11"/>
      <color theme="1"/>
      <name val="Arial"/>
      <family val="2"/>
    </font>
    <font>
      <b/>
      <sz val="11"/>
      <color rgb="FF3F3F3F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0" fontId="4" fillId="0" borderId="0"/>
  </cellStyleXfs>
  <cellXfs count="74">
    <xf numFmtId="0" fontId="0" fillId="0" borderId="0" xfId="0"/>
    <xf numFmtId="0" fontId="5" fillId="0" borderId="0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165" fontId="5" fillId="0" borderId="0" xfId="0" applyNumberFormat="1" applyFont="1" applyAlignment="1">
      <alignment horizontal="left" vertical="center" wrapText="1"/>
    </xf>
    <xf numFmtId="166" fontId="0" fillId="0" borderId="0" xfId="0" applyNumberFormat="1" applyAlignment="1">
      <alignment horizontal="left" vertical="center"/>
    </xf>
    <xf numFmtId="166" fontId="0" fillId="0" borderId="0" xfId="0" applyNumberFormat="1"/>
    <xf numFmtId="0" fontId="5" fillId="0" borderId="2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5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/>
    </xf>
    <xf numFmtId="0" fontId="0" fillId="0" borderId="0" xfId="0" applyAlignment="1">
      <alignment horizontal="left" vertical="center"/>
    </xf>
    <xf numFmtId="168" fontId="0" fillId="0" borderId="0" xfId="0" applyNumberFormat="1" applyAlignment="1">
      <alignment horizontal="left" vertical="center"/>
    </xf>
    <xf numFmtId="168" fontId="5" fillId="0" borderId="0" xfId="0" applyNumberFormat="1" applyFont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169" fontId="0" fillId="0" borderId="0" xfId="0" applyNumberFormat="1" applyFill="1" applyBorder="1" applyAlignment="1">
      <alignment horizontal="center" vertical="center"/>
    </xf>
    <xf numFmtId="9" fontId="0" fillId="0" borderId="0" xfId="0" applyNumberFormat="1" applyAlignment="1">
      <alignment horizontal="left" vertical="center"/>
    </xf>
    <xf numFmtId="168" fontId="5" fillId="0" borderId="0" xfId="0" applyNumberFormat="1" applyFont="1" applyAlignment="1">
      <alignment horizontal="left" vertical="center"/>
    </xf>
    <xf numFmtId="166" fontId="5" fillId="0" borderId="0" xfId="0" applyNumberFormat="1" applyFont="1" applyAlignment="1">
      <alignment horizontal="left" vertical="center"/>
    </xf>
    <xf numFmtId="0" fontId="5" fillId="0" borderId="0" xfId="0" applyFont="1"/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/>
    </xf>
    <xf numFmtId="168" fontId="7" fillId="0" borderId="18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top"/>
    </xf>
    <xf numFmtId="167" fontId="5" fillId="0" borderId="5" xfId="0" applyNumberFormat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3" borderId="6" xfId="1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17" xfId="0" applyBorder="1" applyAlignment="1">
      <alignment horizontal="center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164" fontId="5" fillId="0" borderId="4" xfId="0" applyNumberFormat="1" applyFont="1" applyFill="1" applyBorder="1"/>
    <xf numFmtId="0" fontId="5" fillId="0" borderId="0" xfId="0" applyFont="1" applyFill="1" applyBorder="1" applyAlignment="1">
      <alignment horizontal="center" vertical="top" wrapText="1"/>
    </xf>
    <xf numFmtId="0" fontId="1" fillId="3" borderId="1" xfId="1" applyFill="1" applyAlignment="1">
      <alignment horizontal="center"/>
    </xf>
    <xf numFmtId="164" fontId="5" fillId="0" borderId="5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164" fontId="5" fillId="0" borderId="5" xfId="0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right" vertical="top" wrapText="1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168" fontId="7" fillId="0" borderId="5" xfId="0" applyNumberFormat="1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164" fontId="5" fillId="0" borderId="7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</cellXfs>
  <cellStyles count="7">
    <cellStyle name="Excel_CondFormat_1_1_1" xfId="2"/>
    <cellStyle name="Heading" xfId="3"/>
    <cellStyle name="Heading1" xfId="4"/>
    <cellStyle name="Normal" xfId="0" builtinId="0" customBuiltin="1"/>
    <cellStyle name="Output" xfId="1" builtinId="21"/>
    <cellStyle name="Result" xfId="5"/>
    <cellStyle name="Result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1329</xdr:colOff>
      <xdr:row>0</xdr:row>
      <xdr:rowOff>0</xdr:rowOff>
    </xdr:from>
    <xdr:to>
      <xdr:col>4</xdr:col>
      <xdr:colOff>306426</xdr:colOff>
      <xdr:row>7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882" t="4891" r="2786" b="4983"/>
        <a:stretch/>
      </xdr:blipFill>
      <xdr:spPr>
        <a:xfrm>
          <a:off x="1329" y="0"/>
          <a:ext cx="3419772" cy="1504950"/>
        </a:xfrm>
        <a:prstGeom prst="rect">
          <a:avLst/>
        </a:prstGeom>
      </xdr:spPr>
    </xdr:pic>
    <xdr:clientData/>
  </xdr:twoCellAnchor>
  <xdr:twoCellAnchor editAs="absolute">
    <xdr:from>
      <xdr:col>9</xdr:col>
      <xdr:colOff>33132</xdr:colOff>
      <xdr:row>29</xdr:row>
      <xdr:rowOff>83682</xdr:rowOff>
    </xdr:from>
    <xdr:to>
      <xdr:col>11</xdr:col>
      <xdr:colOff>463827</xdr:colOff>
      <xdr:row>30</xdr:row>
      <xdr:rowOff>454973</xdr:rowOff>
    </xdr:to>
    <xdr:sp macro="" textlink="" fLocksText="0">
      <xdr:nvSpPr>
        <xdr:cNvPr id="4" name="Arrow: Left 3">
          <a:extLst>
            <a:ext uri="{FF2B5EF4-FFF2-40B4-BE49-F238E27FC236}">
              <a16:creationId xmlns:a16="http://schemas.microsoft.com/office/drawing/2014/main" id="{7250B627-8491-453D-8888-85BCAFB45C19}"/>
            </a:ext>
          </a:extLst>
        </xdr:cNvPr>
        <xdr:cNvSpPr/>
      </xdr:nvSpPr>
      <xdr:spPr>
        <a:xfrm>
          <a:off x="6062871" y="7338391"/>
          <a:ext cx="2070652" cy="7288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fi-FI" sz="1100"/>
            <a:t>Kirjoita tähän</a:t>
          </a:r>
          <a:r>
            <a:rPr lang="fi-FI" sz="1100" baseline="0"/>
            <a:t> päivämäärä itse</a:t>
          </a:r>
          <a:endParaRPr lang="fi-FI" sz="1100"/>
        </a:p>
      </xdr:txBody>
    </xdr:sp>
    <xdr:clientData fLocksWithSheet="0"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1329</xdr:colOff>
      <xdr:row>0</xdr:row>
      <xdr:rowOff>0</xdr:rowOff>
    </xdr:from>
    <xdr:to>
      <xdr:col>5</xdr:col>
      <xdr:colOff>392151</xdr:colOff>
      <xdr:row>6</xdr:row>
      <xdr:rowOff>571500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882" t="4891" r="2786" b="4983"/>
        <a:stretch/>
      </xdr:blipFill>
      <xdr:spPr>
        <a:xfrm>
          <a:off x="1329" y="0"/>
          <a:ext cx="3419772" cy="1504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view="pageBreakPreview" topLeftCell="A10" zoomScale="145" zoomScaleNormal="100" zoomScaleSheetLayoutView="145" workbookViewId="0">
      <selection activeCell="A12" sqref="A12"/>
    </sheetView>
  </sheetViews>
  <sheetFormatPr defaultRowHeight="10.35" customHeight="1" x14ac:dyDescent="0.2"/>
  <cols>
    <col min="1" max="1" width="10.875" bestFit="1" customWidth="1"/>
    <col min="2" max="2" width="10.75" customWidth="1"/>
    <col min="3" max="3" width="10.625" customWidth="1"/>
    <col min="4" max="4" width="7.75" customWidth="1"/>
    <col min="5" max="5" width="4.75" customWidth="1"/>
    <col min="6" max="6" width="8.875" customWidth="1"/>
    <col min="7" max="7" width="7.875" customWidth="1"/>
    <col min="8" max="8" width="9.125" customWidth="1"/>
    <col min="9" max="9" width="8.5" customWidth="1"/>
    <col min="10" max="1026" width="10.75" customWidth="1"/>
  </cols>
  <sheetData>
    <row r="1" spans="1:9" ht="10.35" customHeight="1" x14ac:dyDescent="0.2">
      <c r="A1" s="36"/>
      <c r="B1" s="36"/>
      <c r="C1" s="36"/>
      <c r="D1" s="36"/>
      <c r="E1" s="36"/>
      <c r="F1" s="37" t="s">
        <v>38</v>
      </c>
      <c r="G1" s="38"/>
      <c r="H1" s="38"/>
      <c r="I1" s="38"/>
    </row>
    <row r="2" spans="1:9" ht="12.75" customHeight="1" x14ac:dyDescent="0.2">
      <c r="A2" s="36"/>
      <c r="B2" s="36"/>
      <c r="C2" s="36"/>
      <c r="D2" s="36"/>
      <c r="E2" s="36"/>
      <c r="F2" s="38"/>
      <c r="G2" s="38"/>
      <c r="H2" s="38"/>
      <c r="I2" s="38"/>
    </row>
    <row r="3" spans="1:9" ht="12.75" customHeight="1" x14ac:dyDescent="0.2">
      <c r="A3" s="36"/>
      <c r="B3" s="36"/>
      <c r="C3" s="36"/>
      <c r="D3" s="36"/>
      <c r="E3" s="36"/>
      <c r="F3" s="38"/>
      <c r="G3" s="38"/>
      <c r="H3" s="38"/>
      <c r="I3" s="38"/>
    </row>
    <row r="4" spans="1:9" ht="12.75" customHeight="1" x14ac:dyDescent="0.2">
      <c r="A4" s="36"/>
      <c r="B4" s="36"/>
      <c r="C4" s="36"/>
      <c r="D4" s="36"/>
      <c r="E4" s="36"/>
      <c r="F4" s="38"/>
      <c r="G4" s="38"/>
      <c r="H4" s="38"/>
      <c r="I4" s="38"/>
    </row>
    <row r="5" spans="1:9" ht="12.75" customHeight="1" x14ac:dyDescent="0.2">
      <c r="A5" s="36"/>
      <c r="B5" s="36"/>
      <c r="C5" s="36"/>
      <c r="D5" s="36"/>
      <c r="E5" s="36"/>
      <c r="F5" s="41" t="s">
        <v>0</v>
      </c>
      <c r="G5" s="42" t="s">
        <v>40</v>
      </c>
      <c r="H5" s="43"/>
      <c r="I5" s="43"/>
    </row>
    <row r="6" spans="1:9" ht="12.75" customHeight="1" x14ac:dyDescent="0.2">
      <c r="A6" s="36"/>
      <c r="B6" s="36"/>
      <c r="C6" s="36"/>
      <c r="D6" s="36"/>
      <c r="E6" s="36"/>
      <c r="F6" s="41"/>
      <c r="G6" s="43"/>
      <c r="H6" s="43"/>
      <c r="I6" s="43"/>
    </row>
    <row r="7" spans="1:9" ht="43.5" customHeight="1" x14ac:dyDescent="0.2">
      <c r="A7" s="36"/>
      <c r="B7" s="36"/>
      <c r="C7" s="36"/>
      <c r="D7" s="36"/>
      <c r="E7" s="36"/>
      <c r="F7" s="41"/>
      <c r="G7" s="43"/>
      <c r="H7" s="43"/>
      <c r="I7" s="43"/>
    </row>
    <row r="8" spans="1:9" ht="38.25" customHeight="1" x14ac:dyDescent="0.2">
      <c r="A8" s="45" t="s">
        <v>39</v>
      </c>
      <c r="B8" s="45"/>
      <c r="C8" s="40" t="s">
        <v>13</v>
      </c>
      <c r="D8" s="40"/>
      <c r="E8" s="40"/>
      <c r="F8" s="41"/>
      <c r="G8" s="43"/>
      <c r="H8" s="43"/>
      <c r="I8" s="43"/>
    </row>
    <row r="9" spans="1:9" ht="12.75" customHeight="1" x14ac:dyDescent="0.25">
      <c r="A9" s="46"/>
      <c r="B9" s="46"/>
      <c r="C9" s="46"/>
      <c r="D9" s="46"/>
      <c r="E9" s="46"/>
      <c r="F9" s="46"/>
      <c r="G9" s="46"/>
      <c r="H9" s="46"/>
      <c r="I9" s="46"/>
    </row>
    <row r="10" spans="1:9" ht="16.350000000000001" customHeight="1" x14ac:dyDescent="0.2">
      <c r="A10" s="7" t="s">
        <v>1</v>
      </c>
      <c r="B10" s="39"/>
      <c r="C10" s="39"/>
      <c r="D10" s="39"/>
      <c r="E10" s="39"/>
      <c r="F10" s="2" t="s">
        <v>2</v>
      </c>
      <c r="G10" s="44">
        <f ca="1">TODAY()</f>
        <v>42919</v>
      </c>
      <c r="H10" s="44"/>
      <c r="I10" s="44"/>
    </row>
    <row r="11" spans="1:9" ht="26.25" customHeight="1" x14ac:dyDescent="0.2">
      <c r="A11" s="10" t="s">
        <v>19</v>
      </c>
      <c r="B11" s="30" t="s">
        <v>3</v>
      </c>
      <c r="C11" s="30"/>
      <c r="D11" s="30"/>
      <c r="E11" s="9" t="s">
        <v>16</v>
      </c>
      <c r="F11" s="11" t="s">
        <v>17</v>
      </c>
      <c r="G11" s="3" t="s">
        <v>5</v>
      </c>
      <c r="H11" s="3" t="s">
        <v>4</v>
      </c>
      <c r="I11" s="3" t="s">
        <v>6</v>
      </c>
    </row>
    <row r="12" spans="1:9" ht="20.100000000000001" customHeight="1" x14ac:dyDescent="0.2">
      <c r="A12" s="24"/>
      <c r="B12" s="30"/>
      <c r="C12" s="30"/>
      <c r="D12" s="30"/>
      <c r="E12" s="23"/>
      <c r="F12" s="20"/>
      <c r="G12" s="21">
        <f t="shared" ref="G12:G13" si="0">(I12/124)*24</f>
        <v>0</v>
      </c>
      <c r="H12" s="4">
        <f t="shared" ref="H12:H13" si="1">I12/1.24</f>
        <v>0</v>
      </c>
      <c r="I12" s="16">
        <f t="shared" ref="I12:I13" si="2">E12*F12</f>
        <v>0</v>
      </c>
    </row>
    <row r="13" spans="1:9" ht="20.100000000000001" customHeight="1" x14ac:dyDescent="0.2">
      <c r="A13" s="24"/>
      <c r="B13" s="30"/>
      <c r="C13" s="30"/>
      <c r="D13" s="30"/>
      <c r="E13" s="25"/>
      <c r="F13" s="20"/>
      <c r="G13" s="21">
        <f t="shared" si="0"/>
        <v>0</v>
      </c>
      <c r="H13" s="4">
        <f t="shared" si="1"/>
        <v>0</v>
      </c>
      <c r="I13" s="16">
        <f t="shared" si="2"/>
        <v>0</v>
      </c>
    </row>
    <row r="14" spans="1:9" ht="20.100000000000001" customHeight="1" x14ac:dyDescent="0.2">
      <c r="A14" s="24"/>
      <c r="B14" s="30"/>
      <c r="C14" s="30"/>
      <c r="D14" s="30"/>
      <c r="E14" s="23"/>
      <c r="F14" s="20"/>
      <c r="G14" s="21">
        <f>(I14/124)*24</f>
        <v>0</v>
      </c>
      <c r="H14" s="4">
        <f>I14/1.24</f>
        <v>0</v>
      </c>
      <c r="I14" s="16">
        <f>E14*F14</f>
        <v>0</v>
      </c>
    </row>
    <row r="15" spans="1:9" ht="20.100000000000001" customHeight="1" x14ac:dyDescent="0.2">
      <c r="A15" s="24"/>
      <c r="B15" s="30"/>
      <c r="C15" s="30"/>
      <c r="D15" s="30"/>
      <c r="E15" s="25"/>
      <c r="F15" s="20"/>
      <c r="G15" s="21">
        <f>(I15/124)*24</f>
        <v>0</v>
      </c>
      <c r="H15" s="4">
        <f>I15/1.24</f>
        <v>0</v>
      </c>
      <c r="I15" s="16">
        <f>E15*F15</f>
        <v>0</v>
      </c>
    </row>
    <row r="16" spans="1:9" ht="20.100000000000001" customHeight="1" x14ac:dyDescent="0.2">
      <c r="A16" s="24"/>
      <c r="B16" s="30"/>
      <c r="C16" s="30"/>
      <c r="D16" s="30"/>
      <c r="E16" s="25"/>
      <c r="F16" s="20"/>
      <c r="G16" s="21">
        <f>(I16/124)*24</f>
        <v>0</v>
      </c>
      <c r="H16" s="4">
        <f>I16/1.24</f>
        <v>0</v>
      </c>
      <c r="I16" s="16">
        <f>E16*F16</f>
        <v>0</v>
      </c>
    </row>
    <row r="17" spans="1:9" ht="20.100000000000001" customHeight="1" x14ac:dyDescent="0.2">
      <c r="A17" s="24"/>
      <c r="B17" s="30"/>
      <c r="C17" s="30"/>
      <c r="D17" s="30"/>
      <c r="E17" s="23"/>
      <c r="F17" s="20"/>
      <c r="G17" s="21">
        <f>(I17/124)*24</f>
        <v>0</v>
      </c>
      <c r="H17" s="4">
        <f>I17/1.24</f>
        <v>0</v>
      </c>
      <c r="I17" s="16">
        <f>E17*F17</f>
        <v>0</v>
      </c>
    </row>
    <row r="18" spans="1:9" ht="20.100000000000001" customHeight="1" x14ac:dyDescent="0.2">
      <c r="A18" s="24"/>
      <c r="B18" s="30"/>
      <c r="C18" s="30"/>
      <c r="D18" s="30"/>
      <c r="E18" s="28"/>
      <c r="F18" s="20"/>
      <c r="G18" s="21">
        <f>(I18/124)*24</f>
        <v>0</v>
      </c>
      <c r="H18" s="4">
        <f>I18/1.24</f>
        <v>0</v>
      </c>
      <c r="I18" s="16">
        <f>E18*F18</f>
        <v>0</v>
      </c>
    </row>
    <row r="19" spans="1:9" ht="20.100000000000001" customHeight="1" x14ac:dyDescent="0.2">
      <c r="A19" s="24"/>
      <c r="B19" s="30"/>
      <c r="C19" s="30"/>
      <c r="D19" s="30"/>
      <c r="E19" s="28"/>
      <c r="F19" s="20"/>
      <c r="G19" s="21">
        <f>(I19/124)*24</f>
        <v>0</v>
      </c>
      <c r="H19" s="4">
        <f>I19/1.24</f>
        <v>0</v>
      </c>
      <c r="I19" s="16">
        <f>E19*F19</f>
        <v>0</v>
      </c>
    </row>
    <row r="20" spans="1:9" ht="20.100000000000001" customHeight="1" x14ac:dyDescent="0.2">
      <c r="A20" s="24"/>
      <c r="B20" s="30"/>
      <c r="C20" s="30"/>
      <c r="D20" s="30"/>
      <c r="E20" s="28"/>
      <c r="F20" s="20"/>
      <c r="G20" s="21">
        <f>(I20/124)*24</f>
        <v>0</v>
      </c>
      <c r="H20" s="4">
        <f>I20/1.24</f>
        <v>0</v>
      </c>
      <c r="I20" s="16">
        <f>E20*F20</f>
        <v>0</v>
      </c>
    </row>
    <row r="21" spans="1:9" ht="20.100000000000001" customHeight="1" x14ac:dyDescent="0.2">
      <c r="A21" s="24"/>
      <c r="B21" s="30"/>
      <c r="C21" s="30"/>
      <c r="D21" s="30"/>
      <c r="E21" s="28"/>
      <c r="F21" s="20"/>
      <c r="G21" s="21">
        <f>(I21/124)*24</f>
        <v>0</v>
      </c>
      <c r="H21" s="4">
        <f>I21/1.24</f>
        <v>0</v>
      </c>
      <c r="I21" s="16">
        <f>E21*F21</f>
        <v>0</v>
      </c>
    </row>
    <row r="22" spans="1:9" ht="20.100000000000001" customHeight="1" x14ac:dyDescent="0.2">
      <c r="A22" s="24"/>
      <c r="B22" s="30"/>
      <c r="C22" s="30"/>
      <c r="D22" s="30"/>
      <c r="E22" s="28"/>
      <c r="F22" s="20"/>
      <c r="G22" s="21">
        <f>(I22/124)*24</f>
        <v>0</v>
      </c>
      <c r="H22" s="4">
        <f>I22/1.24</f>
        <v>0</v>
      </c>
      <c r="I22" s="16">
        <f>E22*F22</f>
        <v>0</v>
      </c>
    </row>
    <row r="23" spans="1:9" ht="20.100000000000001" customHeight="1" x14ac:dyDescent="0.2">
      <c r="A23" s="24"/>
      <c r="B23" s="30"/>
      <c r="C23" s="30"/>
      <c r="D23" s="30"/>
      <c r="E23" s="28"/>
      <c r="F23" s="20"/>
      <c r="G23" s="21">
        <f>(I23/124)*24</f>
        <v>0</v>
      </c>
      <c r="H23" s="4">
        <f>I23/1.24</f>
        <v>0</v>
      </c>
      <c r="I23" s="16">
        <f>E23*F23</f>
        <v>0</v>
      </c>
    </row>
    <row r="24" spans="1:9" ht="20.100000000000001" customHeight="1" x14ac:dyDescent="0.2">
      <c r="A24" s="24"/>
      <c r="B24" s="30"/>
      <c r="C24" s="30"/>
      <c r="D24" s="30"/>
      <c r="E24" s="28"/>
      <c r="F24" s="20"/>
      <c r="G24" s="21">
        <f>(I24/124)*24</f>
        <v>0</v>
      </c>
      <c r="H24" s="4">
        <f>I24/1.24</f>
        <v>0</v>
      </c>
      <c r="I24" s="16">
        <f>E24*F24</f>
        <v>0</v>
      </c>
    </row>
    <row r="25" spans="1:9" ht="23.85" customHeight="1" x14ac:dyDescent="0.2">
      <c r="A25" s="10" t="s">
        <v>18</v>
      </c>
      <c r="B25" s="30"/>
      <c r="C25" s="30"/>
      <c r="D25" s="30"/>
      <c r="E25" s="8"/>
      <c r="F25" s="22"/>
      <c r="G25" s="21">
        <f>SUM(G12:G24)</f>
        <v>0</v>
      </c>
      <c r="H25" s="4">
        <f>SUM(H12:H24)</f>
        <v>0</v>
      </c>
      <c r="I25" s="16">
        <f>SUM(I12:I24)</f>
        <v>0</v>
      </c>
    </row>
    <row r="26" spans="1:9" ht="12.75" customHeight="1" x14ac:dyDescent="0.25">
      <c r="A26" s="34"/>
      <c r="B26" s="34"/>
      <c r="C26" s="34"/>
      <c r="D26" s="34"/>
      <c r="E26" s="34"/>
      <c r="F26" s="34"/>
      <c r="G26" s="34"/>
      <c r="H26" s="34"/>
      <c r="I26" s="34"/>
    </row>
    <row r="27" spans="1:9" ht="23.85" customHeight="1" x14ac:dyDescent="0.2">
      <c r="A27" s="31" t="s">
        <v>7</v>
      </c>
      <c r="B27" s="35" t="s">
        <v>36</v>
      </c>
      <c r="C27" s="29"/>
      <c r="D27" s="29"/>
      <c r="E27" s="29"/>
      <c r="F27" s="29"/>
      <c r="G27" s="29"/>
      <c r="H27" s="29"/>
      <c r="I27" s="29"/>
    </row>
    <row r="28" spans="1:9" ht="17.100000000000001" customHeight="1" x14ac:dyDescent="0.2">
      <c r="A28" s="31"/>
      <c r="B28" s="29"/>
      <c r="C28" s="29"/>
      <c r="D28" s="29"/>
      <c r="E28" s="29"/>
      <c r="F28" s="29"/>
      <c r="G28" s="29"/>
      <c r="H28" s="29"/>
      <c r="I28" s="29"/>
    </row>
    <row r="29" spans="1:9" ht="28.35" customHeight="1" x14ac:dyDescent="0.2">
      <c r="A29" s="12" t="s">
        <v>8</v>
      </c>
      <c r="B29" s="29" t="s">
        <v>22</v>
      </c>
      <c r="C29" s="29"/>
      <c r="D29" s="29"/>
      <c r="E29" s="33" t="s">
        <v>15</v>
      </c>
      <c r="F29" s="33"/>
      <c r="G29" s="32">
        <v>60620173</v>
      </c>
      <c r="H29" s="32"/>
      <c r="I29" s="32"/>
    </row>
    <row r="30" spans="1:9" ht="27.75" customHeight="1" x14ac:dyDescent="0.2">
      <c r="A30" s="13" t="s">
        <v>14</v>
      </c>
      <c r="B30" s="29">
        <f>IF( ISNUMBER(G29),(10000000*G9+10*G29+RIGHT(10-RIGHT(7*MID(10000000000+1000000*G9+G29,2,1)+1*MID(10000000000+1000000*G9+G29,3,1)+3*MID(10000000000+1000000*G9+G29,4,1)+(7*MID(10000000000+1000000*G9+G29,5,1))+(1*MID(10000000000+1000000*G9+G29,6,1))+(3*MID(10000000000+1000000*G9+G29,7,1))+(7*MID(10000000000+1000000*G9+G29,8,1))+(1*MID(10000000000+1000000*G9+G29,9,1))+(3*MID(10000000000+1000000*G9+G29,10,1))+(7*MID(10000000000+1000000*G9+G29,11,1)),1),1)),"")</f>
        <v>606201737</v>
      </c>
      <c r="C30" s="29"/>
      <c r="D30" s="29"/>
      <c r="E30" s="33" t="s">
        <v>9</v>
      </c>
      <c r="F30" s="33"/>
      <c r="G30" s="47">
        <f ca="1">G10</f>
        <v>42919</v>
      </c>
      <c r="H30" s="47"/>
      <c r="I30" s="47"/>
    </row>
    <row r="31" spans="1:9" ht="43.5" customHeight="1" x14ac:dyDescent="0.2">
      <c r="A31" s="52" t="s">
        <v>20</v>
      </c>
      <c r="B31" s="52"/>
      <c r="C31" s="52" t="str">
        <f>G5</f>
        <v>Markku Jäkälä
NKH-283
050 563 7788</v>
      </c>
      <c r="D31" s="52"/>
      <c r="E31" s="52"/>
      <c r="F31" s="52"/>
      <c r="G31" s="52" t="s">
        <v>12</v>
      </c>
      <c r="H31" s="52"/>
      <c r="I31" s="27">
        <f>I25</f>
        <v>0</v>
      </c>
    </row>
    <row r="32" spans="1:9" ht="35.25" customHeight="1" x14ac:dyDescent="0.2">
      <c r="A32" s="26" t="s">
        <v>10</v>
      </c>
      <c r="B32" s="50"/>
      <c r="C32" s="50"/>
      <c r="D32" s="51"/>
      <c r="E32" s="49" t="s">
        <v>11</v>
      </c>
      <c r="F32" s="49"/>
      <c r="G32" s="47">
        <f ca="1">G10+DAY(7)</f>
        <v>42926</v>
      </c>
      <c r="H32" s="48"/>
      <c r="I32" s="48"/>
    </row>
    <row r="33" ht="15" customHeight="1" x14ac:dyDescent="0.2"/>
  </sheetData>
  <mergeCells count="39">
    <mergeCell ref="G32:I32"/>
    <mergeCell ref="E32:F32"/>
    <mergeCell ref="B32:D32"/>
    <mergeCell ref="B30:D30"/>
    <mergeCell ref="A31:B31"/>
    <mergeCell ref="C31:F31"/>
    <mergeCell ref="G31:H31"/>
    <mergeCell ref="G30:I30"/>
    <mergeCell ref="E30:F30"/>
    <mergeCell ref="B12:D12"/>
    <mergeCell ref="B13:D13"/>
    <mergeCell ref="F5:F8"/>
    <mergeCell ref="G5:I8"/>
    <mergeCell ref="G10:I10"/>
    <mergeCell ref="A8:B8"/>
    <mergeCell ref="A9:I9"/>
    <mergeCell ref="F1:I4"/>
    <mergeCell ref="A1:E7"/>
    <mergeCell ref="B10:E10"/>
    <mergeCell ref="C8:E8"/>
    <mergeCell ref="B11:D11"/>
    <mergeCell ref="B14:D14"/>
    <mergeCell ref="B18:D18"/>
    <mergeCell ref="B15:D15"/>
    <mergeCell ref="B16:D16"/>
    <mergeCell ref="B25:D25"/>
    <mergeCell ref="B24:D24"/>
    <mergeCell ref="B19:D19"/>
    <mergeCell ref="B20:D20"/>
    <mergeCell ref="B21:D21"/>
    <mergeCell ref="B22:D22"/>
    <mergeCell ref="B29:D29"/>
    <mergeCell ref="B17:D17"/>
    <mergeCell ref="A27:A28"/>
    <mergeCell ref="G29:I29"/>
    <mergeCell ref="E29:F29"/>
    <mergeCell ref="A26:I26"/>
    <mergeCell ref="B27:I28"/>
    <mergeCell ref="B23:D23"/>
  </mergeCells>
  <pageMargins left="0.71875" right="0.78736111111111118" top="1.181111111111111" bottom="1.1815277777777777" header="0.78736111111111118" footer="0.88624999999999998"/>
  <pageSetup paperSize="9" fitToWidth="0" fitToHeight="0" pageOrder="overThenDown" orientation="portrait" useFirstPageNumber="1" r:id="rId1"/>
  <headerFooter alignWithMargins="0">
    <oddHeader>&amp;C&amp;"Times New Roman,Normaali"&amp;12Lasku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view="pageLayout" zoomScaleNormal="100" workbookViewId="0">
      <selection activeCell="F5" sqref="F5:G8"/>
    </sheetView>
  </sheetViews>
  <sheetFormatPr defaultRowHeight="10.35" customHeight="1" x14ac:dyDescent="0.2"/>
  <cols>
    <col min="1" max="1" width="8" customWidth="1"/>
    <col min="2" max="2" width="10.75" customWidth="1"/>
    <col min="3" max="3" width="10.625" customWidth="1"/>
    <col min="4" max="4" width="6" customWidth="1"/>
    <col min="5" max="5" width="3.5" customWidth="1"/>
    <col min="6" max="6" width="7.625" customWidth="1"/>
    <col min="7" max="7" width="6.375" customWidth="1"/>
    <col min="8" max="8" width="7.875" customWidth="1"/>
    <col min="9" max="9" width="9.125" customWidth="1"/>
    <col min="10" max="10" width="8.5" customWidth="1"/>
    <col min="11" max="1027" width="10.75" customWidth="1"/>
  </cols>
  <sheetData>
    <row r="1" spans="1:10" ht="10.35" customHeight="1" x14ac:dyDescent="0.2">
      <c r="A1" s="36"/>
      <c r="B1" s="36"/>
      <c r="C1" s="36"/>
      <c r="D1" s="36"/>
      <c r="E1" s="36"/>
      <c r="F1" s="53" t="s">
        <v>23</v>
      </c>
      <c r="G1" s="53"/>
      <c r="H1" s="53"/>
      <c r="I1" s="53"/>
      <c r="J1" s="53"/>
    </row>
    <row r="2" spans="1:10" ht="12.75" customHeight="1" x14ac:dyDescent="0.2">
      <c r="A2" s="36"/>
      <c r="B2" s="36"/>
      <c r="C2" s="36"/>
      <c r="D2" s="36"/>
      <c r="E2" s="36"/>
      <c r="F2" s="53"/>
      <c r="G2" s="53"/>
      <c r="H2" s="53"/>
      <c r="I2" s="53"/>
      <c r="J2" s="53"/>
    </row>
    <row r="3" spans="1:10" ht="12.75" customHeight="1" x14ac:dyDescent="0.2">
      <c r="A3" s="36"/>
      <c r="B3" s="36"/>
      <c r="C3" s="36"/>
      <c r="D3" s="36"/>
      <c r="E3" s="36"/>
      <c r="F3" s="53"/>
      <c r="G3" s="53"/>
      <c r="H3" s="53"/>
      <c r="I3" s="53"/>
      <c r="J3" s="53"/>
    </row>
    <row r="4" spans="1:10" ht="12.75" customHeight="1" x14ac:dyDescent="0.2">
      <c r="A4" s="36"/>
      <c r="B4" s="36"/>
      <c r="C4" s="36"/>
      <c r="D4" s="36"/>
      <c r="E4" s="36"/>
      <c r="F4" s="53"/>
      <c r="G4" s="53"/>
      <c r="H4" s="53"/>
      <c r="I4" s="53"/>
      <c r="J4" s="53"/>
    </row>
    <row r="5" spans="1:10" ht="12.75" customHeight="1" x14ac:dyDescent="0.2">
      <c r="A5" s="36"/>
      <c r="B5" s="36"/>
      <c r="C5" s="36"/>
      <c r="D5" s="36"/>
      <c r="E5" s="36"/>
      <c r="F5" s="41" t="s">
        <v>37</v>
      </c>
      <c r="G5" s="41"/>
      <c r="H5" s="42" t="str">
        <f>VARAOSALASKU!G5</f>
        <v>Markku Jäkälä
NKH-283
050 563 7788</v>
      </c>
      <c r="I5" s="43"/>
      <c r="J5" s="43"/>
    </row>
    <row r="6" spans="1:10" ht="12.75" customHeight="1" x14ac:dyDescent="0.2">
      <c r="A6" s="36"/>
      <c r="B6" s="36"/>
      <c r="C6" s="36"/>
      <c r="D6" s="36"/>
      <c r="E6" s="36"/>
      <c r="F6" s="41"/>
      <c r="G6" s="41"/>
      <c r="H6" s="43"/>
      <c r="I6" s="43"/>
      <c r="J6" s="43"/>
    </row>
    <row r="7" spans="1:10" ht="46.35" customHeight="1" x14ac:dyDescent="0.2">
      <c r="A7" s="36"/>
      <c r="B7" s="36"/>
      <c r="C7" s="36"/>
      <c r="D7" s="36"/>
      <c r="E7" s="36"/>
      <c r="F7" s="41"/>
      <c r="G7" s="41"/>
      <c r="H7" s="43"/>
      <c r="I7" s="43"/>
      <c r="J7" s="43"/>
    </row>
    <row r="8" spans="1:10" ht="39" customHeight="1" x14ac:dyDescent="0.2">
      <c r="A8" s="45" t="s">
        <v>21</v>
      </c>
      <c r="B8" s="45"/>
      <c r="C8" s="40" t="s">
        <v>13</v>
      </c>
      <c r="D8" s="40"/>
      <c r="E8" s="40"/>
      <c r="F8" s="55"/>
      <c r="G8" s="55"/>
      <c r="H8" s="43"/>
      <c r="I8" s="43"/>
      <c r="J8" s="43"/>
    </row>
    <row r="9" spans="1:10" ht="12.75" customHeight="1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</row>
    <row r="10" spans="1:10" ht="16.350000000000001" customHeight="1" x14ac:dyDescent="0.2">
      <c r="A10" s="7" t="s">
        <v>1</v>
      </c>
      <c r="B10" s="39"/>
      <c r="C10" s="39"/>
      <c r="D10" s="39"/>
      <c r="E10" s="56" t="s">
        <v>2</v>
      </c>
      <c r="F10" s="56"/>
      <c r="G10" s="56"/>
      <c r="H10" s="44">
        <f ca="1">TODAY()</f>
        <v>42919</v>
      </c>
      <c r="I10" s="44"/>
      <c r="J10" s="44"/>
    </row>
    <row r="11" spans="1:10" ht="26.25" customHeight="1" x14ac:dyDescent="0.2">
      <c r="A11" s="10" t="s">
        <v>24</v>
      </c>
      <c r="B11" s="30" t="s">
        <v>3</v>
      </c>
      <c r="C11" s="30"/>
      <c r="D11" s="30"/>
      <c r="E11" s="17" t="s">
        <v>32</v>
      </c>
      <c r="F11" s="11" t="s">
        <v>30</v>
      </c>
      <c r="G11" s="11" t="s">
        <v>33</v>
      </c>
      <c r="H11" s="3" t="s">
        <v>5</v>
      </c>
      <c r="I11" s="3" t="s">
        <v>4</v>
      </c>
      <c r="J11" s="3" t="s">
        <v>6</v>
      </c>
    </row>
    <row r="12" spans="1:10" ht="27.75" customHeight="1" x14ac:dyDescent="0.2">
      <c r="A12" s="14" t="s">
        <v>25</v>
      </c>
      <c r="B12" s="54" t="s">
        <v>29</v>
      </c>
      <c r="C12" s="54"/>
      <c r="D12" s="54"/>
      <c r="E12" s="18">
        <v>2</v>
      </c>
      <c r="F12" s="15">
        <v>69</v>
      </c>
      <c r="G12" s="19">
        <v>-0.05</v>
      </c>
      <c r="H12" s="5">
        <f>(J12/124)*24</f>
        <v>25.374193548387094</v>
      </c>
      <c r="I12" s="4">
        <f>J12/1.24</f>
        <v>105.7258064516129</v>
      </c>
      <c r="J12" s="16">
        <f>E12*F12+(E12*F12*G12)</f>
        <v>131.1</v>
      </c>
    </row>
    <row r="13" spans="1:10" ht="27.75" customHeight="1" x14ac:dyDescent="0.2">
      <c r="A13" s="14" t="s">
        <v>26</v>
      </c>
      <c r="B13" s="54" t="s">
        <v>31</v>
      </c>
      <c r="C13" s="54"/>
      <c r="D13" s="54"/>
      <c r="E13" s="18">
        <v>1</v>
      </c>
      <c r="F13" s="15">
        <v>89</v>
      </c>
      <c r="G13" s="19">
        <v>-0.1</v>
      </c>
      <c r="H13" s="5">
        <f t="shared" ref="H13:H21" si="0">(J13/124)*24</f>
        <v>15.50322580645161</v>
      </c>
      <c r="I13" s="4">
        <f t="shared" ref="I13:I21" si="1">J13/1.24</f>
        <v>64.596774193548384</v>
      </c>
      <c r="J13" s="16">
        <f t="shared" ref="J13:J21" si="2">E13*F13+(E13*F13*G13)</f>
        <v>80.099999999999994</v>
      </c>
    </row>
    <row r="14" spans="1:10" ht="27.75" customHeight="1" x14ac:dyDescent="0.2">
      <c r="A14" s="14" t="s">
        <v>27</v>
      </c>
      <c r="B14" s="54" t="s">
        <v>35</v>
      </c>
      <c r="C14" s="54"/>
      <c r="D14" s="54"/>
      <c r="E14" s="18">
        <v>0.5</v>
      </c>
      <c r="F14" s="15">
        <v>69</v>
      </c>
      <c r="G14" s="19">
        <v>0</v>
      </c>
      <c r="H14" s="5">
        <f t="shared" si="0"/>
        <v>6.6774193548387091</v>
      </c>
      <c r="I14" s="4">
        <f t="shared" si="1"/>
        <v>27.822580645161292</v>
      </c>
      <c r="J14" s="16">
        <f t="shared" si="2"/>
        <v>34.5</v>
      </c>
    </row>
    <row r="15" spans="1:10" ht="27.75" customHeight="1" x14ac:dyDescent="0.2">
      <c r="A15" s="14" t="s">
        <v>28</v>
      </c>
      <c r="B15" s="54" t="s">
        <v>34</v>
      </c>
      <c r="C15" s="54"/>
      <c r="D15" s="54"/>
      <c r="E15" s="18">
        <v>1</v>
      </c>
      <c r="F15" s="15">
        <v>69</v>
      </c>
      <c r="G15" s="19">
        <v>-0.2</v>
      </c>
      <c r="H15" s="5">
        <f t="shared" si="0"/>
        <v>10.683870967741935</v>
      </c>
      <c r="I15" s="4">
        <f t="shared" si="1"/>
        <v>44.516129032258064</v>
      </c>
      <c r="J15" s="16">
        <f t="shared" si="2"/>
        <v>55.2</v>
      </c>
    </row>
    <row r="16" spans="1:10" ht="27.75" customHeight="1" x14ac:dyDescent="0.2">
      <c r="A16" s="14"/>
      <c r="B16" s="54"/>
      <c r="C16" s="54"/>
      <c r="D16" s="54"/>
      <c r="E16" s="18"/>
      <c r="F16" s="15"/>
      <c r="G16" s="19"/>
      <c r="H16" s="5">
        <f t="shared" si="0"/>
        <v>0</v>
      </c>
      <c r="I16" s="4">
        <f t="shared" si="1"/>
        <v>0</v>
      </c>
      <c r="J16" s="16">
        <f t="shared" si="2"/>
        <v>0</v>
      </c>
    </row>
    <row r="17" spans="1:15" ht="27.75" customHeight="1" x14ac:dyDescent="0.2">
      <c r="A17" s="14"/>
      <c r="B17" s="54"/>
      <c r="C17" s="54"/>
      <c r="D17" s="54"/>
      <c r="E17" s="18"/>
      <c r="F17" s="15"/>
      <c r="G17" s="19"/>
      <c r="H17" s="5">
        <f t="shared" si="0"/>
        <v>0</v>
      </c>
      <c r="I17" s="4">
        <f t="shared" si="1"/>
        <v>0</v>
      </c>
      <c r="J17" s="16">
        <f t="shared" si="2"/>
        <v>0</v>
      </c>
    </row>
    <row r="18" spans="1:15" ht="27.75" customHeight="1" x14ac:dyDescent="0.2">
      <c r="A18" s="14"/>
      <c r="B18" s="54"/>
      <c r="C18" s="54"/>
      <c r="D18" s="54"/>
      <c r="E18" s="18"/>
      <c r="F18" s="15"/>
      <c r="G18" s="19"/>
      <c r="H18" s="5">
        <f t="shared" si="0"/>
        <v>0</v>
      </c>
      <c r="I18" s="4">
        <f t="shared" si="1"/>
        <v>0</v>
      </c>
      <c r="J18" s="16">
        <f t="shared" si="2"/>
        <v>0</v>
      </c>
    </row>
    <row r="19" spans="1:15" ht="27.75" customHeight="1" x14ac:dyDescent="0.2">
      <c r="A19" s="14"/>
      <c r="B19" s="54"/>
      <c r="C19" s="54"/>
      <c r="D19" s="54"/>
      <c r="E19" s="18"/>
      <c r="F19" s="15"/>
      <c r="G19" s="19"/>
      <c r="H19" s="5">
        <f t="shared" si="0"/>
        <v>0</v>
      </c>
      <c r="I19" s="4">
        <f t="shared" si="1"/>
        <v>0</v>
      </c>
      <c r="J19" s="16">
        <f t="shared" si="2"/>
        <v>0</v>
      </c>
    </row>
    <row r="20" spans="1:15" ht="27.75" customHeight="1" x14ac:dyDescent="0.2">
      <c r="A20" s="14"/>
      <c r="B20" s="54"/>
      <c r="C20" s="54"/>
      <c r="D20" s="54"/>
      <c r="E20" s="18"/>
      <c r="F20" s="15"/>
      <c r="G20" s="19"/>
      <c r="H20" s="5">
        <f t="shared" si="0"/>
        <v>0</v>
      </c>
      <c r="I20" s="4">
        <f t="shared" si="1"/>
        <v>0</v>
      </c>
      <c r="J20" s="16">
        <f t="shared" si="2"/>
        <v>0</v>
      </c>
    </row>
    <row r="21" spans="1:15" ht="27.75" customHeight="1" x14ac:dyDescent="0.2">
      <c r="A21" s="14"/>
      <c r="B21" s="54"/>
      <c r="C21" s="54"/>
      <c r="D21" s="54"/>
      <c r="E21" s="18"/>
      <c r="F21" s="15"/>
      <c r="G21" s="19"/>
      <c r="H21" s="5">
        <f t="shared" si="0"/>
        <v>0</v>
      </c>
      <c r="I21" s="4">
        <f t="shared" si="1"/>
        <v>0</v>
      </c>
      <c r="J21" s="16">
        <f t="shared" si="2"/>
        <v>0</v>
      </c>
      <c r="K21" s="6"/>
      <c r="O21" s="1"/>
    </row>
    <row r="22" spans="1:15" ht="23.85" customHeight="1" x14ac:dyDescent="0.2">
      <c r="A22" s="10" t="s">
        <v>18</v>
      </c>
      <c r="B22" s="30"/>
      <c r="C22" s="30"/>
      <c r="D22" s="30"/>
      <c r="E22" s="8"/>
      <c r="H22" s="5">
        <f>SUM(H12:H21)</f>
        <v>58.238709677419351</v>
      </c>
      <c r="I22" s="4">
        <f>SUM(I12:I21)</f>
        <v>242.66129032258061</v>
      </c>
      <c r="J22" s="16">
        <f>SUM(J12:J21)</f>
        <v>300.89999999999998</v>
      </c>
    </row>
    <row r="23" spans="1:15" ht="12.75" customHeight="1" x14ac:dyDescent="0.25">
      <c r="A23" s="34"/>
      <c r="B23" s="34"/>
      <c r="C23" s="34"/>
      <c r="D23" s="34"/>
      <c r="E23" s="34"/>
      <c r="F23" s="34"/>
      <c r="G23" s="34"/>
      <c r="H23" s="34"/>
      <c r="I23" s="34"/>
      <c r="J23" s="34"/>
    </row>
    <row r="24" spans="1:15" ht="23.85" customHeight="1" x14ac:dyDescent="0.2">
      <c r="A24" s="31" t="s">
        <v>7</v>
      </c>
      <c r="B24" s="35" t="s">
        <v>36</v>
      </c>
      <c r="C24" s="29"/>
      <c r="D24" s="29"/>
      <c r="E24" s="29"/>
      <c r="F24" s="29"/>
      <c r="G24" s="29"/>
      <c r="H24" s="29"/>
      <c r="I24" s="29"/>
      <c r="J24" s="29"/>
    </row>
    <row r="25" spans="1:15" ht="17.100000000000001" customHeight="1" x14ac:dyDescent="0.2">
      <c r="A25" s="31"/>
      <c r="B25" s="29"/>
      <c r="C25" s="29"/>
      <c r="D25" s="29"/>
      <c r="E25" s="29"/>
      <c r="F25" s="29"/>
      <c r="G25" s="29"/>
      <c r="H25" s="29"/>
      <c r="I25" s="29"/>
      <c r="J25" s="29"/>
    </row>
    <row r="26" spans="1:15" ht="28.35" customHeight="1" x14ac:dyDescent="0.2">
      <c r="A26" s="12" t="s">
        <v>8</v>
      </c>
      <c r="B26" s="59" t="s">
        <v>22</v>
      </c>
      <c r="C26" s="50"/>
      <c r="D26" s="50"/>
      <c r="E26" s="51"/>
      <c r="F26" s="57" t="s">
        <v>15</v>
      </c>
      <c r="G26" s="58"/>
      <c r="H26" s="32">
        <f>VARAOSALASKU!G29</f>
        <v>60620173</v>
      </c>
      <c r="I26" s="32"/>
      <c r="J26" s="32"/>
    </row>
    <row r="27" spans="1:15" ht="27.75" customHeight="1" x14ac:dyDescent="0.2">
      <c r="A27" s="60" t="s">
        <v>14</v>
      </c>
      <c r="B27" s="61"/>
      <c r="C27" s="59">
        <f>IF( ISNUMBER(H26),(10000000*H9+10*H26+RIGHT(10-RIGHT(7*MID(10000000000+1000000*H9+H26,2,1)+1*MID(10000000000+1000000*H9+H26,3,1)+3*MID(10000000000+1000000*H9+H26,4,1)+(7*MID(10000000000+1000000*H9+H26,5,1))+(1*MID(10000000000+1000000*H9+H26,6,1))+(3*MID(10000000000+1000000*H9+H26,7,1))+(7*MID(10000000000+1000000*H9+H26,8,1))+(1*MID(10000000000+1000000*H9+H26,9,1))+(3*MID(10000000000+1000000*H9+H26,10,1))+(7*MID(10000000000+1000000*H9+H26,11,1)),1),1)),"")</f>
        <v>606201737</v>
      </c>
      <c r="D27" s="51"/>
      <c r="E27" s="57" t="s">
        <v>9</v>
      </c>
      <c r="F27" s="62"/>
      <c r="G27" s="58"/>
      <c r="H27" s="47">
        <f ca="1">H10</f>
        <v>42919</v>
      </c>
      <c r="I27" s="47"/>
      <c r="J27" s="47"/>
    </row>
    <row r="28" spans="1:15" ht="12.75" customHeight="1" x14ac:dyDescent="0.2">
      <c r="A28" s="52" t="s">
        <v>20</v>
      </c>
      <c r="B28" s="52"/>
      <c r="C28" s="64" t="str">
        <f>H5</f>
        <v>Markku Jäkälä
NKH-283
050 563 7788</v>
      </c>
      <c r="D28" s="65"/>
      <c r="E28" s="65"/>
      <c r="F28" s="65"/>
      <c r="G28" s="66"/>
      <c r="H28" s="52" t="s">
        <v>12</v>
      </c>
      <c r="I28" s="52"/>
      <c r="J28" s="63">
        <f>J22</f>
        <v>300.89999999999998</v>
      </c>
    </row>
    <row r="29" spans="1:15" ht="30" customHeight="1" x14ac:dyDescent="0.2">
      <c r="A29" s="52"/>
      <c r="B29" s="52"/>
      <c r="C29" s="67"/>
      <c r="D29" s="68"/>
      <c r="E29" s="68"/>
      <c r="F29" s="68"/>
      <c r="G29" s="69"/>
      <c r="H29" s="52"/>
      <c r="I29" s="52"/>
      <c r="J29" s="63"/>
    </row>
    <row r="30" spans="1:15" ht="30" customHeight="1" x14ac:dyDescent="0.2">
      <c r="A30" s="72" t="s">
        <v>10</v>
      </c>
      <c r="B30" s="73"/>
      <c r="C30" s="50"/>
      <c r="D30" s="50"/>
      <c r="E30" s="51"/>
      <c r="F30" s="70" t="s">
        <v>11</v>
      </c>
      <c r="G30" s="71"/>
      <c r="H30" s="47">
        <f ca="1">H10+DAY(7)</f>
        <v>42926</v>
      </c>
      <c r="I30" s="48"/>
      <c r="J30" s="48"/>
    </row>
  </sheetData>
  <mergeCells count="40">
    <mergeCell ref="B21:D21"/>
    <mergeCell ref="B22:D22"/>
    <mergeCell ref="A23:J23"/>
    <mergeCell ref="A24:A25"/>
    <mergeCell ref="B24:J25"/>
    <mergeCell ref="H30:J30"/>
    <mergeCell ref="F26:G26"/>
    <mergeCell ref="B26:E26"/>
    <mergeCell ref="C27:D27"/>
    <mergeCell ref="A27:B27"/>
    <mergeCell ref="E27:G27"/>
    <mergeCell ref="H27:J27"/>
    <mergeCell ref="A28:B29"/>
    <mergeCell ref="H28:I29"/>
    <mergeCell ref="J28:J29"/>
    <mergeCell ref="C28:G29"/>
    <mergeCell ref="H26:J26"/>
    <mergeCell ref="F30:G30"/>
    <mergeCell ref="C30:E30"/>
    <mergeCell ref="A30:B30"/>
    <mergeCell ref="B20:D20"/>
    <mergeCell ref="A9:J9"/>
    <mergeCell ref="H10:J10"/>
    <mergeCell ref="B11:D11"/>
    <mergeCell ref="B12:D12"/>
    <mergeCell ref="B13:D13"/>
    <mergeCell ref="B14:D14"/>
    <mergeCell ref="B10:D10"/>
    <mergeCell ref="E10:G10"/>
    <mergeCell ref="B15:D15"/>
    <mergeCell ref="B16:D16"/>
    <mergeCell ref="B17:D17"/>
    <mergeCell ref="B18:D18"/>
    <mergeCell ref="A1:E7"/>
    <mergeCell ref="F1:J4"/>
    <mergeCell ref="H5:J8"/>
    <mergeCell ref="A8:B8"/>
    <mergeCell ref="B19:D19"/>
    <mergeCell ref="F5:G8"/>
    <mergeCell ref="C8:E8"/>
  </mergeCells>
  <pageMargins left="0.78736111111111118" right="0.78736111111111118" top="1.181111111111111" bottom="1.1815277777777777" header="0.78736111111111118" footer="0.88624999999999998"/>
  <pageSetup paperSize="9" fitToWidth="0" fitToHeight="0" pageOrder="overThenDown" orientation="portrait" useFirstPageNumber="1" r:id="rId1"/>
  <headerFooter alignWithMargins="0">
    <oddHeader>&amp;C&amp;"Times New Roman,Normaali"&amp;12Lasku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customHeight="1" x14ac:dyDescent="0.2"/>
  <cols>
    <col min="1" max="1024" width="10.75" customWidth="1"/>
  </cols>
  <sheetData/>
  <pageMargins left="0.78736111111111118" right="0.78736111111111118" top="1.181111111111111" bottom="1.1815277777777777" header="0.78736111111111118" footer="0.88624999999999998"/>
  <pageSetup paperSize="0" fitToWidth="0" fitToHeight="0" pageOrder="overThenDown" orientation="portrait" horizontalDpi="0" verticalDpi="0" copies="0"/>
  <headerFooter alignWithMargins="0">
    <oddHeader>&amp;C&amp;"Times New Roman,Regular"&amp;12Lasku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VARAOSALASKU</vt:lpstr>
      <vt:lpstr>TYÖLASKU</vt:lpstr>
      <vt:lpstr>Taulukko3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somero-autocenter</dc:creator>
  <cp:lastModifiedBy>timpza</cp:lastModifiedBy>
  <cp:revision>21</cp:revision>
  <cp:lastPrinted>2017-05-02T13:08:01Z</cp:lastPrinted>
  <dcterms:created xsi:type="dcterms:W3CDTF">2006-11-18T13:02:40Z</dcterms:created>
  <dcterms:modified xsi:type="dcterms:W3CDTF">2017-07-03T07:42:32Z</dcterms:modified>
</cp:coreProperties>
</file>