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äyhkhar\Downloads\"/>
    </mc:Choice>
  </mc:AlternateContent>
  <bookViews>
    <workbookView xWindow="0" yWindow="0" windowWidth="19032" windowHeight="14520" tabRatio="898" activeTab="5"/>
  </bookViews>
  <sheets>
    <sheet name="Overview POP_2021" sheetId="5" r:id="rId1"/>
    <sheet name="DK" sheetId="10" r:id="rId2"/>
    <sheet name="FI" sheetId="45" r:id="rId3"/>
    <sheet name="SE" sheetId="19" r:id="rId4"/>
    <sheet name="IS" sheetId="46" r:id="rId5"/>
    <sheet name="NO" sheetId="28" r:id="rId6"/>
    <sheet name="Taul4" sheetId="50" r:id="rId7"/>
  </sheets>
  <definedNames>
    <definedName name="_FilterDatabase" localSheetId="2" hidden="1">FI!$A$1:$H$311</definedName>
    <definedName name="_FilterDatabase" localSheetId="3" hidden="1">SE!$A$1:$V$292</definedName>
    <definedName name="_FilterDatabase" localSheetId="6" hidden="1">Taul4!$E$1:$H$476</definedName>
    <definedName name="_xlnm._FilterDatabase" localSheetId="1" hidden="1">DK!$A$1:$V$100</definedName>
    <definedName name="_xlnm._FilterDatabase" localSheetId="2" hidden="1">FI!$A$1:$H$152</definedName>
    <definedName name="_xlnm._FilterDatabase" localSheetId="4" hidden="1">IS!$A$1:$Q$70</definedName>
    <definedName name="_xlnm._FilterDatabase" localSheetId="5" hidden="1">NO!$A$1:$V$379</definedName>
    <definedName name="_xlnm._FilterDatabase" localSheetId="3" hidden="1">SE!$A$1:$V$291</definedName>
    <definedName name="New_city_list_2020__incl._GC_">#REF!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5" i="28" l="1"/>
  <c r="D178" i="28"/>
  <c r="F379" i="28"/>
  <c r="E379" i="28"/>
  <c r="F377" i="28"/>
  <c r="E377" i="28"/>
  <c r="F376" i="28"/>
  <c r="E376" i="28"/>
  <c r="F375" i="28"/>
  <c r="E375" i="28"/>
  <c r="F374" i="28"/>
  <c r="E374" i="28"/>
  <c r="F373" i="28"/>
  <c r="E373" i="28"/>
  <c r="F372" i="28"/>
  <c r="E372" i="28"/>
  <c r="F371" i="28"/>
  <c r="E371" i="28"/>
  <c r="F370" i="28"/>
  <c r="E370" i="28"/>
  <c r="F369" i="28"/>
  <c r="E369" i="28"/>
  <c r="F368" i="28"/>
  <c r="E368" i="28"/>
  <c r="F367" i="28"/>
  <c r="E367" i="28"/>
  <c r="F366" i="28"/>
  <c r="E366" i="28"/>
  <c r="F365" i="28"/>
  <c r="E365" i="28"/>
  <c r="F364" i="28"/>
  <c r="E364" i="28"/>
  <c r="F363" i="28"/>
  <c r="E363" i="28"/>
  <c r="F362" i="28"/>
  <c r="E362" i="28"/>
  <c r="F361" i="28"/>
  <c r="E361" i="28"/>
  <c r="F360" i="28"/>
  <c r="E360" i="28"/>
  <c r="F359" i="28"/>
  <c r="E359" i="28"/>
  <c r="F355" i="28"/>
  <c r="E355" i="28"/>
  <c r="D355" i="28"/>
  <c r="F354" i="28"/>
  <c r="E354" i="28"/>
  <c r="D354" i="28"/>
  <c r="F352" i="28"/>
  <c r="E352" i="28"/>
  <c r="D352" i="28"/>
  <c r="F350" i="28"/>
  <c r="E350" i="28"/>
  <c r="D350" i="28"/>
  <c r="F347" i="28"/>
  <c r="E347" i="28"/>
  <c r="D347" i="28"/>
  <c r="F345" i="28"/>
  <c r="E345" i="28"/>
  <c r="D345" i="28"/>
  <c r="F342" i="28"/>
  <c r="E342" i="28"/>
  <c r="D342" i="28"/>
  <c r="F341" i="28"/>
  <c r="E341" i="28"/>
  <c r="D341" i="28"/>
  <c r="F340" i="28"/>
  <c r="E340" i="28"/>
  <c r="D340" i="28"/>
  <c r="F339" i="28"/>
  <c r="E339" i="28"/>
  <c r="D339" i="28"/>
  <c r="F338" i="28"/>
  <c r="E338" i="28"/>
  <c r="D338" i="28"/>
  <c r="F336" i="28"/>
  <c r="E336" i="28"/>
  <c r="D336" i="28"/>
  <c r="F334" i="28"/>
  <c r="E334" i="28"/>
  <c r="D334" i="28"/>
  <c r="F333" i="28"/>
  <c r="E333" i="28"/>
  <c r="D333" i="28"/>
  <c r="F332" i="28"/>
  <c r="E332" i="28"/>
  <c r="D332" i="28"/>
  <c r="F331" i="28"/>
  <c r="E331" i="28"/>
  <c r="D331" i="28"/>
  <c r="F330" i="28"/>
  <c r="E330" i="28"/>
  <c r="D330" i="28"/>
  <c r="F329" i="28"/>
  <c r="E329" i="28"/>
  <c r="D329" i="28"/>
  <c r="F328" i="28"/>
  <c r="E328" i="28"/>
  <c r="D328" i="28"/>
  <c r="F327" i="28"/>
  <c r="E327" i="28"/>
  <c r="D327" i="28"/>
  <c r="F326" i="28"/>
  <c r="E326" i="28"/>
  <c r="D326" i="28"/>
  <c r="F325" i="28"/>
  <c r="E325" i="28"/>
  <c r="D325" i="28"/>
  <c r="F324" i="28"/>
  <c r="E324" i="28"/>
  <c r="D324" i="28"/>
  <c r="F323" i="28"/>
  <c r="E323" i="28"/>
  <c r="D323" i="28"/>
  <c r="F322" i="28"/>
  <c r="E322" i="28"/>
  <c r="D322" i="28"/>
  <c r="F321" i="28"/>
  <c r="E321" i="28"/>
  <c r="D321" i="28"/>
  <c r="F320" i="28"/>
  <c r="E320" i="28"/>
  <c r="D320" i="28"/>
  <c r="F319" i="28"/>
  <c r="E319" i="28"/>
  <c r="D319" i="28"/>
  <c r="F318" i="28"/>
  <c r="E318" i="28"/>
  <c r="D318" i="28"/>
  <c r="F317" i="28"/>
  <c r="E317" i="28"/>
  <c r="D317" i="28"/>
  <c r="D316" i="28"/>
  <c r="D315" i="28"/>
  <c r="D314" i="28"/>
  <c r="F313" i="28"/>
  <c r="E313" i="28"/>
  <c r="D313" i="28"/>
  <c r="F312" i="28"/>
  <c r="E312" i="28"/>
  <c r="D312" i="28"/>
  <c r="D311" i="28"/>
  <c r="D310" i="28"/>
  <c r="D309" i="28"/>
  <c r="F308" i="28"/>
  <c r="E308" i="28"/>
  <c r="D308" i="28"/>
  <c r="F307" i="28"/>
  <c r="E307" i="28"/>
  <c r="D307" i="28"/>
  <c r="D306" i="28"/>
  <c r="F305" i="28"/>
  <c r="E305" i="28"/>
  <c r="D305" i="28"/>
  <c r="D304" i="28"/>
  <c r="D303" i="28"/>
  <c r="D302" i="28"/>
  <c r="F301" i="28"/>
  <c r="E301" i="28"/>
  <c r="D301" i="28"/>
  <c r="F300" i="28"/>
  <c r="E300" i="28"/>
  <c r="D300" i="28"/>
  <c r="F299" i="28"/>
  <c r="E299" i="28"/>
  <c r="D299" i="28"/>
  <c r="D298" i="28"/>
  <c r="D297" i="28"/>
  <c r="F296" i="28"/>
  <c r="E296" i="28"/>
  <c r="D296" i="28"/>
  <c r="F295" i="28"/>
  <c r="E295" i="28"/>
  <c r="D295" i="28"/>
  <c r="F294" i="28"/>
  <c r="E294" i="28"/>
  <c r="D294" i="28"/>
  <c r="F293" i="28"/>
  <c r="E293" i="28"/>
  <c r="D293" i="28"/>
  <c r="F292" i="28"/>
  <c r="E292" i="28"/>
  <c r="D292" i="28"/>
  <c r="F291" i="28"/>
  <c r="E291" i="28"/>
  <c r="D291" i="28"/>
  <c r="D290" i="28"/>
  <c r="F289" i="28"/>
  <c r="E289" i="28"/>
  <c r="D289" i="28"/>
  <c r="D288" i="28"/>
  <c r="F287" i="28"/>
  <c r="E287" i="28"/>
  <c r="D287" i="28"/>
  <c r="D286" i="28"/>
  <c r="F285" i="28"/>
  <c r="E285" i="28"/>
  <c r="D285" i="28"/>
  <c r="F284" i="28"/>
  <c r="E284" i="28"/>
  <c r="D284" i="28"/>
  <c r="F283" i="28"/>
  <c r="E283" i="28"/>
  <c r="D283" i="28"/>
  <c r="F282" i="28"/>
  <c r="E282" i="28"/>
  <c r="D282" i="28"/>
  <c r="D281" i="28"/>
  <c r="F280" i="28"/>
  <c r="E280" i="28"/>
  <c r="D280" i="28"/>
  <c r="F279" i="28"/>
  <c r="E279" i="28"/>
  <c r="D279" i="28"/>
  <c r="F278" i="28"/>
  <c r="E278" i="28"/>
  <c r="D278" i="28"/>
  <c r="F277" i="28"/>
  <c r="E277" i="28"/>
  <c r="D277" i="28"/>
  <c r="D276" i="28"/>
  <c r="F275" i="28"/>
  <c r="E275" i="28"/>
  <c r="D275" i="28"/>
  <c r="D274" i="28"/>
  <c r="D273" i="28"/>
  <c r="F272" i="28"/>
  <c r="E272" i="28"/>
  <c r="D272" i="28"/>
  <c r="D271" i="28"/>
  <c r="D270" i="28"/>
  <c r="F269" i="28"/>
  <c r="E269" i="28"/>
  <c r="D269" i="28"/>
  <c r="F268" i="28"/>
  <c r="E268" i="28"/>
  <c r="D268" i="28"/>
  <c r="F267" i="28"/>
  <c r="E267" i="28"/>
  <c r="D267" i="28"/>
  <c r="D266" i="28"/>
  <c r="D265" i="28"/>
  <c r="F264" i="28"/>
  <c r="E264" i="28"/>
  <c r="D264" i="28"/>
  <c r="D263" i="28"/>
  <c r="F262" i="28"/>
  <c r="E262" i="28"/>
  <c r="D262" i="28"/>
  <c r="F261" i="28"/>
  <c r="E261" i="28"/>
  <c r="D261" i="28"/>
  <c r="F260" i="28"/>
  <c r="E260" i="28"/>
  <c r="D260" i="28"/>
  <c r="F259" i="28"/>
  <c r="E259" i="28"/>
  <c r="D259" i="28"/>
  <c r="F258" i="28"/>
  <c r="E258" i="28"/>
  <c r="D258" i="28"/>
  <c r="F257" i="28"/>
  <c r="E257" i="28"/>
  <c r="D257" i="28"/>
  <c r="D256" i="28"/>
  <c r="F255" i="28"/>
  <c r="E255" i="28"/>
  <c r="D255" i="28"/>
  <c r="F254" i="28"/>
  <c r="E254" i="28"/>
  <c r="D254" i="28"/>
  <c r="F253" i="28"/>
  <c r="E253" i="28"/>
  <c r="D253" i="28"/>
  <c r="F252" i="28"/>
  <c r="E252" i="28"/>
  <c r="D252" i="28"/>
  <c r="F251" i="28"/>
  <c r="E251" i="28"/>
  <c r="D251" i="28"/>
  <c r="F250" i="28"/>
  <c r="E250" i="28"/>
  <c r="D250" i="28"/>
  <c r="F249" i="28"/>
  <c r="E249" i="28"/>
  <c r="D249" i="28"/>
  <c r="F248" i="28"/>
  <c r="E248" i="28"/>
  <c r="D248" i="28"/>
  <c r="F247" i="28"/>
  <c r="E247" i="28"/>
  <c r="D247" i="28"/>
  <c r="F246" i="28"/>
  <c r="E246" i="28"/>
  <c r="D246" i="28"/>
  <c r="D245" i="28"/>
  <c r="F244" i="28"/>
  <c r="E244" i="28"/>
  <c r="D244" i="28"/>
  <c r="F243" i="28"/>
  <c r="E243" i="28"/>
  <c r="D243" i="28"/>
  <c r="F242" i="28"/>
  <c r="E242" i="28"/>
  <c r="D242" i="28"/>
  <c r="F241" i="28"/>
  <c r="E241" i="28"/>
  <c r="D241" i="28"/>
  <c r="F240" i="28"/>
  <c r="E240" i="28"/>
  <c r="D240" i="28"/>
  <c r="D239" i="28"/>
  <c r="F238" i="28"/>
  <c r="E238" i="28"/>
  <c r="D238" i="28"/>
  <c r="D237" i="28"/>
  <c r="F236" i="28"/>
  <c r="E236" i="28"/>
  <c r="D236" i="28"/>
  <c r="F235" i="28"/>
  <c r="D235" i="28"/>
  <c r="F234" i="28"/>
  <c r="E234" i="28"/>
  <c r="D234" i="28"/>
  <c r="F233" i="28"/>
  <c r="E233" i="28"/>
  <c r="D233" i="28"/>
  <c r="F232" i="28"/>
  <c r="E232" i="28"/>
  <c r="D232" i="28"/>
  <c r="F231" i="28"/>
  <c r="E231" i="28"/>
  <c r="D231" i="28"/>
  <c r="F230" i="28"/>
  <c r="E230" i="28"/>
  <c r="D230" i="28"/>
  <c r="F229" i="28"/>
  <c r="E229" i="28"/>
  <c r="D229" i="28"/>
  <c r="F228" i="28"/>
  <c r="E228" i="28"/>
  <c r="D228" i="28"/>
  <c r="F227" i="28"/>
  <c r="E227" i="28"/>
  <c r="D227" i="28"/>
  <c r="D226" i="28"/>
  <c r="F225" i="28"/>
  <c r="E225" i="28"/>
  <c r="D225" i="28"/>
  <c r="F224" i="28"/>
  <c r="E224" i="28"/>
  <c r="D224" i="28"/>
  <c r="F223" i="28"/>
  <c r="E223" i="28"/>
  <c r="D223" i="28"/>
  <c r="F222" i="28"/>
  <c r="E222" i="28"/>
  <c r="D222" i="28"/>
  <c r="F221" i="28"/>
  <c r="E221" i="28"/>
  <c r="D221" i="28"/>
  <c r="F220" i="28"/>
  <c r="E220" i="28"/>
  <c r="D220" i="28"/>
  <c r="F219" i="28"/>
  <c r="E219" i="28"/>
  <c r="D219" i="28"/>
  <c r="F218" i="28"/>
  <c r="E218" i="28"/>
  <c r="D218" i="28"/>
  <c r="F217" i="28"/>
  <c r="E217" i="28"/>
  <c r="D217" i="28"/>
  <c r="F216" i="28"/>
  <c r="E216" i="28"/>
  <c r="D216" i="28"/>
  <c r="D215" i="28"/>
  <c r="F214" i="28"/>
  <c r="E214" i="28"/>
  <c r="D214" i="28"/>
  <c r="F213" i="28"/>
  <c r="E213" i="28"/>
  <c r="D213" i="28"/>
  <c r="F212" i="28"/>
  <c r="E212" i="28"/>
  <c r="D212" i="28"/>
  <c r="F211" i="28"/>
  <c r="E211" i="28"/>
  <c r="D211" i="28"/>
  <c r="F210" i="28"/>
  <c r="E210" i="28"/>
  <c r="D210" i="28"/>
  <c r="F209" i="28"/>
  <c r="E209" i="28"/>
  <c r="D209" i="28"/>
  <c r="F208" i="28"/>
  <c r="E208" i="28"/>
  <c r="D208" i="28"/>
  <c r="F207" i="28"/>
  <c r="E207" i="28"/>
  <c r="D207" i="28"/>
  <c r="F206" i="28"/>
  <c r="E206" i="28"/>
  <c r="D206" i="28"/>
  <c r="F205" i="28"/>
  <c r="E205" i="28"/>
  <c r="D205" i="28"/>
  <c r="F204" i="28"/>
  <c r="E204" i="28"/>
  <c r="D204" i="28"/>
  <c r="F203" i="28"/>
  <c r="E203" i="28"/>
  <c r="D203" i="28"/>
  <c r="F202" i="28"/>
  <c r="E202" i="28"/>
  <c r="D202" i="28"/>
  <c r="D201" i="28"/>
  <c r="F200" i="28"/>
  <c r="E200" i="28"/>
  <c r="D200" i="28"/>
  <c r="F199" i="28"/>
  <c r="E199" i="28"/>
  <c r="D199" i="28"/>
  <c r="F198" i="28"/>
  <c r="E198" i="28"/>
  <c r="D198" i="28"/>
  <c r="D197" i="28"/>
  <c r="D196" i="28"/>
  <c r="D195" i="28"/>
  <c r="F194" i="28"/>
  <c r="E194" i="28"/>
  <c r="D194" i="28"/>
  <c r="F193" i="28"/>
  <c r="E193" i="28"/>
  <c r="D193" i="28"/>
  <c r="F192" i="28"/>
  <c r="E192" i="28"/>
  <c r="D192" i="28"/>
  <c r="F191" i="28"/>
  <c r="E191" i="28"/>
  <c r="D191" i="28"/>
  <c r="D190" i="28"/>
  <c r="D189" i="28"/>
  <c r="F188" i="28"/>
  <c r="E188" i="28"/>
  <c r="D188" i="28"/>
  <c r="D187" i="28"/>
  <c r="D186" i="28"/>
  <c r="F185" i="28"/>
  <c r="E185" i="28"/>
  <c r="D185" i="28"/>
  <c r="F184" i="28"/>
  <c r="E184" i="28"/>
  <c r="D184" i="28"/>
  <c r="D183" i="28"/>
  <c r="F182" i="28"/>
  <c r="E182" i="28"/>
  <c r="D182" i="28"/>
  <c r="F181" i="28"/>
  <c r="E181" i="28"/>
  <c r="D181" i="28"/>
  <c r="F180" i="28"/>
  <c r="E180" i="28"/>
  <c r="D180" i="28"/>
  <c r="F179" i="28"/>
  <c r="E179" i="28"/>
  <c r="D179" i="28"/>
  <c r="F178" i="28"/>
  <c r="E178" i="28"/>
  <c r="F177" i="28"/>
  <c r="E177" i="28"/>
  <c r="D177" i="28"/>
  <c r="F176" i="28"/>
  <c r="E176" i="28"/>
  <c r="D176" i="28"/>
  <c r="F175" i="28"/>
  <c r="E175" i="28"/>
  <c r="D175" i="28"/>
  <c r="F174" i="28"/>
  <c r="E174" i="28"/>
  <c r="D174" i="28"/>
  <c r="F173" i="28"/>
  <c r="E173" i="28"/>
  <c r="D173" i="28"/>
  <c r="F172" i="28"/>
  <c r="E172" i="28"/>
  <c r="D172" i="28"/>
  <c r="F171" i="28"/>
  <c r="E171" i="28"/>
  <c r="D171" i="28"/>
  <c r="F170" i="28"/>
  <c r="E170" i="28"/>
  <c r="D170" i="28"/>
  <c r="F169" i="28"/>
  <c r="E169" i="28"/>
  <c r="D169" i="28"/>
  <c r="F168" i="28"/>
  <c r="E168" i="28"/>
  <c r="D168" i="28"/>
  <c r="F167" i="28"/>
  <c r="E167" i="28"/>
  <c r="D167" i="28"/>
  <c r="F166" i="28"/>
  <c r="E166" i="28"/>
  <c r="D166" i="28"/>
  <c r="D165" i="28"/>
  <c r="F164" i="28"/>
  <c r="E164" i="28"/>
  <c r="D164" i="28"/>
  <c r="D163" i="28"/>
  <c r="D162" i="28"/>
  <c r="F161" i="28"/>
  <c r="E161" i="28"/>
  <c r="D161" i="28"/>
  <c r="F160" i="28"/>
  <c r="E160" i="28"/>
  <c r="D160" i="28"/>
  <c r="F159" i="28"/>
  <c r="E159" i="28"/>
  <c r="D159" i="28"/>
  <c r="F158" i="28"/>
  <c r="E158" i="28"/>
  <c r="D158" i="28"/>
  <c r="F157" i="28"/>
  <c r="E157" i="28"/>
  <c r="D157" i="28"/>
  <c r="F156" i="28"/>
  <c r="E156" i="28"/>
  <c r="D156" i="28"/>
  <c r="F155" i="28"/>
  <c r="E155" i="28"/>
  <c r="D155" i="28"/>
  <c r="F154" i="28"/>
  <c r="E154" i="28"/>
  <c r="D154" i="28"/>
  <c r="F153" i="28"/>
  <c r="E153" i="28"/>
  <c r="D153" i="28"/>
  <c r="F152" i="28"/>
  <c r="E152" i="28"/>
  <c r="D152" i="28"/>
  <c r="D151" i="28"/>
  <c r="D150" i="28"/>
  <c r="F149" i="28"/>
  <c r="E149" i="28"/>
  <c r="D149" i="28"/>
  <c r="D148" i="28"/>
  <c r="D147" i="28"/>
  <c r="D146" i="28"/>
  <c r="D145" i="28"/>
  <c r="F144" i="28"/>
  <c r="E144" i="28"/>
  <c r="D144" i="28"/>
  <c r="D143" i="28"/>
  <c r="D142" i="28"/>
  <c r="F141" i="28"/>
  <c r="E141" i="28"/>
  <c r="D141" i="28"/>
  <c r="D140" i="28"/>
  <c r="D139" i="28"/>
  <c r="F138" i="28"/>
  <c r="E138" i="28"/>
  <c r="D138" i="28"/>
  <c r="D137" i="28"/>
  <c r="D136" i="28"/>
  <c r="D135" i="28"/>
  <c r="D134" i="28"/>
  <c r="D133" i="28"/>
  <c r="F132" i="28"/>
  <c r="E132" i="28"/>
  <c r="D132" i="28"/>
  <c r="F131" i="28"/>
  <c r="E131" i="28"/>
  <c r="D131" i="28"/>
  <c r="F130" i="28"/>
  <c r="E130" i="28"/>
  <c r="D130" i="28"/>
  <c r="F129" i="28"/>
  <c r="E129" i="28"/>
  <c r="D129" i="28"/>
  <c r="D128" i="28"/>
  <c r="F127" i="28"/>
  <c r="E127" i="28"/>
  <c r="D127" i="28"/>
  <c r="F121" i="28"/>
  <c r="E121" i="28"/>
  <c r="D121" i="28"/>
  <c r="F115" i="28"/>
  <c r="E115" i="28"/>
  <c r="D115" i="28"/>
  <c r="F113" i="28"/>
  <c r="E113" i="28"/>
  <c r="D113" i="28"/>
  <c r="F112" i="28"/>
  <c r="E112" i="28"/>
  <c r="D112" i="28"/>
  <c r="F104" i="28"/>
  <c r="E104" i="28"/>
  <c r="D104" i="28"/>
  <c r="F103" i="28"/>
  <c r="E103" i="28"/>
  <c r="D103" i="28"/>
  <c r="F100" i="28"/>
  <c r="E100" i="28"/>
  <c r="D100" i="28"/>
  <c r="F94" i="28"/>
  <c r="E94" i="28"/>
  <c r="D94" i="28"/>
  <c r="F92" i="28"/>
  <c r="E92" i="28"/>
  <c r="D92" i="28"/>
  <c r="F87" i="28"/>
  <c r="E87" i="28"/>
  <c r="D87" i="28"/>
  <c r="F86" i="28"/>
  <c r="E86" i="28"/>
  <c r="D86" i="28"/>
  <c r="F85" i="28"/>
  <c r="E85" i="28"/>
  <c r="D85" i="28"/>
  <c r="D84" i="28"/>
  <c r="D83" i="28"/>
  <c r="F82" i="28"/>
  <c r="E82" i="28"/>
  <c r="D82" i="28"/>
  <c r="D81" i="28"/>
  <c r="F80" i="28"/>
  <c r="E80" i="28"/>
  <c r="D80" i="28"/>
  <c r="D79" i="28"/>
  <c r="D78" i="28"/>
  <c r="D77" i="28"/>
  <c r="F76" i="28"/>
  <c r="E76" i="28"/>
  <c r="D76" i="28"/>
  <c r="D75" i="28"/>
  <c r="D74" i="28"/>
  <c r="F73" i="28"/>
  <c r="E73" i="28"/>
  <c r="D73" i="28"/>
  <c r="F72" i="28"/>
  <c r="E72" i="28"/>
  <c r="D72" i="28"/>
  <c r="F71" i="28"/>
  <c r="E71" i="28"/>
  <c r="D71" i="28"/>
  <c r="D70" i="28"/>
  <c r="D69" i="28"/>
  <c r="D68" i="28"/>
  <c r="F67" i="28"/>
  <c r="E67" i="28"/>
  <c r="D67" i="28"/>
  <c r="F66" i="28"/>
  <c r="E66" i="28"/>
  <c r="D66" i="28"/>
  <c r="F65" i="28"/>
  <c r="E65" i="28"/>
  <c r="D65" i="28"/>
  <c r="F64" i="28"/>
  <c r="E64" i="28"/>
  <c r="D64" i="28"/>
  <c r="F63" i="28"/>
  <c r="E63" i="28"/>
  <c r="D63" i="28"/>
  <c r="F62" i="28"/>
  <c r="E62" i="28"/>
  <c r="D62" i="28"/>
  <c r="F61" i="28"/>
  <c r="E61" i="28"/>
  <c r="D61" i="28"/>
  <c r="F60" i="28"/>
  <c r="E60" i="28"/>
  <c r="D60" i="28"/>
  <c r="D59" i="28"/>
  <c r="F58" i="28"/>
  <c r="E58" i="28"/>
  <c r="D58" i="28"/>
  <c r="D57" i="28"/>
  <c r="D56" i="28"/>
  <c r="F55" i="28"/>
  <c r="E55" i="28"/>
  <c r="D55" i="28"/>
  <c r="D54" i="28"/>
  <c r="F53" i="28"/>
  <c r="E53" i="28"/>
  <c r="D53" i="28"/>
  <c r="D52" i="28"/>
  <c r="D51" i="28"/>
  <c r="D50" i="28"/>
  <c r="F49" i="28"/>
  <c r="E49" i="28"/>
  <c r="D49" i="28"/>
  <c r="F48" i="28"/>
  <c r="E48" i="28"/>
  <c r="D48" i="28"/>
  <c r="F47" i="28"/>
  <c r="E47" i="28"/>
  <c r="D47" i="28"/>
  <c r="F39" i="28"/>
  <c r="E39" i="28"/>
  <c r="D39" i="28"/>
  <c r="F35" i="28"/>
  <c r="E35" i="28"/>
  <c r="D35" i="28"/>
  <c r="F34" i="28"/>
  <c r="E34" i="28"/>
  <c r="D34" i="28"/>
  <c r="F33" i="28"/>
  <c r="E33" i="28"/>
  <c r="D33" i="28"/>
  <c r="F31" i="28"/>
  <c r="E31" i="28"/>
  <c r="D31" i="28"/>
  <c r="F30" i="28"/>
  <c r="E30" i="28"/>
  <c r="D30" i="28"/>
  <c r="F29" i="28"/>
  <c r="E29" i="28"/>
  <c r="D29" i="28"/>
  <c r="F28" i="28"/>
  <c r="E28" i="28"/>
  <c r="D28" i="28"/>
  <c r="F27" i="28"/>
  <c r="E27" i="28"/>
  <c r="D27" i="28"/>
  <c r="F26" i="28"/>
  <c r="E26" i="28"/>
  <c r="D26" i="28"/>
  <c r="F25" i="28"/>
  <c r="E25" i="28"/>
  <c r="D25" i="28"/>
  <c r="F24" i="28"/>
  <c r="E24" i="28"/>
  <c r="D24" i="28"/>
  <c r="F23" i="28"/>
  <c r="E23" i="28"/>
  <c r="D23" i="28"/>
  <c r="F22" i="28"/>
  <c r="E22" i="28"/>
  <c r="D22" i="28"/>
  <c r="F21" i="28"/>
  <c r="E21" i="28"/>
  <c r="D21" i="28"/>
  <c r="F20" i="28"/>
  <c r="E20" i="28"/>
  <c r="D20" i="28"/>
  <c r="F17" i="28"/>
  <c r="E17" i="28"/>
  <c r="D17" i="28"/>
  <c r="F16" i="28"/>
  <c r="E16" i="28"/>
  <c r="D16" i="28"/>
  <c r="F15" i="28"/>
  <c r="E15" i="28"/>
  <c r="D15" i="28"/>
  <c r="F13" i="28"/>
  <c r="E13" i="28"/>
  <c r="D13" i="28"/>
  <c r="F8" i="28"/>
  <c r="E8" i="28"/>
  <c r="D8" i="28"/>
  <c r="F7" i="28"/>
  <c r="E7" i="28"/>
  <c r="D7" i="28"/>
  <c r="F6" i="28"/>
  <c r="E6" i="28"/>
  <c r="D6" i="28"/>
  <c r="F5" i="28"/>
  <c r="E5" i="28"/>
  <c r="D5" i="28"/>
  <c r="F4" i="28"/>
  <c r="E4" i="28"/>
  <c r="D4" i="28"/>
  <c r="F3" i="28"/>
  <c r="E3" i="28"/>
  <c r="D3" i="28"/>
  <c r="F2" i="28"/>
  <c r="E2" i="28"/>
  <c r="D2" i="28"/>
  <c r="B21" i="5"/>
  <c r="B5" i="5"/>
  <c r="B41" i="5"/>
  <c r="B29" i="5"/>
  <c r="B22" i="5"/>
  <c r="B6" i="5"/>
  <c r="B42" i="5"/>
  <c r="B23" i="5"/>
  <c r="B43" i="5"/>
  <c r="B40" i="5"/>
  <c r="B24" i="5"/>
  <c r="B16" i="5"/>
  <c r="B12" i="5"/>
  <c r="B8" i="5"/>
  <c r="B45" i="5"/>
  <c r="B25" i="5"/>
  <c r="B17" i="5"/>
  <c r="B13" i="5"/>
  <c r="B9" i="5"/>
  <c r="B47" i="5"/>
  <c r="B26" i="5"/>
  <c r="B18" i="5"/>
  <c r="B14" i="5"/>
  <c r="B10" i="5"/>
  <c r="B27" i="5"/>
  <c r="B15" i="5"/>
  <c r="B7" i="5"/>
  <c r="B19" i="5"/>
  <c r="B11" i="5"/>
  <c r="B20" i="5"/>
  <c r="B3" i="5"/>
  <c r="B4" i="5"/>
  <c r="B28" i="5"/>
  <c r="D28" i="5" l="1"/>
  <c r="B30" i="5"/>
  <c r="H47" i="5"/>
  <c r="E28" i="5"/>
  <c r="G3" i="5"/>
  <c r="E20" i="5"/>
  <c r="C7" i="5"/>
  <c r="F27" i="5"/>
  <c r="G14" i="5"/>
  <c r="H18" i="5"/>
  <c r="G47" i="5"/>
  <c r="H9" i="5"/>
  <c r="C17" i="5"/>
  <c r="G45" i="5"/>
  <c r="C8" i="5"/>
  <c r="H16" i="5"/>
  <c r="G24" i="5"/>
  <c r="H23" i="5"/>
  <c r="F42" i="5"/>
  <c r="G22" i="5"/>
  <c r="C41" i="5"/>
  <c r="C5" i="5"/>
  <c r="H41" i="5"/>
  <c r="E7" i="5"/>
  <c r="H45" i="5"/>
  <c r="E42" i="5"/>
  <c r="F21" i="5"/>
  <c r="H20" i="5"/>
  <c r="C15" i="5"/>
  <c r="E9" i="5"/>
  <c r="C24" i="5"/>
  <c r="E6" i="5"/>
  <c r="G28" i="5"/>
  <c r="H26" i="5"/>
  <c r="H8" i="5"/>
  <c r="C22" i="5"/>
  <c r="F28" i="5"/>
  <c r="G27" i="5"/>
  <c r="E17" i="5"/>
  <c r="F24" i="5"/>
  <c r="E5" i="5"/>
  <c r="C20" i="5"/>
  <c r="H7" i="5"/>
  <c r="E27" i="5"/>
  <c r="F14" i="5"/>
  <c r="E18" i="5"/>
  <c r="F47" i="5"/>
  <c r="F13" i="5"/>
  <c r="H17" i="5"/>
  <c r="F45" i="5"/>
  <c r="G8" i="5"/>
  <c r="G16" i="5"/>
  <c r="C40" i="5"/>
  <c r="G23" i="5"/>
  <c r="C6" i="5"/>
  <c r="F22" i="5"/>
  <c r="H5" i="5"/>
  <c r="E14" i="5"/>
  <c r="E24" i="5"/>
  <c r="H29" i="5"/>
  <c r="H28" i="5"/>
  <c r="G18" i="5"/>
  <c r="C25" i="5"/>
  <c r="H43" i="5"/>
  <c r="G5" i="5"/>
  <c r="G20" i="5"/>
  <c r="F18" i="5"/>
  <c r="H25" i="5"/>
  <c r="G43" i="5"/>
  <c r="F5" i="5"/>
  <c r="F20" i="5"/>
  <c r="C18" i="5"/>
  <c r="F8" i="5"/>
  <c r="G42" i="5"/>
  <c r="H4" i="5"/>
  <c r="E3" i="5"/>
  <c r="C11" i="5"/>
  <c r="G7" i="5"/>
  <c r="C27" i="5"/>
  <c r="C14" i="5"/>
  <c r="G26" i="5"/>
  <c r="E47" i="5"/>
  <c r="E13" i="5"/>
  <c r="G17" i="5"/>
  <c r="E45" i="5"/>
  <c r="E12" i="5"/>
  <c r="F16" i="5"/>
  <c r="F43" i="5"/>
  <c r="E23" i="5"/>
  <c r="H6" i="5"/>
  <c r="E22" i="5"/>
  <c r="G41" i="5"/>
  <c r="H21" i="5"/>
  <c r="F41" i="5"/>
  <c r="G21" i="5"/>
  <c r="E4" i="5"/>
  <c r="F10" i="5"/>
  <c r="F9" i="5"/>
  <c r="E25" i="5"/>
  <c r="C43" i="5"/>
  <c r="E41" i="5"/>
  <c r="E19" i="5"/>
  <c r="C10" i="5"/>
  <c r="H13" i="5"/>
  <c r="G12" i="5"/>
  <c r="G29" i="5"/>
  <c r="G4" i="5"/>
  <c r="H27" i="5"/>
  <c r="C9" i="5"/>
  <c r="H24" i="5"/>
  <c r="F29" i="5"/>
  <c r="H3" i="5"/>
  <c r="G9" i="5"/>
  <c r="E16" i="5"/>
  <c r="H22" i="5"/>
  <c r="F4" i="5"/>
  <c r="C3" i="5"/>
  <c r="H19" i="5"/>
  <c r="F7" i="5"/>
  <c r="G10" i="5"/>
  <c r="H14" i="5"/>
  <c r="F26" i="5"/>
  <c r="C47" i="5"/>
  <c r="C13" i="5"/>
  <c r="F25" i="5"/>
  <c r="C45" i="5"/>
  <c r="H12" i="5"/>
  <c r="C16" i="5"/>
  <c r="E43" i="5"/>
  <c r="F23" i="5"/>
  <c r="G6" i="5"/>
  <c r="C29" i="5"/>
  <c r="F3" i="5"/>
  <c r="G19" i="5"/>
  <c r="E26" i="5"/>
  <c r="G13" i="5"/>
  <c r="C12" i="5"/>
  <c r="F6" i="5"/>
  <c r="C4" i="5"/>
  <c r="C26" i="5"/>
  <c r="E8" i="5"/>
  <c r="C42" i="5"/>
  <c r="E21" i="5"/>
  <c r="C19" i="5"/>
  <c r="E10" i="5"/>
  <c r="F17" i="5"/>
  <c r="F12" i="5"/>
  <c r="H42" i="5"/>
  <c r="C21" i="5"/>
  <c r="F19" i="5"/>
  <c r="H10" i="5"/>
  <c r="G25" i="5"/>
  <c r="C23" i="5"/>
  <c r="E29" i="5"/>
  <c r="D23" i="5" l="1"/>
  <c r="D21" i="5"/>
  <c r="D19" i="5"/>
  <c r="D42" i="5"/>
  <c r="D26" i="5"/>
  <c r="D4" i="5"/>
  <c r="D12" i="5"/>
  <c r="F30" i="5"/>
  <c r="D29" i="5"/>
  <c r="D16" i="5"/>
  <c r="D45" i="5"/>
  <c r="D13" i="5"/>
  <c r="D47" i="5"/>
  <c r="C30" i="5"/>
  <c r="D30" i="5" s="1"/>
  <c r="D3" i="5"/>
  <c r="H30" i="5"/>
  <c r="G30" i="5" s="1"/>
  <c r="D9" i="5"/>
  <c r="D10" i="5"/>
  <c r="D43" i="5"/>
  <c r="D14" i="5"/>
  <c r="D27" i="5"/>
  <c r="D11" i="5"/>
  <c r="E30" i="5"/>
  <c r="D18" i="5"/>
  <c r="D25" i="5"/>
  <c r="D6" i="5"/>
  <c r="D20" i="5"/>
  <c r="D22" i="5"/>
  <c r="D24" i="5"/>
  <c r="D15" i="5"/>
  <c r="D5" i="5"/>
  <c r="D41" i="5"/>
  <c r="D8" i="5"/>
  <c r="D17" i="5"/>
  <c r="D7" i="5"/>
</calcChain>
</file>

<file path=xl/sharedStrings.xml><?xml version="1.0" encoding="utf-8"?>
<sst xmlns="http://schemas.openxmlformats.org/spreadsheetml/2006/main" count="10100" uniqueCount="2786">
  <si>
    <t>NUTS 3 CODE</t>
  </si>
  <si>
    <t>LAU CODE</t>
  </si>
  <si>
    <t>LAU NAME NATIONAL</t>
  </si>
  <si>
    <t>LAU NAME LATIN</t>
  </si>
  <si>
    <t>POPULATION</t>
  </si>
  <si>
    <t>TOTAL AREA (m2)</t>
  </si>
  <si>
    <t>DEGURBA</t>
  </si>
  <si>
    <t>DEG change compared to last year</t>
  </si>
  <si>
    <t>COASTAL AREA (yes/no)</t>
  </si>
  <si>
    <t>COAST change compared to last year</t>
  </si>
  <si>
    <t>new_FUA_ID</t>
  </si>
  <si>
    <t>new_FUA_ID change compared to last year</t>
  </si>
  <si>
    <t>new_FUA_NAME</t>
  </si>
  <si>
    <t>no</t>
  </si>
  <si>
    <t>yes</t>
  </si>
  <si>
    <t>MT</t>
  </si>
  <si>
    <t>NUTS regions: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</si>
  <si>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</si>
  <si>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</si>
  <si>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</si>
  <si>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</si>
  <si>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</si>
  <si>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</si>
  <si>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</si>
  <si>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</si>
  <si>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</si>
  <si>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</si>
  <si>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</si>
  <si>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</si>
  <si>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</si>
  <si>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</si>
  <si>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</si>
  <si>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</si>
  <si>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</si>
  <si>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</si>
  <si>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</si>
  <si>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</si>
  <si>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</si>
  <si>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</si>
  <si>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</si>
  <si>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</si>
  <si>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</si>
  <si>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</si>
  <si>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UK</t>
  </si>
  <si>
    <t>IS</t>
  </si>
  <si>
    <t>LI</t>
  </si>
  <si>
    <t>NO</t>
  </si>
  <si>
    <t>CH</t>
  </si>
  <si>
    <t>MK</t>
  </si>
  <si>
    <t>AL</t>
  </si>
  <si>
    <t>RS</t>
  </si>
  <si>
    <t>TR</t>
  </si>
  <si>
    <t>BA</t>
  </si>
  <si>
    <t>XK</t>
  </si>
  <si>
    <t># LAU</t>
  </si>
  <si>
    <t># CHANGE</t>
  </si>
  <si>
    <t>% CHANGE</t>
  </si>
  <si>
    <t>MAX POPULATION</t>
  </si>
  <si>
    <t>MIN POPULATION</t>
  </si>
  <si>
    <t>AVERAGE POPULATION</t>
  </si>
  <si>
    <t>TOTAL POPULATION</t>
  </si>
  <si>
    <t>n.a.</t>
  </si>
  <si>
    <t>Total:</t>
  </si>
  <si>
    <t>Version:</t>
  </si>
  <si>
    <t>Period:</t>
  </si>
  <si>
    <t>Statistical regions:</t>
  </si>
  <si>
    <t>Note:</t>
  </si>
  <si>
    <t>Population and land area data are purely indicative and as reported by the countries. Eurostat does NOT re-validate these data.</t>
  </si>
  <si>
    <t>NUTS 2021</t>
  </si>
  <si>
    <t>1.1.2020 -31.12.2020</t>
  </si>
  <si>
    <t>CITY_ID</t>
  </si>
  <si>
    <t>CITY_ID change compared to last year</t>
  </si>
  <si>
    <t>CITY_NAME</t>
  </si>
  <si>
    <t>GREATER_CITY_ID</t>
  </si>
  <si>
    <t>GREATER_CITY_ID change compared to last year</t>
  </si>
  <si>
    <t>GREATER_CITY_NAME</t>
  </si>
  <si>
    <t>FUA_ID</t>
  </si>
  <si>
    <t>FUA_ID change compared to last year</t>
  </si>
  <si>
    <t>FUA_NAME</t>
  </si>
  <si>
    <t>DK011</t>
  </si>
  <si>
    <t>København</t>
  </si>
  <si>
    <t>DK001C1</t>
  </si>
  <si>
    <t>DK001L2</t>
  </si>
  <si>
    <t>DK001K2</t>
  </si>
  <si>
    <t>Frederiksberg</t>
  </si>
  <si>
    <t>DK012</t>
  </si>
  <si>
    <t>Ballerup</t>
  </si>
  <si>
    <t>Brøndby</t>
  </si>
  <si>
    <t>Dragør</t>
  </si>
  <si>
    <t>Gentofte</t>
  </si>
  <si>
    <t>Gladsaxe</t>
  </si>
  <si>
    <t>Glostrup</t>
  </si>
  <si>
    <t>Herlev</t>
  </si>
  <si>
    <t>Albertslund</t>
  </si>
  <si>
    <t>Hvidovre</t>
  </si>
  <si>
    <t>Høje-Taastrup</t>
  </si>
  <si>
    <t>Lyngby-Taarbæk</t>
  </si>
  <si>
    <t>Rødovre</t>
  </si>
  <si>
    <t>Ishøj</t>
  </si>
  <si>
    <t>Tårnby</t>
  </si>
  <si>
    <t>Vallensbæk</t>
  </si>
  <si>
    <t>DK013</t>
  </si>
  <si>
    <t>Furesø</t>
  </si>
  <si>
    <t>Allerød</t>
  </si>
  <si>
    <t>Fredensborg</t>
  </si>
  <si>
    <t>Helsingør</t>
  </si>
  <si>
    <t>Hillerød</t>
  </si>
  <si>
    <t>Hørsholm</t>
  </si>
  <si>
    <t>Rudersdal</t>
  </si>
  <si>
    <t>Egedal</t>
  </si>
  <si>
    <t>Frederikssund</t>
  </si>
  <si>
    <t>DK021</t>
  </si>
  <si>
    <t>Greve</t>
  </si>
  <si>
    <t>Køge</t>
  </si>
  <si>
    <t>Halsnæs</t>
  </si>
  <si>
    <t>Roskilde</t>
  </si>
  <si>
    <t>Solrød</t>
  </si>
  <si>
    <t>Gribskov</t>
  </si>
  <si>
    <t>DK022</t>
  </si>
  <si>
    <t>Odsherred</t>
  </si>
  <si>
    <t>Holbæk</t>
  </si>
  <si>
    <t>Faxe</t>
  </si>
  <si>
    <t>Kalundborg</t>
  </si>
  <si>
    <t>Ringsted</t>
  </si>
  <si>
    <t>Slagelse</t>
  </si>
  <si>
    <t>Stevns</t>
  </si>
  <si>
    <t>Sorø</t>
  </si>
  <si>
    <t>Lejre</t>
  </si>
  <si>
    <t>Lolland</t>
  </si>
  <si>
    <t>Næstved</t>
  </si>
  <si>
    <t>Guldborgsund</t>
  </si>
  <si>
    <t>Vordingborg</t>
  </si>
  <si>
    <t>DK014</t>
  </si>
  <si>
    <t>Bornholm</t>
  </si>
  <si>
    <t>DK031</t>
  </si>
  <si>
    <t>Middelfart</t>
  </si>
  <si>
    <t>Christiansø</t>
  </si>
  <si>
    <t>Assens</t>
  </si>
  <si>
    <t>Faaborg-Midtfyn</t>
  </si>
  <si>
    <t>Kerteminde</t>
  </si>
  <si>
    <t>Nyborg</t>
  </si>
  <si>
    <t>Odense</t>
  </si>
  <si>
    <t xml:space="preserve">DK003C1 </t>
  </si>
  <si>
    <t>DK003L2</t>
  </si>
  <si>
    <t>Svendborg</t>
  </si>
  <si>
    <t>Nordfyns</t>
  </si>
  <si>
    <t>Langeland</t>
  </si>
  <si>
    <t>Ærø</t>
  </si>
  <si>
    <t>DK032</t>
  </si>
  <si>
    <t>Haderslev</t>
  </si>
  <si>
    <t>Billund</t>
  </si>
  <si>
    <t>Sønderborg</t>
  </si>
  <si>
    <t>Tønder</t>
  </si>
  <si>
    <t>Esbjerg</t>
  </si>
  <si>
    <t>Fanø</t>
  </si>
  <si>
    <t>Varde</t>
  </si>
  <si>
    <t>Vejen</t>
  </si>
  <si>
    <t>Aabenraa</t>
  </si>
  <si>
    <t>Fredericia</t>
  </si>
  <si>
    <t>DK042</t>
  </si>
  <si>
    <t>Horsens</t>
  </si>
  <si>
    <t>Kolding</t>
  </si>
  <si>
    <t>Vejle</t>
  </si>
  <si>
    <t>DK041</t>
  </si>
  <si>
    <t>Herning</t>
  </si>
  <si>
    <t>Holstebro</t>
  </si>
  <si>
    <t>Lemvig</t>
  </si>
  <si>
    <t>Struer</t>
  </si>
  <si>
    <t>Syddjurs</t>
  </si>
  <si>
    <t>Norddjurs</t>
  </si>
  <si>
    <t>Favrskov</t>
  </si>
  <si>
    <t>Odder</t>
  </si>
  <si>
    <t>Randers</t>
  </si>
  <si>
    <t>Silkeborg</t>
  </si>
  <si>
    <t>Samsø</t>
  </si>
  <si>
    <t>Skanderborg</t>
  </si>
  <si>
    <t>Aarhus</t>
  </si>
  <si>
    <t>DK002C1 </t>
  </si>
  <si>
    <t>DK002L3</t>
  </si>
  <si>
    <t>Ikast-Brande</t>
  </si>
  <si>
    <t>Ringkøbing-Skjern</t>
  </si>
  <si>
    <t>Hedensted</t>
  </si>
  <si>
    <t>DK050</t>
  </si>
  <si>
    <t>Morsø</t>
  </si>
  <si>
    <t>Skive</t>
  </si>
  <si>
    <t>Thisted</t>
  </si>
  <si>
    <t>Viborg</t>
  </si>
  <si>
    <t>Brønderslev</t>
  </si>
  <si>
    <t>Frederikshavn</t>
  </si>
  <si>
    <t>Vesthimmerlands</t>
  </si>
  <si>
    <t>Læsø</t>
  </si>
  <si>
    <t>Rebild</t>
  </si>
  <si>
    <t>Mariagerfjord</t>
  </si>
  <si>
    <t>Jammerbugt</t>
  </si>
  <si>
    <t>Aalborg</t>
  </si>
  <si>
    <t>DK004C2</t>
  </si>
  <si>
    <t>DK004L3</t>
  </si>
  <si>
    <t>Hjørring</t>
  </si>
  <si>
    <t>new_CITY_ID</t>
  </si>
  <si>
    <t>new_CITY_ID change compared to last year</t>
  </si>
  <si>
    <t>new_CITY_NAME</t>
  </si>
  <si>
    <t>NO081</t>
  </si>
  <si>
    <t>0301</t>
  </si>
  <si>
    <t>Oslo</t>
  </si>
  <si>
    <t>NO0A1</t>
  </si>
  <si>
    <t>1101</t>
  </si>
  <si>
    <t>Eigersund</t>
  </si>
  <si>
    <t>1103</t>
  </si>
  <si>
    <t>Stavanger</t>
  </si>
  <si>
    <t>1106</t>
  </si>
  <si>
    <t>Haugesund</t>
  </si>
  <si>
    <t>1108</t>
  </si>
  <si>
    <t>Sandnes</t>
  </si>
  <si>
    <t>1111</t>
  </si>
  <si>
    <t>Sokndal</t>
  </si>
  <si>
    <t>1112</t>
  </si>
  <si>
    <t>Lund</t>
  </si>
  <si>
    <t>1114</t>
  </si>
  <si>
    <t>Bjerkreim</t>
  </si>
  <si>
    <t>1119</t>
  </si>
  <si>
    <t>Hå</t>
  </si>
  <si>
    <t>1120</t>
  </si>
  <si>
    <t>Klepp</t>
  </si>
  <si>
    <t>1121</t>
  </si>
  <si>
    <t>Time</t>
  </si>
  <si>
    <t>1122</t>
  </si>
  <si>
    <t>Gjesdal</t>
  </si>
  <si>
    <t>1124</t>
  </si>
  <si>
    <t>Sola</t>
  </si>
  <si>
    <t>1127</t>
  </si>
  <si>
    <t>Randaberg</t>
  </si>
  <si>
    <t>1130</t>
  </si>
  <si>
    <t>Strand</t>
  </si>
  <si>
    <t>1133</t>
  </si>
  <si>
    <t>Hjelmeland</t>
  </si>
  <si>
    <t>1134</t>
  </si>
  <si>
    <t>Suldal</t>
  </si>
  <si>
    <t>1135</t>
  </si>
  <si>
    <t>Sauda</t>
  </si>
  <si>
    <t>1144</t>
  </si>
  <si>
    <t>Kvitsøy</t>
  </si>
  <si>
    <t>1145</t>
  </si>
  <si>
    <t>Bokn</t>
  </si>
  <si>
    <t>1146</t>
  </si>
  <si>
    <t>Tysvær</t>
  </si>
  <si>
    <t>1149</t>
  </si>
  <si>
    <t>Karmøy</t>
  </si>
  <si>
    <t>1151</t>
  </si>
  <si>
    <t>Utsira</t>
  </si>
  <si>
    <t>1160</t>
  </si>
  <si>
    <t>Vindafjord</t>
  </si>
  <si>
    <t>NO0A3</t>
  </si>
  <si>
    <t>1505</t>
  </si>
  <si>
    <t>Kristiansund</t>
  </si>
  <si>
    <t>1506</t>
  </si>
  <si>
    <t>Molde</t>
  </si>
  <si>
    <t>1507</t>
  </si>
  <si>
    <t>Ålesund</t>
  </si>
  <si>
    <t>1511</t>
  </si>
  <si>
    <t>Vanylven</t>
  </si>
  <si>
    <t>1514</t>
  </si>
  <si>
    <t>Sande</t>
  </si>
  <si>
    <t>1515</t>
  </si>
  <si>
    <t>1516</t>
  </si>
  <si>
    <t>Ulstein</t>
  </si>
  <si>
    <t>1517</t>
  </si>
  <si>
    <t>Hareid</t>
  </si>
  <si>
    <t>1520</t>
  </si>
  <si>
    <t>Ørsta</t>
  </si>
  <si>
    <t>1525</t>
  </si>
  <si>
    <t>Stranda</t>
  </si>
  <si>
    <t>1528</t>
  </si>
  <si>
    <t>Sykkylven</t>
  </si>
  <si>
    <t>1531</t>
  </si>
  <si>
    <t>Sula</t>
  </si>
  <si>
    <t>1532</t>
  </si>
  <si>
    <t>Giske</t>
  </si>
  <si>
    <t>1535</t>
  </si>
  <si>
    <t>Vestnes</t>
  </si>
  <si>
    <t>1539</t>
  </si>
  <si>
    <t>Rauma</t>
  </si>
  <si>
    <t>1547</t>
  </si>
  <si>
    <t>Aukra</t>
  </si>
  <si>
    <t>1554</t>
  </si>
  <si>
    <t>Averøy</t>
  </si>
  <si>
    <t>1557</t>
  </si>
  <si>
    <t>1560</t>
  </si>
  <si>
    <t>Tingvoll</t>
  </si>
  <si>
    <t>1563</t>
  </si>
  <si>
    <t>Sunndal</t>
  </si>
  <si>
    <t>1566</t>
  </si>
  <si>
    <t>Surnadal</t>
  </si>
  <si>
    <t>1573</t>
  </si>
  <si>
    <t>Smøla</t>
  </si>
  <si>
    <t>1576</t>
  </si>
  <si>
    <t>Aure</t>
  </si>
  <si>
    <t>1577</t>
  </si>
  <si>
    <t>Volda</t>
  </si>
  <si>
    <t>1578</t>
  </si>
  <si>
    <t>Fjord</t>
  </si>
  <si>
    <t>1579</t>
  </si>
  <si>
    <t>Hustadvika</t>
  </si>
  <si>
    <t>NO071</t>
  </si>
  <si>
    <t>1804</t>
  </si>
  <si>
    <t>Bodø</t>
  </si>
  <si>
    <t>1806</t>
  </si>
  <si>
    <t>Narvik</t>
  </si>
  <si>
    <t>1811</t>
  </si>
  <si>
    <t>Bindal</t>
  </si>
  <si>
    <t>1812</t>
  </si>
  <si>
    <t>Sømna</t>
  </si>
  <si>
    <t>1813</t>
  </si>
  <si>
    <t>Brønnøy</t>
  </si>
  <si>
    <t>1815</t>
  </si>
  <si>
    <t>Vega</t>
  </si>
  <si>
    <t>1816</t>
  </si>
  <si>
    <t>Vevelstad</t>
  </si>
  <si>
    <t>1818</t>
  </si>
  <si>
    <t>Herøy (Nordland)</t>
  </si>
  <si>
    <t>1820</t>
  </si>
  <si>
    <t>Alstahaug</t>
  </si>
  <si>
    <t>1822</t>
  </si>
  <si>
    <t>Leirfjord</t>
  </si>
  <si>
    <t>1824</t>
  </si>
  <si>
    <t>Vefsn</t>
  </si>
  <si>
    <t>1825</t>
  </si>
  <si>
    <t>Grane</t>
  </si>
  <si>
    <t>1826</t>
  </si>
  <si>
    <t>1827</t>
  </si>
  <si>
    <t>Dønna</t>
  </si>
  <si>
    <t>1828</t>
  </si>
  <si>
    <t>Nesna</t>
  </si>
  <si>
    <t>1832</t>
  </si>
  <si>
    <t>Hemnes</t>
  </si>
  <si>
    <t>1833</t>
  </si>
  <si>
    <t>Rana</t>
  </si>
  <si>
    <t>1834</t>
  </si>
  <si>
    <t>Lurøy</t>
  </si>
  <si>
    <t>1835</t>
  </si>
  <si>
    <t>Træna</t>
  </si>
  <si>
    <t>1836</t>
  </si>
  <si>
    <t>Rødøy</t>
  </si>
  <si>
    <t>1837</t>
  </si>
  <si>
    <t>Meløy</t>
  </si>
  <si>
    <t>1838</t>
  </si>
  <si>
    <t>Gildeskål</t>
  </si>
  <si>
    <t>1839</t>
  </si>
  <si>
    <t>Beiarn</t>
  </si>
  <si>
    <t>1840</t>
  </si>
  <si>
    <t>Saltdal</t>
  </si>
  <si>
    <t>1841</t>
  </si>
  <si>
    <t>1845</t>
  </si>
  <si>
    <t>Sørfold</t>
  </si>
  <si>
    <t>1848</t>
  </si>
  <si>
    <t>Steigen</t>
  </si>
  <si>
    <t>1851</t>
  </si>
  <si>
    <t>Lødingen</t>
  </si>
  <si>
    <t>1853</t>
  </si>
  <si>
    <t>1856</t>
  </si>
  <si>
    <t>Røst</t>
  </si>
  <si>
    <t>1857</t>
  </si>
  <si>
    <t>Værøy</t>
  </si>
  <si>
    <t>1859</t>
  </si>
  <si>
    <t>Flakstad</t>
  </si>
  <si>
    <t>1860</t>
  </si>
  <si>
    <t>Vestvågøy</t>
  </si>
  <si>
    <t>1865</t>
  </si>
  <si>
    <t>Vågan</t>
  </si>
  <si>
    <t>1866</t>
  </si>
  <si>
    <t>Hadsel</t>
  </si>
  <si>
    <t>1867</t>
  </si>
  <si>
    <t>Bø</t>
  </si>
  <si>
    <t>1868</t>
  </si>
  <si>
    <t>Øksnes</t>
  </si>
  <si>
    <t>1870</t>
  </si>
  <si>
    <t>1871</t>
  </si>
  <si>
    <t>Andøy</t>
  </si>
  <si>
    <t>1874</t>
  </si>
  <si>
    <t>Moskenes</t>
  </si>
  <si>
    <t>1875</t>
  </si>
  <si>
    <t>Hábmer - Hamarøy</t>
  </si>
  <si>
    <t>NO0B2</t>
  </si>
  <si>
    <t>2101</t>
  </si>
  <si>
    <t>2102</t>
  </si>
  <si>
    <t>2103</t>
  </si>
  <si>
    <t>Van Mijenfjorden</t>
  </si>
  <si>
    <t>2104</t>
  </si>
  <si>
    <t>2105</t>
  </si>
  <si>
    <t>Isfjorden</t>
  </si>
  <si>
    <t>2106</t>
  </si>
  <si>
    <t>2107</t>
  </si>
  <si>
    <t>2108</t>
  </si>
  <si>
    <t>Kongsfjorden</t>
  </si>
  <si>
    <t>2109</t>
  </si>
  <si>
    <t>2110</t>
  </si>
  <si>
    <t>Wijdefjorden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</si>
  <si>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</si>
  <si>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</si>
  <si>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</si>
  <si>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</si>
  <si>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</si>
  <si>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</si>
  <si>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</si>
  <si>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</si>
  <si>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</si>
  <si>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2121</t>
  </si>
  <si>
    <t>2131</t>
  </si>
  <si>
    <t>NO0B1</t>
  </si>
  <si>
    <t>2211</t>
  </si>
  <si>
    <t>Jan Mayen</t>
  </si>
  <si>
    <t>NO082</t>
  </si>
  <si>
    <t>3001</t>
  </si>
  <si>
    <t>Halden</t>
  </si>
  <si>
    <t>3002</t>
  </si>
  <si>
    <t>Moss</t>
  </si>
  <si>
    <t>3003</t>
  </si>
  <si>
    <t>Sarpsborg</t>
  </si>
  <si>
    <t>3004</t>
  </si>
  <si>
    <t>Fredrikstad</t>
  </si>
  <si>
    <t>3005</t>
  </si>
  <si>
    <t>Drammen</t>
  </si>
  <si>
    <t>3006</t>
  </si>
  <si>
    <t>Kongsberg</t>
  </si>
  <si>
    <t>3007</t>
  </si>
  <si>
    <t>Ringerike</t>
  </si>
  <si>
    <t>3011</t>
  </si>
  <si>
    <t>Hvaler</t>
  </si>
  <si>
    <t>3012</t>
  </si>
  <si>
    <t>Aremark</t>
  </si>
  <si>
    <t>3013</t>
  </si>
  <si>
    <t>Marker</t>
  </si>
  <si>
    <t>3014</t>
  </si>
  <si>
    <t>Indre Østfold</t>
  </si>
  <si>
    <t>3015</t>
  </si>
  <si>
    <t>Skiptvet</t>
  </si>
  <si>
    <t>3016</t>
  </si>
  <si>
    <t>Rakkestad</t>
  </si>
  <si>
    <t>3017</t>
  </si>
  <si>
    <t>Råde</t>
  </si>
  <si>
    <t>3018</t>
  </si>
  <si>
    <t>3019</t>
  </si>
  <si>
    <t>Vestby</t>
  </si>
  <si>
    <t>3020</t>
  </si>
  <si>
    <t>Nordre Follo</t>
  </si>
  <si>
    <t>3021</t>
  </si>
  <si>
    <t>Ås</t>
  </si>
  <si>
    <t>3022</t>
  </si>
  <si>
    <t>Frogn</t>
  </si>
  <si>
    <t>3023</t>
  </si>
  <si>
    <t>Nesodden</t>
  </si>
  <si>
    <t>3024</t>
  </si>
  <si>
    <t>Bærum</t>
  </si>
  <si>
    <t>3025</t>
  </si>
  <si>
    <t>Asker</t>
  </si>
  <si>
    <t>3026</t>
  </si>
  <si>
    <t>Aurskog-Høland</t>
  </si>
  <si>
    <t>3027</t>
  </si>
  <si>
    <t>Rælingen</t>
  </si>
  <si>
    <t>3028</t>
  </si>
  <si>
    <t>Enebakk</t>
  </si>
  <si>
    <t>3029</t>
  </si>
  <si>
    <t>Lørenskog</t>
  </si>
  <si>
    <t>3030</t>
  </si>
  <si>
    <t>Lillestrøm</t>
  </si>
  <si>
    <t>3031</t>
  </si>
  <si>
    <t>Nittedal</t>
  </si>
  <si>
    <t>3032</t>
  </si>
  <si>
    <t>Gjerdrum</t>
  </si>
  <si>
    <t>3033</t>
  </si>
  <si>
    <t>Ullensaker</t>
  </si>
  <si>
    <t>3034</t>
  </si>
  <si>
    <t>Nes</t>
  </si>
  <si>
    <t>3035</t>
  </si>
  <si>
    <t>Eidsvoll</t>
  </si>
  <si>
    <t>3036</t>
  </si>
  <si>
    <t>Nannestad</t>
  </si>
  <si>
    <t>3037</t>
  </si>
  <si>
    <t>Hurdal</t>
  </si>
  <si>
    <t>3038</t>
  </si>
  <si>
    <t>Hole</t>
  </si>
  <si>
    <t>3039</t>
  </si>
  <si>
    <t>Flå</t>
  </si>
  <si>
    <t>3040</t>
  </si>
  <si>
    <t>Nesbyen</t>
  </si>
  <si>
    <t>3041</t>
  </si>
  <si>
    <t>Gol</t>
  </si>
  <si>
    <t>3042</t>
  </si>
  <si>
    <t>Hemsedal</t>
  </si>
  <si>
    <t>3043</t>
  </si>
  <si>
    <t>Ål</t>
  </si>
  <si>
    <t>3044</t>
  </si>
  <si>
    <t>Hol</t>
  </si>
  <si>
    <t>3045</t>
  </si>
  <si>
    <t>Sigdal</t>
  </si>
  <si>
    <t>3046</t>
  </si>
  <si>
    <t>Krødsherad</t>
  </si>
  <si>
    <t>3047</t>
  </si>
  <si>
    <t>Modum</t>
  </si>
  <si>
    <t>3048</t>
  </si>
  <si>
    <t>Øvre Eiker</t>
  </si>
  <si>
    <t>3049</t>
  </si>
  <si>
    <t>Lier</t>
  </si>
  <si>
    <t>3050</t>
  </si>
  <si>
    <t>Flesberg</t>
  </si>
  <si>
    <t>3051</t>
  </si>
  <si>
    <t>Rollag</t>
  </si>
  <si>
    <t>3052</t>
  </si>
  <si>
    <t>Nore og Uvdal</t>
  </si>
  <si>
    <t>3053</t>
  </si>
  <si>
    <t>Jevnaker</t>
  </si>
  <si>
    <t>3054</t>
  </si>
  <si>
    <t>Lunner</t>
  </si>
  <si>
    <t>NO020</t>
  </si>
  <si>
    <t>3401</t>
  </si>
  <si>
    <t>Kongsvinger</t>
  </si>
  <si>
    <t>3403</t>
  </si>
  <si>
    <t>Hamar</t>
  </si>
  <si>
    <t>3405</t>
  </si>
  <si>
    <t>Lillehammer</t>
  </si>
  <si>
    <t>3407</t>
  </si>
  <si>
    <t>Gjøvik</t>
  </si>
  <si>
    <t>3411</t>
  </si>
  <si>
    <t>Ringsaker</t>
  </si>
  <si>
    <t>3412</t>
  </si>
  <si>
    <t>Løten</t>
  </si>
  <si>
    <t>3413</t>
  </si>
  <si>
    <t>Stange</t>
  </si>
  <si>
    <t>3414</t>
  </si>
  <si>
    <t>Nord-Odal</t>
  </si>
  <si>
    <t>3415</t>
  </si>
  <si>
    <t>Sør-Odal</t>
  </si>
  <si>
    <t>3416</t>
  </si>
  <si>
    <t>Eidskog</t>
  </si>
  <si>
    <t>3417</t>
  </si>
  <si>
    <t>Grue</t>
  </si>
  <si>
    <t>3418</t>
  </si>
  <si>
    <t>Åsnes</t>
  </si>
  <si>
    <t>3419</t>
  </si>
  <si>
    <t>3420</t>
  </si>
  <si>
    <t>Elverum</t>
  </si>
  <si>
    <t>3421</t>
  </si>
  <si>
    <t>Trysil</t>
  </si>
  <si>
    <t>3422</t>
  </si>
  <si>
    <t>Åmot</t>
  </si>
  <si>
    <t>3423</t>
  </si>
  <si>
    <t>Stor-Elvdal</t>
  </si>
  <si>
    <t>3424</t>
  </si>
  <si>
    <t>Rendalen</t>
  </si>
  <si>
    <t>3425</t>
  </si>
  <si>
    <t>Engerdal</t>
  </si>
  <si>
    <t>3426</t>
  </si>
  <si>
    <t>Tolga</t>
  </si>
  <si>
    <t>3427</t>
  </si>
  <si>
    <t>Tynset</t>
  </si>
  <si>
    <t>3428</t>
  </si>
  <si>
    <t>Alvdal</t>
  </si>
  <si>
    <t>3429</t>
  </si>
  <si>
    <t>Folldal</t>
  </si>
  <si>
    <t>3430</t>
  </si>
  <si>
    <t>Os</t>
  </si>
  <si>
    <t>3431</t>
  </si>
  <si>
    <t>Dovre</t>
  </si>
  <si>
    <t>3432</t>
  </si>
  <si>
    <t>Lesja</t>
  </si>
  <si>
    <t>3433</t>
  </si>
  <si>
    <t>Skjåk</t>
  </si>
  <si>
    <t>3434</t>
  </si>
  <si>
    <t>Lom</t>
  </si>
  <si>
    <t>3435</t>
  </si>
  <si>
    <t>Vågå</t>
  </si>
  <si>
    <t>3436</t>
  </si>
  <si>
    <t>Nord-Fron</t>
  </si>
  <si>
    <t>3437</t>
  </si>
  <si>
    <t>Sel</t>
  </si>
  <si>
    <t>3438</t>
  </si>
  <si>
    <t>Sør-Fron</t>
  </si>
  <si>
    <t>3439</t>
  </si>
  <si>
    <t>Ringebu</t>
  </si>
  <si>
    <t>3440</t>
  </si>
  <si>
    <t>Øyer</t>
  </si>
  <si>
    <t>3441</t>
  </si>
  <si>
    <t>Gausdal</t>
  </si>
  <si>
    <t>3442</t>
  </si>
  <si>
    <t>Østre Toten</t>
  </si>
  <si>
    <t>3443</t>
  </si>
  <si>
    <t>Vestre Toten</t>
  </si>
  <si>
    <t>3446</t>
  </si>
  <si>
    <t>Gran</t>
  </si>
  <si>
    <t>3447</t>
  </si>
  <si>
    <t>Søndre Land</t>
  </si>
  <si>
    <t>3448</t>
  </si>
  <si>
    <t>Nordre Land</t>
  </si>
  <si>
    <t>3449</t>
  </si>
  <si>
    <t>Sør-Aurdal</t>
  </si>
  <si>
    <t>3450</t>
  </si>
  <si>
    <t>Etnedal</t>
  </si>
  <si>
    <t>3451</t>
  </si>
  <si>
    <t>Nord-Aurdal</t>
  </si>
  <si>
    <t>3452</t>
  </si>
  <si>
    <t>Vestre Slidre</t>
  </si>
  <si>
    <t>3453</t>
  </si>
  <si>
    <t>Øystre Slidre</t>
  </si>
  <si>
    <t>3454</t>
  </si>
  <si>
    <t>Vang</t>
  </si>
  <si>
    <t>NO091</t>
  </si>
  <si>
    <t>3801</t>
  </si>
  <si>
    <t>Horten</t>
  </si>
  <si>
    <t>3802</t>
  </si>
  <si>
    <t>Holmestrand</t>
  </si>
  <si>
    <t>3803</t>
  </si>
  <si>
    <t>Tønsberg</t>
  </si>
  <si>
    <t>3804</t>
  </si>
  <si>
    <t>Sandefjord</t>
  </si>
  <si>
    <t>3805</t>
  </si>
  <si>
    <t>Larvik</t>
  </si>
  <si>
    <t>3806</t>
  </si>
  <si>
    <t>Porsgrunn</t>
  </si>
  <si>
    <t>3807</t>
  </si>
  <si>
    <t>Skien</t>
  </si>
  <si>
    <t>3808</t>
  </si>
  <si>
    <t>Notodden</t>
  </si>
  <si>
    <t>3811</t>
  </si>
  <si>
    <t>Færder</t>
  </si>
  <si>
    <t>3812</t>
  </si>
  <si>
    <t>Siljan</t>
  </si>
  <si>
    <t>3813</t>
  </si>
  <si>
    <t>Bamble</t>
  </si>
  <si>
    <t>3814</t>
  </si>
  <si>
    <t>Kragerø</t>
  </si>
  <si>
    <t>3815</t>
  </si>
  <si>
    <t>Drangedal</t>
  </si>
  <si>
    <t>3816</t>
  </si>
  <si>
    <t>Nome</t>
  </si>
  <si>
    <t>3817</t>
  </si>
  <si>
    <t>Midt-Telemark</t>
  </si>
  <si>
    <t>3818</t>
  </si>
  <si>
    <t>Tinn</t>
  </si>
  <si>
    <t>3819</t>
  </si>
  <si>
    <t>Hjartdal</t>
  </si>
  <si>
    <t>3820</t>
  </si>
  <si>
    <t>Seljord</t>
  </si>
  <si>
    <t>3821</t>
  </si>
  <si>
    <t>Kviteseid</t>
  </si>
  <si>
    <t>3822</t>
  </si>
  <si>
    <t>Nissedal</t>
  </si>
  <si>
    <t>3823</t>
  </si>
  <si>
    <t>Fyresdal</t>
  </si>
  <si>
    <t>3824</t>
  </si>
  <si>
    <t>Tokke</t>
  </si>
  <si>
    <t>3825</t>
  </si>
  <si>
    <t>Vinje</t>
  </si>
  <si>
    <t>NO092</t>
  </si>
  <si>
    <t>4201</t>
  </si>
  <si>
    <t>Risør</t>
  </si>
  <si>
    <t>4202</t>
  </si>
  <si>
    <t>Grimstad</t>
  </si>
  <si>
    <t>4203</t>
  </si>
  <si>
    <t>Arendal</t>
  </si>
  <si>
    <t>4204</t>
  </si>
  <si>
    <t>Kristiansand</t>
  </si>
  <si>
    <t>4205</t>
  </si>
  <si>
    <t>Lindesnes</t>
  </si>
  <si>
    <t>4206</t>
  </si>
  <si>
    <t>Farsund</t>
  </si>
  <si>
    <t>4207</t>
  </si>
  <si>
    <t>Flekkefjord</t>
  </si>
  <si>
    <t>4211</t>
  </si>
  <si>
    <t>Gjerstad</t>
  </si>
  <si>
    <t>4212</t>
  </si>
  <si>
    <t>Vegårshei</t>
  </si>
  <si>
    <t>4213</t>
  </si>
  <si>
    <t>Tvedestrand</t>
  </si>
  <si>
    <t>4214</t>
  </si>
  <si>
    <t>Froland</t>
  </si>
  <si>
    <t>4215</t>
  </si>
  <si>
    <t>Lillesand</t>
  </si>
  <si>
    <t>4216</t>
  </si>
  <si>
    <t>Birkenes</t>
  </si>
  <si>
    <t>4217</t>
  </si>
  <si>
    <t>Åmli</t>
  </si>
  <si>
    <t>4218</t>
  </si>
  <si>
    <t>Iveland</t>
  </si>
  <si>
    <t>4219</t>
  </si>
  <si>
    <t>Evje og Hornnes</t>
  </si>
  <si>
    <t>4220</t>
  </si>
  <si>
    <t>Bygland</t>
  </si>
  <si>
    <t>4221</t>
  </si>
  <si>
    <t>Valle</t>
  </si>
  <si>
    <t>4222</t>
  </si>
  <si>
    <t>Bykle</t>
  </si>
  <si>
    <t>4223</t>
  </si>
  <si>
    <t>Vennesla</t>
  </si>
  <si>
    <t>4224</t>
  </si>
  <si>
    <t>Åseral</t>
  </si>
  <si>
    <t>4225</t>
  </si>
  <si>
    <t>Lyngdal</t>
  </si>
  <si>
    <t>4226</t>
  </si>
  <si>
    <t>Hægebostad</t>
  </si>
  <si>
    <t>4227</t>
  </si>
  <si>
    <t>Kvinesdal</t>
  </si>
  <si>
    <t>4228</t>
  </si>
  <si>
    <t>Sirdal</t>
  </si>
  <si>
    <t>NO0A2</t>
  </si>
  <si>
    <t>4601</t>
  </si>
  <si>
    <t>Bergen</t>
  </si>
  <si>
    <t>4602</t>
  </si>
  <si>
    <t>Kinn</t>
  </si>
  <si>
    <t>4611</t>
  </si>
  <si>
    <t>Etne</t>
  </si>
  <si>
    <t>4612</t>
  </si>
  <si>
    <t>Sveio</t>
  </si>
  <si>
    <t>4613</t>
  </si>
  <si>
    <t>Bømlo</t>
  </si>
  <si>
    <t>4614</t>
  </si>
  <si>
    <t>Stord</t>
  </si>
  <si>
    <t>4615</t>
  </si>
  <si>
    <t>Fitjar</t>
  </si>
  <si>
    <t>4616</t>
  </si>
  <si>
    <t>Tysnes</t>
  </si>
  <si>
    <t>4617</t>
  </si>
  <si>
    <t>Kvinnherad</t>
  </si>
  <si>
    <t>4618</t>
  </si>
  <si>
    <t>Ullensvang</t>
  </si>
  <si>
    <t>4619</t>
  </si>
  <si>
    <t>Eidfjord</t>
  </si>
  <si>
    <t>4620</t>
  </si>
  <si>
    <t>Ulvik</t>
  </si>
  <si>
    <t>4621</t>
  </si>
  <si>
    <t>Voss</t>
  </si>
  <si>
    <t>4622</t>
  </si>
  <si>
    <t>Kvam</t>
  </si>
  <si>
    <t>4623</t>
  </si>
  <si>
    <t>Samnanger</t>
  </si>
  <si>
    <t>4624</t>
  </si>
  <si>
    <t>Bjørnafjorden</t>
  </si>
  <si>
    <t>4625</t>
  </si>
  <si>
    <t>Austevoll</t>
  </si>
  <si>
    <t>4626</t>
  </si>
  <si>
    <t>Øygarden</t>
  </si>
  <si>
    <t>4627</t>
  </si>
  <si>
    <t>Askøy</t>
  </si>
  <si>
    <t>4628</t>
  </si>
  <si>
    <t>Vaksdal</t>
  </si>
  <si>
    <t>4629</t>
  </si>
  <si>
    <t>Modalen</t>
  </si>
  <si>
    <t>4630</t>
  </si>
  <si>
    <t>Osterøy</t>
  </si>
  <si>
    <t>4631</t>
  </si>
  <si>
    <t>Alver</t>
  </si>
  <si>
    <t>4632</t>
  </si>
  <si>
    <t>Austrheim</t>
  </si>
  <si>
    <t>4633</t>
  </si>
  <si>
    <t>Fedje</t>
  </si>
  <si>
    <t>4634</t>
  </si>
  <si>
    <t>Masfjorden</t>
  </si>
  <si>
    <t>4635</t>
  </si>
  <si>
    <t>Gulen</t>
  </si>
  <si>
    <t>4636</t>
  </si>
  <si>
    <t>Solund</t>
  </si>
  <si>
    <t>4637</t>
  </si>
  <si>
    <t>Hyllestad</t>
  </si>
  <si>
    <t>4638</t>
  </si>
  <si>
    <t>Høyanger</t>
  </si>
  <si>
    <t>4639</t>
  </si>
  <si>
    <t>Vik</t>
  </si>
  <si>
    <t>4640</t>
  </si>
  <si>
    <t>Sogndal</t>
  </si>
  <si>
    <t>4641</t>
  </si>
  <si>
    <t>Aurland</t>
  </si>
  <si>
    <t>4642</t>
  </si>
  <si>
    <t>Lærdal</t>
  </si>
  <si>
    <t>4643</t>
  </si>
  <si>
    <t>Årdal</t>
  </si>
  <si>
    <t>4644</t>
  </si>
  <si>
    <t>Luster</t>
  </si>
  <si>
    <t>4645</t>
  </si>
  <si>
    <t>Askvoll</t>
  </si>
  <si>
    <t>4646</t>
  </si>
  <si>
    <t>Fjaler</t>
  </si>
  <si>
    <t>4647</t>
  </si>
  <si>
    <t>Sunnfjord</t>
  </si>
  <si>
    <t>4648</t>
  </si>
  <si>
    <t>Bremanger</t>
  </si>
  <si>
    <t>4649</t>
  </si>
  <si>
    <t>Stad</t>
  </si>
  <si>
    <t>4650</t>
  </si>
  <si>
    <t>Gloppen</t>
  </si>
  <si>
    <t>4651</t>
  </si>
  <si>
    <t>Stryn</t>
  </si>
  <si>
    <t>NO060</t>
  </si>
  <si>
    <t>5001</t>
  </si>
  <si>
    <t>Trondheim</t>
  </si>
  <si>
    <t>5006</t>
  </si>
  <si>
    <t>Steinkjer</t>
  </si>
  <si>
    <t>5007</t>
  </si>
  <si>
    <t>5014</t>
  </si>
  <si>
    <t>Frøya</t>
  </si>
  <si>
    <t>5020</t>
  </si>
  <si>
    <t>Osen</t>
  </si>
  <si>
    <t>5021</t>
  </si>
  <si>
    <t>Oppdal</t>
  </si>
  <si>
    <t>5022</t>
  </si>
  <si>
    <t>Rennebu</t>
  </si>
  <si>
    <t>5025</t>
  </si>
  <si>
    <t>Røros</t>
  </si>
  <si>
    <t>5026</t>
  </si>
  <si>
    <t>Holtålen</t>
  </si>
  <si>
    <t>5027</t>
  </si>
  <si>
    <t>Midtre Gauldal</t>
  </si>
  <si>
    <t>5028</t>
  </si>
  <si>
    <t>Melhus</t>
  </si>
  <si>
    <t>5029</t>
  </si>
  <si>
    <t>Skaun</t>
  </si>
  <si>
    <t>5031</t>
  </si>
  <si>
    <t>Malvik</t>
  </si>
  <si>
    <t>5032</t>
  </si>
  <si>
    <t>Selbu</t>
  </si>
  <si>
    <t>5033</t>
  </si>
  <si>
    <t>Tydal</t>
  </si>
  <si>
    <t>5034</t>
  </si>
  <si>
    <t>Meråker</t>
  </si>
  <si>
    <t>5035</t>
  </si>
  <si>
    <t>Stjørdal</t>
  </si>
  <si>
    <t>5036</t>
  </si>
  <si>
    <t>Frosta</t>
  </si>
  <si>
    <t>5037</t>
  </si>
  <si>
    <t>Levanger</t>
  </si>
  <si>
    <t>5038</t>
  </si>
  <si>
    <t>Verdal</t>
  </si>
  <si>
    <t>5041</t>
  </si>
  <si>
    <t>5042</t>
  </si>
  <si>
    <t>Lierne</t>
  </si>
  <si>
    <t>5043</t>
  </si>
  <si>
    <t>5044</t>
  </si>
  <si>
    <t>Namsskogan</t>
  </si>
  <si>
    <t>5045</t>
  </si>
  <si>
    <t>Grong</t>
  </si>
  <si>
    <t>5046</t>
  </si>
  <si>
    <t>Høylandet</t>
  </si>
  <si>
    <t>5047</t>
  </si>
  <si>
    <t>Overhalla</t>
  </si>
  <si>
    <t>5049</t>
  </si>
  <si>
    <t>Flatanger</t>
  </si>
  <si>
    <t>5052</t>
  </si>
  <si>
    <t>Leka</t>
  </si>
  <si>
    <t>5053</t>
  </si>
  <si>
    <t>Inderøy</t>
  </si>
  <si>
    <t>5054</t>
  </si>
  <si>
    <t>Indre Fosen</t>
  </si>
  <si>
    <t>5055</t>
  </si>
  <si>
    <t>Heim</t>
  </si>
  <si>
    <t>5056</t>
  </si>
  <si>
    <t>Hitra</t>
  </si>
  <si>
    <t>5057</t>
  </si>
  <si>
    <t>Ørland</t>
  </si>
  <si>
    <t>5058</t>
  </si>
  <si>
    <t>Åfjord</t>
  </si>
  <si>
    <t>5059</t>
  </si>
  <si>
    <t>Orkland</t>
  </si>
  <si>
    <t>5060</t>
  </si>
  <si>
    <t>Nærøysund</t>
  </si>
  <si>
    <t>5061</t>
  </si>
  <si>
    <t>Rindal</t>
  </si>
  <si>
    <t>NO074</t>
  </si>
  <si>
    <t>5401</t>
  </si>
  <si>
    <t>Tromsø</t>
  </si>
  <si>
    <t>5402</t>
  </si>
  <si>
    <t>5403</t>
  </si>
  <si>
    <t>Alta</t>
  </si>
  <si>
    <t>5404</t>
  </si>
  <si>
    <t>Vardø</t>
  </si>
  <si>
    <t>5405</t>
  </si>
  <si>
    <t>Vadsø</t>
  </si>
  <si>
    <t>5406</t>
  </si>
  <si>
    <t>5411</t>
  </si>
  <si>
    <t>Kvæfjord</t>
  </si>
  <si>
    <t>5412</t>
  </si>
  <si>
    <t>5413</t>
  </si>
  <si>
    <t>Ibestad</t>
  </si>
  <si>
    <t>5414</t>
  </si>
  <si>
    <t>Gratangen</t>
  </si>
  <si>
    <t>5415</t>
  </si>
  <si>
    <t>Loabák - Lavangen</t>
  </si>
  <si>
    <t>5416</t>
  </si>
  <si>
    <t>Bardu</t>
  </si>
  <si>
    <t>5417</t>
  </si>
  <si>
    <t>Salangen</t>
  </si>
  <si>
    <t>5418</t>
  </si>
  <si>
    <t>Målselv</t>
  </si>
  <si>
    <t>5419</t>
  </si>
  <si>
    <t>Sørreisa</t>
  </si>
  <si>
    <t>5420</t>
  </si>
  <si>
    <t>Dyrøy</t>
  </si>
  <si>
    <t>5421</t>
  </si>
  <si>
    <t>Senja</t>
  </si>
  <si>
    <t>5422</t>
  </si>
  <si>
    <t>Balsfjord</t>
  </si>
  <si>
    <t>5423</t>
  </si>
  <si>
    <t>Karlsøy</t>
  </si>
  <si>
    <t>5424</t>
  </si>
  <si>
    <t>Lyngen</t>
  </si>
  <si>
    <t>5425</t>
  </si>
  <si>
    <t>5426</t>
  </si>
  <si>
    <t>5427</t>
  </si>
  <si>
    <t>Skjervøy</t>
  </si>
  <si>
    <t>5428</t>
  </si>
  <si>
    <t>5429</t>
  </si>
  <si>
    <t>Kvænangen</t>
  </si>
  <si>
    <t>5430</t>
  </si>
  <si>
    <t>Guovdageaidnu - Kautokeino</t>
  </si>
  <si>
    <t>5432</t>
  </si>
  <si>
    <t>Loppa</t>
  </si>
  <si>
    <t>5433</t>
  </si>
  <si>
    <t>Hasvik</t>
  </si>
  <si>
    <t>5434</t>
  </si>
  <si>
    <t>Måsøy</t>
  </si>
  <si>
    <t>5435</t>
  </si>
  <si>
    <t>Nordkapp</t>
  </si>
  <si>
    <t>5436</t>
  </si>
  <si>
    <t>Porsanger - Porsáŋgu - Porsanki</t>
  </si>
  <si>
    <t>5437</t>
  </si>
  <si>
    <t>Kárášjohka - Karasjok</t>
  </si>
  <si>
    <t>5438</t>
  </si>
  <si>
    <t>Lebesby</t>
  </si>
  <si>
    <t>5439</t>
  </si>
  <si>
    <t>Gamvik</t>
  </si>
  <si>
    <t>5440</t>
  </si>
  <si>
    <t>Berlevåg</t>
  </si>
  <si>
    <t>5441</t>
  </si>
  <si>
    <t>5442</t>
  </si>
  <si>
    <t>5443</t>
  </si>
  <si>
    <t>Båtsfjord</t>
  </si>
  <si>
    <t>5444</t>
  </si>
  <si>
    <t>Sør-Varanger</t>
  </si>
  <si>
    <t/>
  </si>
  <si>
    <t>FI197</t>
  </si>
  <si>
    <t>020</t>
  </si>
  <si>
    <t>Akaa</t>
  </si>
  <si>
    <t>FI194</t>
  </si>
  <si>
    <t>005</t>
  </si>
  <si>
    <t>Alajärvi</t>
  </si>
  <si>
    <t>FI1D9</t>
  </si>
  <si>
    <t>009</t>
  </si>
  <si>
    <t>Alavieska</t>
  </si>
  <si>
    <t>010</t>
  </si>
  <si>
    <t>Alavus</t>
  </si>
  <si>
    <t>FI1C3</t>
  </si>
  <si>
    <t>016</t>
  </si>
  <si>
    <t>Asikkala</t>
  </si>
  <si>
    <t>FI1B1</t>
  </si>
  <si>
    <t>018</t>
  </si>
  <si>
    <t>Askola</t>
  </si>
  <si>
    <t>FI1C1</t>
  </si>
  <si>
    <t>019</t>
  </si>
  <si>
    <t>Aura</t>
  </si>
  <si>
    <t>FI200</t>
  </si>
  <si>
    <t>035</t>
  </si>
  <si>
    <t>Brändö</t>
  </si>
  <si>
    <t>043</t>
  </si>
  <si>
    <t>Eckerö</t>
  </si>
  <si>
    <t>FI1D1</t>
  </si>
  <si>
    <t>046</t>
  </si>
  <si>
    <t>Enonkoski</t>
  </si>
  <si>
    <t>FI1D7</t>
  </si>
  <si>
    <t>047</t>
  </si>
  <si>
    <t>Enontekiö</t>
  </si>
  <si>
    <t>049</t>
  </si>
  <si>
    <t>Espoo</t>
  </si>
  <si>
    <t>FI196</t>
  </si>
  <si>
    <t>050</t>
  </si>
  <si>
    <t>Eura</t>
  </si>
  <si>
    <t>051</t>
  </si>
  <si>
    <t>Eurajoki</t>
  </si>
  <si>
    <t>052</t>
  </si>
  <si>
    <t>Evijärvi</t>
  </si>
  <si>
    <t>060</t>
  </si>
  <si>
    <t>Finström</t>
  </si>
  <si>
    <t>FI1C2</t>
  </si>
  <si>
    <t>061</t>
  </si>
  <si>
    <t>Forssa</t>
  </si>
  <si>
    <t>062</t>
  </si>
  <si>
    <t>Föglö</t>
  </si>
  <si>
    <t>065</t>
  </si>
  <si>
    <t>Geta</t>
  </si>
  <si>
    <t>069</t>
  </si>
  <si>
    <t>Haapajärvi</t>
  </si>
  <si>
    <t>071</t>
  </si>
  <si>
    <t>Haapavesi</t>
  </si>
  <si>
    <t>072</t>
  </si>
  <si>
    <t>Hailuoto</t>
  </si>
  <si>
    <t>FI1D5</t>
  </si>
  <si>
    <t>074</t>
  </si>
  <si>
    <t>Halsua</t>
  </si>
  <si>
    <t>FI1C4</t>
  </si>
  <si>
    <t>075</t>
  </si>
  <si>
    <t>Hamina</t>
  </si>
  <si>
    <t>076</t>
  </si>
  <si>
    <t>Hammarland</t>
  </si>
  <si>
    <t>FI193</t>
  </si>
  <si>
    <t>077</t>
  </si>
  <si>
    <t>Hankasalmi</t>
  </si>
  <si>
    <t>078</t>
  </si>
  <si>
    <t>Hanko</t>
  </si>
  <si>
    <t>079</t>
  </si>
  <si>
    <t>Harjavalta</t>
  </si>
  <si>
    <t>081</t>
  </si>
  <si>
    <t>Hartola</t>
  </si>
  <si>
    <t>082</t>
  </si>
  <si>
    <t>Hattula</t>
  </si>
  <si>
    <t>086</t>
  </si>
  <si>
    <t>Hausjärvi</t>
  </si>
  <si>
    <t>111</t>
  </si>
  <si>
    <t>Heinola</t>
  </si>
  <si>
    <t>090</t>
  </si>
  <si>
    <t>Heinävesi</t>
  </si>
  <si>
    <t>091</t>
  </si>
  <si>
    <t>Helsinki</t>
  </si>
  <si>
    <t>097</t>
  </si>
  <si>
    <t>Hirvensalmi</t>
  </si>
  <si>
    <t>098</t>
  </si>
  <si>
    <t>Hollola</t>
  </si>
  <si>
    <t>102</t>
  </si>
  <si>
    <t>Huittinen</t>
  </si>
  <si>
    <t>103</t>
  </si>
  <si>
    <t>Humppila</t>
  </si>
  <si>
    <t>FI1D8</t>
  </si>
  <si>
    <t>105</t>
  </si>
  <si>
    <t>Hyrynsalmi</t>
  </si>
  <si>
    <t>106</t>
  </si>
  <si>
    <t>Hyvinkää</t>
  </si>
  <si>
    <t>108</t>
  </si>
  <si>
    <t>Hämeenkyrö</t>
  </si>
  <si>
    <t>109</t>
  </si>
  <si>
    <t>Hämeenlinna</t>
  </si>
  <si>
    <t>139</t>
  </si>
  <si>
    <t>Ii</t>
  </si>
  <si>
    <t>FI1D2</t>
  </si>
  <si>
    <t>140</t>
  </si>
  <si>
    <t>Iisalmi</t>
  </si>
  <si>
    <t>142</t>
  </si>
  <si>
    <t>Iitti</t>
  </si>
  <si>
    <t>143</t>
  </si>
  <si>
    <t>Ikaalinen</t>
  </si>
  <si>
    <t>145</t>
  </si>
  <si>
    <t>Ilmajoki</t>
  </si>
  <si>
    <t>FI1D3</t>
  </si>
  <si>
    <t>146</t>
  </si>
  <si>
    <t>Ilomantsi</t>
  </si>
  <si>
    <t>FI1C5</t>
  </si>
  <si>
    <t>153</t>
  </si>
  <si>
    <t>Imatra</t>
  </si>
  <si>
    <t>148</t>
  </si>
  <si>
    <t>Inari</t>
  </si>
  <si>
    <t>149</t>
  </si>
  <si>
    <t>Inkoo</t>
  </si>
  <si>
    <t>151</t>
  </si>
  <si>
    <t>Isojoki</t>
  </si>
  <si>
    <t>FI195</t>
  </si>
  <si>
    <t>152</t>
  </si>
  <si>
    <t>Isokyrö</t>
  </si>
  <si>
    <t>165</t>
  </si>
  <si>
    <t>Janakkala</t>
  </si>
  <si>
    <t>167</t>
  </si>
  <si>
    <t>Joensuu</t>
  </si>
  <si>
    <t>169</t>
  </si>
  <si>
    <t>Jokioinen</t>
  </si>
  <si>
    <t>170</t>
  </si>
  <si>
    <t>Jomala</t>
  </si>
  <si>
    <t>171</t>
  </si>
  <si>
    <t>Joroinen</t>
  </si>
  <si>
    <t>172</t>
  </si>
  <si>
    <t>Joutsa</t>
  </si>
  <si>
    <t>176</t>
  </si>
  <si>
    <t>Juuka</t>
  </si>
  <si>
    <t>177</t>
  </si>
  <si>
    <t>Juupajoki</t>
  </si>
  <si>
    <t>178</t>
  </si>
  <si>
    <t>Juva</t>
  </si>
  <si>
    <t>179</t>
  </si>
  <si>
    <t>Jyväskylä</t>
  </si>
  <si>
    <t>181</t>
  </si>
  <si>
    <t>Jämijärvi</t>
  </si>
  <si>
    <t>182</t>
  </si>
  <si>
    <t>Jämsä</t>
  </si>
  <si>
    <t>186</t>
  </si>
  <si>
    <t>Järvenpää</t>
  </si>
  <si>
    <t>202</t>
  </si>
  <si>
    <t>Kaarina</t>
  </si>
  <si>
    <t>204</t>
  </si>
  <si>
    <t>Kaavi</t>
  </si>
  <si>
    <t>205</t>
  </si>
  <si>
    <t>Kajaani</t>
  </si>
  <si>
    <t>208</t>
  </si>
  <si>
    <t>Kalajoki</t>
  </si>
  <si>
    <t>211</t>
  </si>
  <si>
    <t>Kangasala</t>
  </si>
  <si>
    <t>213</t>
  </si>
  <si>
    <t>Kangasniemi</t>
  </si>
  <si>
    <t>214</t>
  </si>
  <si>
    <t>Kankaanpää</t>
  </si>
  <si>
    <t>216</t>
  </si>
  <si>
    <t>Kannonkoski</t>
  </si>
  <si>
    <t>217</t>
  </si>
  <si>
    <t>Kannus</t>
  </si>
  <si>
    <t>218</t>
  </si>
  <si>
    <t>Karijoki</t>
  </si>
  <si>
    <t>224</t>
  </si>
  <si>
    <t>Karkkila</t>
  </si>
  <si>
    <t>226</t>
  </si>
  <si>
    <t>Karstula</t>
  </si>
  <si>
    <t>230</t>
  </si>
  <si>
    <t>Karvia</t>
  </si>
  <si>
    <t>231</t>
  </si>
  <si>
    <t>Kaskinen</t>
  </si>
  <si>
    <t>232</t>
  </si>
  <si>
    <t>Kauhajoki</t>
  </si>
  <si>
    <t>233</t>
  </si>
  <si>
    <t>Kauhava</t>
  </si>
  <si>
    <t>235</t>
  </si>
  <si>
    <t>Kauniainen</t>
  </si>
  <si>
    <t>236</t>
  </si>
  <si>
    <t>Kaustinen</t>
  </si>
  <si>
    <t>239</t>
  </si>
  <si>
    <t>Keitele</t>
  </si>
  <si>
    <t>240</t>
  </si>
  <si>
    <t>Kemi</t>
  </si>
  <si>
    <t>320</t>
  </si>
  <si>
    <t>Kemijärvi</t>
  </si>
  <si>
    <t>241</t>
  </si>
  <si>
    <t>Keminmaa</t>
  </si>
  <si>
    <t>322</t>
  </si>
  <si>
    <t>Kemiönsaari</t>
  </si>
  <si>
    <t>Kimitoön</t>
  </si>
  <si>
    <t>244</t>
  </si>
  <si>
    <t>Kempele</t>
  </si>
  <si>
    <t>245</t>
  </si>
  <si>
    <t>Kerava</t>
  </si>
  <si>
    <t>249</t>
  </si>
  <si>
    <t>Keuruu</t>
  </si>
  <si>
    <t>250</t>
  </si>
  <si>
    <t>Kihniö</t>
  </si>
  <si>
    <t>256</t>
  </si>
  <si>
    <t>Kinnula</t>
  </si>
  <si>
    <t>257</t>
  </si>
  <si>
    <t>Kirkkonummi</t>
  </si>
  <si>
    <t>260</t>
  </si>
  <si>
    <t>Kitee</t>
  </si>
  <si>
    <t>261</t>
  </si>
  <si>
    <t>Kittilä</t>
  </si>
  <si>
    <t>263</t>
  </si>
  <si>
    <t>Kiuruvesi</t>
  </si>
  <si>
    <t>265</t>
  </si>
  <si>
    <t>Kivijärvi</t>
  </si>
  <si>
    <t>271</t>
  </si>
  <si>
    <t>Kokemäki</t>
  </si>
  <si>
    <t>272</t>
  </si>
  <si>
    <t>Kokkola</t>
  </si>
  <si>
    <t>273</t>
  </si>
  <si>
    <t>Kolari</t>
  </si>
  <si>
    <t>275</t>
  </si>
  <si>
    <t>Konnevesi</t>
  </si>
  <si>
    <t>276</t>
  </si>
  <si>
    <t>Kontiolahti</t>
  </si>
  <si>
    <t>280</t>
  </si>
  <si>
    <t>Korsnäs</t>
  </si>
  <si>
    <t>284</t>
  </si>
  <si>
    <t>Koski Tl</t>
  </si>
  <si>
    <t>285</t>
  </si>
  <si>
    <t>Kotka</t>
  </si>
  <si>
    <t>286</t>
  </si>
  <si>
    <t>Kouvola</t>
  </si>
  <si>
    <t>287</t>
  </si>
  <si>
    <t>Kristiinankaupunki</t>
  </si>
  <si>
    <t>288</t>
  </si>
  <si>
    <t>Kruunupyy</t>
  </si>
  <si>
    <t>290</t>
  </si>
  <si>
    <t>Kuhmo</t>
  </si>
  <si>
    <t>291</t>
  </si>
  <si>
    <t>Kuhmoinen</t>
  </si>
  <si>
    <t>295</t>
  </si>
  <si>
    <t>Kumlinge</t>
  </si>
  <si>
    <t>297</t>
  </si>
  <si>
    <t>Kuopio</t>
  </si>
  <si>
    <t>300</t>
  </si>
  <si>
    <t>Kuortane</t>
  </si>
  <si>
    <t>301</t>
  </si>
  <si>
    <t>Kurikka</t>
  </si>
  <si>
    <t>304</t>
  </si>
  <si>
    <t>Kustavi</t>
  </si>
  <si>
    <t>305</t>
  </si>
  <si>
    <t>Kuusamo</t>
  </si>
  <si>
    <t>312</t>
  </si>
  <si>
    <t>Kyyjärvi</t>
  </si>
  <si>
    <t>316</t>
  </si>
  <si>
    <t>Kärkölä</t>
  </si>
  <si>
    <t>317</t>
  </si>
  <si>
    <t>Kärsämäki</t>
  </si>
  <si>
    <t>318</t>
  </si>
  <si>
    <t>Kökar</t>
  </si>
  <si>
    <t>398</t>
  </si>
  <si>
    <t>Lahti</t>
  </si>
  <si>
    <t>399</t>
  </si>
  <si>
    <t>Laihia</t>
  </si>
  <si>
    <t>400</t>
  </si>
  <si>
    <t>Laitila</t>
  </si>
  <si>
    <t>407</t>
  </si>
  <si>
    <t>Lapinjärvi</t>
  </si>
  <si>
    <t>Lappträsk</t>
  </si>
  <si>
    <t>402</t>
  </si>
  <si>
    <t>Lapinlahti</t>
  </si>
  <si>
    <t>403</t>
  </si>
  <si>
    <t>Lappajärvi</t>
  </si>
  <si>
    <t>405</t>
  </si>
  <si>
    <t>Lappeenranta</t>
  </si>
  <si>
    <t>408</t>
  </si>
  <si>
    <t>Lapua</t>
  </si>
  <si>
    <t>410</t>
  </si>
  <si>
    <t>Laukaa</t>
  </si>
  <si>
    <t>416</t>
  </si>
  <si>
    <t>Lemi</t>
  </si>
  <si>
    <t>417</t>
  </si>
  <si>
    <t>Lemland</t>
  </si>
  <si>
    <t>418</t>
  </si>
  <si>
    <t>Lempäälä</t>
  </si>
  <si>
    <t>420</t>
  </si>
  <si>
    <t>Leppävirta</t>
  </si>
  <si>
    <t>421</t>
  </si>
  <si>
    <t>Lestijärvi</t>
  </si>
  <si>
    <t>422</t>
  </si>
  <si>
    <t>Lieksa</t>
  </si>
  <si>
    <t>423</t>
  </si>
  <si>
    <t>Lieto</t>
  </si>
  <si>
    <t>425</t>
  </si>
  <si>
    <t>Liminka</t>
  </si>
  <si>
    <t>426</t>
  </si>
  <si>
    <t>Liperi</t>
  </si>
  <si>
    <t>444</t>
  </si>
  <si>
    <t>Lohja</t>
  </si>
  <si>
    <t>430</t>
  </si>
  <si>
    <t>Loimaa</t>
  </si>
  <si>
    <t>433</t>
  </si>
  <si>
    <t>Loppi</t>
  </si>
  <si>
    <t>434</t>
  </si>
  <si>
    <t>Loviisa</t>
  </si>
  <si>
    <t>435</t>
  </si>
  <si>
    <t>Luhanka</t>
  </si>
  <si>
    <t>436</t>
  </si>
  <si>
    <t>Lumijoki</t>
  </si>
  <si>
    <t>438</t>
  </si>
  <si>
    <t>Lumparland</t>
  </si>
  <si>
    <t>440</t>
  </si>
  <si>
    <t>Luoto</t>
  </si>
  <si>
    <t>Larsmo</t>
  </si>
  <si>
    <t>441</t>
  </si>
  <si>
    <t>Luumäki</t>
  </si>
  <si>
    <t>475</t>
  </si>
  <si>
    <t>Maalahti</t>
  </si>
  <si>
    <t>478</t>
  </si>
  <si>
    <t>Maarianhamina - Mariehamn</t>
  </si>
  <si>
    <t>480</t>
  </si>
  <si>
    <t>Marttila</t>
  </si>
  <si>
    <t>481</t>
  </si>
  <si>
    <t>Masku</t>
  </si>
  <si>
    <t>483</t>
  </si>
  <si>
    <t>Merijärvi</t>
  </si>
  <si>
    <t>484</t>
  </si>
  <si>
    <t>Merikarvia</t>
  </si>
  <si>
    <t>489</t>
  </si>
  <si>
    <t>Miehikkälä</t>
  </si>
  <si>
    <t>491</t>
  </si>
  <si>
    <t>Mikkeli</t>
  </si>
  <si>
    <t>494</t>
  </si>
  <si>
    <t>Muhos</t>
  </si>
  <si>
    <t>495</t>
  </si>
  <si>
    <t>Multia</t>
  </si>
  <si>
    <t>498</t>
  </si>
  <si>
    <t>Muonio</t>
  </si>
  <si>
    <t>499</t>
  </si>
  <si>
    <t>Mustasaari</t>
  </si>
  <si>
    <t>Korsholm</t>
  </si>
  <si>
    <t>500</t>
  </si>
  <si>
    <t>Muurame</t>
  </si>
  <si>
    <t>503</t>
  </si>
  <si>
    <t>Mynämäki</t>
  </si>
  <si>
    <t>504</t>
  </si>
  <si>
    <t>Myrskylä</t>
  </si>
  <si>
    <t>505</t>
  </si>
  <si>
    <t>Mäntsälä</t>
  </si>
  <si>
    <t>508</t>
  </si>
  <si>
    <t>Mänttä-Vilppula</t>
  </si>
  <si>
    <t>507</t>
  </si>
  <si>
    <t>Mäntyharju</t>
  </si>
  <si>
    <t>529</t>
  </si>
  <si>
    <t>Naantali</t>
  </si>
  <si>
    <t>531</t>
  </si>
  <si>
    <t>Nakkila</t>
  </si>
  <si>
    <t>535</t>
  </si>
  <si>
    <t>Nivala</t>
  </si>
  <si>
    <t>536</t>
  </si>
  <si>
    <t>Nokia</t>
  </si>
  <si>
    <t>538</t>
  </si>
  <si>
    <t>Nousiainen</t>
  </si>
  <si>
    <t>541</t>
  </si>
  <si>
    <t>Nurmes</t>
  </si>
  <si>
    <t>543</t>
  </si>
  <si>
    <t>Nurmijärvi</t>
  </si>
  <si>
    <t>545</t>
  </si>
  <si>
    <t>Närpiö</t>
  </si>
  <si>
    <t>560</t>
  </si>
  <si>
    <t>Orimattila</t>
  </si>
  <si>
    <t>561</t>
  </si>
  <si>
    <t>Oripää</t>
  </si>
  <si>
    <t>562</t>
  </si>
  <si>
    <t>Orivesi</t>
  </si>
  <si>
    <t>563</t>
  </si>
  <si>
    <t>Oulainen</t>
  </si>
  <si>
    <t>564</t>
  </si>
  <si>
    <t>Oulu</t>
  </si>
  <si>
    <t>309</t>
  </si>
  <si>
    <t>Outokumpu</t>
  </si>
  <si>
    <t>576</t>
  </si>
  <si>
    <t>Padasjoki</t>
  </si>
  <si>
    <t>577</t>
  </si>
  <si>
    <t>Paimio</t>
  </si>
  <si>
    <t>578</t>
  </si>
  <si>
    <t>Paltamo</t>
  </si>
  <si>
    <t>445</t>
  </si>
  <si>
    <t>Parainen</t>
  </si>
  <si>
    <t>580</t>
  </si>
  <si>
    <t>Parikkala</t>
  </si>
  <si>
    <t>581</t>
  </si>
  <si>
    <t>Parkano</t>
  </si>
  <si>
    <t>599</t>
  </si>
  <si>
    <t>Pedersören kunta</t>
  </si>
  <si>
    <t>Pedersöre</t>
  </si>
  <si>
    <t>583</t>
  </si>
  <si>
    <t>Pelkosenniemi</t>
  </si>
  <si>
    <t>854</t>
  </si>
  <si>
    <t>Pello</t>
  </si>
  <si>
    <t>584</t>
  </si>
  <si>
    <t>Perho</t>
  </si>
  <si>
    <t>588</t>
  </si>
  <si>
    <t>Pertunmaa</t>
  </si>
  <si>
    <t>592</t>
  </si>
  <si>
    <t>Petäjävesi</t>
  </si>
  <si>
    <t>593</t>
  </si>
  <si>
    <t>Pieksämäki</t>
  </si>
  <si>
    <t>595</t>
  </si>
  <si>
    <t>Pielavesi</t>
  </si>
  <si>
    <t>598</t>
  </si>
  <si>
    <t>Pietarsaari</t>
  </si>
  <si>
    <t>Jakobstad</t>
  </si>
  <si>
    <t>601</t>
  </si>
  <si>
    <t>Pihtipudas</t>
  </si>
  <si>
    <t>604</t>
  </si>
  <si>
    <t>Pirkkala</t>
  </si>
  <si>
    <t>607</t>
  </si>
  <si>
    <t>Polvijärvi</t>
  </si>
  <si>
    <t>608</t>
  </si>
  <si>
    <t>Pomarkku</t>
  </si>
  <si>
    <t>609</t>
  </si>
  <si>
    <t>Pori</t>
  </si>
  <si>
    <t>611</t>
  </si>
  <si>
    <t>Pornainen</t>
  </si>
  <si>
    <t>638</t>
  </si>
  <si>
    <t>Porvoo</t>
  </si>
  <si>
    <t>614</t>
  </si>
  <si>
    <t>Posio</t>
  </si>
  <si>
    <t>615</t>
  </si>
  <si>
    <t>Pudasjärvi</t>
  </si>
  <si>
    <t>616</t>
  </si>
  <si>
    <t>Pukkila</t>
  </si>
  <si>
    <t>619</t>
  </si>
  <si>
    <t>Punkalaidun</t>
  </si>
  <si>
    <t>620</t>
  </si>
  <si>
    <t>Puolanka</t>
  </si>
  <si>
    <t>623</t>
  </si>
  <si>
    <t>Puumala</t>
  </si>
  <si>
    <t>624</t>
  </si>
  <si>
    <t>Pyhtää</t>
  </si>
  <si>
    <t>Pyttis</t>
  </si>
  <si>
    <t>625</t>
  </si>
  <si>
    <t>Pyhäjoki</t>
  </si>
  <si>
    <t>626</t>
  </si>
  <si>
    <t>Pyhäjärvi</t>
  </si>
  <si>
    <t>630</t>
  </si>
  <si>
    <t>Pyhäntä</t>
  </si>
  <si>
    <t>631</t>
  </si>
  <si>
    <t>Pyhäranta</t>
  </si>
  <si>
    <t>635</t>
  </si>
  <si>
    <t>Pälkäne</t>
  </si>
  <si>
    <t>636</t>
  </si>
  <si>
    <t>Pöytyä</t>
  </si>
  <si>
    <t>678</t>
  </si>
  <si>
    <t>Raahe</t>
  </si>
  <si>
    <t>710</t>
  </si>
  <si>
    <t>Raasepori</t>
  </si>
  <si>
    <t>680</t>
  </si>
  <si>
    <t>Raisio</t>
  </si>
  <si>
    <t>681</t>
  </si>
  <si>
    <t>Rantasalmi</t>
  </si>
  <si>
    <t>683</t>
  </si>
  <si>
    <t>Ranua</t>
  </si>
  <si>
    <t>684</t>
  </si>
  <si>
    <t>686</t>
  </si>
  <si>
    <t>Rautalampi</t>
  </si>
  <si>
    <t>687</t>
  </si>
  <si>
    <t>Rautavaara</t>
  </si>
  <si>
    <t>689</t>
  </si>
  <si>
    <t>Rautjärvi</t>
  </si>
  <si>
    <t>691</t>
  </si>
  <si>
    <t>Reisjärvi</t>
  </si>
  <si>
    <t>694</t>
  </si>
  <si>
    <t>Riihimäki</t>
  </si>
  <si>
    <t>697</t>
  </si>
  <si>
    <t>Ristijärvi</t>
  </si>
  <si>
    <t>698</t>
  </si>
  <si>
    <t>Rovaniemi</t>
  </si>
  <si>
    <t>700</t>
  </si>
  <si>
    <t>Ruokolahti</t>
  </si>
  <si>
    <t>702</t>
  </si>
  <si>
    <t>Ruovesi</t>
  </si>
  <si>
    <t>704</t>
  </si>
  <si>
    <t>Rusko</t>
  </si>
  <si>
    <t>707</t>
  </si>
  <si>
    <t>Rääkkylä</t>
  </si>
  <si>
    <t>729</t>
  </si>
  <si>
    <t>Saarijärvi</t>
  </si>
  <si>
    <t>732</t>
  </si>
  <si>
    <t>Salla</t>
  </si>
  <si>
    <t>734</t>
  </si>
  <si>
    <t>Salo</t>
  </si>
  <si>
    <t>736</t>
  </si>
  <si>
    <t>Saltvik</t>
  </si>
  <si>
    <t>790</t>
  </si>
  <si>
    <t>Sastamala</t>
  </si>
  <si>
    <t>738</t>
  </si>
  <si>
    <t>Sauvo</t>
  </si>
  <si>
    <t>739</t>
  </si>
  <si>
    <t>Savitaipale</t>
  </si>
  <si>
    <t>740</t>
  </si>
  <si>
    <t>Savonlinna</t>
  </si>
  <si>
    <t>742</t>
  </si>
  <si>
    <t>Savukoski</t>
  </si>
  <si>
    <t>743</t>
  </si>
  <si>
    <t>Seinäjoki</t>
  </si>
  <si>
    <t>746</t>
  </si>
  <si>
    <t>Sievi</t>
  </si>
  <si>
    <t>747</t>
  </si>
  <si>
    <t>Siikainen</t>
  </si>
  <si>
    <t>748</t>
  </si>
  <si>
    <t>Siikajoki</t>
  </si>
  <si>
    <t>791</t>
  </si>
  <si>
    <t>Siikalatva</t>
  </si>
  <si>
    <t>749</t>
  </si>
  <si>
    <t>Siilinjärvi</t>
  </si>
  <si>
    <t>751</t>
  </si>
  <si>
    <t>Simo</t>
  </si>
  <si>
    <t>753</t>
  </si>
  <si>
    <t>Sipoo</t>
  </si>
  <si>
    <t>755</t>
  </si>
  <si>
    <t>Siuntio</t>
  </si>
  <si>
    <t>758</t>
  </si>
  <si>
    <t>Sodankylä</t>
  </si>
  <si>
    <t>759</t>
  </si>
  <si>
    <t>Soini</t>
  </si>
  <si>
    <t>761</t>
  </si>
  <si>
    <t>Somero</t>
  </si>
  <si>
    <t>762</t>
  </si>
  <si>
    <t>Sonkajärvi</t>
  </si>
  <si>
    <t>765</t>
  </si>
  <si>
    <t>Sotkamo</t>
  </si>
  <si>
    <t>766</t>
  </si>
  <si>
    <t>Sottunga</t>
  </si>
  <si>
    <t>768</t>
  </si>
  <si>
    <t>Sulkava</t>
  </si>
  <si>
    <t>771</t>
  </si>
  <si>
    <t>Sund</t>
  </si>
  <si>
    <t>777</t>
  </si>
  <si>
    <t>Suomussalmi</t>
  </si>
  <si>
    <t>778</t>
  </si>
  <si>
    <t>Suonenjoki</t>
  </si>
  <si>
    <t>781</t>
  </si>
  <si>
    <t>Sysmä</t>
  </si>
  <si>
    <t>783</t>
  </si>
  <si>
    <t>Säkylä</t>
  </si>
  <si>
    <t>831</t>
  </si>
  <si>
    <t>Taipalsaari</t>
  </si>
  <si>
    <t>832</t>
  </si>
  <si>
    <t>Taivalkoski</t>
  </si>
  <si>
    <t>833</t>
  </si>
  <si>
    <t>Taivassalo</t>
  </si>
  <si>
    <t>834</t>
  </si>
  <si>
    <t>Tammela</t>
  </si>
  <si>
    <t>837</t>
  </si>
  <si>
    <t>Tampere</t>
  </si>
  <si>
    <t>844</t>
  </si>
  <si>
    <t>Tervo</t>
  </si>
  <si>
    <t>845</t>
  </si>
  <si>
    <t>Tervola</t>
  </si>
  <si>
    <t>846</t>
  </si>
  <si>
    <t>Teuva</t>
  </si>
  <si>
    <t>848</t>
  </si>
  <si>
    <t>Tohmajärvi</t>
  </si>
  <si>
    <t>849</t>
  </si>
  <si>
    <t>Toholampi</t>
  </si>
  <si>
    <t>850</t>
  </si>
  <si>
    <t>Toivakka</t>
  </si>
  <si>
    <t>851</t>
  </si>
  <si>
    <t>Tornio</t>
  </si>
  <si>
    <t>853</t>
  </si>
  <si>
    <t>Turku</t>
  </si>
  <si>
    <t>857</t>
  </si>
  <si>
    <t>Tuusniemi</t>
  </si>
  <si>
    <t>858</t>
  </si>
  <si>
    <t>Tuusula</t>
  </si>
  <si>
    <t>859</t>
  </si>
  <si>
    <t>Tyrnävä</t>
  </si>
  <si>
    <t>886</t>
  </si>
  <si>
    <t>Ulvila</t>
  </si>
  <si>
    <t>887</t>
  </si>
  <si>
    <t>Urjala</t>
  </si>
  <si>
    <t>889</t>
  </si>
  <si>
    <t>Utajärvi</t>
  </si>
  <si>
    <t>890</t>
  </si>
  <si>
    <t>Utsjoki</t>
  </si>
  <si>
    <t>892</t>
  </si>
  <si>
    <t>Uurainen</t>
  </si>
  <si>
    <t>893</t>
  </si>
  <si>
    <t>Uusikaarlepyy</t>
  </si>
  <si>
    <t>895</t>
  </si>
  <si>
    <t>Uusikaupunki</t>
  </si>
  <si>
    <t>785</t>
  </si>
  <si>
    <t>Vaala</t>
  </si>
  <si>
    <t>905</t>
  </si>
  <si>
    <t>Vaasa</t>
  </si>
  <si>
    <t>908</t>
  </si>
  <si>
    <t>Valkeakoski</t>
  </si>
  <si>
    <t>092</t>
  </si>
  <si>
    <t>Vantaa</t>
  </si>
  <si>
    <t>915</t>
  </si>
  <si>
    <t>Varkaus</t>
  </si>
  <si>
    <t>918</t>
  </si>
  <si>
    <t>Vehmaa</t>
  </si>
  <si>
    <t>921</t>
  </si>
  <si>
    <t>Vesanto</t>
  </si>
  <si>
    <t>922</t>
  </si>
  <si>
    <t>Vesilahti</t>
  </si>
  <si>
    <t>924</t>
  </si>
  <si>
    <t>Veteli</t>
  </si>
  <si>
    <t>925</t>
  </si>
  <si>
    <t>Vieremä</t>
  </si>
  <si>
    <t>927</t>
  </si>
  <si>
    <t>Vihti</t>
  </si>
  <si>
    <t>931</t>
  </si>
  <si>
    <t>Viitasaari</t>
  </si>
  <si>
    <t>934</t>
  </si>
  <si>
    <t>Vimpeli</t>
  </si>
  <si>
    <t>935</t>
  </si>
  <si>
    <t>Virolahti</t>
  </si>
  <si>
    <t>936</t>
  </si>
  <si>
    <t>Virrat</t>
  </si>
  <si>
    <t>941</t>
  </si>
  <si>
    <t>Vårdö</t>
  </si>
  <si>
    <t>946</t>
  </si>
  <si>
    <t>Vöyri</t>
  </si>
  <si>
    <t>976</t>
  </si>
  <si>
    <t>Ylitornio</t>
  </si>
  <si>
    <t>Övertorneå</t>
  </si>
  <si>
    <t>977</t>
  </si>
  <si>
    <t>Ylivieska</t>
  </si>
  <si>
    <t>980</t>
  </si>
  <si>
    <t>Ylöjärvi</t>
  </si>
  <si>
    <t>981</t>
  </si>
  <si>
    <t>Ypäjä</t>
  </si>
  <si>
    <t>989</t>
  </si>
  <si>
    <t>Ähtäri</t>
  </si>
  <si>
    <t>992</t>
  </si>
  <si>
    <t>Äänekoski</t>
  </si>
  <si>
    <t>IS001</t>
  </si>
  <si>
    <t>0000</t>
  </si>
  <si>
    <t>Reykjavíkurborg</t>
  </si>
  <si>
    <t>Reykjavik</t>
  </si>
  <si>
    <t>1000</t>
  </si>
  <si>
    <t>Kópavogsbær</t>
  </si>
  <si>
    <t>Kopavogur</t>
  </si>
  <si>
    <t>1100</t>
  </si>
  <si>
    <t>Seltjarnarnesbær</t>
  </si>
  <si>
    <t>Seltjarnarnes</t>
  </si>
  <si>
    <t>1300</t>
  </si>
  <si>
    <t>Garðabær</t>
  </si>
  <si>
    <t>Gardabaer</t>
  </si>
  <si>
    <t>1400</t>
  </si>
  <si>
    <t>Hafnarfjarðarkaupstaður</t>
  </si>
  <si>
    <t>Hafnarfjordur</t>
  </si>
  <si>
    <t>1604</t>
  </si>
  <si>
    <t>Mosfellsbær</t>
  </si>
  <si>
    <t>Mosfellsbaer</t>
  </si>
  <si>
    <t>1606</t>
  </si>
  <si>
    <t>Kjósarhreppur</t>
  </si>
  <si>
    <t>Kjosarhreppur</t>
  </si>
  <si>
    <t>IS002</t>
  </si>
  <si>
    <t>2000</t>
  </si>
  <si>
    <t>Reykjanesbær</t>
  </si>
  <si>
    <t>Reykjanesbaer</t>
  </si>
  <si>
    <t>2300</t>
  </si>
  <si>
    <t>Grindavíkurbær</t>
  </si>
  <si>
    <t>Grindavikurbaer</t>
  </si>
  <si>
    <t>2506</t>
  </si>
  <si>
    <t>Sveitarfélagið Vogar</t>
  </si>
  <si>
    <t>Sveitarfelagid Vogar</t>
  </si>
  <si>
    <t>2510</t>
  </si>
  <si>
    <t>Suðurnesjabær</t>
  </si>
  <si>
    <t>Sudurnesjabaer</t>
  </si>
  <si>
    <t>3000</t>
  </si>
  <si>
    <t>Akraneskaupstaður</t>
  </si>
  <si>
    <t>Akranes</t>
  </si>
  <si>
    <t>3506</t>
  </si>
  <si>
    <t>Skorradalshreppur</t>
  </si>
  <si>
    <t>3511</t>
  </si>
  <si>
    <t>Hvalfjarðarsveit</t>
  </si>
  <si>
    <t>Hvalfjardarsveit</t>
  </si>
  <si>
    <t>3609</t>
  </si>
  <si>
    <t>Borgarbyggð</t>
  </si>
  <si>
    <t>Borgarbyggd</t>
  </si>
  <si>
    <t>3709</t>
  </si>
  <si>
    <t>Grundarfjarðarbær</t>
  </si>
  <si>
    <t>Grundarfjardarbaer</t>
  </si>
  <si>
    <t>3710</t>
  </si>
  <si>
    <t>Helgafellssveit</t>
  </si>
  <si>
    <t>3711</t>
  </si>
  <si>
    <t>Stykkishólmsbær</t>
  </si>
  <si>
    <t>Stykkisholmur</t>
  </si>
  <si>
    <t>3713</t>
  </si>
  <si>
    <t>Eyja- og Miklaholtshreppur</t>
  </si>
  <si>
    <t>3714</t>
  </si>
  <si>
    <t>Snæfellsbær</t>
  </si>
  <si>
    <t>Snaefellsbaer</t>
  </si>
  <si>
    <t>Dalabyggð</t>
  </si>
  <si>
    <t>Dalabyggd</t>
  </si>
  <si>
    <t>4100</t>
  </si>
  <si>
    <t>Bolungarvíkurkaupstaður</t>
  </si>
  <si>
    <t>Bolungarvik</t>
  </si>
  <si>
    <t>4200</t>
  </si>
  <si>
    <t>Ísafjarðarbær</t>
  </si>
  <si>
    <t>Isafjardarbaer</t>
  </si>
  <si>
    <t>4502</t>
  </si>
  <si>
    <t>Reykhólahreppur</t>
  </si>
  <si>
    <t>Reykholahreppur</t>
  </si>
  <si>
    <t>4604</t>
  </si>
  <si>
    <t>Tálknafjarðarhreppur</t>
  </si>
  <si>
    <t>Talknafjardarhreppur</t>
  </si>
  <si>
    <t>4607</t>
  </si>
  <si>
    <t>Vesturbyggð</t>
  </si>
  <si>
    <t>Vesturbyggd</t>
  </si>
  <si>
    <t>4803</t>
  </si>
  <si>
    <t>Súðavíkurhreppur</t>
  </si>
  <si>
    <t>Sudavikurhreppur</t>
  </si>
  <si>
    <t>4901</t>
  </si>
  <si>
    <t>Árneshreppur</t>
  </si>
  <si>
    <t>Arneshreppur</t>
  </si>
  <si>
    <t>4902</t>
  </si>
  <si>
    <t>Kaldrananeshreppur</t>
  </si>
  <si>
    <t>4911</t>
  </si>
  <si>
    <t>Strandabyggð</t>
  </si>
  <si>
    <t>Strandabyggd</t>
  </si>
  <si>
    <t>5200</t>
  </si>
  <si>
    <t>Sveitarfélagið Skagafjörður</t>
  </si>
  <si>
    <t>Sveitarfelagid Skagafjordur</t>
  </si>
  <si>
    <t>5508</t>
  </si>
  <si>
    <t>Húnaþing vestra</t>
  </si>
  <si>
    <t>Hunaþing vestra</t>
  </si>
  <si>
    <t>5604</t>
  </si>
  <si>
    <t>Blönduóssbær</t>
  </si>
  <si>
    <t>Blonduossbaer</t>
  </si>
  <si>
    <t>5609</t>
  </si>
  <si>
    <t>Sveitarfélagið Skagaströnd</t>
  </si>
  <si>
    <t>Sveitarfelagid Skagastrond</t>
  </si>
  <si>
    <t>5611</t>
  </si>
  <si>
    <t>Skagabyggð</t>
  </si>
  <si>
    <t>Skagabyggd</t>
  </si>
  <si>
    <t>5612</t>
  </si>
  <si>
    <t>Húnavatnshreppur</t>
  </si>
  <si>
    <t>Hunavatnshreppur</t>
  </si>
  <si>
    <t>5706</t>
  </si>
  <si>
    <t>Akrahreppur</t>
  </si>
  <si>
    <t>6000</t>
  </si>
  <si>
    <t>Akureyrarbær</t>
  </si>
  <si>
    <t>Akureyri</t>
  </si>
  <si>
    <t>6100</t>
  </si>
  <si>
    <t>Norðurþing</t>
  </si>
  <si>
    <t>Nordurþing</t>
  </si>
  <si>
    <t>6250</t>
  </si>
  <si>
    <t>Fjallabyggð</t>
  </si>
  <si>
    <t>Fjallabyggd</t>
  </si>
  <si>
    <t>6400</t>
  </si>
  <si>
    <t>Dalvíkurbyggð</t>
  </si>
  <si>
    <t>Dalvikurbyggd</t>
  </si>
  <si>
    <t>6513</t>
  </si>
  <si>
    <t>Eyjafjarðarsveit</t>
  </si>
  <si>
    <t>Eyjafjardarsveit</t>
  </si>
  <si>
    <t>6515</t>
  </si>
  <si>
    <t>Hörgársveit</t>
  </si>
  <si>
    <t>Horgarsveit</t>
  </si>
  <si>
    <t>6601</t>
  </si>
  <si>
    <t>Svalbarðsstrandarhreppur</t>
  </si>
  <si>
    <t>Svalbardsstrandarhreppur</t>
  </si>
  <si>
    <t>6602</t>
  </si>
  <si>
    <t>Grýtubakkahreppur</t>
  </si>
  <si>
    <t>Grytubakkahreppur</t>
  </si>
  <si>
    <t>6607</t>
  </si>
  <si>
    <t>Skútustaðahreppur</t>
  </si>
  <si>
    <t>Skutustadahreppur</t>
  </si>
  <si>
    <t>6611</t>
  </si>
  <si>
    <t>Tjörneshreppur</t>
  </si>
  <si>
    <t>Tjorneshreppur</t>
  </si>
  <si>
    <t>6612</t>
  </si>
  <si>
    <t>Þingeyjarsveit</t>
  </si>
  <si>
    <t>Thingeyjarsveit</t>
  </si>
  <si>
    <t>6706</t>
  </si>
  <si>
    <t>Svalbarðshreppur</t>
  </si>
  <si>
    <t>Svalbardshreppur</t>
  </si>
  <si>
    <t>6709</t>
  </si>
  <si>
    <t>Langanesbyggð</t>
  </si>
  <si>
    <t>Langanesbyggd</t>
  </si>
  <si>
    <t>7300</t>
  </si>
  <si>
    <t>Fjarðabyggð</t>
  </si>
  <si>
    <t>Fjardabyggd</t>
  </si>
  <si>
    <t>7400</t>
  </si>
  <si>
    <t>Múlaþing</t>
  </si>
  <si>
    <t>Mulathing</t>
  </si>
  <si>
    <t>7502</t>
  </si>
  <si>
    <t>Vopnafjarðarhreppur</t>
  </si>
  <si>
    <t>Vopnafjardarhreppur</t>
  </si>
  <si>
    <t>7505</t>
  </si>
  <si>
    <t>Fljótsdalshreppur</t>
  </si>
  <si>
    <t>Fljotsdalshreppur</t>
  </si>
  <si>
    <t>8000</t>
  </si>
  <si>
    <t>Vestmannaeyjabær</t>
  </si>
  <si>
    <t>Vestmannaeyjar</t>
  </si>
  <si>
    <t>8200</t>
  </si>
  <si>
    <t>Sveitarfélagið Árborg</t>
  </si>
  <si>
    <t>Sveitarfelagid Arborg</t>
  </si>
  <si>
    <t>8401</t>
  </si>
  <si>
    <t>Sveitarfélagið Hornafjörður</t>
  </si>
  <si>
    <t>Sveitarfelagid Hornafjordur</t>
  </si>
  <si>
    <t>8508</t>
  </si>
  <si>
    <t>Mýrdalshreppur</t>
  </si>
  <si>
    <t>Myrdalshreppur</t>
  </si>
  <si>
    <t>8509</t>
  </si>
  <si>
    <t>Skaftárhreppur</t>
  </si>
  <si>
    <t>Skaftarhreppur</t>
  </si>
  <si>
    <t>8610</t>
  </si>
  <si>
    <t>Ásahreppur</t>
  </si>
  <si>
    <t>Asahreppur</t>
  </si>
  <si>
    <t>8613</t>
  </si>
  <si>
    <t>Rangárþing eystra</t>
  </si>
  <si>
    <t>Rangarþing eystra</t>
  </si>
  <si>
    <t>8614</t>
  </si>
  <si>
    <t>Rangárþing ytra</t>
  </si>
  <si>
    <t>Rangarþing ytra</t>
  </si>
  <si>
    <t>8710</t>
  </si>
  <si>
    <t>Hrunamannahreppur</t>
  </si>
  <si>
    <t>8716</t>
  </si>
  <si>
    <t>Hveragerðisbær</t>
  </si>
  <si>
    <t>Hveragerdi</t>
  </si>
  <si>
    <t>8717</t>
  </si>
  <si>
    <t>Sveitarfélagið Ölfus</t>
  </si>
  <si>
    <t>Sveitarfelagid Ölfus</t>
  </si>
  <si>
    <t>8719</t>
  </si>
  <si>
    <t>Grímsnes- og Grafningshreppur</t>
  </si>
  <si>
    <t>Grimsnes- og Grafningshreppur</t>
  </si>
  <si>
    <t>8720</t>
  </si>
  <si>
    <t>Skeiða- og Gnúpverjahreppur</t>
  </si>
  <si>
    <t>Skeida- og Gnupverjahreppur</t>
  </si>
  <si>
    <t>8721</t>
  </si>
  <si>
    <t>Bláskógabyggð</t>
  </si>
  <si>
    <t>Blaskogabyggd</t>
  </si>
  <si>
    <t>8722</t>
  </si>
  <si>
    <t>Flóahreppur</t>
  </si>
  <si>
    <t>Floahreppur</t>
  </si>
  <si>
    <t>Mora</t>
  </si>
  <si>
    <t>Salem</t>
  </si>
  <si>
    <t>SE110</t>
  </si>
  <si>
    <t>0114</t>
  </si>
  <si>
    <t>Upplands Väsby</t>
  </si>
  <si>
    <t>SE001L1</t>
  </si>
  <si>
    <t>Stockholm</t>
  </si>
  <si>
    <t>0115</t>
  </si>
  <si>
    <t>Vallentuna</t>
  </si>
  <si>
    <t>0117</t>
  </si>
  <si>
    <t>Österåker</t>
  </si>
  <si>
    <t>0120</t>
  </si>
  <si>
    <t>Värmdö</t>
  </si>
  <si>
    <t>0123</t>
  </si>
  <si>
    <t>Järfälla</t>
  </si>
  <si>
    <t>SE001K1</t>
  </si>
  <si>
    <t>0125</t>
  </si>
  <si>
    <t>Ekerö</t>
  </si>
  <si>
    <t>0126</t>
  </si>
  <si>
    <t>Huddinge</t>
  </si>
  <si>
    <t>0127</t>
  </si>
  <si>
    <t>Botkyrka</t>
  </si>
  <si>
    <t>0128</t>
  </si>
  <si>
    <t>0136</t>
  </si>
  <si>
    <t>Haninge</t>
  </si>
  <si>
    <t>0138</t>
  </si>
  <si>
    <t>Tyresö</t>
  </si>
  <si>
    <t>0139</t>
  </si>
  <si>
    <t>Upplands-Bro</t>
  </si>
  <si>
    <t>0140</t>
  </si>
  <si>
    <t>Nykvarn</t>
  </si>
  <si>
    <t>0160</t>
  </si>
  <si>
    <t>Täby</t>
  </si>
  <si>
    <t>0162</t>
  </si>
  <si>
    <t>Danderyd</t>
  </si>
  <si>
    <t>0163</t>
  </si>
  <si>
    <t>Sollentuna</t>
  </si>
  <si>
    <t>0180</t>
  </si>
  <si>
    <t>SE001C1</t>
  </si>
  <si>
    <t>0181</t>
  </si>
  <si>
    <t>Södertälje</t>
  </si>
  <si>
    <t>SE009C1</t>
  </si>
  <si>
    <t>0182</t>
  </si>
  <si>
    <t>Nacka</t>
  </si>
  <si>
    <t>0183</t>
  </si>
  <si>
    <t>Sundbyberg</t>
  </si>
  <si>
    <t>0184</t>
  </si>
  <si>
    <t>Solna</t>
  </si>
  <si>
    <t>0186</t>
  </si>
  <si>
    <t>Lidingö</t>
  </si>
  <si>
    <t>0187</t>
  </si>
  <si>
    <t>Vaxholm</t>
  </si>
  <si>
    <t>0188</t>
  </si>
  <si>
    <t>Norrtälje</t>
  </si>
  <si>
    <t>0191</t>
  </si>
  <si>
    <t>Sigtuna</t>
  </si>
  <si>
    <t>0192</t>
  </si>
  <si>
    <t>Nynäshamn</t>
  </si>
  <si>
    <t>SE121</t>
  </si>
  <si>
    <t>0305</t>
  </si>
  <si>
    <t>Håbo</t>
  </si>
  <si>
    <t>0319</t>
  </si>
  <si>
    <t>Älvkarleby</t>
  </si>
  <si>
    <t>0330</t>
  </si>
  <si>
    <t>Knivsta</t>
  </si>
  <si>
    <t>SE006L1</t>
  </si>
  <si>
    <t>Uppsala</t>
  </si>
  <si>
    <t>0331</t>
  </si>
  <si>
    <t>Heby</t>
  </si>
  <si>
    <t>0360</t>
  </si>
  <si>
    <t>Tierp</t>
  </si>
  <si>
    <t>0380</t>
  </si>
  <si>
    <t>SE006C1</t>
  </si>
  <si>
    <t>0381</t>
  </si>
  <si>
    <t>Enköping</t>
  </si>
  <si>
    <t>0382</t>
  </si>
  <si>
    <t>Östhammar</t>
  </si>
  <si>
    <t>SE122</t>
  </si>
  <si>
    <t>0428</t>
  </si>
  <si>
    <t>Vingåker</t>
  </si>
  <si>
    <t>0461</t>
  </si>
  <si>
    <t>Gnesta</t>
  </si>
  <si>
    <t>0480</t>
  </si>
  <si>
    <t>Nyköping</t>
  </si>
  <si>
    <t>0481</t>
  </si>
  <si>
    <t>Oxelösund</t>
  </si>
  <si>
    <t>0482</t>
  </si>
  <si>
    <t>Flen</t>
  </si>
  <si>
    <t>0483</t>
  </si>
  <si>
    <t>Katrineholm</t>
  </si>
  <si>
    <t>0484</t>
  </si>
  <si>
    <t>Eskilstuna</t>
  </si>
  <si>
    <t>0486</t>
  </si>
  <si>
    <t>Strängnäs</t>
  </si>
  <si>
    <t>0488</t>
  </si>
  <si>
    <t>Trosa</t>
  </si>
  <si>
    <t>SE123</t>
  </si>
  <si>
    <t>0509</t>
  </si>
  <si>
    <t>Ödeshög</t>
  </si>
  <si>
    <t>0512</t>
  </si>
  <si>
    <t>Ydre</t>
  </si>
  <si>
    <t>0513</t>
  </si>
  <si>
    <t>Kinda</t>
  </si>
  <si>
    <t>SE007L1</t>
  </si>
  <si>
    <t>Linköping</t>
  </si>
  <si>
    <t>0560</t>
  </si>
  <si>
    <t>Boxholm</t>
  </si>
  <si>
    <t>0561</t>
  </si>
  <si>
    <t>Åtvidaberg</t>
  </si>
  <si>
    <t>0562</t>
  </si>
  <si>
    <t>Finspång</t>
  </si>
  <si>
    <t>0563</t>
  </si>
  <si>
    <t>Valdemarsvik</t>
  </si>
  <si>
    <t>SE502L1</t>
  </si>
  <si>
    <t>Norrköping</t>
  </si>
  <si>
    <t>0580</t>
  </si>
  <si>
    <t>SE007C1</t>
  </si>
  <si>
    <t>0581</t>
  </si>
  <si>
    <t>SE502C1</t>
  </si>
  <si>
    <t>0582</t>
  </si>
  <si>
    <t>Söderköping</t>
  </si>
  <si>
    <t>0583</t>
  </si>
  <si>
    <t>Motala</t>
  </si>
  <si>
    <t>0584</t>
  </si>
  <si>
    <t>Vadstena</t>
  </si>
  <si>
    <t>0586</t>
  </si>
  <si>
    <t>Mjölby</t>
  </si>
  <si>
    <t>SE211</t>
  </si>
  <si>
    <t>0604</t>
  </si>
  <si>
    <t>Aneby</t>
  </si>
  <si>
    <t>0617</t>
  </si>
  <si>
    <t>Gnosjö</t>
  </si>
  <si>
    <t>0642</t>
  </si>
  <si>
    <t>Mullsjö</t>
  </si>
  <si>
    <t>SE004L1</t>
  </si>
  <si>
    <t>Jönköping</t>
  </si>
  <si>
    <t>0643</t>
  </si>
  <si>
    <t>Habo</t>
  </si>
  <si>
    <t>0662</t>
  </si>
  <si>
    <t>Gislaved</t>
  </si>
  <si>
    <t>0665</t>
  </si>
  <si>
    <t>Vaggeryd</t>
  </si>
  <si>
    <t>0680</t>
  </si>
  <si>
    <t>SE004C1</t>
  </si>
  <si>
    <t>0682</t>
  </si>
  <si>
    <t>Nässjö</t>
  </si>
  <si>
    <t>0683</t>
  </si>
  <si>
    <t>Värnamo</t>
  </si>
  <si>
    <t>0684</t>
  </si>
  <si>
    <t>Sävsjö</t>
  </si>
  <si>
    <t>0685</t>
  </si>
  <si>
    <t>Vetlanda</t>
  </si>
  <si>
    <t>0686</t>
  </si>
  <si>
    <t>Eksjö</t>
  </si>
  <si>
    <t>0687</t>
  </si>
  <si>
    <t>Tranås</t>
  </si>
  <si>
    <t>SE212</t>
  </si>
  <si>
    <t>0760</t>
  </si>
  <si>
    <t>Uppvidinge</t>
  </si>
  <si>
    <t>0761</t>
  </si>
  <si>
    <t>Lessebo</t>
  </si>
  <si>
    <t>0763</t>
  </si>
  <si>
    <t>Tingsryd</t>
  </si>
  <si>
    <t>0764</t>
  </si>
  <si>
    <t>Alvesta</t>
  </si>
  <si>
    <t>0765</t>
  </si>
  <si>
    <t>Älmhult</t>
  </si>
  <si>
    <t>0767</t>
  </si>
  <si>
    <t>Markaryd</t>
  </si>
  <si>
    <t>0780</t>
  </si>
  <si>
    <t>Växjö</t>
  </si>
  <si>
    <t>0781</t>
  </si>
  <si>
    <t>Ljungby</t>
  </si>
  <si>
    <t>SE213</t>
  </si>
  <si>
    <t>0821</t>
  </si>
  <si>
    <t>Högsby</t>
  </si>
  <si>
    <t>0834</t>
  </si>
  <si>
    <t>Torsås</t>
  </si>
  <si>
    <t>0840</t>
  </si>
  <si>
    <t>Mörbylånga</t>
  </si>
  <si>
    <t>0860</t>
  </si>
  <si>
    <t>Hultsfred</t>
  </si>
  <si>
    <t>0861</t>
  </si>
  <si>
    <t>Mönsterås</t>
  </si>
  <si>
    <t>0862</t>
  </si>
  <si>
    <t>Emmaboda</t>
  </si>
  <si>
    <t>0880</t>
  </si>
  <si>
    <t>Kalmar</t>
  </si>
  <si>
    <t>0881</t>
  </si>
  <si>
    <t>Nybro</t>
  </si>
  <si>
    <t>0882</t>
  </si>
  <si>
    <t>Oskarshamn</t>
  </si>
  <si>
    <t>0883</t>
  </si>
  <si>
    <t>Västervik</t>
  </si>
  <si>
    <t>0884</t>
  </si>
  <si>
    <t>Vimmerby</t>
  </si>
  <si>
    <t>0885</t>
  </si>
  <si>
    <t>Borgholm</t>
  </si>
  <si>
    <t>SE214</t>
  </si>
  <si>
    <t>0980</t>
  </si>
  <si>
    <t>Gotland</t>
  </si>
  <si>
    <t>SE221</t>
  </si>
  <si>
    <t>1060</t>
  </si>
  <si>
    <t>Olofström</t>
  </si>
  <si>
    <t>1080</t>
  </si>
  <si>
    <t>Karlskrona</t>
  </si>
  <si>
    <t>1081</t>
  </si>
  <si>
    <t>Ronneby</t>
  </si>
  <si>
    <t>1082</t>
  </si>
  <si>
    <t>Karlshamn</t>
  </si>
  <si>
    <t>1083</t>
  </si>
  <si>
    <t>Sölvesborg</t>
  </si>
  <si>
    <t>SE224</t>
  </si>
  <si>
    <t>1214</t>
  </si>
  <si>
    <t>Svalöv</t>
  </si>
  <si>
    <t>1230</t>
  </si>
  <si>
    <t>Staffanstorp</t>
  </si>
  <si>
    <t>SE003L1</t>
  </si>
  <si>
    <t>Malmö</t>
  </si>
  <si>
    <t>1231</t>
  </si>
  <si>
    <t>Burlöv</t>
  </si>
  <si>
    <t>1233</t>
  </si>
  <si>
    <t>Vellinge</t>
  </si>
  <si>
    <t>1256</t>
  </si>
  <si>
    <t>Östra Göinge</t>
  </si>
  <si>
    <t>1257</t>
  </si>
  <si>
    <t>Örkelljunga</t>
  </si>
  <si>
    <t>1260</t>
  </si>
  <si>
    <t>Bjuv</t>
  </si>
  <si>
    <t>SE503L1</t>
  </si>
  <si>
    <t>Helsingborg</t>
  </si>
  <si>
    <t>1261</t>
  </si>
  <si>
    <t>Kävlinge</t>
  </si>
  <si>
    <t>1262</t>
  </si>
  <si>
    <t>Lomma</t>
  </si>
  <si>
    <t>1263</t>
  </si>
  <si>
    <t>Svedala</t>
  </si>
  <si>
    <t>1264</t>
  </si>
  <si>
    <t>Skurup</t>
  </si>
  <si>
    <t>1265</t>
  </si>
  <si>
    <t>Sjöbo</t>
  </si>
  <si>
    <t>1266</t>
  </si>
  <si>
    <t>Hörby</t>
  </si>
  <si>
    <t>1267</t>
  </si>
  <si>
    <t>Höör</t>
  </si>
  <si>
    <t>1270</t>
  </si>
  <si>
    <t>Tomelilla</t>
  </si>
  <si>
    <t>1272</t>
  </si>
  <si>
    <t>Bromölla</t>
  </si>
  <si>
    <t>1273</t>
  </si>
  <si>
    <t>Osby</t>
  </si>
  <si>
    <t>1275</t>
  </si>
  <si>
    <t>Perstorp</t>
  </si>
  <si>
    <t>1276</t>
  </si>
  <si>
    <t>Klippan</t>
  </si>
  <si>
    <t>1277</t>
  </si>
  <si>
    <t>Åstorp</t>
  </si>
  <si>
    <t>1278</t>
  </si>
  <si>
    <t>Båstad</t>
  </si>
  <si>
    <t>1280</t>
  </si>
  <si>
    <t>SE003C1</t>
  </si>
  <si>
    <t>1281</t>
  </si>
  <si>
    <t>SE504C1</t>
  </si>
  <si>
    <t>1282</t>
  </si>
  <si>
    <t>Landskrona</t>
  </si>
  <si>
    <t>1283</t>
  </si>
  <si>
    <t>SE503C1</t>
  </si>
  <si>
    <t>1284</t>
  </si>
  <si>
    <t>Höganäs</t>
  </si>
  <si>
    <t>1285</t>
  </si>
  <si>
    <t>Eslöv</t>
  </si>
  <si>
    <t>1286</t>
  </si>
  <si>
    <t>Ystad</t>
  </si>
  <si>
    <t>1287</t>
  </si>
  <si>
    <t>Trelleborg</t>
  </si>
  <si>
    <t>1290</t>
  </si>
  <si>
    <t>Kristianstad</t>
  </si>
  <si>
    <t>1291</t>
  </si>
  <si>
    <t>Simrishamn</t>
  </si>
  <si>
    <t>1292</t>
  </si>
  <si>
    <t>Ängelholm</t>
  </si>
  <si>
    <t>1293</t>
  </si>
  <si>
    <t>Hässleholm</t>
  </si>
  <si>
    <t>SE231</t>
  </si>
  <si>
    <t>1315</t>
  </si>
  <si>
    <t>Hylte</t>
  </si>
  <si>
    <t>1380</t>
  </si>
  <si>
    <t>Halmstad</t>
  </si>
  <si>
    <t>1381</t>
  </si>
  <si>
    <t>Laholm</t>
  </si>
  <si>
    <t>1382</t>
  </si>
  <si>
    <t>Falkenberg</t>
  </si>
  <si>
    <t>1383</t>
  </si>
  <si>
    <t>Varberg</t>
  </si>
  <si>
    <t>1384</t>
  </si>
  <si>
    <t>Kungsbacka</t>
  </si>
  <si>
    <t>SE002L1</t>
  </si>
  <si>
    <t>Göteborg</t>
  </si>
  <si>
    <t>SE232</t>
  </si>
  <si>
    <t>1401</t>
  </si>
  <si>
    <t>Härryda</t>
  </si>
  <si>
    <t>1402</t>
  </si>
  <si>
    <t>Partille</t>
  </si>
  <si>
    <t>SE002K1</t>
  </si>
  <si>
    <t>Greater Göteborg</t>
  </si>
  <si>
    <t>1407</t>
  </si>
  <si>
    <t>Öckerö</t>
  </si>
  <si>
    <t>1415</t>
  </si>
  <si>
    <t>Stenungsund</t>
  </si>
  <si>
    <t>1419</t>
  </si>
  <si>
    <t>Tjörn</t>
  </si>
  <si>
    <t>1421</t>
  </si>
  <si>
    <t>Orust</t>
  </si>
  <si>
    <t>1427</t>
  </si>
  <si>
    <t>Sotenäs</t>
  </si>
  <si>
    <t>1430</t>
  </si>
  <si>
    <t>Munkedal</t>
  </si>
  <si>
    <t>1435</t>
  </si>
  <si>
    <t>Tanum</t>
  </si>
  <si>
    <t>1438</t>
  </si>
  <si>
    <t>Dals-Ed</t>
  </si>
  <si>
    <t>1439</t>
  </si>
  <si>
    <t>Färgelanda</t>
  </si>
  <si>
    <t>1440</t>
  </si>
  <si>
    <t>Ale</t>
  </si>
  <si>
    <t>1441</t>
  </si>
  <si>
    <t>Lerum</t>
  </si>
  <si>
    <t>1442</t>
  </si>
  <si>
    <t>Vårgårda</t>
  </si>
  <si>
    <t>1443</t>
  </si>
  <si>
    <t>Bollebygd</t>
  </si>
  <si>
    <t>1444</t>
  </si>
  <si>
    <t>Grästorp</t>
  </si>
  <si>
    <t>1445</t>
  </si>
  <si>
    <t>Essunga</t>
  </si>
  <si>
    <t>1446</t>
  </si>
  <si>
    <t>Karlsborg</t>
  </si>
  <si>
    <t>1447</t>
  </si>
  <si>
    <t>Gullspång</t>
  </si>
  <si>
    <t>1452</t>
  </si>
  <si>
    <t>Tranemo</t>
  </si>
  <si>
    <t>1460</t>
  </si>
  <si>
    <t>Bengtsfors</t>
  </si>
  <si>
    <t>1461</t>
  </si>
  <si>
    <t>Mellerud</t>
  </si>
  <si>
    <t>1462</t>
  </si>
  <si>
    <t>Lilla Edet</t>
  </si>
  <si>
    <t>1463</t>
  </si>
  <si>
    <t>Mark</t>
  </si>
  <si>
    <t>1465</t>
  </si>
  <si>
    <t>Svenljunga</t>
  </si>
  <si>
    <t>1466</t>
  </si>
  <si>
    <t>Herrljunga</t>
  </si>
  <si>
    <t>1470</t>
  </si>
  <si>
    <t>Vara</t>
  </si>
  <si>
    <t>1471</t>
  </si>
  <si>
    <t>Götene</t>
  </si>
  <si>
    <t>1472</t>
  </si>
  <si>
    <t>Tibro</t>
  </si>
  <si>
    <t>1473</t>
  </si>
  <si>
    <t>Töreboda</t>
  </si>
  <si>
    <t>1480</t>
  </si>
  <si>
    <t>1481</t>
  </si>
  <si>
    <t>Mölndal</t>
  </si>
  <si>
    <t>1482</t>
  </si>
  <si>
    <t>Kungälv</t>
  </si>
  <si>
    <t>1484</t>
  </si>
  <si>
    <t>Lysekil</t>
  </si>
  <si>
    <t>1485</t>
  </si>
  <si>
    <t>Uddevalla</t>
  </si>
  <si>
    <t>1486</t>
  </si>
  <si>
    <t>Strömstad</t>
  </si>
  <si>
    <t>1487</t>
  </si>
  <si>
    <t>Vänersborg</t>
  </si>
  <si>
    <t>1488</t>
  </si>
  <si>
    <t>Trollhättan</t>
  </si>
  <si>
    <t>1489</t>
  </si>
  <si>
    <t>Alingsås</t>
  </si>
  <si>
    <t>1490</t>
  </si>
  <si>
    <t>Borås</t>
  </si>
  <si>
    <t>SE505C1</t>
  </si>
  <si>
    <t>SE505L1</t>
  </si>
  <si>
    <t>1491</t>
  </si>
  <si>
    <t>Ulricehamn</t>
  </si>
  <si>
    <t>1492</t>
  </si>
  <si>
    <t>Åmål</t>
  </si>
  <si>
    <t>1493</t>
  </si>
  <si>
    <t>Mariestad</t>
  </si>
  <si>
    <t>1494</t>
  </si>
  <si>
    <t>Lidköping</t>
  </si>
  <si>
    <t>1495</t>
  </si>
  <si>
    <t>Skara</t>
  </si>
  <si>
    <t>1496</t>
  </si>
  <si>
    <t>Skövde</t>
  </si>
  <si>
    <t>1497</t>
  </si>
  <si>
    <t>Hjo</t>
  </si>
  <si>
    <t>1498</t>
  </si>
  <si>
    <t>Tidaholm</t>
  </si>
  <si>
    <t>1499</t>
  </si>
  <si>
    <t>Falköping</t>
  </si>
  <si>
    <t>SE311</t>
  </si>
  <si>
    <t>1715</t>
  </si>
  <si>
    <t>Kil</t>
  </si>
  <si>
    <t>1730</t>
  </si>
  <si>
    <t>Eda</t>
  </si>
  <si>
    <t>1737</t>
  </si>
  <si>
    <t>Torsby</t>
  </si>
  <si>
    <t>1760</t>
  </si>
  <si>
    <t>Storfors</t>
  </si>
  <si>
    <t>1761</t>
  </si>
  <si>
    <t>Hammarö</t>
  </si>
  <si>
    <t>1762</t>
  </si>
  <si>
    <t>Munkfors</t>
  </si>
  <si>
    <t>1763</t>
  </si>
  <si>
    <t>Forshaga</t>
  </si>
  <si>
    <t>1764</t>
  </si>
  <si>
    <t>Grums</t>
  </si>
  <si>
    <t>1765</t>
  </si>
  <si>
    <t>Årjäng</t>
  </si>
  <si>
    <t>1766</t>
  </si>
  <si>
    <t>Sunne</t>
  </si>
  <si>
    <t>1780</t>
  </si>
  <si>
    <t>Karlstad</t>
  </si>
  <si>
    <t>1781</t>
  </si>
  <si>
    <t>Kristinehamn</t>
  </si>
  <si>
    <t>1782</t>
  </si>
  <si>
    <t>Filipstad</t>
  </si>
  <si>
    <t>1783</t>
  </si>
  <si>
    <t>Hagfors</t>
  </si>
  <si>
    <t>1784</t>
  </si>
  <si>
    <t>Arvika</t>
  </si>
  <si>
    <t>1785</t>
  </si>
  <si>
    <t>Säffle</t>
  </si>
  <si>
    <t>SE124</t>
  </si>
  <si>
    <t>1814</t>
  </si>
  <si>
    <t>Lekeberg</t>
  </si>
  <si>
    <t>SE008L1</t>
  </si>
  <si>
    <t>Örebro</t>
  </si>
  <si>
    <t>Laxå</t>
  </si>
  <si>
    <t>1861</t>
  </si>
  <si>
    <t>Hallsberg</t>
  </si>
  <si>
    <t>1862</t>
  </si>
  <si>
    <t>Degerfors</t>
  </si>
  <si>
    <t>1863</t>
  </si>
  <si>
    <t>Hällefors</t>
  </si>
  <si>
    <t>1864</t>
  </si>
  <si>
    <t>Ljusnarsberg</t>
  </si>
  <si>
    <t>1880</t>
  </si>
  <si>
    <t>SE008C1</t>
  </si>
  <si>
    <t>1881</t>
  </si>
  <si>
    <t>Kumla</t>
  </si>
  <si>
    <t>1882</t>
  </si>
  <si>
    <t>Askersund</t>
  </si>
  <si>
    <t>1883</t>
  </si>
  <si>
    <t>Karlskoga</t>
  </si>
  <si>
    <t>1884</t>
  </si>
  <si>
    <t>Nora</t>
  </si>
  <si>
    <t>1885</t>
  </si>
  <si>
    <t>Lindesberg</t>
  </si>
  <si>
    <t>SE125</t>
  </si>
  <si>
    <t>1904</t>
  </si>
  <si>
    <t>Skinnskatteberg</t>
  </si>
  <si>
    <t>1907</t>
  </si>
  <si>
    <t>Surahammar</t>
  </si>
  <si>
    <t>SE501L1</t>
  </si>
  <si>
    <t>Västerås</t>
  </si>
  <si>
    <t>1960</t>
  </si>
  <si>
    <t>Kungsör</t>
  </si>
  <si>
    <t>1961</t>
  </si>
  <si>
    <t>Hallstahammar</t>
  </si>
  <si>
    <t>1962</t>
  </si>
  <si>
    <t>Norberg</t>
  </si>
  <si>
    <t>1980</t>
  </si>
  <si>
    <t>SE501C1</t>
  </si>
  <si>
    <t>1981</t>
  </si>
  <si>
    <t>Sala</t>
  </si>
  <si>
    <t>1982</t>
  </si>
  <si>
    <t>Fagersta</t>
  </si>
  <si>
    <t>1983</t>
  </si>
  <si>
    <t>Köping</t>
  </si>
  <si>
    <t>1984</t>
  </si>
  <si>
    <t>Arboga</t>
  </si>
  <si>
    <t>SE312</t>
  </si>
  <si>
    <t>2021</t>
  </si>
  <si>
    <t>Vansbro</t>
  </si>
  <si>
    <t>2023</t>
  </si>
  <si>
    <t>Malung-Sälen</t>
  </si>
  <si>
    <t>2026</t>
  </si>
  <si>
    <t>Gagnef</t>
  </si>
  <si>
    <t>2029</t>
  </si>
  <si>
    <t>Leksand</t>
  </si>
  <si>
    <t>2031</t>
  </si>
  <si>
    <t>Rättvik</t>
  </si>
  <si>
    <t>2034</t>
  </si>
  <si>
    <t>Orsa</t>
  </si>
  <si>
    <t>2039</t>
  </si>
  <si>
    <t>Älvdalen</t>
  </si>
  <si>
    <t>2061</t>
  </si>
  <si>
    <t>Smedjebacken</t>
  </si>
  <si>
    <t>2062</t>
  </si>
  <si>
    <t>2080</t>
  </si>
  <si>
    <t>Falun</t>
  </si>
  <si>
    <t>2081</t>
  </si>
  <si>
    <t>Borlänge</t>
  </si>
  <si>
    <t>2082</t>
  </si>
  <si>
    <t>Säter</t>
  </si>
  <si>
    <t>2083</t>
  </si>
  <si>
    <t>Hedemora</t>
  </si>
  <si>
    <t>2084</t>
  </si>
  <si>
    <t>Avesta</t>
  </si>
  <si>
    <t>2085</t>
  </si>
  <si>
    <t>Ludvika</t>
  </si>
  <si>
    <t>SE313</t>
  </si>
  <si>
    <t>Ockelbo</t>
  </si>
  <si>
    <t>Hofors</t>
  </si>
  <si>
    <t>Ovanåker</t>
  </si>
  <si>
    <t>2132</t>
  </si>
  <si>
    <t>Nordanstig</t>
  </si>
  <si>
    <t>2161</t>
  </si>
  <si>
    <t>Ljusdal</t>
  </si>
  <si>
    <t>2180</t>
  </si>
  <si>
    <t>Gävle</t>
  </si>
  <si>
    <t>2181</t>
  </si>
  <si>
    <t>Sandviken</t>
  </si>
  <si>
    <t>2182</t>
  </si>
  <si>
    <t>Söderhamn</t>
  </si>
  <si>
    <t>2183</t>
  </si>
  <si>
    <t>Bollnäs</t>
  </si>
  <si>
    <t>2184</t>
  </si>
  <si>
    <t>Hudiksvall</t>
  </si>
  <si>
    <t>SE321</t>
  </si>
  <si>
    <t>2260</t>
  </si>
  <si>
    <t>Ånge</t>
  </si>
  <si>
    <t>2262</t>
  </si>
  <si>
    <t>Timrå</t>
  </si>
  <si>
    <t>2280</t>
  </si>
  <si>
    <t>Härnösand</t>
  </si>
  <si>
    <t>2281</t>
  </si>
  <si>
    <t>Sundsvall</t>
  </si>
  <si>
    <t>2282</t>
  </si>
  <si>
    <t>Kramfors</t>
  </si>
  <si>
    <t>2283</t>
  </si>
  <si>
    <t>Sollefteå</t>
  </si>
  <si>
    <t>2284</t>
  </si>
  <si>
    <t>Örnsköldsvik</t>
  </si>
  <si>
    <t>SE322</t>
  </si>
  <si>
    <t>2303</t>
  </si>
  <si>
    <t>Ragunda</t>
  </si>
  <si>
    <t>2305</t>
  </si>
  <si>
    <t>Bräcke</t>
  </si>
  <si>
    <t>2309</t>
  </si>
  <si>
    <t>Krokom</t>
  </si>
  <si>
    <t>2313</t>
  </si>
  <si>
    <t>Strömsund</t>
  </si>
  <si>
    <t>2321</t>
  </si>
  <si>
    <t>Åre</t>
  </si>
  <si>
    <t>2326</t>
  </si>
  <si>
    <t>Berg</t>
  </si>
  <si>
    <t>2361</t>
  </si>
  <si>
    <t>Härjedalen</t>
  </si>
  <si>
    <t>2380</t>
  </si>
  <si>
    <t>Östersund</t>
  </si>
  <si>
    <t>SE331</t>
  </si>
  <si>
    <t>2401</t>
  </si>
  <si>
    <t>Nordmaling</t>
  </si>
  <si>
    <t>SE005L1</t>
  </si>
  <si>
    <t>Umeå</t>
  </si>
  <si>
    <t>2403</t>
  </si>
  <si>
    <t>Bjurholm</t>
  </si>
  <si>
    <t>2404</t>
  </si>
  <si>
    <t>Vindeln</t>
  </si>
  <si>
    <t>2409</t>
  </si>
  <si>
    <t>Robertsfors</t>
  </si>
  <si>
    <t>2417</t>
  </si>
  <si>
    <t>Norsjö</t>
  </si>
  <si>
    <t>2418</t>
  </si>
  <si>
    <t>Malå</t>
  </si>
  <si>
    <t>2421</t>
  </si>
  <si>
    <t>Storuman</t>
  </si>
  <si>
    <t>2422</t>
  </si>
  <si>
    <t>Sorsele</t>
  </si>
  <si>
    <t>2425</t>
  </si>
  <si>
    <t>Dorotea</t>
  </si>
  <si>
    <t>2460</t>
  </si>
  <si>
    <t>Vännäs</t>
  </si>
  <si>
    <t>2462</t>
  </si>
  <si>
    <t>Vilhelmina</t>
  </si>
  <si>
    <t>2463</t>
  </si>
  <si>
    <t>Åsele</t>
  </si>
  <si>
    <t>2480</t>
  </si>
  <si>
    <t>SE005C1</t>
  </si>
  <si>
    <t>2481</t>
  </si>
  <si>
    <t>Lycksele</t>
  </si>
  <si>
    <t>2482</t>
  </si>
  <si>
    <t>Skellefteå</t>
  </si>
  <si>
    <t>SE332</t>
  </si>
  <si>
    <t>2505</t>
  </si>
  <si>
    <t>Arvidsjaur</t>
  </si>
  <si>
    <t>Arjeplog</t>
  </si>
  <si>
    <t>Jokkmokk</t>
  </si>
  <si>
    <t>2513</t>
  </si>
  <si>
    <t>Överkalix</t>
  </si>
  <si>
    <t>2514</t>
  </si>
  <si>
    <t>Kalix</t>
  </si>
  <si>
    <t>2518</t>
  </si>
  <si>
    <t>2521</t>
  </si>
  <si>
    <t>Pajala</t>
  </si>
  <si>
    <t>2523</t>
  </si>
  <si>
    <t>Gällivare</t>
  </si>
  <si>
    <t>2560</t>
  </si>
  <si>
    <t>Älvsbyn</t>
  </si>
  <si>
    <t>2580</t>
  </si>
  <si>
    <t>Luleå</t>
  </si>
  <si>
    <t>2581</t>
  </si>
  <si>
    <t>Piteå</t>
  </si>
  <si>
    <t>2582</t>
  </si>
  <si>
    <t>Boden</t>
  </si>
  <si>
    <t>2583</t>
  </si>
  <si>
    <t>Haparanda</t>
  </si>
  <si>
    <t>2584</t>
  </si>
  <si>
    <t>Kiruna</t>
  </si>
  <si>
    <t>n.a</t>
  </si>
  <si>
    <t>NO001C</t>
  </si>
  <si>
    <t>comparison not possible</t>
  </si>
  <si>
    <t>NO001F</t>
  </si>
  <si>
    <t>NO002C</t>
  </si>
  <si>
    <t>NO004F</t>
  </si>
  <si>
    <t>Gjemnes</t>
  </si>
  <si>
    <t>Nes (Akershus)</t>
  </si>
  <si>
    <t>NO003C</t>
  </si>
  <si>
    <t>NO002F</t>
  </si>
  <si>
    <t>NO004C</t>
  </si>
  <si>
    <t>NO003F</t>
  </si>
  <si>
    <t>CHANGE (yes/no)</t>
  </si>
  <si>
    <t>099</t>
  </si>
  <si>
    <t>Honkajoki</t>
  </si>
  <si>
    <t>Keski-Suomi</t>
  </si>
  <si>
    <t>Etelä-Pohjanmaa</t>
  </si>
  <si>
    <t>Pohjois-Pohjanmaa</t>
  </si>
  <si>
    <t>Uusimaa</t>
  </si>
  <si>
    <t>Varsinais-Suomi</t>
  </si>
  <si>
    <t>Åland</t>
  </si>
  <si>
    <t>Pohjanmaa</t>
  </si>
  <si>
    <t>Etelä-Savo</t>
  </si>
  <si>
    <t>Lappi</t>
  </si>
  <si>
    <t>Satakunta</t>
  </si>
  <si>
    <t>Kanta-Häme</t>
  </si>
  <si>
    <t>Keski-Pohjanmaa</t>
  </si>
  <si>
    <t>Päijät-Häme</t>
  </si>
  <si>
    <t>Pirkanmaa</t>
  </si>
  <si>
    <t>Kymenlaakso</t>
  </si>
  <si>
    <t>Kainuu</t>
  </si>
  <si>
    <t>Pohjois-Savo</t>
  </si>
  <si>
    <t>Pohjois-Karjala</t>
  </si>
  <si>
    <t>Etelä-Karjala</t>
  </si>
  <si>
    <t>latitude</t>
  </si>
  <si>
    <t>longitude</t>
  </si>
  <si>
    <t>Västra Götaland</t>
  </si>
  <si>
    <t>Kronoberg</t>
  </si>
  <si>
    <t>Västmanland</t>
  </si>
  <si>
    <t>Norrbotten</t>
  </si>
  <si>
    <t>Värmland</t>
  </si>
  <si>
    <t>Dalarna</t>
  </si>
  <si>
    <t>Jämtland</t>
  </si>
  <si>
    <t>Västerbotten</t>
  </si>
  <si>
    <t>Skåne</t>
  </si>
  <si>
    <t>Gävleborg</t>
  </si>
  <si>
    <t>Östergötland</t>
  </si>
  <si>
    <t>Södermanland</t>
  </si>
  <si>
    <t>Halland</t>
  </si>
  <si>
    <t>Västernorrland</t>
  </si>
  <si>
    <t>Blekinge</t>
  </si>
  <si>
    <t>A</t>
  </si>
  <si>
    <t>lat</t>
  </si>
  <si>
    <t>lng</t>
  </si>
  <si>
    <t>Taul2!E2:H365</t>
  </si>
  <si>
    <t>19' 59.9988</t>
  </si>
  <si>
    <t>Syddanmark</t>
  </si>
  <si>
    <t>Nordjylland</t>
  </si>
  <si>
    <t>Midtjylland</t>
  </si>
  <si>
    <t>Hovedstaden</t>
  </si>
  <si>
    <t>Sjælland</t>
  </si>
  <si>
    <t>v</t>
  </si>
  <si>
    <t>Sør-Trøndelag</t>
  </si>
  <si>
    <t>Telemark</t>
  </si>
  <si>
    <t>Akkerhaugen</t>
  </si>
  <si>
    <t>Rogaland</t>
  </si>
  <si>
    <t>Åkrehamn</t>
  </si>
  <si>
    <t>Aksdal</t>
  </si>
  <si>
    <t>Buskerud</t>
  </si>
  <si>
    <t>Ålen</t>
  </si>
  <si>
    <t>Møre og Romsdal</t>
  </si>
  <si>
    <t>Ålgård</t>
  </si>
  <si>
    <t>Nordland</t>
  </si>
  <si>
    <t>Finnmark</t>
  </si>
  <si>
    <t>Hedmark</t>
  </si>
  <si>
    <t>Aust-Agder</t>
  </si>
  <si>
    <t>Åndalsnes</t>
  </si>
  <si>
    <t>Vestfold</t>
  </si>
  <si>
    <t>Andebu</t>
  </si>
  <si>
    <t>Andenes</t>
  </si>
  <si>
    <t>Sogn og Fjordane</t>
  </si>
  <si>
    <t>Årdalstangen</t>
  </si>
  <si>
    <t>Akershus</t>
  </si>
  <si>
    <t>Årnes</t>
  </si>
  <si>
    <t>Troms</t>
  </si>
  <si>
    <t>Årstein</t>
  </si>
  <si>
    <t>Vest-Agder</t>
  </si>
  <si>
    <t>Åsgårdstrand</t>
  </si>
  <si>
    <t>Østfold</t>
  </si>
  <si>
    <t>Askim</t>
  </si>
  <si>
    <t>Hordaland</t>
  </si>
  <si>
    <t>Aurlandsvangen</t>
  </si>
  <si>
    <t>Oppland</t>
  </si>
  <si>
    <t>Bagn</t>
  </si>
  <si>
    <t>Balestrand</t>
  </si>
  <si>
    <t>Ballangen</t>
  </si>
  <si>
    <t>Batnfjordsøra</t>
  </si>
  <si>
    <t>Bergset</t>
  </si>
  <si>
    <t>Berkåk</t>
  </si>
  <si>
    <t>Birkeland</t>
  </si>
  <si>
    <t>Bogen</t>
  </si>
  <si>
    <t>Borkenes</t>
  </si>
  <si>
    <t>Børsa</t>
  </si>
  <si>
    <t>Botngård</t>
  </si>
  <si>
    <t>Brattvåg</t>
  </si>
  <si>
    <t>Breivikbotn</t>
  </si>
  <si>
    <t>Brekstad</t>
  </si>
  <si>
    <t>Bremnes</t>
  </si>
  <si>
    <t>Brevik</t>
  </si>
  <si>
    <t>Brønnøysund</t>
  </si>
  <si>
    <t>Brøstadbotn</t>
  </si>
  <si>
    <t>Bruflat</t>
  </si>
  <si>
    <t>Bruhagen</t>
  </si>
  <si>
    <t>Brumunddal</t>
  </si>
  <si>
    <t>Bryne</t>
  </si>
  <si>
    <t>Burfjord</t>
  </si>
  <si>
    <t>Dale</t>
  </si>
  <si>
    <t>Dalen</t>
  </si>
  <si>
    <t>Dokka</t>
  </si>
  <si>
    <t>Drøbak</t>
  </si>
  <si>
    <t>Nord-Trøndelag</t>
  </si>
  <si>
    <t>Dun</t>
  </si>
  <si>
    <t>Egersund</t>
  </si>
  <si>
    <t>Eide</t>
  </si>
  <si>
    <t>Eidsberg</t>
  </si>
  <si>
    <t>Eidsvåg</t>
  </si>
  <si>
    <t>Eikelandsosen</t>
  </si>
  <si>
    <t>Eivinvik</t>
  </si>
  <si>
    <t>Elnesvågen</t>
  </si>
  <si>
    <t>Evenskjer</t>
  </si>
  <si>
    <t>Evje</t>
  </si>
  <si>
    <t>Fagernes</t>
  </si>
  <si>
    <t>Falkhytta</t>
  </si>
  <si>
    <t>Fauske</t>
  </si>
  <si>
    <t>Fetsund</t>
  </si>
  <si>
    <t>Fillan</t>
  </si>
  <si>
    <t>Finnsnes</t>
  </si>
  <si>
    <t>Fiskå</t>
  </si>
  <si>
    <t>Fjerdingby</t>
  </si>
  <si>
    <t>Flisa</t>
  </si>
  <si>
    <t>Florø</t>
  </si>
  <si>
    <t>Førde</t>
  </si>
  <si>
    <t>Forsand</t>
  </si>
  <si>
    <t>Fosnavåg</t>
  </si>
  <si>
    <t>Fossby</t>
  </si>
  <si>
    <t>Frei</t>
  </si>
  <si>
    <t>Frekhaug</t>
  </si>
  <si>
    <t>Gaupne</t>
  </si>
  <si>
    <t>Granvin</t>
  </si>
  <si>
    <t>Gryllefjord</t>
  </si>
  <si>
    <t>Hammerfest</t>
  </si>
  <si>
    <t>Hamnvik</t>
  </si>
  <si>
    <t>Hansnes</t>
  </si>
  <si>
    <t>Haram</t>
  </si>
  <si>
    <t>Hardbakke</t>
  </si>
  <si>
    <t>Harstad</t>
  </si>
  <si>
    <t>Hattfjelldal</t>
  </si>
  <si>
    <t>Hauge</t>
  </si>
  <si>
    <t>Havøysund</t>
  </si>
  <si>
    <t>Heggenes</t>
  </si>
  <si>
    <t>Hermansverk</t>
  </si>
  <si>
    <t>Hobøl</t>
  </si>
  <si>
    <t>Hokksund</t>
  </si>
  <si>
    <t>Hommelvik</t>
  </si>
  <si>
    <t>Hønefoss</t>
  </si>
  <si>
    <t>Honningsvåg</t>
  </si>
  <si>
    <t>Hopen</t>
  </si>
  <si>
    <t>Hornindal</t>
  </si>
  <si>
    <t>Hov</t>
  </si>
  <si>
    <t>Inndyr</t>
  </si>
  <si>
    <t>Isdalstø</t>
  </si>
  <si>
    <t>Jaren</t>
  </si>
  <si>
    <t>Jessheim</t>
  </si>
  <si>
    <t>Jondal</t>
  </si>
  <si>
    <t>Jørpeland</t>
  </si>
  <si>
    <t>Judaberg</t>
  </si>
  <si>
    <t>Karasjok</t>
  </si>
  <si>
    <t>Kautokeino</t>
  </si>
  <si>
    <t>Kinsarvik</t>
  </si>
  <si>
    <t>Kirkenær</t>
  </si>
  <si>
    <t>Kirkenes</t>
  </si>
  <si>
    <t>Kjøllefjord</t>
  </si>
  <si>
    <t>Kjøpsvik</t>
  </si>
  <si>
    <t>Klæbu</t>
  </si>
  <si>
    <t>Kleppe</t>
  </si>
  <si>
    <t>Kleppestø</t>
  </si>
  <si>
    <t>Kolbotn</t>
  </si>
  <si>
    <t>Kolvereid</t>
  </si>
  <si>
    <t>Konsmo</t>
  </si>
  <si>
    <t>Kopervik</t>
  </si>
  <si>
    <t>Koppang</t>
  </si>
  <si>
    <t>Korgen</t>
  </si>
  <si>
    <t>Kosvik</t>
  </si>
  <si>
    <t>Krokstadøra</t>
  </si>
  <si>
    <t>Kvalsund</t>
  </si>
  <si>
    <t>Kyrksæterøra</t>
  </si>
  <si>
    <t>Lærdalsøyri</t>
  </si>
  <si>
    <t>Lakselv</t>
  </si>
  <si>
    <t>Lampeland</t>
  </si>
  <si>
    <t>Langesund</t>
  </si>
  <si>
    <t>Langevåg</t>
  </si>
  <si>
    <t>Larsnes</t>
  </si>
  <si>
    <t>Lauvsnes</t>
  </si>
  <si>
    <t>Leinesfjord</t>
  </si>
  <si>
    <t>Leknes</t>
  </si>
  <si>
    <t>Leksvik</t>
  </si>
  <si>
    <t>Leland</t>
  </si>
  <si>
    <t>Lena</t>
  </si>
  <si>
    <t>Lensvik</t>
  </si>
  <si>
    <t>Lenvik</t>
  </si>
  <si>
    <t>Liabøen</t>
  </si>
  <si>
    <t>Lindås</t>
  </si>
  <si>
    <t>Lommedalen</t>
  </si>
  <si>
    <t>Lonevåg</t>
  </si>
  <si>
    <t>Lyngseidet</t>
  </si>
  <si>
    <t>Malm</t>
  </si>
  <si>
    <t>Måløy</t>
  </si>
  <si>
    <t>Mandal</t>
  </si>
  <si>
    <t>Manger</t>
  </si>
  <si>
    <t>Marnardal</t>
  </si>
  <si>
    <t>Masfjordnes</t>
  </si>
  <si>
    <t>Mehamn</t>
  </si>
  <si>
    <t>Meland</t>
  </si>
  <si>
    <t>Meldal</t>
  </si>
  <si>
    <t>Mesøy</t>
  </si>
  <si>
    <t>Midsund</t>
  </si>
  <si>
    <t>Mjøndalen</t>
  </si>
  <si>
    <t>Mo</t>
  </si>
  <si>
    <t>Mo i Rana</t>
  </si>
  <si>
    <t>Moen</t>
  </si>
  <si>
    <t>Moi</t>
  </si>
  <si>
    <t>Moldjord</t>
  </si>
  <si>
    <t>Mosjøen</t>
  </si>
  <si>
    <t>Myre</t>
  </si>
  <si>
    <t>Mysen</t>
  </si>
  <si>
    <t>Namdalseid</t>
  </si>
  <si>
    <t>Namsos</t>
  </si>
  <si>
    <t>Naustdal</t>
  </si>
  <si>
    <t>Nedre Eiker</t>
  </si>
  <si>
    <t>Nesoddtangen</t>
  </si>
  <si>
    <t>Nodeland</t>
  </si>
  <si>
    <t>Nordfjordeid</t>
  </si>
  <si>
    <t>Nordli</t>
  </si>
  <si>
    <t>Nordre Fåle</t>
  </si>
  <si>
    <t>Noresund</t>
  </si>
  <si>
    <t>Norheimsund</t>
  </si>
  <si>
    <t>Nøtterøy</t>
  </si>
  <si>
    <t>Odda</t>
  </si>
  <si>
    <t>Øksfjord</t>
  </si>
  <si>
    <t>Olderdalen</t>
  </si>
  <si>
    <t>Ølen</t>
  </si>
  <si>
    <t>Oppegård</t>
  </si>
  <si>
    <t>Oppeid</t>
  </si>
  <si>
    <t>Ørje</t>
  </si>
  <si>
    <t>Orkanger</t>
  </si>
  <si>
    <t>Ørnes</t>
  </si>
  <si>
    <t>Ørskog</t>
  </si>
  <si>
    <t>Østre Gausdal</t>
  </si>
  <si>
    <t>Oteren</t>
  </si>
  <si>
    <t>Otta</t>
  </si>
  <si>
    <t>Prestfoss</t>
  </si>
  <si>
    <t>Ramberg</t>
  </si>
  <si>
    <t>Ranemsletta</t>
  </si>
  <si>
    <t>Raufoss</t>
  </si>
  <si>
    <t>Reine</t>
  </si>
  <si>
    <t>Rena</t>
  </si>
  <si>
    <t>Rissa</t>
  </si>
  <si>
    <t>Rjukan</t>
  </si>
  <si>
    <t>Roa</t>
  </si>
  <si>
    <t>Roan</t>
  </si>
  <si>
    <t>Rødberg</t>
  </si>
  <si>
    <t>Rognan</t>
  </si>
  <si>
    <t>Rømskog</t>
  </si>
  <si>
    <t>Rong</t>
  </si>
  <si>
    <t>Rørvik</t>
  </si>
  <si>
    <t>Rosendal</t>
  </si>
  <si>
    <t>Røyken</t>
  </si>
  <si>
    <t>Røyrvik</t>
  </si>
  <si>
    <t>Røyse</t>
  </si>
  <si>
    <t>Rygge</t>
  </si>
  <si>
    <t>Sætre</t>
  </si>
  <si>
    <t>Sagstua</t>
  </si>
  <si>
    <t>Sagvåg</t>
  </si>
  <si>
    <t>Sand</t>
  </si>
  <si>
    <t>Sandane</t>
  </si>
  <si>
    <t>Sandnessjøen</t>
  </si>
  <si>
    <t>Sandvika</t>
  </si>
  <si>
    <t>Sauar</t>
  </si>
  <si>
    <t>Sauland</t>
  </si>
  <si>
    <t>Selje</t>
  </si>
  <si>
    <t>Sistranda</t>
  </si>
  <si>
    <t>Sjøvegan</t>
  </si>
  <si>
    <t>Skaland</t>
  </si>
  <si>
    <t>Skarnes</t>
  </si>
  <si>
    <t>Skei</t>
  </si>
  <si>
    <t>Ski</t>
  </si>
  <si>
    <t>Skjærhalden</t>
  </si>
  <si>
    <t>Skodje</t>
  </si>
  <si>
    <t>Skogsvåg</t>
  </si>
  <si>
    <t>Skotterud</t>
  </si>
  <si>
    <t>Slidre</t>
  </si>
  <si>
    <t>Snåsa</t>
  </si>
  <si>
    <t>Søgne</t>
  </si>
  <si>
    <t>Solfjellsjøen</t>
  </si>
  <si>
    <t>Sørland</t>
  </si>
  <si>
    <t>Sortland</t>
  </si>
  <si>
    <t>Sørum</t>
  </si>
  <si>
    <t>Sørumsand</t>
  </si>
  <si>
    <t>Spydeberg</t>
  </si>
  <si>
    <t>Stavern</t>
  </si>
  <si>
    <t>Steinsdalen</t>
  </si>
  <si>
    <t>Steinshamn</t>
  </si>
  <si>
    <t>Stokke</t>
  </si>
  <si>
    <t>Stokmarknes</t>
  </si>
  <si>
    <t>Stordal</t>
  </si>
  <si>
    <t>Store Skånland</t>
  </si>
  <si>
    <t>Storebø</t>
  </si>
  <si>
    <t>Støren</t>
  </si>
  <si>
    <t>Storslett</t>
  </si>
  <si>
    <t>Storsteinnes</t>
  </si>
  <si>
    <t>Straume</t>
  </si>
  <si>
    <t>Straumen</t>
  </si>
  <si>
    <t>Straumsjøen</t>
  </si>
  <si>
    <t>Suldalsosen</t>
  </si>
  <si>
    <t>Sunndalsøra</t>
  </si>
  <si>
    <t>Svelgen</t>
  </si>
  <si>
    <t>Svelvik</t>
  </si>
  <si>
    <t>Svolvær</t>
  </si>
  <si>
    <t>Tana Bru</t>
  </si>
  <si>
    <t>Tennevoll</t>
  </si>
  <si>
    <t>Terråk</t>
  </si>
  <si>
    <t>Tiller</t>
  </si>
  <si>
    <t>Tingvatn</t>
  </si>
  <si>
    <t>Tonstad</t>
  </si>
  <si>
    <t>Treungen</t>
  </si>
  <si>
    <t>Trofors</t>
  </si>
  <si>
    <t>Trøgstad</t>
  </si>
  <si>
    <t>Tysse</t>
  </si>
  <si>
    <t>Uggdal</t>
  </si>
  <si>
    <t>Ulefoss</t>
  </si>
  <si>
    <t>Ulsteinvik</t>
  </si>
  <si>
    <t>Vågaholmen</t>
  </si>
  <si>
    <t>Valderhaug</t>
  </si>
  <si>
    <t>Våler</t>
  </si>
  <si>
    <t>Valldal</t>
  </si>
  <si>
    <t>Vangsvik</t>
  </si>
  <si>
    <t>Varangerbotn</t>
  </si>
  <si>
    <t>Varhaug</t>
  </si>
  <si>
    <t>Vereide</t>
  </si>
  <si>
    <t>Vigeland</t>
  </si>
  <si>
    <t>Vikersund</t>
  </si>
  <si>
    <t>Vikeså</t>
  </si>
  <si>
    <t>Vikevåg</t>
  </si>
  <si>
    <t>Vikøyri</t>
  </si>
  <si>
    <t>Vinstra</t>
  </si>
  <si>
    <t>Vossevangen</t>
  </si>
  <si>
    <t>Ny-Ålesund</t>
  </si>
  <si>
    <t>Longyearbyen</t>
  </si>
  <si>
    <t>Barentsburg</t>
  </si>
  <si>
    <t>Sør-Spitsbergen</t>
  </si>
  <si>
    <t>Sveagruva</t>
  </si>
  <si>
    <t>Indre Wijdefjorden</t>
  </si>
  <si>
    <t>Nordvest-Spitsbergen</t>
  </si>
  <si>
    <t>Nordaust-Svalbard</t>
  </si>
  <si>
    <t>Søraust-Svalbard</t>
  </si>
  <si>
    <t>Bjørnøya</t>
  </si>
  <si>
    <t>Colesbukta</t>
  </si>
  <si>
    <t>Pyramiden</t>
  </si>
  <si>
    <t>Nordenskiöld Land</t>
  </si>
  <si>
    <t>Sassen-Bünsow Land</t>
  </si>
  <si>
    <t>Nordre Isfjorden</t>
  </si>
  <si>
    <t>Forlandet</t>
  </si>
  <si>
    <t>Herøy</t>
  </si>
  <si>
    <t>Svalbard</t>
  </si>
  <si>
    <t>Snåase</t>
  </si>
  <si>
    <t>Raarvihke</t>
  </si>
  <si>
    <t>Aarborte</t>
  </si>
  <si>
    <t>Evenes</t>
  </si>
  <si>
    <t>Dielddanuorri</t>
  </si>
  <si>
    <t>Storfjord</t>
  </si>
  <si>
    <t>Gáivuotna</t>
  </si>
  <si>
    <t>Nordreisa</t>
  </si>
  <si>
    <t>Deatnu Tana</t>
  </si>
  <si>
    <t>Unjárga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</si>
</sst>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%"/>
    <numFmt numFmtId="166" formatCode="0_ ;\-0\ "/>
    <numFmt numFmtId="167" formatCode="0.000%"/>
  </numFmts>
  <fonts count="29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rgb="FFFF0000"/>
      <name val="Arial"/>
      <family val="2"/>
    </font>
    <font>
      <sz val="10"/>
      <name val="Arial Greek"/>
      <family val="2"/>
      <charset val="161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MS Sans Serif"/>
      <family val="2"/>
    </font>
    <font>
      <sz val="9"/>
      <color theme="1"/>
      <name val="Calibri"/>
      <family val="2"/>
      <scheme val="minor"/>
    </font>
    <font>
      <sz val="11"/>
      <name val="Calibri"/>
    </font>
    <font>
      <sz val="10"/>
      <color rgb="FF1F497D"/>
      <name val="Arial"/>
      <family val="2"/>
    </font>
    <font>
      <b/>
      <sz val="10"/>
      <color theme="1"/>
      <name val="Arial"/>
      <family val="2"/>
      <charset val="238"/>
    </font>
    <font>
      <sz val="11"/>
      <color rgb="FFFF0000"/>
      <name val="Calibri"/>
      <family val="2"/>
    </font>
    <font>
      <sz val="11"/>
      <color rgb="FFFF0000"/>
      <name val="Arial"/>
      <family val="2"/>
    </font>
    <font>
      <sz val="8"/>
      <color rgb="FF4D5156"/>
      <name val="Arial"/>
      <family val="2"/>
    </font>
    <font>
      <sz val="8"/>
      <color rgb="FF202124"/>
      <name val="Arial"/>
      <family val="2"/>
    </font>
    <font>
      <sz val="11"/>
      <color theme="1"/>
      <name val="Calibri"/>
      <family val="2"/>
    </font>
    <font>
      <b/>
      <sz val="8"/>
      <color rgb="FF5F6368"/>
      <name val="Arial"/>
      <family val="2"/>
    </font>
    <font>
      <b/>
      <sz val="10"/>
      <color rgb="FF20212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0" fontId="0" fillId="0" borderId="0"/>
    <xf numFmtId="0" fontId="3" fillId="0" borderId="0"/>
    <xf numFmtId="0" fontId="6" fillId="0" borderId="0"/>
    <xf numFmtId="9" fontId="6" fillId="0" borderId="0" applyFont="0" applyFill="0" applyBorder="0" applyAlignment="0" applyProtection="0"/>
    <xf numFmtId="0" fontId="11" fillId="0" borderId="0"/>
    <xf numFmtId="0" fontId="12" fillId="0" borderId="0"/>
    <xf numFmtId="0" fontId="8" fillId="0" borderId="0"/>
    <xf numFmtId="0" fontId="15" fillId="0" borderId="0"/>
    <xf numFmtId="0" fontId="6" fillId="0" borderId="0"/>
    <xf numFmtId="164" fontId="12" fillId="0" borderId="0" applyFont="0" applyFill="0" applyBorder="0" applyAlignment="0" applyProtection="0"/>
    <xf numFmtId="0" fontId="16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6" fillId="0" borderId="0"/>
    <xf numFmtId="0" fontId="17" fillId="0" borderId="0"/>
    <xf numFmtId="0" fontId="3" fillId="0" borderId="0"/>
    <xf numFmtId="0" fontId="19" fillId="0" borderId="0"/>
    <xf numFmtId="0" fontId="3" fillId="0" borderId="0"/>
    <xf numFmtId="9" fontId="12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2"/>
    <xf numFmtId="0" fontId="6" fillId="0" borderId="0" xfId="2" applyFill="1"/>
    <xf numFmtId="3" fontId="5" fillId="0" borderId="0" xfId="2" applyNumberFormat="1" applyFont="1" applyFill="1" applyBorder="1" applyAlignment="1">
      <alignment horizontal="right"/>
    </xf>
    <xf numFmtId="165" fontId="5" fillId="0" borderId="0" xfId="3" applyNumberFormat="1" applyFont="1" applyFill="1" applyBorder="1" applyAlignment="1">
      <alignment horizontal="right"/>
    </xf>
    <xf numFmtId="0" fontId="9" fillId="0" borderId="0" xfId="2" applyFont="1"/>
    <xf numFmtId="0" fontId="8" fillId="0" borderId="0" xfId="2" applyFont="1"/>
    <xf numFmtId="0" fontId="5" fillId="0" borderId="3" xfId="2" applyFont="1" applyBorder="1"/>
    <xf numFmtId="0" fontId="4" fillId="6" borderId="4" xfId="2" applyFont="1" applyFill="1" applyBorder="1" applyAlignment="1">
      <alignment horizontal="center" vertical="center"/>
    </xf>
    <xf numFmtId="14" fontId="4" fillId="5" borderId="5" xfId="2" applyNumberFormat="1" applyFont="1" applyFill="1" applyBorder="1" applyAlignment="1">
      <alignment vertical="center"/>
    </xf>
    <xf numFmtId="3" fontId="5" fillId="0" borderId="5" xfId="2" applyNumberFormat="1" applyFont="1" applyFill="1" applyBorder="1" applyAlignment="1">
      <alignment horizontal="right"/>
    </xf>
    <xf numFmtId="14" fontId="4" fillId="5" borderId="6" xfId="2" applyNumberFormat="1" applyFont="1" applyFill="1" applyBorder="1" applyAlignment="1">
      <alignment vertical="center"/>
    </xf>
    <xf numFmtId="3" fontId="5" fillId="0" borderId="6" xfId="2" applyNumberFormat="1" applyFont="1" applyFill="1" applyBorder="1" applyAlignment="1">
      <alignment horizontal="right"/>
    </xf>
    <xf numFmtId="165" fontId="5" fillId="0" borderId="6" xfId="3" applyNumberFormat="1" applyFont="1" applyFill="1" applyBorder="1" applyAlignment="1">
      <alignment horizontal="right"/>
    </xf>
    <xf numFmtId="3" fontId="5" fillId="0" borderId="7" xfId="2" applyNumberFormat="1" applyFont="1" applyFill="1" applyBorder="1" applyAlignment="1">
      <alignment horizontal="right"/>
    </xf>
    <xf numFmtId="0" fontId="4" fillId="7" borderId="8" xfId="2" applyFont="1" applyFill="1" applyBorder="1" applyAlignment="1">
      <alignment vertical="center"/>
    </xf>
    <xf numFmtId="3" fontId="5" fillId="7" borderId="1" xfId="2" applyNumberFormat="1" applyFont="1" applyFill="1" applyBorder="1" applyAlignment="1">
      <alignment horizontal="right"/>
    </xf>
    <xf numFmtId="0" fontId="5" fillId="0" borderId="0" xfId="2" applyFont="1"/>
    <xf numFmtId="0" fontId="5" fillId="0" borderId="8" xfId="2" applyFont="1" applyBorder="1"/>
    <xf numFmtId="0" fontId="4" fillId="6" borderId="1" xfId="2" applyFont="1" applyFill="1" applyBorder="1" applyAlignment="1">
      <alignment horizontal="center" vertical="center"/>
    </xf>
    <xf numFmtId="14" fontId="4" fillId="5" borderId="7" xfId="2" applyNumberFormat="1" applyFont="1" applyFill="1" applyBorder="1" applyAlignment="1">
      <alignment vertical="center"/>
    </xf>
    <xf numFmtId="165" fontId="5" fillId="0" borderId="7" xfId="3" applyNumberFormat="1" applyFont="1" applyFill="1" applyBorder="1" applyAlignment="1">
      <alignment horizontal="right"/>
    </xf>
    <xf numFmtId="14" fontId="4" fillId="5" borderId="2" xfId="2" applyNumberFormat="1" applyFont="1" applyFill="1" applyBorder="1" applyAlignment="1">
      <alignment vertical="center"/>
    </xf>
    <xf numFmtId="3" fontId="5" fillId="0" borderId="2" xfId="2" applyNumberFormat="1" applyFont="1" applyFill="1" applyBorder="1" applyAlignment="1">
      <alignment horizontal="right"/>
    </xf>
    <xf numFmtId="165" fontId="5" fillId="0" borderId="2" xfId="3" applyNumberFormat="1" applyFont="1" applyFill="1" applyBorder="1" applyAlignment="1">
      <alignment horizontal="right"/>
    </xf>
    <xf numFmtId="0" fontId="10" fillId="0" borderId="0" xfId="2" applyFont="1"/>
    <xf numFmtId="0" fontId="7" fillId="0" borderId="0" xfId="2" applyFont="1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0" fontId="13" fillId="0" borderId="0" xfId="0" applyFont="1" applyFill="1" applyBorder="1"/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/>
    </xf>
    <xf numFmtId="49" fontId="4" fillId="0" borderId="0" xfId="0" applyNumberFormat="1" applyFont="1" applyFill="1" applyBorder="1"/>
    <xf numFmtId="3" fontId="14" fillId="0" borderId="0" xfId="0" applyNumberFormat="1" applyFont="1" applyFill="1" applyBorder="1"/>
    <xf numFmtId="0" fontId="14" fillId="0" borderId="0" xfId="0" applyFont="1" applyFill="1" applyBorder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Border="1"/>
    <xf numFmtId="0" fontId="8" fillId="0" borderId="0" xfId="0" applyFont="1" applyFill="1" applyBorder="1"/>
    <xf numFmtId="0" fontId="8" fillId="0" borderId="0" xfId="0" applyFont="1"/>
    <xf numFmtId="0" fontId="8" fillId="0" borderId="0" xfId="0" applyFont="1" applyAlignment="1">
      <alignment horizontal="left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166" fontId="8" fillId="0" borderId="0" xfId="9" applyNumberFormat="1" applyFont="1"/>
    <xf numFmtId="1" fontId="8" fillId="0" borderId="0" xfId="0" applyNumberFormat="1" applyFont="1"/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18" fillId="0" borderId="0" xfId="0" applyFont="1"/>
    <xf numFmtId="0" fontId="0" fillId="0" borderId="0" xfId="0" applyFont="1"/>
    <xf numFmtId="3" fontId="6" fillId="0" borderId="0" xfId="2" applyNumberFormat="1"/>
    <xf numFmtId="3" fontId="3" fillId="0" borderId="6" xfId="2" applyNumberFormat="1" applyFont="1" applyFill="1" applyBorder="1" applyAlignment="1">
      <alignment horizontal="right"/>
    </xf>
    <xf numFmtId="49" fontId="3" fillId="0" borderId="0" xfId="0" applyNumberFormat="1" applyFont="1" applyFill="1" applyBorder="1"/>
    <xf numFmtId="0" fontId="9" fillId="2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49" fontId="8" fillId="0" borderId="0" xfId="0" applyNumberFormat="1" applyFont="1"/>
    <xf numFmtId="0" fontId="3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right"/>
    </xf>
    <xf numFmtId="0" fontId="3" fillId="0" borderId="0" xfId="0" applyFont="1" applyFill="1" applyBorder="1" applyAlignment="1">
      <alignment horizontal="left"/>
    </xf>
    <xf numFmtId="1" fontId="8" fillId="0" borderId="0" xfId="0" applyNumberFormat="1" applyFont="1" applyFill="1" applyProtection="1"/>
    <xf numFmtId="0" fontId="3" fillId="0" borderId="0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9" fillId="2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3" fontId="3" fillId="0" borderId="0" xfId="0" applyNumberFormat="1" applyFont="1" applyFill="1" applyBorder="1" applyAlignment="1">
      <alignment vertical="center" wrapText="1"/>
    </xf>
    <xf numFmtId="0" fontId="3" fillId="0" borderId="0" xfId="1" applyFont="1" applyAlignment="1">
      <alignment horizontal="right"/>
    </xf>
    <xf numFmtId="0" fontId="3" fillId="0" borderId="0" xfId="0" applyFont="1" applyFill="1" applyBorder="1" applyAlignment="1">
      <alignment horizontal="left" wrapText="1"/>
    </xf>
    <xf numFmtId="49" fontId="8" fillId="0" borderId="0" xfId="5" applyNumberFormat="1" applyFont="1"/>
    <xf numFmtId="1" fontId="8" fillId="0" borderId="0" xfId="6" applyNumberFormat="1" applyFont="1"/>
    <xf numFmtId="0" fontId="3" fillId="0" borderId="0" xfId="1" applyFont="1"/>
    <xf numFmtId="0" fontId="3" fillId="0" borderId="0" xfId="17" applyFont="1"/>
    <xf numFmtId="0" fontId="3" fillId="0" borderId="0" xfId="17" applyNumberFormat="1" applyFont="1"/>
    <xf numFmtId="1" fontId="3" fillId="0" borderId="0" xfId="17" applyNumberFormat="1" applyFont="1"/>
    <xf numFmtId="0" fontId="3" fillId="0" borderId="0" xfId="17" applyFont="1" applyFill="1"/>
    <xf numFmtId="14" fontId="3" fillId="0" borderId="0" xfId="17" applyNumberFormat="1" applyFont="1"/>
    <xf numFmtId="0" fontId="3" fillId="0" borderId="0" xfId="1" applyFont="1" applyFill="1"/>
    <xf numFmtId="0" fontId="2" fillId="0" borderId="0" xfId="0" applyFont="1" applyFill="1"/>
    <xf numFmtId="1" fontId="5" fillId="0" borderId="6" xfId="3" applyNumberFormat="1" applyFont="1" applyFill="1" applyBorder="1" applyAlignment="1">
      <alignment horizontal="right"/>
    </xf>
    <xf numFmtId="165" fontId="5" fillId="0" borderId="6" xfId="19" applyNumberFormat="1" applyFont="1" applyFill="1" applyBorder="1" applyAlignment="1">
      <alignment horizontal="right"/>
    </xf>
    <xf numFmtId="10" fontId="5" fillId="0" borderId="5" xfId="19" applyNumberFormat="1" applyFont="1" applyFill="1" applyBorder="1" applyAlignment="1">
      <alignment horizontal="right"/>
    </xf>
    <xf numFmtId="10" fontId="5" fillId="0" borderId="6" xfId="19" applyNumberFormat="1" applyFont="1" applyFill="1" applyBorder="1" applyAlignment="1">
      <alignment horizontal="right"/>
    </xf>
    <xf numFmtId="10" fontId="5" fillId="7" borderId="1" xfId="19" applyNumberFormat="1" applyFont="1" applyFill="1" applyBorder="1" applyAlignment="1">
      <alignment horizontal="right"/>
    </xf>
    <xf numFmtId="167" fontId="5" fillId="0" borderId="6" xfId="19" applyNumberFormat="1" applyFont="1" applyFill="1" applyBorder="1" applyAlignment="1">
      <alignment horizontal="right"/>
    </xf>
    <xf numFmtId="9" fontId="5" fillId="0" borderId="6" xfId="19" applyNumberFormat="1" applyFont="1" applyFill="1" applyBorder="1" applyAlignment="1">
      <alignment horizontal="right"/>
    </xf>
    <xf numFmtId="9" fontId="5" fillId="0" borderId="6" xfId="3" applyNumberFormat="1" applyFont="1" applyFill="1" applyBorder="1" applyAlignment="1">
      <alignment horizontal="right"/>
    </xf>
    <xf numFmtId="9" fontId="5" fillId="0" borderId="7" xfId="19" applyFont="1" applyFill="1" applyBorder="1" applyAlignment="1">
      <alignment horizontal="right"/>
    </xf>
    <xf numFmtId="1" fontId="6" fillId="0" borderId="0" xfId="2" applyNumberFormat="1"/>
    <xf numFmtId="1" fontId="6" fillId="0" borderId="0" xfId="2" applyNumberFormat="1" applyFill="1"/>
    <xf numFmtId="3" fontId="6" fillId="0" borderId="0" xfId="2" applyNumberFormat="1" applyFill="1"/>
    <xf numFmtId="3" fontId="4" fillId="0" borderId="5" xfId="2" applyNumberFormat="1" applyFont="1" applyFill="1" applyBorder="1" applyAlignment="1">
      <alignment horizontal="right"/>
    </xf>
    <xf numFmtId="3" fontId="4" fillId="0" borderId="6" xfId="2" applyNumberFormat="1" applyFont="1" applyFill="1" applyBorder="1" applyAlignment="1">
      <alignment horizontal="right"/>
    </xf>
    <xf numFmtId="3" fontId="4" fillId="7" borderId="1" xfId="2" applyNumberFormat="1" applyFont="1" applyFill="1" applyBorder="1" applyAlignment="1">
      <alignment horizontal="right"/>
    </xf>
    <xf numFmtId="3" fontId="4" fillId="0" borderId="7" xfId="2" applyNumberFormat="1" applyFont="1" applyFill="1" applyBorder="1" applyAlignment="1">
      <alignment horizontal="right"/>
    </xf>
    <xf numFmtId="3" fontId="4" fillId="0" borderId="2" xfId="2" applyNumberFormat="1" applyFont="1" applyFill="1" applyBorder="1" applyAlignment="1">
      <alignment horizontal="right"/>
    </xf>
    <xf numFmtId="14" fontId="4" fillId="5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horizontal="right"/>
    </xf>
    <xf numFmtId="3" fontId="3" fillId="0" borderId="1" xfId="2" applyNumberFormat="1" applyFont="1" applyFill="1" applyBorder="1" applyAlignment="1">
      <alignment horizontal="right"/>
    </xf>
    <xf numFmtId="0" fontId="4" fillId="0" borderId="9" xfId="2" applyFont="1" applyFill="1" applyBorder="1" applyAlignment="1">
      <alignment vertical="center"/>
    </xf>
    <xf numFmtId="3" fontId="5" fillId="0" borderId="9" xfId="2" applyNumberFormat="1" applyFont="1" applyFill="1" applyBorder="1" applyAlignment="1">
      <alignment horizontal="right"/>
    </xf>
    <xf numFmtId="165" fontId="5" fillId="0" borderId="9" xfId="3" applyNumberFormat="1" applyFont="1" applyFill="1" applyBorder="1" applyAlignment="1">
      <alignment horizontal="right"/>
    </xf>
    <xf numFmtId="0" fontId="22" fillId="0" borderId="10" xfId="0" applyFont="1" applyBorder="1" applyAlignment="1">
      <alignment wrapText="1"/>
    </xf>
    <xf numFmtId="0" fontId="22" fillId="0" borderId="10" xfId="0" applyFont="1" applyBorder="1" applyAlignment="1">
      <alignment horizontal="right" wrapText="1"/>
    </xf>
    <xf numFmtId="0" fontId="22" fillId="0" borderId="0" xfId="0" applyFont="1" applyBorder="1" applyAlignment="1">
      <alignment wrapText="1"/>
    </xf>
    <xf numFmtId="0" fontId="8" fillId="0" borderId="10" xfId="0" applyFont="1" applyBorder="1"/>
    <xf numFmtId="49" fontId="8" fillId="0" borderId="10" xfId="0" applyNumberFormat="1" applyFont="1" applyBorder="1"/>
    <xf numFmtId="0" fontId="22" fillId="0" borderId="0" xfId="0" applyFont="1" applyBorder="1" applyAlignment="1">
      <alignment horizontal="right" wrapText="1"/>
    </xf>
    <xf numFmtId="49" fontId="8" fillId="0" borderId="10" xfId="5" applyNumberFormat="1" applyFont="1" applyBorder="1"/>
    <xf numFmtId="1" fontId="8" fillId="0" borderId="0" xfId="6" applyNumberFormat="1" applyFont="1" applyBorder="1"/>
    <xf numFmtId="0" fontId="23" fillId="0" borderId="0" xfId="2" applyFont="1"/>
    <xf numFmtId="0" fontId="24" fillId="0" borderId="0" xfId="0" applyFont="1"/>
    <xf numFmtId="0" fontId="25" fillId="0" borderId="0" xfId="0" applyFont="1"/>
    <xf numFmtId="0" fontId="26" fillId="0" borderId="10" xfId="0" applyFont="1" applyBorder="1" applyAlignment="1">
      <alignment wrapText="1"/>
    </xf>
    <xf numFmtId="0" fontId="26" fillId="0" borderId="10" xfId="0" applyFont="1" applyBorder="1" applyAlignment="1">
      <alignment horizontal="right" wrapText="1"/>
    </xf>
    <xf numFmtId="0" fontId="27" fillId="0" borderId="0" xfId="0" applyFont="1"/>
    <xf numFmtId="0" fontId="28" fillId="0" borderId="0" xfId="0" applyFont="1"/>
  </cellXfs>
  <cellStyles count="20">
    <cellStyle name="Erotin" xfId="9" builtinId="3"/>
    <cellStyle name="Normaali" xfId="0" builtinId="0"/>
    <cellStyle name="Normaali 3" xfId="6"/>
    <cellStyle name="Normaali 5" xfId="5"/>
    <cellStyle name="Normal 10 2" xfId="18"/>
    <cellStyle name="Normal 13" xfId="10"/>
    <cellStyle name="Normal 14" xfId="14"/>
    <cellStyle name="Normal 2" xfId="1"/>
    <cellStyle name="Normal 2 3 2" xfId="11"/>
    <cellStyle name="Normal 3" xfId="2"/>
    <cellStyle name="Normal 4" xfId="12"/>
    <cellStyle name="Normal 5" xfId="13"/>
    <cellStyle name="Normal 8" xfId="8"/>
    <cellStyle name="Normal_BG" xfId="17"/>
    <cellStyle name="Normale 17" xfId="16"/>
    <cellStyle name="Normalno 2" xfId="7"/>
    <cellStyle name="Percent 2" xfId="3"/>
    <cellStyle name="Prosentti" xfId="19" builtinId="5"/>
    <cellStyle name="Standard 2" xfId="15"/>
    <cellStyle name="Κανονικό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/>
  </sheetViews>
  <sheetFormatPr defaultColWidth="9.109375" defaultRowHeight="13.8"/>
  <cols>
    <col min="1" max="1" width="12.33203125" style="8" customWidth="1"/>
    <col min="2" max="2" width="12.44140625" style="8" customWidth="1"/>
    <col min="3" max="3" width="12" style="8" customWidth="1"/>
    <col min="4" max="4" width="13.5546875" style="8" customWidth="1"/>
    <col min="5" max="6" width="21.33203125" style="8" customWidth="1"/>
    <col min="7" max="7" width="25" style="8" customWidth="1"/>
    <col min="8" max="8" width="24.33203125" style="8" customWidth="1"/>
    <col min="9" max="9" width="9.109375" style="3"/>
    <col min="10" max="10" width="18" style="94" customWidth="1"/>
    <col min="11" max="11" width="10.88671875" style="93" customWidth="1"/>
    <col min="12" max="12" width="17.44140625" style="3" bestFit="1" customWidth="1"/>
    <col min="13" max="13" width="11.6640625" style="3" bestFit="1" customWidth="1"/>
    <col min="14" max="16384" width="9.109375" style="3"/>
  </cols>
  <sheetData>
    <row r="1" spans="1:12">
      <c r="A1" s="7" t="s">
        <v>16</v>
      </c>
    </row>
    <row r="2" spans="1:12">
      <c r="A2" s="9"/>
      <c r="B2" s="10" t="s">
        <v>54</v>
      </c>
      <c r="C2" s="10" t="s">
        <v>55</v>
      </c>
      <c r="D2" s="10" t="s">
        <v>56</v>
      </c>
      <c r="E2" s="10" t="s">
        <v>57</v>
      </c>
      <c r="F2" s="10" t="s">
        <v>58</v>
      </c>
      <c r="G2" s="10" t="s">
        <v>59</v>
      </c>
      <c r="H2" s="10" t="s">
        <v>60</v>
      </c>
    </row>
    <row r="3" spans="1:12">
      <c r="A3" s="11" t="s">
        <v>17</v>
      </c>
      <c r="B3" s="96">
        <f ca="1">COUNTA(INDIRECT(CONCATENATE(A3,"!","b2",":","b","40000")))</f>
        <v>1</v>
      </c>
      <c r="C3" s="96" t="e">
        <f ca="1">B3-COUNTIF(INDIRECT(CONCATENATE(A3,"!","E2",":","E",B3+1)),"no")</f>
        <v>#REF!</v>
      </c>
      <c r="D3" s="86" t="e">
        <f ca="1">C3/B3</f>
        <v>#REF!</v>
      </c>
      <c r="E3" s="12" t="e">
        <f ca="1">MAX(INDIRECT(CONCATENATE(A3,"!","F2",":","F",B3+1)))</f>
        <v>#REF!</v>
      </c>
      <c r="F3" s="12" t="e">
        <f ca="1">MIN(INDIRECT(CONCATENATE(A3,"!","F2",":","F",B3+1)))</f>
        <v>#REF!</v>
      </c>
      <c r="G3" s="12" t="e">
        <f ca="1">AVERAGE(INDIRECT(CONCATENATE(A3,"!","F2",":","F",B3+1)))</f>
        <v>#REF!</v>
      </c>
      <c r="H3" s="12" t="e">
        <f ca="1">SUM(INDIRECT(CONCATENATE(A3,"!","F2",":","F",B3+1)))</f>
        <v>#REF!</v>
      </c>
      <c r="J3" s="95"/>
      <c r="L3" s="53"/>
    </row>
    <row r="4" spans="1:12">
      <c r="A4" s="13" t="s">
        <v>18</v>
      </c>
      <c r="B4" s="97">
        <f t="shared" ref="B4:B29" ca="1" si="0">COUNTA(INDIRECT(CONCATENATE(A4,"!","b2",":","b","40000")))</f>
        <v>1</v>
      </c>
      <c r="C4" s="97" t="e">
        <f t="shared" ref="C4:C29" ca="1" si="1">B4-COUNTIF(INDIRECT(CONCATENATE(A4,"!","E2",":","E",B4+1)),"no")</f>
        <v>#REF!</v>
      </c>
      <c r="D4" s="90" t="e">
        <f t="shared" ref="D4:D29" ca="1" si="2">C4/B4</f>
        <v>#REF!</v>
      </c>
      <c r="E4" s="14" t="e">
        <f t="shared" ref="E4:E10" ca="1" si="3">MAX(INDIRECT(CONCATENATE(A4,"!","F2",":","F",B4+1)))</f>
        <v>#REF!</v>
      </c>
      <c r="F4" s="14" t="e">
        <f t="shared" ref="F4:F9" ca="1" si="4">MIN(INDIRECT(CONCATENATE(A4,"!","F2",":","F",B4+1)))</f>
        <v>#REF!</v>
      </c>
      <c r="G4" s="14" t="e">
        <f t="shared" ref="G4:G9" ca="1" si="5">AVERAGE(INDIRECT(CONCATENATE(A4,"!","F2",":","F",B4+1)))</f>
        <v>#REF!</v>
      </c>
      <c r="H4" s="14" t="e">
        <f t="shared" ref="H4:H9" ca="1" si="6">SUM(INDIRECT(CONCATENATE(A4,"!","F2",":","F",B4+1)))</f>
        <v>#REF!</v>
      </c>
      <c r="J4" s="95"/>
      <c r="L4" s="53"/>
    </row>
    <row r="5" spans="1:12">
      <c r="A5" s="13" t="s">
        <v>19</v>
      </c>
      <c r="B5" s="97">
        <f t="shared" ca="1" si="0"/>
        <v>1</v>
      </c>
      <c r="C5" s="97" t="e">
        <f t="shared" ca="1" si="1"/>
        <v>#REF!</v>
      </c>
      <c r="D5" s="90" t="e">
        <f t="shared" ca="1" si="2"/>
        <v>#REF!</v>
      </c>
      <c r="E5" s="14" t="e">
        <f t="shared" ca="1" si="3"/>
        <v>#REF!</v>
      </c>
      <c r="F5" s="14" t="e">
        <f t="shared" ca="1" si="4"/>
        <v>#REF!</v>
      </c>
      <c r="G5" s="14" t="e">
        <f t="shared" ca="1" si="5"/>
        <v>#REF!</v>
      </c>
      <c r="H5" s="14" t="e">
        <f t="shared" ca="1" si="6"/>
        <v>#REF!</v>
      </c>
      <c r="J5" s="95"/>
      <c r="L5" s="53"/>
    </row>
    <row r="6" spans="1:12">
      <c r="A6" s="13" t="s">
        <v>20</v>
      </c>
      <c r="B6" s="97">
        <f ca="1">COUNTA(INDIRECT(CONCATENATE(A6,"!","b2",":","b","40000")))</f>
        <v>99</v>
      </c>
      <c r="C6" s="97">
        <f t="shared" ca="1" si="1"/>
        <v>99</v>
      </c>
      <c r="D6" s="90">
        <f t="shared" ca="1" si="2"/>
        <v>1</v>
      </c>
      <c r="E6" s="14">
        <f t="shared" ca="1" si="3"/>
        <v>32.765700000000002</v>
      </c>
      <c r="F6" s="14">
        <f t="shared" ca="1" si="4"/>
        <v>8.2576330000000002</v>
      </c>
      <c r="G6" s="14">
        <f t="shared" ca="1" si="5"/>
        <v>11.093278743877551</v>
      </c>
      <c r="H6" s="14">
        <f t="shared" ca="1" si="6"/>
        <v>1087.1413169</v>
      </c>
      <c r="J6" s="95"/>
      <c r="L6" s="53"/>
    </row>
    <row r="7" spans="1:12">
      <c r="A7" s="13" t="s">
        <v>21</v>
      </c>
      <c r="B7" s="97">
        <f t="shared" ca="1" si="0"/>
        <v>1</v>
      </c>
      <c r="C7" s="97" t="e">
        <f ca="1">B7-COUNTIF(INDIRECT(CONCATENATE(A7,"!","E2",":","E",B7+1)),"no")</f>
        <v>#REF!</v>
      </c>
      <c r="D7" s="87" t="e">
        <f t="shared" ca="1" si="2"/>
        <v>#REF!</v>
      </c>
      <c r="E7" s="16" t="e">
        <f t="shared" ca="1" si="3"/>
        <v>#REF!</v>
      </c>
      <c r="F7" s="16" t="e">
        <f t="shared" ca="1" si="4"/>
        <v>#REF!</v>
      </c>
      <c r="G7" s="16" t="e">
        <f t="shared" ca="1" si="5"/>
        <v>#REF!</v>
      </c>
      <c r="H7" s="16" t="e">
        <f t="shared" ca="1" si="6"/>
        <v>#REF!</v>
      </c>
      <c r="J7" s="95"/>
      <c r="L7" s="53"/>
    </row>
    <row r="8" spans="1:12">
      <c r="A8" s="13" t="s">
        <v>22</v>
      </c>
      <c r="B8" s="97">
        <f ca="1">COUNTA(INDIRECT(CONCATENATE(A8,"!","b2",":","b","40000")))</f>
        <v>1</v>
      </c>
      <c r="C8" s="97" t="e">
        <f ca="1">B8-COUNTIF(INDIRECT(CONCATENATE(A8,"!","E2",":","E",B8+1)),"no")</f>
        <v>#REF!</v>
      </c>
      <c r="D8" s="87" t="e">
        <f ca="1">C8/B8</f>
        <v>#REF!</v>
      </c>
      <c r="E8" s="14" t="e">
        <f ca="1">MAX(INDIRECT(CONCATENATE(A8,"!","F2",":","F",B8+1)))</f>
        <v>#REF!</v>
      </c>
      <c r="F8" s="14" t="e">
        <f ca="1">MIN(INDIRECT(CONCATENATE(A8,"!","F2",":","F",B8+1)))</f>
        <v>#REF!</v>
      </c>
      <c r="G8" s="14" t="e">
        <f ca="1">AVERAGE(INDIRECT(CONCATENATE(A8,"!","F2",":","F",B8+1)))</f>
        <v>#REF!</v>
      </c>
      <c r="H8" s="14" t="e">
        <f ca="1">SUM(INDIRECT(CONCATENATE(A8,"!","F2",":","F",B8+1)))</f>
        <v>#REF!</v>
      </c>
      <c r="J8" s="95"/>
      <c r="L8" s="53"/>
    </row>
    <row r="9" spans="1:12">
      <c r="A9" s="13" t="s">
        <v>23</v>
      </c>
      <c r="B9" s="97">
        <f t="shared" ca="1" si="0"/>
        <v>1</v>
      </c>
      <c r="C9" s="97" t="e">
        <f t="shared" ca="1" si="1"/>
        <v>#REF!</v>
      </c>
      <c r="D9" s="90" t="e">
        <f t="shared" ca="1" si="2"/>
        <v>#REF!</v>
      </c>
      <c r="E9" s="14" t="e">
        <f t="shared" ca="1" si="3"/>
        <v>#REF!</v>
      </c>
      <c r="F9" s="14" t="e">
        <f t="shared" ca="1" si="4"/>
        <v>#REF!</v>
      </c>
      <c r="G9" s="14" t="e">
        <f t="shared" ca="1" si="5"/>
        <v>#REF!</v>
      </c>
      <c r="H9" s="14" t="e">
        <f t="shared" ca="1" si="6"/>
        <v>#REF!</v>
      </c>
      <c r="J9" s="95"/>
      <c r="L9" s="53"/>
    </row>
    <row r="10" spans="1:12">
      <c r="A10" s="13" t="s">
        <v>24</v>
      </c>
      <c r="B10" s="97">
        <f t="shared" ca="1" si="0"/>
        <v>1</v>
      </c>
      <c r="C10" s="97" t="e">
        <f t="shared" ca="1" si="1"/>
        <v>#REF!</v>
      </c>
      <c r="D10" s="87" t="e">
        <f t="shared" ca="1" si="2"/>
        <v>#REF!</v>
      </c>
      <c r="E10" s="14" t="e">
        <f t="shared" ca="1" si="3"/>
        <v>#REF!</v>
      </c>
      <c r="F10" s="14" t="e">
        <f ca="1">MIN(INDIRECT(CONCATENATE(A10,"!","F2",":","F",B10+1)))</f>
        <v>#REF!</v>
      </c>
      <c r="G10" s="14" t="e">
        <f ca="1">AVERAGE(INDIRECT(CONCATENATE(A10,"!","F2",":","F",B10+1)))</f>
        <v>#REF!</v>
      </c>
      <c r="H10" s="14" t="e">
        <f ca="1">SUM(INDIRECT(CONCATENATE(A10,"!","F2",":","F",B10+1)))</f>
        <v>#REF!</v>
      </c>
      <c r="J10" s="95"/>
      <c r="L10" s="53"/>
    </row>
    <row r="11" spans="1:12">
      <c r="A11" s="13" t="s">
        <v>25</v>
      </c>
      <c r="B11" s="97">
        <f t="shared" ca="1" si="0"/>
        <v>1</v>
      </c>
      <c r="C11" s="97" t="e">
        <f t="shared" ca="1" si="1"/>
        <v>#REF!</v>
      </c>
      <c r="D11" s="87" t="e">
        <f t="shared" ca="1" si="2"/>
        <v>#REF!</v>
      </c>
      <c r="E11" s="54" t="s">
        <v>61</v>
      </c>
      <c r="F11" s="54" t="s">
        <v>61</v>
      </c>
      <c r="G11" s="54" t="s">
        <v>61</v>
      </c>
      <c r="H11" s="54" t="s">
        <v>61</v>
      </c>
      <c r="J11" s="95"/>
      <c r="L11" s="53"/>
    </row>
    <row r="12" spans="1:12">
      <c r="A12" s="13" t="s">
        <v>26</v>
      </c>
      <c r="B12" s="97">
        <f ca="1">COUNTA(INDIRECT(CONCATENATE(A12,"!","b2",":","b","40000")))</f>
        <v>1</v>
      </c>
      <c r="C12" s="97" t="e">
        <f ca="1">B12-COUNTIF(INDIRECT(CONCATENATE(A12,"!","E2",":","E",B12+1)),"no")</f>
        <v>#REF!</v>
      </c>
      <c r="D12" s="89" t="e">
        <f ca="1">C12/B12</f>
        <v>#REF!</v>
      </c>
      <c r="E12" s="14" t="e">
        <f ca="1">MAX(INDIRECT(CONCATENATE(A12,"!","F2",":","F",B12+1)))</f>
        <v>#REF!</v>
      </c>
      <c r="F12" s="14" t="e">
        <f ca="1">MIN(INDIRECT(CONCATENATE(A12,"!","F2",":","F",B12+1)))</f>
        <v>#REF!</v>
      </c>
      <c r="G12" s="14" t="e">
        <f ca="1">AVERAGE(INDIRECT(CONCATENATE(A12,"!","F2",":","F",B12+1)))</f>
        <v>#REF!</v>
      </c>
      <c r="H12" s="14" t="e">
        <f ca="1">SUM(INDIRECT(CONCATENATE(A12,"!","F2",":","F",B12+1)))</f>
        <v>#REF!</v>
      </c>
      <c r="J12" s="95"/>
      <c r="L12" s="53"/>
    </row>
    <row r="13" spans="1:12">
      <c r="A13" s="13" t="s">
        <v>27</v>
      </c>
      <c r="B13" s="97">
        <f ca="1">COUNTA(INDIRECT(CONCATENATE(A13,"!","b2",":","b","40000")))</f>
        <v>1</v>
      </c>
      <c r="C13" s="97" t="e">
        <f ca="1">B13-COUNTIF(INDIRECT(CONCATENATE(A13,"!","E2",":","E",B13+1)),"no")</f>
        <v>#REF!</v>
      </c>
      <c r="D13" s="90" t="e">
        <f ca="1">C13/B13</f>
        <v>#REF!</v>
      </c>
      <c r="E13" s="14" t="e">
        <f ca="1">MAX(INDIRECT(CONCATENATE(A13,"!","F2",":","F",B13+1)))</f>
        <v>#REF!</v>
      </c>
      <c r="F13" s="14" t="e">
        <f ca="1">MIN(INDIRECT(CONCATENATE(A13,"!","F2",":","F",B13+1)))</f>
        <v>#REF!</v>
      </c>
      <c r="G13" s="14" t="e">
        <f ca="1">AVERAGE(INDIRECT(CONCATENATE(A13,"!","F2",":","F",B13+1)))</f>
        <v>#REF!</v>
      </c>
      <c r="H13" s="14" t="e">
        <f ca="1">SUM(INDIRECT(CONCATENATE(A13,"!","F2",":","F",B13+1)))</f>
        <v>#REF!</v>
      </c>
      <c r="J13" s="95"/>
      <c r="L13" s="53"/>
    </row>
    <row r="14" spans="1:12">
      <c r="A14" s="13" t="s">
        <v>28</v>
      </c>
      <c r="B14" s="97">
        <f ca="1">COUNTA(INDIRECT(CONCATENATE(A14,"!","b2",":","b","40000")))</f>
        <v>1</v>
      </c>
      <c r="C14" s="97" t="e">
        <f ca="1">B14-COUNTIF(INDIRECT(CONCATENATE(A14,"!","E2",":","E",B14+1)),"no")</f>
        <v>#REF!</v>
      </c>
      <c r="D14" s="87" t="e">
        <f ca="1">C14/B14</f>
        <v>#REF!</v>
      </c>
      <c r="E14" s="14" t="e">
        <f ca="1">MAX(INDIRECT(CONCATENATE(A14,"!","F2",":","F",B14+1)))</f>
        <v>#REF!</v>
      </c>
      <c r="F14" s="14" t="e">
        <f ca="1">MIN(INDIRECT(CONCATENATE(A14,"!","F2",":","F",B14+1)))</f>
        <v>#REF!</v>
      </c>
      <c r="G14" s="14" t="e">
        <f ca="1">AVERAGE(INDIRECT(CONCATENATE(A14,"!","F2",":","F",B14+1)))</f>
        <v>#REF!</v>
      </c>
      <c r="H14" s="14" t="e">
        <f ca="1">SUM(INDIRECT(CONCATENATE(A14,"!","F2",":","F",B14+1)))</f>
        <v>#REF!</v>
      </c>
      <c r="J14" s="95"/>
      <c r="L14" s="53"/>
    </row>
    <row r="15" spans="1:12">
      <c r="A15" s="13" t="s">
        <v>29</v>
      </c>
      <c r="B15" s="97">
        <f ca="1">COUNTA(INDIRECT(CONCATENATE(A15,"!","b2",":","b","40000")))</f>
        <v>1</v>
      </c>
      <c r="C15" s="97" t="e">
        <f ca="1">B15-COUNTIF(INDIRECT(CONCATENATE(A15,"!","E2",":","E",B15+1)),"no")</f>
        <v>#REF!</v>
      </c>
      <c r="D15" s="90" t="e">
        <f ca="1">C15/B15</f>
        <v>#REF!</v>
      </c>
      <c r="E15" s="54" t="s">
        <v>61</v>
      </c>
      <c r="F15" s="54" t="s">
        <v>61</v>
      </c>
      <c r="G15" s="54" t="s">
        <v>61</v>
      </c>
      <c r="H15" s="54" t="s">
        <v>61</v>
      </c>
      <c r="J15" s="95"/>
      <c r="L15" s="53"/>
    </row>
    <row r="16" spans="1:12">
      <c r="A16" s="13" t="s">
        <v>30</v>
      </c>
      <c r="B16" s="97">
        <f t="shared" ca="1" si="0"/>
        <v>1</v>
      </c>
      <c r="C16" s="97" t="e">
        <f t="shared" ca="1" si="1"/>
        <v>#REF!</v>
      </c>
      <c r="D16" s="90" t="e">
        <f t="shared" ca="1" si="2"/>
        <v>#REF!</v>
      </c>
      <c r="E16" s="14" t="e">
        <f t="shared" ref="E16:E29" ca="1" si="7">MAX(INDIRECT(CONCATENATE(A16,"!","F2",":","F",B16+1)))</f>
        <v>#REF!</v>
      </c>
      <c r="F16" s="14" t="e">
        <f t="shared" ref="F16:F29" ca="1" si="8">MIN(INDIRECT(CONCATENATE(A16,"!","F2",":","F",B16+1)))</f>
        <v>#REF!</v>
      </c>
      <c r="G16" s="14" t="e">
        <f t="shared" ref="G16:G29" ca="1" si="9">AVERAGE(INDIRECT(CONCATENATE(A16,"!","F2",":","F",B16+1)))</f>
        <v>#REF!</v>
      </c>
      <c r="H16" s="14" t="e">
        <f t="shared" ref="H16:H29" ca="1" si="10">SUM(INDIRECT(CONCATENATE(A16,"!","F2",":","F",B16+1)))</f>
        <v>#REF!</v>
      </c>
      <c r="J16" s="95"/>
      <c r="L16" s="53"/>
    </row>
    <row r="17" spans="1:13">
      <c r="A17" s="13" t="s">
        <v>31</v>
      </c>
      <c r="B17" s="97">
        <f t="shared" ca="1" si="0"/>
        <v>1</v>
      </c>
      <c r="C17" s="97" t="e">
        <f t="shared" ca="1" si="1"/>
        <v>#REF!</v>
      </c>
      <c r="D17" s="90" t="e">
        <f t="shared" ca="1" si="2"/>
        <v>#REF!</v>
      </c>
      <c r="E17" s="14" t="e">
        <f t="shared" ca="1" si="7"/>
        <v>#REF!</v>
      </c>
      <c r="F17" s="14" t="e">
        <f t="shared" ca="1" si="8"/>
        <v>#REF!</v>
      </c>
      <c r="G17" s="14" t="e">
        <f t="shared" ca="1" si="9"/>
        <v>#REF!</v>
      </c>
      <c r="H17" s="14" t="e">
        <f t="shared" ca="1" si="10"/>
        <v>#REF!</v>
      </c>
      <c r="J17" s="95"/>
      <c r="L17" s="53"/>
    </row>
    <row r="18" spans="1:13">
      <c r="A18" s="13" t="s">
        <v>32</v>
      </c>
      <c r="B18" s="97">
        <f t="shared" ca="1" si="0"/>
        <v>1</v>
      </c>
      <c r="C18" s="97" t="e">
        <f t="shared" ca="1" si="1"/>
        <v>#REF!</v>
      </c>
      <c r="D18" s="90" t="e">
        <f t="shared" ca="1" si="2"/>
        <v>#REF!</v>
      </c>
      <c r="E18" s="14" t="e">
        <f t="shared" ca="1" si="7"/>
        <v>#REF!</v>
      </c>
      <c r="F18" s="14" t="e">
        <f t="shared" ca="1" si="8"/>
        <v>#REF!</v>
      </c>
      <c r="G18" s="14" t="e">
        <f t="shared" ca="1" si="9"/>
        <v>#REF!</v>
      </c>
      <c r="H18" s="14" t="e">
        <f t="shared" ca="1" si="10"/>
        <v>#REF!</v>
      </c>
      <c r="J18" s="95"/>
      <c r="L18" s="53"/>
    </row>
    <row r="19" spans="1:13">
      <c r="A19" s="13" t="s">
        <v>33</v>
      </c>
      <c r="B19" s="97">
        <f t="shared" ca="1" si="0"/>
        <v>1</v>
      </c>
      <c r="C19" s="97" t="e">
        <f t="shared" ca="1" si="1"/>
        <v>#REF!</v>
      </c>
      <c r="D19" s="90" t="e">
        <f t="shared" ca="1" si="2"/>
        <v>#REF!</v>
      </c>
      <c r="E19" s="14" t="e">
        <f t="shared" ca="1" si="7"/>
        <v>#REF!</v>
      </c>
      <c r="F19" s="14" t="e">
        <f t="shared" ca="1" si="8"/>
        <v>#REF!</v>
      </c>
      <c r="G19" s="14" t="e">
        <f t="shared" ca="1" si="9"/>
        <v>#REF!</v>
      </c>
      <c r="H19" s="14" t="e">
        <f t="shared" ca="1" si="10"/>
        <v>#REF!</v>
      </c>
      <c r="J19" s="95"/>
      <c r="L19" s="53"/>
    </row>
    <row r="20" spans="1:13">
      <c r="A20" s="13" t="s">
        <v>15</v>
      </c>
      <c r="B20" s="97">
        <f t="shared" ca="1" si="0"/>
        <v>1</v>
      </c>
      <c r="C20" s="97" t="e">
        <f t="shared" ca="1" si="1"/>
        <v>#REF!</v>
      </c>
      <c r="D20" s="90" t="e">
        <f t="shared" ca="1" si="2"/>
        <v>#REF!</v>
      </c>
      <c r="E20" s="14" t="e">
        <f t="shared" ca="1" si="7"/>
        <v>#REF!</v>
      </c>
      <c r="F20" s="14" t="e">
        <f ca="1">MIN(INDIRECT(CONCATENATE(A20,"!","F2",":","F",B20+1)))</f>
        <v>#REF!</v>
      </c>
      <c r="G20" s="14" t="e">
        <f ca="1">AVERAGE(INDIRECT(CONCATENATE(A20,"!","F2",":","F",B20+1)))</f>
        <v>#REF!</v>
      </c>
      <c r="H20" s="14" t="e">
        <f ca="1">SUM(INDIRECT(CONCATENATE(A20,"!","F2",":","F",B20+1)))</f>
        <v>#REF!</v>
      </c>
      <c r="J20" s="95"/>
      <c r="L20" s="53"/>
    </row>
    <row r="21" spans="1:13">
      <c r="A21" s="13" t="s">
        <v>34</v>
      </c>
      <c r="B21" s="97">
        <f t="shared" ca="1" si="0"/>
        <v>1</v>
      </c>
      <c r="C21" s="97" t="e">
        <f t="shared" ca="1" si="1"/>
        <v>#REF!</v>
      </c>
      <c r="D21" s="90" t="e">
        <f t="shared" ca="1" si="2"/>
        <v>#REF!</v>
      </c>
      <c r="E21" s="14" t="e">
        <f t="shared" ca="1" si="7"/>
        <v>#REF!</v>
      </c>
      <c r="F21" s="14" t="e">
        <f t="shared" ca="1" si="8"/>
        <v>#REF!</v>
      </c>
      <c r="G21" s="14" t="e">
        <f t="shared" ca="1" si="9"/>
        <v>#REF!</v>
      </c>
      <c r="H21" s="14" t="e">
        <f t="shared" ca="1" si="10"/>
        <v>#REF!</v>
      </c>
      <c r="J21" s="95"/>
      <c r="L21" s="53"/>
    </row>
    <row r="22" spans="1:13">
      <c r="A22" s="13" t="s">
        <v>35</v>
      </c>
      <c r="B22" s="97">
        <f t="shared" ca="1" si="0"/>
        <v>1</v>
      </c>
      <c r="C22" s="97" t="e">
        <f t="shared" ca="1" si="1"/>
        <v>#REF!</v>
      </c>
      <c r="D22" s="87" t="e">
        <f t="shared" ca="1" si="2"/>
        <v>#REF!</v>
      </c>
      <c r="E22" s="14" t="e">
        <f t="shared" ca="1" si="7"/>
        <v>#REF!</v>
      </c>
      <c r="F22" s="14" t="e">
        <f t="shared" ca="1" si="8"/>
        <v>#REF!</v>
      </c>
      <c r="G22" s="14" t="e">
        <f t="shared" ca="1" si="9"/>
        <v>#REF!</v>
      </c>
      <c r="H22" s="14" t="e">
        <f t="shared" ca="1" si="10"/>
        <v>#REF!</v>
      </c>
      <c r="J22" s="95"/>
      <c r="L22" s="53"/>
    </row>
    <row r="23" spans="1:13">
      <c r="A23" s="13" t="s">
        <v>36</v>
      </c>
      <c r="B23" s="97">
        <f t="shared" ca="1" si="0"/>
        <v>1</v>
      </c>
      <c r="C23" s="97" t="e">
        <f t="shared" ca="1" si="1"/>
        <v>#REF!</v>
      </c>
      <c r="D23" s="87" t="e">
        <f t="shared" ca="1" si="2"/>
        <v>#REF!</v>
      </c>
      <c r="E23" s="14" t="e">
        <f t="shared" ca="1" si="7"/>
        <v>#REF!</v>
      </c>
      <c r="F23" s="14" t="e">
        <f t="shared" ca="1" si="8"/>
        <v>#REF!</v>
      </c>
      <c r="G23" s="14" t="e">
        <f t="shared" ca="1" si="9"/>
        <v>#REF!</v>
      </c>
      <c r="H23" s="14" t="e">
        <f t="shared" ca="1" si="10"/>
        <v>#REF!</v>
      </c>
      <c r="J23" s="95"/>
      <c r="L23" s="53"/>
    </row>
    <row r="24" spans="1:13">
      <c r="A24" s="13" t="s">
        <v>37</v>
      </c>
      <c r="B24" s="97">
        <f ca="1">COUNTA(INDIRECT(CONCATENATE(A24,"!","b2",":","b","40000")))</f>
        <v>1</v>
      </c>
      <c r="C24" s="97" t="e">
        <f ca="1">B24-COUNTIF(INDIRECT(CONCATENATE(A24,"!","E2",":","E",B24+1)),"no")</f>
        <v>#REF!</v>
      </c>
      <c r="D24" s="87" t="e">
        <f ca="1">C24/B24</f>
        <v>#REF!</v>
      </c>
      <c r="E24" s="14" t="e">
        <f t="shared" ca="1" si="7"/>
        <v>#REF!</v>
      </c>
      <c r="F24" s="14" t="e">
        <f ca="1">MIN(INDIRECT(CONCATENATE(A24,"!","F2",":","F",B24+1)))</f>
        <v>#REF!</v>
      </c>
      <c r="G24" s="14" t="e">
        <f ca="1">AVERAGE(INDIRECT(CONCATENATE(A24,"!","F2",":","F",B24+1)))</f>
        <v>#REF!</v>
      </c>
      <c r="H24" s="14" t="e">
        <f ca="1">SUM(INDIRECT(CONCATENATE(A24,"!","F2",":","F",B24+1)))</f>
        <v>#REF!</v>
      </c>
      <c r="J24" s="95"/>
      <c r="L24" s="53"/>
    </row>
    <row r="25" spans="1:13">
      <c r="A25" s="13" t="s">
        <v>38</v>
      </c>
      <c r="B25" s="97">
        <f ca="1">COUNTA(INDIRECT(CONCATENATE(A25,"!","b2",":","b","40000")))</f>
        <v>1</v>
      </c>
      <c r="C25" s="97" t="e">
        <f ca="1">B25-COUNTIF(INDIRECT(CONCATENATE(A25,"!","E2",":","E",B25+1)),"no")</f>
        <v>#REF!</v>
      </c>
      <c r="D25" s="90" t="e">
        <f ca="1">C25/B25</f>
        <v>#REF!</v>
      </c>
      <c r="E25" s="14" t="e">
        <f ca="1">MAX(INDIRECT(CONCATENATE(A25,"!","F2",":","F",B25+1)))</f>
        <v>#REF!</v>
      </c>
      <c r="F25" s="14" t="e">
        <f ca="1">MIN(INDIRECT(CONCATENATE(A25,"!","F2",":","F",B25+1)))</f>
        <v>#REF!</v>
      </c>
      <c r="G25" s="14" t="e">
        <f ca="1">AVERAGE(INDIRECT(CONCATENATE(A25,"!","F2",":","F",B25+1)))</f>
        <v>#REF!</v>
      </c>
      <c r="H25" s="14" t="e">
        <f ca="1">SUM(INDIRECT(CONCATENATE(A25,"!","F2",":","F",B25+1)))</f>
        <v>#REF!</v>
      </c>
      <c r="J25" s="95"/>
      <c r="L25" s="53"/>
    </row>
    <row r="26" spans="1:13">
      <c r="A26" s="13" t="s">
        <v>39</v>
      </c>
      <c r="B26" s="97">
        <f t="shared" ca="1" si="0"/>
        <v>1</v>
      </c>
      <c r="C26" s="97" t="e">
        <f t="shared" ca="1" si="1"/>
        <v>#REF!</v>
      </c>
      <c r="D26" s="90" t="e">
        <f t="shared" ca="1" si="2"/>
        <v>#REF!</v>
      </c>
      <c r="E26" s="14" t="e">
        <f t="shared" ca="1" si="7"/>
        <v>#REF!</v>
      </c>
      <c r="F26" s="14" t="e">
        <f t="shared" ca="1" si="8"/>
        <v>#REF!</v>
      </c>
      <c r="G26" s="14" t="e">
        <f t="shared" ca="1" si="9"/>
        <v>#REF!</v>
      </c>
      <c r="H26" s="14" t="e">
        <f t="shared" ca="1" si="10"/>
        <v>#REF!</v>
      </c>
      <c r="J26" s="95"/>
      <c r="L26" s="53"/>
    </row>
    <row r="27" spans="1:13">
      <c r="A27" s="13" t="s">
        <v>40</v>
      </c>
      <c r="B27" s="97">
        <f t="shared" ca="1" si="0"/>
        <v>1</v>
      </c>
      <c r="C27" s="97" t="e">
        <f t="shared" ca="1" si="1"/>
        <v>#REF!</v>
      </c>
      <c r="D27" s="90" t="e">
        <f t="shared" ca="1" si="2"/>
        <v>#REF!</v>
      </c>
      <c r="E27" s="14" t="e">
        <f t="shared" ca="1" si="7"/>
        <v>#REF!</v>
      </c>
      <c r="F27" s="14" t="e">
        <f t="shared" ca="1" si="8"/>
        <v>#REF!</v>
      </c>
      <c r="G27" s="14" t="e">
        <f t="shared" ca="1" si="9"/>
        <v>#REF!</v>
      </c>
      <c r="H27" s="14" t="e">
        <f t="shared" ca="1" si="10"/>
        <v>#REF!</v>
      </c>
      <c r="J27" s="95"/>
      <c r="L27" s="53"/>
    </row>
    <row r="28" spans="1:13">
      <c r="A28" s="13" t="s">
        <v>41</v>
      </c>
      <c r="B28" s="97">
        <f t="shared" ca="1" si="0"/>
        <v>310</v>
      </c>
      <c r="C28" s="97">
        <v>1</v>
      </c>
      <c r="D28" s="87">
        <f t="shared" ca="1" si="2"/>
        <v>3.2258064516129032E-3</v>
      </c>
      <c r="E28" s="14">
        <f t="shared" ca="1" si="7"/>
        <v>30.933299999999999</v>
      </c>
      <c r="F28" s="14">
        <f t="shared" ca="1" si="8"/>
        <v>19.55</v>
      </c>
      <c r="G28" s="14">
        <f t="shared" ca="1" si="9"/>
        <v>24.779001001612894</v>
      </c>
      <c r="H28" s="14">
        <f t="shared" ca="1" si="10"/>
        <v>7681.4903104999967</v>
      </c>
      <c r="J28" s="95"/>
      <c r="L28" s="53"/>
    </row>
    <row r="29" spans="1:13">
      <c r="A29" s="13" t="s">
        <v>42</v>
      </c>
      <c r="B29" s="97">
        <f t="shared" ca="1" si="0"/>
        <v>290</v>
      </c>
      <c r="C29" s="97">
        <f t="shared" ca="1" si="1"/>
        <v>290</v>
      </c>
      <c r="D29" s="90">
        <f t="shared" ca="1" si="2"/>
        <v>1</v>
      </c>
      <c r="E29" s="14">
        <f t="shared" ca="1" si="7"/>
        <v>24.117000000000001</v>
      </c>
      <c r="F29" s="14">
        <f t="shared" ca="1" si="8"/>
        <v>11.186400000000001</v>
      </c>
      <c r="G29" s="14">
        <f t="shared" ca="1" si="9"/>
        <v>15.40445731460977</v>
      </c>
      <c r="H29" s="14">
        <f t="shared" ca="1" si="10"/>
        <v>4451.8881639222236</v>
      </c>
      <c r="J29" s="95"/>
      <c r="L29" s="53"/>
    </row>
    <row r="30" spans="1:13">
      <c r="A30" s="17" t="s">
        <v>62</v>
      </c>
      <c r="B30" s="98">
        <f ca="1">SUM(B3:B29)</f>
        <v>723</v>
      </c>
      <c r="C30" s="98" t="e">
        <f ca="1">SUM(C3:C29)</f>
        <v>#REF!</v>
      </c>
      <c r="D30" s="88" t="e">
        <f ca="1">C30/B30</f>
        <v>#REF!</v>
      </c>
      <c r="E30" s="18" t="e">
        <f ca="1">MAX(E3:E29)</f>
        <v>#REF!</v>
      </c>
      <c r="F30" s="18" t="e">
        <f ca="1">MIN(F3:F29)</f>
        <v>#REF!</v>
      </c>
      <c r="G30" s="18" t="e">
        <f ca="1">H30/B30</f>
        <v>#REF!</v>
      </c>
      <c r="H30" s="18" t="e">
        <f ca="1">SUM(H3:H29)</f>
        <v>#REF!</v>
      </c>
      <c r="J30" s="95"/>
      <c r="L30" s="53"/>
      <c r="M30" s="53"/>
    </row>
    <row r="31" spans="1:13" s="4" customFormat="1">
      <c r="A31" s="104"/>
      <c r="B31" s="105"/>
      <c r="C31" s="105"/>
      <c r="D31" s="106"/>
      <c r="E31" s="105"/>
      <c r="F31" s="105"/>
      <c r="G31" s="105"/>
      <c r="H31" s="105"/>
      <c r="J31" s="94"/>
      <c r="K31" s="93"/>
    </row>
    <row r="32" spans="1:13">
      <c r="A32" s="101" t="s">
        <v>43</v>
      </c>
      <c r="B32" s="102" t="s">
        <v>2402</v>
      </c>
      <c r="C32" s="102" t="s">
        <v>2402</v>
      </c>
      <c r="D32" s="103" t="s">
        <v>2402</v>
      </c>
      <c r="E32" s="103" t="s">
        <v>2402</v>
      </c>
      <c r="F32" s="103" t="s">
        <v>2402</v>
      </c>
      <c r="G32" s="103" t="s">
        <v>2402</v>
      </c>
      <c r="H32" s="103" t="s">
        <v>2402</v>
      </c>
    </row>
    <row r="33" spans="1:11" s="4" customFormat="1">
      <c r="C33" s="8"/>
      <c r="D33" s="6"/>
      <c r="E33" s="5"/>
      <c r="F33" s="5"/>
      <c r="G33" s="5"/>
      <c r="H33" s="5"/>
      <c r="J33" s="94"/>
      <c r="K33" s="94"/>
    </row>
    <row r="34" spans="1:11" s="4" customFormat="1">
      <c r="A34" s="8" t="s">
        <v>63</v>
      </c>
      <c r="B34" s="8" t="s">
        <v>68</v>
      </c>
      <c r="C34" s="8"/>
      <c r="D34" s="6"/>
      <c r="E34" s="5"/>
      <c r="F34" s="5"/>
      <c r="G34" s="5"/>
      <c r="H34" s="5"/>
      <c r="J34" s="94"/>
      <c r="K34" s="94"/>
    </row>
    <row r="35" spans="1:11">
      <c r="A35" s="19" t="s">
        <v>64</v>
      </c>
      <c r="B35" s="19" t="s">
        <v>69</v>
      </c>
    </row>
    <row r="36" spans="1:11">
      <c r="A36" s="3"/>
      <c r="B36" s="3"/>
      <c r="C36" s="3"/>
      <c r="D36" s="3"/>
      <c r="E36" s="3"/>
      <c r="F36" s="3"/>
      <c r="G36" s="3"/>
      <c r="H36" s="3"/>
    </row>
    <row r="38" spans="1:11">
      <c r="A38" s="7" t="s">
        <v>65</v>
      </c>
    </row>
    <row r="39" spans="1:11">
      <c r="A39" s="20"/>
      <c r="B39" s="21" t="s">
        <v>54</v>
      </c>
      <c r="C39" s="21" t="s">
        <v>55</v>
      </c>
      <c r="D39" s="21" t="s">
        <v>56</v>
      </c>
      <c r="E39" s="21" t="s">
        <v>57</v>
      </c>
      <c r="F39" s="21" t="s">
        <v>58</v>
      </c>
      <c r="G39" s="21" t="s">
        <v>59</v>
      </c>
      <c r="H39" s="21" t="s">
        <v>60</v>
      </c>
    </row>
    <row r="40" spans="1:11">
      <c r="A40" s="22" t="s">
        <v>44</v>
      </c>
      <c r="B40" s="97">
        <f ca="1">COUNTA(INDIRECT(CONCATENATE(A40,"!","b2",":","b","40000")))</f>
        <v>69</v>
      </c>
      <c r="C40" s="97">
        <f ca="1">B40-COUNTIF(INDIRECT(CONCATENATE(A40,"!","E2",":","E",B40+1)),"no")</f>
        <v>3</v>
      </c>
      <c r="D40" s="23" t="s">
        <v>61</v>
      </c>
      <c r="E40" s="16" t="s">
        <v>61</v>
      </c>
      <c r="F40" s="16" t="s">
        <v>61</v>
      </c>
      <c r="G40" s="16" t="s">
        <v>61</v>
      </c>
      <c r="H40" s="16" t="s">
        <v>61</v>
      </c>
    </row>
    <row r="41" spans="1:11">
      <c r="A41" s="13" t="s">
        <v>45</v>
      </c>
      <c r="B41" s="97">
        <f ca="1">COUNTA(INDIRECT(CONCATENATE(A41,"!","b2",":","b","40000")))</f>
        <v>1</v>
      </c>
      <c r="C41" s="97" t="e">
        <f ca="1">B41-COUNTIF(INDIRECT(CONCATENATE(A41,"!","E2",":","E",B41+1)),"no")</f>
        <v>#REF!</v>
      </c>
      <c r="D41" s="91" t="e">
        <f ca="1">C41/B41</f>
        <v>#REF!</v>
      </c>
      <c r="E41" s="16" t="e">
        <f ca="1">MAX(INDIRECT(CONCATENATE(A41,"!","F2",":","F",B41+1)))</f>
        <v>#REF!</v>
      </c>
      <c r="F41" s="16" t="e">
        <f ca="1">MIN(INDIRECT(CONCATENATE(A41,"!","F2",":","F",B41+1)))</f>
        <v>#REF!</v>
      </c>
      <c r="G41" s="16" t="e">
        <f ca="1">AVERAGE(INDIRECT(CONCATENATE(A41,"!","F2",":","F",B41+1)))</f>
        <v>#REF!</v>
      </c>
      <c r="H41" s="16" t="e">
        <f ca="1">SUM(INDIRECT(CONCATENATE(A41,"!","F2",":","F",B41+1)))</f>
        <v>#REF!</v>
      </c>
    </row>
    <row r="42" spans="1:11">
      <c r="A42" s="13" t="s">
        <v>46</v>
      </c>
      <c r="B42" s="99">
        <f ca="1">COUNTA(INDIRECT(CONCATENATE(A42,"!","b2",":","b","40000")))</f>
        <v>378</v>
      </c>
      <c r="C42" s="97">
        <f ca="1">B42-COUNTIF(INDIRECT(CONCATENATE(A42,"!","E2",":","E",B42+1)),"no")</f>
        <v>378</v>
      </c>
      <c r="D42" s="92">
        <f ca="1">C42/B42</f>
        <v>1</v>
      </c>
      <c r="E42" s="16" t="e">
        <f ca="1">MAX(INDIRECT(CONCATENATE(A42,"!","F2",":","F",B42+1)))</f>
        <v>#N/A</v>
      </c>
      <c r="F42" s="16" t="e">
        <f ca="1">MIN(INDIRECT(CONCATENATE(A42,"!","F2",":","F",B42+1)))</f>
        <v>#N/A</v>
      </c>
      <c r="G42" s="16" t="e">
        <f ca="1">AVERAGE(INDIRECT(CONCATENATE(A42,"!","F2",":","F",B42+1)))</f>
        <v>#N/A</v>
      </c>
      <c r="H42" s="16" t="e">
        <f ca="1">SUM(INDIRECT(CONCATENATE(A42,"!","F2",":","F",B42+1)))</f>
        <v>#N/A</v>
      </c>
    </row>
    <row r="43" spans="1:11">
      <c r="A43" s="22" t="s">
        <v>47</v>
      </c>
      <c r="B43" s="99">
        <f ca="1">COUNTA(INDIRECT(CONCATENATE(A43,"!","b2",":","b","40000")))</f>
        <v>1</v>
      </c>
      <c r="C43" s="99" t="e">
        <f ca="1">B43-COUNTIF(INDIRECT(CONCATENATE(A43,"!","E2",":","E",B43+1)),"no")</f>
        <v>#REF!</v>
      </c>
      <c r="D43" s="92" t="e">
        <f ca="1">C43/B43</f>
        <v>#REF!</v>
      </c>
      <c r="E43" s="16" t="e">
        <f ca="1">MAX(INDIRECT(CONCATENATE(A43,"!","F2",":","F",B43+1)))</f>
        <v>#REF!</v>
      </c>
      <c r="F43" s="16" t="e">
        <f ca="1">MIN(INDIRECT(CONCATENATE(A43,"!","F2",":","F",B43+1)))</f>
        <v>#REF!</v>
      </c>
      <c r="G43" s="16" t="e">
        <f ca="1">AVERAGE(INDIRECT(CONCATENATE(A43,"!","F2",":","F",B43+1)))</f>
        <v>#REF!</v>
      </c>
      <c r="H43" s="16" t="e">
        <f ca="1">SUM(INDIRECT(CONCATENATE(A43,"!","F2",":","F",B43+1)))</f>
        <v>#REF!</v>
      </c>
    </row>
    <row r="44" spans="1:11">
      <c r="A44" s="13" t="s">
        <v>48</v>
      </c>
      <c r="B44" s="97" t="s">
        <v>61</v>
      </c>
      <c r="C44" s="97" t="s">
        <v>61</v>
      </c>
      <c r="D44" s="15" t="s">
        <v>61</v>
      </c>
      <c r="E44" s="16" t="s">
        <v>61</v>
      </c>
      <c r="F44" s="16" t="s">
        <v>61</v>
      </c>
      <c r="G44" s="16" t="s">
        <v>61</v>
      </c>
      <c r="H44" s="16" t="s">
        <v>61</v>
      </c>
    </row>
    <row r="45" spans="1:11">
      <c r="A45" s="13" t="s">
        <v>49</v>
      </c>
      <c r="B45" s="97">
        <f ca="1">COUNTA(INDIRECT(CONCATENATE(A45,"!","b2",":","b","40000")))</f>
        <v>1</v>
      </c>
      <c r="C45" s="97" t="e">
        <f ca="1">B45-COUNTIF(INDIRECT(CONCATENATE(A45,"!","E2",":","E",B45+1)),"no")</f>
        <v>#REF!</v>
      </c>
      <c r="D45" s="85" t="e">
        <f ca="1">C45/B45</f>
        <v>#REF!</v>
      </c>
      <c r="E45" s="14" t="e">
        <f ca="1">MAX(INDIRECT(CONCATENATE(A45,"!","F2",":","F",B45+1)))</f>
        <v>#REF!</v>
      </c>
      <c r="F45" s="14" t="e">
        <f ca="1">MIN(INDIRECT(CONCATENATE(A45,"!","F2",":","F",B45+1)))</f>
        <v>#REF!</v>
      </c>
      <c r="G45" s="14" t="e">
        <f ca="1">AVERAGE(INDIRECT(CONCATENATE(A45,"!","F2",":","F",B45+1)))</f>
        <v>#REF!</v>
      </c>
      <c r="H45" s="14" t="e">
        <f ca="1">SUM(INDIRECT(CONCATENATE(A45,"!","F2",":","F",B45+1)))</f>
        <v>#REF!</v>
      </c>
    </row>
    <row r="46" spans="1:11">
      <c r="A46" s="13" t="s">
        <v>50</v>
      </c>
      <c r="B46" s="97" t="s">
        <v>61</v>
      </c>
      <c r="C46" s="97" t="s">
        <v>61</v>
      </c>
      <c r="D46" s="84" t="s">
        <v>61</v>
      </c>
      <c r="E46" s="14" t="s">
        <v>61</v>
      </c>
      <c r="F46" s="16" t="s">
        <v>61</v>
      </c>
      <c r="G46" s="16" t="s">
        <v>61</v>
      </c>
      <c r="H46" s="14" t="s">
        <v>61</v>
      </c>
    </row>
    <row r="47" spans="1:11">
      <c r="A47" s="13" t="s">
        <v>51</v>
      </c>
      <c r="B47" s="97">
        <f ca="1">COUNTA(INDIRECT(CONCATENATE(A47,"!","b2",":","b","40000")))</f>
        <v>1</v>
      </c>
      <c r="C47" s="97" t="e">
        <f ca="1">B47-COUNTIF(INDIRECT(CONCATENATE(A47,"!","E2",":","E",B47+1)),"no")</f>
        <v>#REF!</v>
      </c>
      <c r="D47" s="90" t="e">
        <f ca="1">C47/B47</f>
        <v>#REF!</v>
      </c>
      <c r="E47" s="14" t="e">
        <f ca="1">MAX(INDIRECT(CONCATENATE(A47,"!","F2",":","F",B47+1)))</f>
        <v>#REF!</v>
      </c>
      <c r="F47" s="14" t="e">
        <f ca="1">MIN(INDIRECT(CONCATENATE(A47,"!","F2",":","F",B47+1)))</f>
        <v>#REF!</v>
      </c>
      <c r="G47" s="14" t="e">
        <f ca="1">AVERAGE(INDIRECT(CONCATENATE(A47,"!","F2",":","F",B47+1)))</f>
        <v>#REF!</v>
      </c>
      <c r="H47" s="14" t="e">
        <f ca="1">SUM(INDIRECT(CONCATENATE(A47,"!","F2",":","F",B47+1)))</f>
        <v>#REF!</v>
      </c>
    </row>
    <row r="48" spans="1:11">
      <c r="A48" s="13" t="s">
        <v>52</v>
      </c>
      <c r="B48" s="97" t="s">
        <v>61</v>
      </c>
      <c r="C48" s="97" t="s">
        <v>61</v>
      </c>
      <c r="D48" s="15" t="s">
        <v>61</v>
      </c>
      <c r="E48" s="14" t="s">
        <v>61</v>
      </c>
      <c r="F48" s="14" t="s">
        <v>61</v>
      </c>
      <c r="G48" s="14" t="s">
        <v>61</v>
      </c>
      <c r="H48" s="14" t="s">
        <v>61</v>
      </c>
    </row>
    <row r="49" spans="1:8">
      <c r="A49" s="24" t="s">
        <v>53</v>
      </c>
      <c r="B49" s="100" t="s">
        <v>61</v>
      </c>
      <c r="C49" s="100" t="s">
        <v>61</v>
      </c>
      <c r="D49" s="26" t="s">
        <v>61</v>
      </c>
      <c r="E49" s="25" t="s">
        <v>61</v>
      </c>
      <c r="F49" s="25" t="s">
        <v>61</v>
      </c>
      <c r="G49" s="25" t="s">
        <v>61</v>
      </c>
      <c r="H49" s="25" t="s">
        <v>61</v>
      </c>
    </row>
    <row r="51" spans="1:8">
      <c r="A51" s="27" t="s">
        <v>66</v>
      </c>
      <c r="B51" s="28" t="s">
        <v>67</v>
      </c>
    </row>
    <row r="52" spans="1:8">
      <c r="B52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V100"/>
  <sheetViews>
    <sheetView workbookViewId="0">
      <selection activeCell="E16" sqref="E16"/>
    </sheetView>
  </sheetViews>
  <sheetFormatPr defaultRowHeight="14.4"/>
  <cols>
    <col min="1" max="1" width="14.88671875" style="52" customWidth="1"/>
    <col min="2" max="2" width="13.88671875" style="52" bestFit="1" customWidth="1"/>
    <col min="3" max="3" width="23.5546875" style="52" bestFit="1" customWidth="1"/>
    <col min="4" max="4" width="15.6640625" style="52" bestFit="1" customWidth="1"/>
    <col min="5" max="6" width="15.6640625" style="52" customWidth="1"/>
    <col min="7" max="7" width="14.33203125" style="52" customWidth="1"/>
    <col min="8" max="8" width="16.44140625" style="52" bestFit="1" customWidth="1"/>
    <col min="9" max="9" width="20.109375" style="52" bestFit="1" customWidth="1"/>
    <col min="10" max="10" width="13.5546875" style="52" bestFit="1" customWidth="1"/>
    <col min="11" max="11" width="18.5546875" style="52" customWidth="1"/>
    <col min="12" max="12" width="13.109375" style="52" customWidth="1"/>
    <col min="13" max="13" width="16.44140625" style="52" customWidth="1"/>
    <col min="14" max="14" width="18.5546875" style="52" customWidth="1"/>
    <col min="15" max="15" width="15.88671875" style="52" customWidth="1"/>
    <col min="16" max="22" width="18.5546875" style="52" customWidth="1"/>
    <col min="23" max="23" width="18.5546875" customWidth="1"/>
  </cols>
  <sheetData>
    <row r="1" spans="1:22" s="51" customFormat="1" ht="50.1" customHeight="1">
      <c r="A1" s="56" t="s">
        <v>0</v>
      </c>
      <c r="B1" s="56" t="s">
        <v>1</v>
      </c>
      <c r="C1" s="56" t="s">
        <v>2</v>
      </c>
      <c r="D1" s="56" t="s">
        <v>3</v>
      </c>
      <c r="E1" s="56"/>
      <c r="F1" s="56"/>
      <c r="G1" s="65" t="s">
        <v>2414</v>
      </c>
      <c r="H1" s="56" t="s">
        <v>4</v>
      </c>
      <c r="I1" s="29" t="s">
        <v>5</v>
      </c>
      <c r="J1" s="30" t="s">
        <v>6</v>
      </c>
      <c r="K1" s="48" t="s">
        <v>7</v>
      </c>
      <c r="L1" s="49" t="s">
        <v>8</v>
      </c>
      <c r="M1" s="49" t="s">
        <v>9</v>
      </c>
      <c r="N1" s="57" t="s">
        <v>70</v>
      </c>
      <c r="O1" s="49" t="s">
        <v>71</v>
      </c>
      <c r="P1" s="57" t="s">
        <v>72</v>
      </c>
      <c r="Q1" s="49" t="s">
        <v>73</v>
      </c>
      <c r="R1" s="49" t="s">
        <v>74</v>
      </c>
      <c r="S1" s="49" t="s">
        <v>75</v>
      </c>
      <c r="T1" s="57" t="s">
        <v>76</v>
      </c>
      <c r="U1" s="49" t="s">
        <v>77</v>
      </c>
      <c r="V1" s="57" t="s">
        <v>78</v>
      </c>
    </row>
    <row r="2" spans="1:22">
      <c r="A2" s="59" t="s">
        <v>79</v>
      </c>
      <c r="B2" s="50">
        <v>101</v>
      </c>
      <c r="C2" s="59" t="s">
        <v>80</v>
      </c>
      <c r="D2" s="59" t="s">
        <v>2461</v>
      </c>
      <c r="E2" s="59">
        <v>55.676099999999998</v>
      </c>
      <c r="F2" s="59">
        <v>12.568899999999999</v>
      </c>
      <c r="G2" s="50" t="s">
        <v>13</v>
      </c>
      <c r="H2" s="50">
        <v>638117</v>
      </c>
      <c r="I2" s="50">
        <v>90600000</v>
      </c>
      <c r="J2" s="50">
        <v>1</v>
      </c>
      <c r="K2" s="50" t="s">
        <v>13</v>
      </c>
      <c r="L2" s="50" t="s">
        <v>13</v>
      </c>
      <c r="M2" s="50" t="s">
        <v>13</v>
      </c>
      <c r="N2" s="50" t="s">
        <v>81</v>
      </c>
      <c r="O2" s="50" t="s">
        <v>13</v>
      </c>
      <c r="P2" s="50" t="s">
        <v>80</v>
      </c>
      <c r="Q2" s="50" t="s">
        <v>82</v>
      </c>
      <c r="R2" s="50"/>
      <c r="S2" s="50"/>
      <c r="T2" s="60" t="s">
        <v>83</v>
      </c>
      <c r="U2" s="50"/>
      <c r="V2" s="50"/>
    </row>
    <row r="3" spans="1:22">
      <c r="A3" s="42" t="s">
        <v>79</v>
      </c>
      <c r="B3" s="42">
        <v>147</v>
      </c>
      <c r="C3" s="42" t="s">
        <v>84</v>
      </c>
      <c r="D3" s="59" t="s">
        <v>2461</v>
      </c>
      <c r="E3" s="59">
        <v>55.6785</v>
      </c>
      <c r="F3" s="59">
        <v>12.5221</v>
      </c>
      <c r="G3" s="50" t="s">
        <v>13</v>
      </c>
      <c r="H3" s="42">
        <v>103677</v>
      </c>
      <c r="I3" s="50">
        <v>8700000</v>
      </c>
      <c r="J3" s="42">
        <v>1</v>
      </c>
      <c r="K3" s="50" t="s">
        <v>13</v>
      </c>
      <c r="L3" s="50" t="s">
        <v>13</v>
      </c>
      <c r="M3" s="50" t="s">
        <v>13</v>
      </c>
      <c r="N3" s="50"/>
      <c r="O3" s="50" t="s">
        <v>13</v>
      </c>
      <c r="P3" s="42"/>
      <c r="Q3" s="42"/>
      <c r="R3" s="42"/>
      <c r="S3" s="42"/>
      <c r="T3" s="42"/>
      <c r="U3" s="42"/>
      <c r="V3" s="42"/>
    </row>
    <row r="4" spans="1:22">
      <c r="A4" s="42" t="s">
        <v>79</v>
      </c>
      <c r="B4" s="42">
        <v>155</v>
      </c>
      <c r="C4" s="42" t="s">
        <v>88</v>
      </c>
      <c r="D4" s="59" t="s">
        <v>2461</v>
      </c>
      <c r="E4" s="59">
        <v>55.5946</v>
      </c>
      <c r="F4" s="59">
        <v>12.669</v>
      </c>
      <c r="G4" s="50" t="s">
        <v>13</v>
      </c>
      <c r="H4" s="42">
        <v>14569</v>
      </c>
      <c r="I4" s="50">
        <v>18300000</v>
      </c>
      <c r="J4" s="42">
        <v>2</v>
      </c>
      <c r="K4" s="50" t="s">
        <v>13</v>
      </c>
      <c r="L4" s="50" t="s">
        <v>13</v>
      </c>
      <c r="M4" s="50" t="s">
        <v>13</v>
      </c>
      <c r="N4" s="50"/>
      <c r="O4" s="50" t="s">
        <v>13</v>
      </c>
      <c r="P4" s="42"/>
      <c r="Q4" s="42"/>
      <c r="R4" s="42"/>
      <c r="S4" s="42"/>
      <c r="T4" s="42"/>
      <c r="U4" s="42"/>
      <c r="V4" s="42"/>
    </row>
    <row r="5" spans="1:22">
      <c r="A5" s="42" t="s">
        <v>79</v>
      </c>
      <c r="B5" s="42">
        <v>185</v>
      </c>
      <c r="C5" s="42" t="s">
        <v>99</v>
      </c>
      <c r="D5" s="59" t="s">
        <v>2461</v>
      </c>
      <c r="E5" s="116">
        <v>55.610770000000002</v>
      </c>
      <c r="F5" s="116">
        <v>12.605162999999999</v>
      </c>
      <c r="G5" s="50" t="s">
        <v>13</v>
      </c>
      <c r="H5" s="42">
        <v>42670</v>
      </c>
      <c r="I5" s="50">
        <v>66000000</v>
      </c>
      <c r="J5" s="42">
        <v>1</v>
      </c>
      <c r="K5" s="50" t="s">
        <v>13</v>
      </c>
      <c r="L5" s="50" t="s">
        <v>13</v>
      </c>
      <c r="M5" s="50" t="s">
        <v>13</v>
      </c>
      <c r="N5" s="50"/>
      <c r="O5" s="50" t="s">
        <v>13</v>
      </c>
      <c r="P5" s="42"/>
      <c r="Q5" s="42"/>
      <c r="R5" s="42"/>
      <c r="S5" s="42"/>
      <c r="T5" s="42"/>
      <c r="U5" s="42"/>
      <c r="V5" s="42"/>
    </row>
    <row r="6" spans="1:22">
      <c r="A6" s="42" t="s">
        <v>85</v>
      </c>
      <c r="B6" s="42">
        <v>151</v>
      </c>
      <c r="C6" s="42" t="s">
        <v>86</v>
      </c>
      <c r="D6" s="59" t="s">
        <v>2461</v>
      </c>
      <c r="E6" s="59">
        <v>55.719799999999999</v>
      </c>
      <c r="F6" s="59">
        <v>12.352</v>
      </c>
      <c r="G6" s="50" t="s">
        <v>13</v>
      </c>
      <c r="H6" s="42">
        <v>49310</v>
      </c>
      <c r="I6" s="50">
        <v>33800000</v>
      </c>
      <c r="J6" s="42">
        <v>2</v>
      </c>
      <c r="K6" s="50" t="s">
        <v>13</v>
      </c>
      <c r="L6" s="50" t="s">
        <v>13</v>
      </c>
      <c r="M6" s="50" t="s">
        <v>13</v>
      </c>
      <c r="N6" s="50"/>
      <c r="O6" s="50" t="s">
        <v>13</v>
      </c>
      <c r="P6" s="42"/>
      <c r="Q6" s="42"/>
      <c r="R6" s="42"/>
      <c r="S6" s="42"/>
      <c r="T6" s="42"/>
      <c r="U6" s="42"/>
      <c r="V6" s="42"/>
    </row>
    <row r="7" spans="1:22">
      <c r="A7" s="42" t="s">
        <v>85</v>
      </c>
      <c r="B7" s="42">
        <v>153</v>
      </c>
      <c r="C7" s="42" t="s">
        <v>87</v>
      </c>
      <c r="D7" s="59" t="s">
        <v>2461</v>
      </c>
      <c r="E7" s="59">
        <v>55.6541</v>
      </c>
      <c r="F7" s="59">
        <v>12.4215</v>
      </c>
      <c r="G7" s="50" t="s">
        <v>13</v>
      </c>
      <c r="H7" s="42">
        <v>35232</v>
      </c>
      <c r="I7" s="50">
        <v>21000000</v>
      </c>
      <c r="J7" s="42">
        <v>1</v>
      </c>
      <c r="K7" s="50" t="s">
        <v>13</v>
      </c>
      <c r="L7" s="50" t="s">
        <v>13</v>
      </c>
      <c r="M7" s="50" t="s">
        <v>13</v>
      </c>
      <c r="N7" s="50"/>
      <c r="O7" s="50" t="s">
        <v>13</v>
      </c>
      <c r="P7" s="42"/>
      <c r="Q7" s="42"/>
      <c r="R7" s="42"/>
      <c r="S7" s="42"/>
      <c r="T7" s="42"/>
      <c r="U7" s="42"/>
      <c r="V7" s="42"/>
    </row>
    <row r="8" spans="1:22">
      <c r="A8" s="42" t="s">
        <v>85</v>
      </c>
      <c r="B8" s="42">
        <v>157</v>
      </c>
      <c r="C8" s="42" t="s">
        <v>89</v>
      </c>
      <c r="D8" s="59" t="s">
        <v>2461</v>
      </c>
      <c r="E8" s="116">
        <v>55.750635000000003</v>
      </c>
      <c r="F8" s="116">
        <v>32.765700000000002</v>
      </c>
      <c r="G8" s="50" t="s">
        <v>13</v>
      </c>
      <c r="H8" s="42">
        <v>74550</v>
      </c>
      <c r="I8" s="50">
        <v>25500000</v>
      </c>
      <c r="J8" s="42">
        <v>1</v>
      </c>
      <c r="K8" s="50" t="s">
        <v>13</v>
      </c>
      <c r="L8" s="50" t="s">
        <v>13</v>
      </c>
      <c r="M8" s="50" t="s">
        <v>13</v>
      </c>
      <c r="N8" s="50"/>
      <c r="O8" s="50" t="s">
        <v>13</v>
      </c>
      <c r="P8" s="42"/>
      <c r="Q8" s="42"/>
      <c r="R8" s="42"/>
      <c r="S8" s="42"/>
      <c r="T8" s="42"/>
      <c r="U8" s="42"/>
      <c r="V8" s="42"/>
    </row>
    <row r="9" spans="1:22">
      <c r="A9" s="42" t="s">
        <v>85</v>
      </c>
      <c r="B9" s="42">
        <v>159</v>
      </c>
      <c r="C9" s="42" t="s">
        <v>90</v>
      </c>
      <c r="D9" s="59" t="s">
        <v>2461</v>
      </c>
      <c r="E9" s="116">
        <v>55.733460999999998</v>
      </c>
      <c r="F9" s="116">
        <v>12.488686</v>
      </c>
      <c r="G9" s="50" t="s">
        <v>13</v>
      </c>
      <c r="H9" s="42">
        <v>69200</v>
      </c>
      <c r="I9" s="50">
        <v>24900000</v>
      </c>
      <c r="J9" s="42">
        <v>1</v>
      </c>
      <c r="K9" s="50" t="s">
        <v>13</v>
      </c>
      <c r="L9" s="50" t="s">
        <v>13</v>
      </c>
      <c r="M9" s="50" t="s">
        <v>13</v>
      </c>
      <c r="N9" s="50"/>
      <c r="O9" s="50" t="s">
        <v>13</v>
      </c>
      <c r="P9" s="42"/>
      <c r="Q9" s="42"/>
      <c r="R9" s="42"/>
      <c r="S9" s="42"/>
      <c r="T9" s="42"/>
      <c r="U9" s="42"/>
      <c r="V9" s="42"/>
    </row>
    <row r="10" spans="1:22">
      <c r="A10" s="42" t="s">
        <v>85</v>
      </c>
      <c r="B10" s="42">
        <v>161</v>
      </c>
      <c r="C10" s="42" t="s">
        <v>91</v>
      </c>
      <c r="D10" s="59" t="s">
        <v>2461</v>
      </c>
      <c r="E10" s="59">
        <v>55.666600000000003</v>
      </c>
      <c r="F10" s="59">
        <v>12.4038</v>
      </c>
      <c r="G10" s="50" t="s">
        <v>13</v>
      </c>
      <c r="H10" s="42">
        <v>23380</v>
      </c>
      <c r="I10" s="50">
        <v>13300000</v>
      </c>
      <c r="J10" s="42">
        <v>1</v>
      </c>
      <c r="K10" s="50" t="s">
        <v>13</v>
      </c>
      <c r="L10" s="50" t="s">
        <v>13</v>
      </c>
      <c r="M10" s="50" t="s">
        <v>13</v>
      </c>
      <c r="N10" s="50"/>
      <c r="O10" s="50" t="s">
        <v>13</v>
      </c>
      <c r="P10" s="42"/>
      <c r="Q10" s="42"/>
      <c r="R10" s="42"/>
      <c r="S10" s="42"/>
      <c r="T10" s="42"/>
      <c r="U10" s="42"/>
      <c r="V10" s="42"/>
    </row>
    <row r="11" spans="1:22">
      <c r="A11" s="42" t="s">
        <v>85</v>
      </c>
      <c r="B11" s="42">
        <v>163</v>
      </c>
      <c r="C11" s="42" t="s">
        <v>92</v>
      </c>
      <c r="D11" s="59" t="s">
        <v>2461</v>
      </c>
      <c r="E11" s="59">
        <v>55.723500000000001</v>
      </c>
      <c r="F11" s="59">
        <v>12.4404</v>
      </c>
      <c r="G11" s="50" t="s">
        <v>13</v>
      </c>
      <c r="H11" s="42">
        <v>28913</v>
      </c>
      <c r="I11" s="50">
        <v>12100000</v>
      </c>
      <c r="J11" s="42">
        <v>1</v>
      </c>
      <c r="K11" s="50" t="s">
        <v>13</v>
      </c>
      <c r="L11" s="50" t="s">
        <v>13</v>
      </c>
      <c r="M11" s="50" t="s">
        <v>13</v>
      </c>
      <c r="N11" s="50"/>
      <c r="O11" s="50" t="s">
        <v>13</v>
      </c>
      <c r="P11" s="42"/>
      <c r="Q11" s="42"/>
      <c r="R11" s="42"/>
      <c r="S11" s="42"/>
      <c r="T11" s="42"/>
      <c r="U11" s="42"/>
      <c r="V11" s="42"/>
    </row>
    <row r="12" spans="1:22">
      <c r="A12" s="42" t="s">
        <v>85</v>
      </c>
      <c r="B12" s="42">
        <v>165</v>
      </c>
      <c r="C12" s="42" t="s">
        <v>93</v>
      </c>
      <c r="D12" s="59" t="s">
        <v>2461</v>
      </c>
      <c r="E12" s="59">
        <v>55.662300000000002</v>
      </c>
      <c r="F12" s="59">
        <v>12.335100000000001</v>
      </c>
      <c r="G12" s="50" t="s">
        <v>13</v>
      </c>
      <c r="H12" s="42">
        <v>27366</v>
      </c>
      <c r="I12" s="50">
        <v>23400000</v>
      </c>
      <c r="J12" s="42">
        <v>1</v>
      </c>
      <c r="K12" s="50" t="s">
        <v>13</v>
      </c>
      <c r="L12" s="50" t="s">
        <v>13</v>
      </c>
      <c r="M12" s="50" t="s">
        <v>13</v>
      </c>
      <c r="N12" s="50"/>
      <c r="O12" s="50" t="s">
        <v>13</v>
      </c>
      <c r="P12" s="42"/>
      <c r="Q12" s="42"/>
      <c r="R12" s="42"/>
      <c r="S12" s="42"/>
      <c r="T12" s="42"/>
      <c r="U12" s="42"/>
      <c r="V12" s="42"/>
    </row>
    <row r="13" spans="1:22">
      <c r="A13" s="42" t="s">
        <v>85</v>
      </c>
      <c r="B13" s="42">
        <v>167</v>
      </c>
      <c r="C13" s="42" t="s">
        <v>94</v>
      </c>
      <c r="D13" s="59" t="s">
        <v>2461</v>
      </c>
      <c r="E13" s="59">
        <v>55.650300000000001</v>
      </c>
      <c r="F13" s="59">
        <v>12.4758</v>
      </c>
      <c r="G13" s="50" t="s">
        <v>13</v>
      </c>
      <c r="H13" s="42">
        <v>53451</v>
      </c>
      <c r="I13" s="50">
        <v>23000000</v>
      </c>
      <c r="J13" s="42">
        <v>1</v>
      </c>
      <c r="K13" s="50" t="s">
        <v>13</v>
      </c>
      <c r="L13" s="50" t="s">
        <v>13</v>
      </c>
      <c r="M13" s="50" t="s">
        <v>13</v>
      </c>
      <c r="N13" s="50"/>
      <c r="O13" s="50" t="s">
        <v>13</v>
      </c>
      <c r="P13" s="42"/>
      <c r="Q13" s="42"/>
      <c r="R13" s="42"/>
      <c r="S13" s="42"/>
      <c r="T13" s="42"/>
      <c r="U13" s="42"/>
      <c r="V13" s="42"/>
    </row>
    <row r="14" spans="1:22">
      <c r="A14" s="42" t="s">
        <v>85</v>
      </c>
      <c r="B14" s="42">
        <v>169</v>
      </c>
      <c r="C14" s="42" t="s">
        <v>95</v>
      </c>
      <c r="D14" s="59" t="s">
        <v>2461</v>
      </c>
      <c r="E14" s="116">
        <v>55.646014999999998</v>
      </c>
      <c r="F14" s="116">
        <v>12.297936999999999</v>
      </c>
      <c r="G14" s="50" t="s">
        <v>13</v>
      </c>
      <c r="H14" s="42">
        <v>51729</v>
      </c>
      <c r="I14" s="50">
        <v>78300000</v>
      </c>
      <c r="J14" s="42">
        <v>2</v>
      </c>
      <c r="K14" s="50" t="s">
        <v>13</v>
      </c>
      <c r="L14" s="50" t="s">
        <v>13</v>
      </c>
      <c r="M14" s="50" t="s">
        <v>13</v>
      </c>
      <c r="N14" s="50"/>
      <c r="O14" s="50" t="s">
        <v>13</v>
      </c>
      <c r="P14" s="42"/>
      <c r="Q14" s="42"/>
      <c r="R14" s="42"/>
      <c r="S14" s="42"/>
      <c r="T14" s="42"/>
      <c r="U14" s="42"/>
      <c r="V14" s="42"/>
    </row>
    <row r="15" spans="1:22">
      <c r="A15" s="42" t="s">
        <v>85</v>
      </c>
      <c r="B15" s="42">
        <v>173</v>
      </c>
      <c r="C15" s="42" t="s">
        <v>96</v>
      </c>
      <c r="D15" s="59" t="s">
        <v>2461</v>
      </c>
      <c r="E15" s="116">
        <v>55.763516000000003</v>
      </c>
      <c r="F15" s="116">
        <v>12.494942999999999</v>
      </c>
      <c r="G15" s="50" t="s">
        <v>13</v>
      </c>
      <c r="H15" s="42">
        <v>56614</v>
      </c>
      <c r="I15" s="50">
        <v>38700000</v>
      </c>
      <c r="J15" s="42">
        <v>1</v>
      </c>
      <c r="K15" s="50" t="s">
        <v>13</v>
      </c>
      <c r="L15" s="50" t="s">
        <v>13</v>
      </c>
      <c r="M15" s="50" t="s">
        <v>13</v>
      </c>
      <c r="N15" s="50"/>
      <c r="O15" s="50" t="s">
        <v>13</v>
      </c>
      <c r="P15" s="42"/>
      <c r="Q15" s="42"/>
      <c r="R15" s="42"/>
      <c r="S15" s="42"/>
      <c r="T15" s="42"/>
      <c r="U15" s="42"/>
      <c r="V15" s="42"/>
    </row>
    <row r="16" spans="1:22">
      <c r="A16" s="42" t="s">
        <v>85</v>
      </c>
      <c r="B16" s="42">
        <v>175</v>
      </c>
      <c r="C16" s="42" t="s">
        <v>97</v>
      </c>
      <c r="D16" s="59" t="s">
        <v>2461</v>
      </c>
      <c r="E16" s="59">
        <v>55.682699999999997</v>
      </c>
      <c r="F16" s="59">
        <v>12.464399999999999</v>
      </c>
      <c r="G16" s="50" t="s">
        <v>13</v>
      </c>
      <c r="H16" s="42">
        <v>41113</v>
      </c>
      <c r="I16" s="50">
        <v>12100000</v>
      </c>
      <c r="J16" s="42">
        <v>1</v>
      </c>
      <c r="K16" s="50" t="s">
        <v>13</v>
      </c>
      <c r="L16" s="50" t="s">
        <v>13</v>
      </c>
      <c r="M16" s="50" t="s">
        <v>13</v>
      </c>
      <c r="N16" s="50"/>
      <c r="O16" s="50" t="s">
        <v>13</v>
      </c>
      <c r="P16" s="42"/>
      <c r="Q16" s="42"/>
      <c r="R16" s="42"/>
      <c r="S16" s="42"/>
      <c r="T16" s="42"/>
      <c r="U16" s="42"/>
      <c r="V16" s="42"/>
    </row>
    <row r="17" spans="1:22">
      <c r="A17" s="42" t="s">
        <v>85</v>
      </c>
      <c r="B17" s="42">
        <v>183</v>
      </c>
      <c r="C17" s="42" t="s">
        <v>98</v>
      </c>
      <c r="D17" s="59" t="s">
        <v>2461</v>
      </c>
      <c r="E17" s="59">
        <v>55.618400000000001</v>
      </c>
      <c r="F17" s="59">
        <v>12.328099999999999</v>
      </c>
      <c r="G17" s="50" t="s">
        <v>13</v>
      </c>
      <c r="H17" s="42">
        <v>23131</v>
      </c>
      <c r="I17" s="50">
        <v>26400000</v>
      </c>
      <c r="J17" s="42">
        <v>1</v>
      </c>
      <c r="K17" s="50" t="s">
        <v>13</v>
      </c>
      <c r="L17" s="50" t="s">
        <v>13</v>
      </c>
      <c r="M17" s="50" t="s">
        <v>13</v>
      </c>
      <c r="N17" s="50"/>
      <c r="O17" s="50" t="s">
        <v>13</v>
      </c>
      <c r="P17" s="42"/>
      <c r="Q17" s="42"/>
      <c r="R17" s="42"/>
      <c r="S17" s="42"/>
      <c r="T17" s="42"/>
      <c r="U17" s="42"/>
      <c r="V17" s="42"/>
    </row>
    <row r="18" spans="1:22">
      <c r="A18" s="42" t="s">
        <v>85</v>
      </c>
      <c r="B18" s="42">
        <v>187</v>
      </c>
      <c r="C18" s="42" t="s">
        <v>100</v>
      </c>
      <c r="D18" s="59" t="s">
        <v>2461</v>
      </c>
      <c r="E18" s="116">
        <v>55.633330000000001</v>
      </c>
      <c r="F18" s="116">
        <v>12.366669999999999</v>
      </c>
      <c r="G18" s="50" t="s">
        <v>13</v>
      </c>
      <c r="H18" s="42">
        <v>16515</v>
      </c>
      <c r="I18" s="50">
        <v>9500000</v>
      </c>
      <c r="J18" s="42">
        <v>1</v>
      </c>
      <c r="K18" s="50" t="s">
        <v>13</v>
      </c>
      <c r="L18" s="50" t="s">
        <v>13</v>
      </c>
      <c r="M18" s="50" t="s">
        <v>13</v>
      </c>
      <c r="N18" s="50"/>
      <c r="O18" s="50" t="s">
        <v>13</v>
      </c>
      <c r="P18" s="42"/>
      <c r="Q18" s="42"/>
      <c r="R18" s="42"/>
      <c r="S18" s="42"/>
      <c r="T18" s="42"/>
      <c r="U18" s="42"/>
      <c r="V18" s="42"/>
    </row>
    <row r="19" spans="1:22">
      <c r="A19" s="42" t="s">
        <v>101</v>
      </c>
      <c r="B19" s="42">
        <v>190</v>
      </c>
      <c r="C19" s="42" t="s">
        <v>102</v>
      </c>
      <c r="D19" s="59" t="s">
        <v>2461</v>
      </c>
      <c r="E19" s="116">
        <v>55.783329999999999</v>
      </c>
      <c r="F19" s="116">
        <v>12.3742</v>
      </c>
      <c r="G19" s="50" t="s">
        <v>13</v>
      </c>
      <c r="H19" s="42">
        <v>41001</v>
      </c>
      <c r="I19" s="50">
        <v>56800000</v>
      </c>
      <c r="J19" s="42">
        <v>2</v>
      </c>
      <c r="K19" s="50" t="s">
        <v>13</v>
      </c>
      <c r="L19" s="50" t="s">
        <v>13</v>
      </c>
      <c r="M19" s="50" t="s">
        <v>13</v>
      </c>
      <c r="N19" s="50"/>
      <c r="O19" s="50" t="s">
        <v>13</v>
      </c>
      <c r="P19" s="42"/>
      <c r="Q19" s="42"/>
      <c r="R19" s="42"/>
      <c r="S19" s="42"/>
      <c r="T19" s="42"/>
      <c r="U19" s="42"/>
      <c r="V19" s="42"/>
    </row>
    <row r="20" spans="1:22">
      <c r="A20" s="42" t="s">
        <v>101</v>
      </c>
      <c r="B20" s="42">
        <v>201</v>
      </c>
      <c r="C20" s="42" t="s">
        <v>103</v>
      </c>
      <c r="D20" s="59" t="s">
        <v>2461</v>
      </c>
      <c r="E20" s="59">
        <v>55.8703</v>
      </c>
      <c r="F20" s="59">
        <v>12.3574</v>
      </c>
      <c r="G20" s="50" t="s">
        <v>13</v>
      </c>
      <c r="H20" s="42">
        <v>25893</v>
      </c>
      <c r="I20" s="50">
        <v>67600000</v>
      </c>
      <c r="J20" s="42">
        <v>2</v>
      </c>
      <c r="K20" s="50" t="s">
        <v>13</v>
      </c>
      <c r="L20" s="50" t="s">
        <v>13</v>
      </c>
      <c r="M20" s="50" t="s">
        <v>13</v>
      </c>
      <c r="N20" s="50"/>
      <c r="O20" s="50" t="s">
        <v>13</v>
      </c>
      <c r="P20" s="42"/>
      <c r="Q20" s="42"/>
      <c r="R20" s="42"/>
      <c r="S20" s="42"/>
      <c r="T20" s="42"/>
      <c r="U20" s="42"/>
      <c r="V20" s="42"/>
    </row>
    <row r="21" spans="1:22">
      <c r="A21" s="42" t="s">
        <v>101</v>
      </c>
      <c r="B21" s="42">
        <v>210</v>
      </c>
      <c r="C21" s="42" t="s">
        <v>104</v>
      </c>
      <c r="D21" s="59" t="s">
        <v>2461</v>
      </c>
      <c r="E21" s="116">
        <v>55.974684000000003</v>
      </c>
      <c r="F21" s="116">
        <v>12.405835</v>
      </c>
      <c r="G21" s="50" t="s">
        <v>13</v>
      </c>
      <c r="H21" s="42">
        <v>40998</v>
      </c>
      <c r="I21" s="50">
        <v>112000000</v>
      </c>
      <c r="J21" s="42">
        <v>2</v>
      </c>
      <c r="K21" s="50" t="s">
        <v>13</v>
      </c>
      <c r="L21" s="50" t="s">
        <v>13</v>
      </c>
      <c r="M21" s="50" t="s">
        <v>13</v>
      </c>
      <c r="N21" s="50"/>
      <c r="O21" s="50" t="s">
        <v>13</v>
      </c>
      <c r="P21" s="42"/>
      <c r="Q21" s="42"/>
      <c r="R21" s="42"/>
      <c r="S21" s="42"/>
      <c r="T21" s="42"/>
      <c r="U21" s="42"/>
      <c r="V21" s="42"/>
    </row>
    <row r="22" spans="1:22">
      <c r="A22" s="42" t="s">
        <v>101</v>
      </c>
      <c r="B22" s="42">
        <v>217</v>
      </c>
      <c r="C22" s="42" t="s">
        <v>105</v>
      </c>
      <c r="D22" s="59" t="s">
        <v>2461</v>
      </c>
      <c r="E22" s="59">
        <v>56.029400000000003</v>
      </c>
      <c r="F22" s="59">
        <v>12.5863</v>
      </c>
      <c r="G22" s="50" t="s">
        <v>13</v>
      </c>
      <c r="H22" s="42">
        <v>63000</v>
      </c>
      <c r="I22" s="50">
        <v>118900000</v>
      </c>
      <c r="J22" s="42">
        <v>2</v>
      </c>
      <c r="K22" s="50" t="s">
        <v>13</v>
      </c>
      <c r="L22" s="50" t="s">
        <v>13</v>
      </c>
      <c r="M22" s="50" t="s">
        <v>13</v>
      </c>
      <c r="N22" s="50"/>
      <c r="O22" s="50" t="s">
        <v>13</v>
      </c>
      <c r="P22" s="42"/>
      <c r="Q22" s="42"/>
      <c r="R22" s="42"/>
      <c r="S22" s="42"/>
      <c r="T22" s="42"/>
      <c r="U22" s="42"/>
      <c r="V22" s="42"/>
    </row>
    <row r="23" spans="1:22">
      <c r="A23" s="42" t="s">
        <v>101</v>
      </c>
      <c r="B23" s="42">
        <v>219</v>
      </c>
      <c r="C23" s="42" t="s">
        <v>106</v>
      </c>
      <c r="D23" s="59" t="s">
        <v>2461</v>
      </c>
      <c r="E23" s="59">
        <v>55.933300000000003</v>
      </c>
      <c r="F23" s="59">
        <v>12.316700000000001</v>
      </c>
      <c r="G23" s="50" t="s">
        <v>13</v>
      </c>
      <c r="H23" s="42">
        <v>51528</v>
      </c>
      <c r="I23" s="50">
        <v>214600000</v>
      </c>
      <c r="J23" s="42">
        <v>2</v>
      </c>
      <c r="K23" s="50" t="s">
        <v>13</v>
      </c>
      <c r="L23" s="50" t="s">
        <v>13</v>
      </c>
      <c r="M23" s="50" t="s">
        <v>13</v>
      </c>
      <c r="N23" s="50"/>
      <c r="O23" s="50" t="s">
        <v>13</v>
      </c>
      <c r="P23" s="42"/>
      <c r="Q23" s="42"/>
      <c r="R23" s="42"/>
      <c r="S23" s="42"/>
      <c r="T23" s="42"/>
      <c r="U23" s="42"/>
      <c r="V23" s="42"/>
    </row>
    <row r="24" spans="1:22">
      <c r="A24" s="42" t="s">
        <v>101</v>
      </c>
      <c r="B24" s="42">
        <v>223</v>
      </c>
      <c r="C24" s="42" t="s">
        <v>107</v>
      </c>
      <c r="D24" s="59" t="s">
        <v>2461</v>
      </c>
      <c r="E24" s="59">
        <v>55.881</v>
      </c>
      <c r="F24" s="59">
        <v>12.501099999999999</v>
      </c>
      <c r="G24" s="50" t="s">
        <v>13</v>
      </c>
      <c r="H24" s="42">
        <v>24917</v>
      </c>
      <c r="I24" s="50">
        <v>31200000</v>
      </c>
      <c r="J24" s="42">
        <v>2</v>
      </c>
      <c r="K24" s="50" t="s">
        <v>13</v>
      </c>
      <c r="L24" s="50" t="s">
        <v>13</v>
      </c>
      <c r="M24" s="50" t="s">
        <v>13</v>
      </c>
      <c r="N24" s="50"/>
      <c r="O24" s="50" t="s">
        <v>13</v>
      </c>
      <c r="P24" s="42"/>
      <c r="Q24" s="42"/>
      <c r="R24" s="42"/>
      <c r="S24" s="42"/>
      <c r="T24" s="42"/>
      <c r="U24" s="42"/>
      <c r="V24" s="42"/>
    </row>
    <row r="25" spans="1:22">
      <c r="A25" s="42" t="s">
        <v>101</v>
      </c>
      <c r="B25" s="42">
        <v>230</v>
      </c>
      <c r="C25" s="42" t="s">
        <v>108</v>
      </c>
      <c r="D25" s="59" t="s">
        <v>2461</v>
      </c>
      <c r="E25" s="120">
        <v>55.825000000000003</v>
      </c>
      <c r="F25" s="120">
        <v>12.491669999999999</v>
      </c>
      <c r="G25" s="50" t="s">
        <v>13</v>
      </c>
      <c r="H25" s="42">
        <v>57024</v>
      </c>
      <c r="I25" s="50">
        <v>73500000</v>
      </c>
      <c r="J25" s="42">
        <v>2</v>
      </c>
      <c r="K25" s="50" t="s">
        <v>13</v>
      </c>
      <c r="L25" s="50" t="s">
        <v>13</v>
      </c>
      <c r="M25" s="50" t="s">
        <v>13</v>
      </c>
      <c r="N25" s="50"/>
      <c r="O25" s="50" t="s">
        <v>13</v>
      </c>
      <c r="P25" s="42"/>
      <c r="Q25" s="42"/>
      <c r="R25" s="42"/>
      <c r="S25" s="42"/>
      <c r="T25" s="42"/>
      <c r="U25" s="42"/>
      <c r="V25" s="42"/>
    </row>
    <row r="26" spans="1:22">
      <c r="A26" s="42" t="s">
        <v>101</v>
      </c>
      <c r="B26" s="42">
        <v>240</v>
      </c>
      <c r="C26" s="42" t="s">
        <v>109</v>
      </c>
      <c r="D26" s="59" t="s">
        <v>2461</v>
      </c>
      <c r="E26" s="120">
        <v>55.768900000000002</v>
      </c>
      <c r="F26" s="120">
        <v>12.208600000000001</v>
      </c>
      <c r="G26" s="50" t="s">
        <v>13</v>
      </c>
      <c r="H26" s="42">
        <v>43696</v>
      </c>
      <c r="I26" s="50">
        <v>125700000</v>
      </c>
      <c r="J26" s="42">
        <v>2</v>
      </c>
      <c r="K26" s="50" t="s">
        <v>13</v>
      </c>
      <c r="L26" s="50" t="s">
        <v>13</v>
      </c>
      <c r="M26" s="50" t="s">
        <v>13</v>
      </c>
      <c r="N26" s="50"/>
      <c r="O26" s="50" t="s">
        <v>13</v>
      </c>
      <c r="P26" s="42"/>
      <c r="Q26" s="42"/>
      <c r="R26" s="42"/>
      <c r="S26" s="42"/>
      <c r="T26" s="42"/>
      <c r="U26" s="42"/>
      <c r="V26" s="42"/>
    </row>
    <row r="27" spans="1:22">
      <c r="A27" s="42" t="s">
        <v>101</v>
      </c>
      <c r="B27" s="42">
        <v>250</v>
      </c>
      <c r="C27" s="42" t="s">
        <v>110</v>
      </c>
      <c r="D27" s="59" t="s">
        <v>2461</v>
      </c>
      <c r="E27" s="59">
        <v>55.838900000000002</v>
      </c>
      <c r="F27" s="59">
        <v>12.067600000000001</v>
      </c>
      <c r="G27" s="50" t="s">
        <v>13</v>
      </c>
      <c r="H27" s="42">
        <v>45439</v>
      </c>
      <c r="I27" s="50">
        <v>247500000</v>
      </c>
      <c r="J27" s="42">
        <v>2</v>
      </c>
      <c r="K27" s="50" t="s">
        <v>13</v>
      </c>
      <c r="L27" s="50" t="s">
        <v>13</v>
      </c>
      <c r="M27" s="50" t="s">
        <v>13</v>
      </c>
      <c r="N27" s="50"/>
      <c r="O27" s="50" t="s">
        <v>13</v>
      </c>
      <c r="P27" s="42"/>
      <c r="Q27" s="42"/>
      <c r="R27" s="42"/>
      <c r="S27" s="42"/>
      <c r="T27" s="42"/>
      <c r="U27" s="42"/>
      <c r="V27" s="42"/>
    </row>
    <row r="28" spans="1:22">
      <c r="A28" s="42" t="s">
        <v>101</v>
      </c>
      <c r="B28" s="42">
        <v>260</v>
      </c>
      <c r="C28" s="42" t="s">
        <v>114</v>
      </c>
      <c r="D28" s="59" t="s">
        <v>2461</v>
      </c>
      <c r="E28" s="116">
        <v>55.987541399999998</v>
      </c>
      <c r="F28" s="116">
        <v>12.0081778</v>
      </c>
      <c r="G28" s="50" t="s">
        <v>13</v>
      </c>
      <c r="H28" s="42">
        <v>31420</v>
      </c>
      <c r="I28" s="50">
        <v>121900000</v>
      </c>
      <c r="J28" s="42">
        <v>2</v>
      </c>
      <c r="K28" s="50" t="s">
        <v>13</v>
      </c>
      <c r="L28" s="50" t="s">
        <v>13</v>
      </c>
      <c r="M28" s="50" t="s">
        <v>13</v>
      </c>
      <c r="N28" s="50"/>
      <c r="O28" s="50" t="s">
        <v>13</v>
      </c>
      <c r="P28" s="42"/>
      <c r="Q28" s="42"/>
      <c r="R28" s="42"/>
      <c r="S28" s="42"/>
      <c r="T28" s="42"/>
      <c r="U28" s="42"/>
      <c r="V28" s="42"/>
    </row>
    <row r="29" spans="1:22">
      <c r="A29" s="42" t="s">
        <v>101</v>
      </c>
      <c r="B29" s="42">
        <v>270</v>
      </c>
      <c r="C29" s="42" t="s">
        <v>117</v>
      </c>
      <c r="D29" s="59" t="s">
        <v>2461</v>
      </c>
      <c r="E29" s="116">
        <v>56.058329999999998</v>
      </c>
      <c r="F29" s="116">
        <v>12.241669999999999</v>
      </c>
      <c r="G29" s="50" t="s">
        <v>13</v>
      </c>
      <c r="H29" s="42">
        <v>40971</v>
      </c>
      <c r="I29" s="50">
        <v>279500000</v>
      </c>
      <c r="J29" s="42">
        <v>3</v>
      </c>
      <c r="K29" s="50" t="s">
        <v>13</v>
      </c>
      <c r="L29" s="50" t="s">
        <v>13</v>
      </c>
      <c r="M29" s="50" t="s">
        <v>13</v>
      </c>
      <c r="N29" s="50"/>
      <c r="O29" s="50" t="s">
        <v>13</v>
      </c>
      <c r="P29" s="42"/>
      <c r="Q29" s="42"/>
      <c r="R29" s="42"/>
      <c r="S29" s="42"/>
      <c r="T29" s="42"/>
      <c r="U29" s="42"/>
      <c r="V29" s="42"/>
    </row>
    <row r="30" spans="1:22">
      <c r="A30" s="42" t="s">
        <v>132</v>
      </c>
      <c r="B30" s="42">
        <v>400</v>
      </c>
      <c r="C30" s="42" t="s">
        <v>133</v>
      </c>
      <c r="D30" s="59" t="s">
        <v>2461</v>
      </c>
      <c r="E30" s="116">
        <v>55.144970000000001</v>
      </c>
      <c r="F30" s="59" t="s">
        <v>2463</v>
      </c>
      <c r="G30" s="50" t="s">
        <v>13</v>
      </c>
      <c r="H30" s="42">
        <v>39570</v>
      </c>
      <c r="I30" s="50">
        <v>588200000</v>
      </c>
      <c r="J30" s="42">
        <v>3</v>
      </c>
      <c r="K30" s="50" t="s">
        <v>13</v>
      </c>
      <c r="L30" s="50" t="s">
        <v>13</v>
      </c>
      <c r="M30" s="50" t="s">
        <v>13</v>
      </c>
      <c r="N30" s="50"/>
      <c r="O30" s="50" t="s">
        <v>13</v>
      </c>
      <c r="P30" s="42"/>
      <c r="Q30" s="42"/>
      <c r="R30" s="42"/>
      <c r="S30" s="42"/>
      <c r="T30" s="42"/>
      <c r="U30" s="42"/>
      <c r="V30" s="42"/>
    </row>
    <row r="31" spans="1:22">
      <c r="A31" s="42" t="s">
        <v>132</v>
      </c>
      <c r="B31" s="42">
        <v>411</v>
      </c>
      <c r="C31" s="42" t="s">
        <v>136</v>
      </c>
      <c r="D31" s="59" t="s">
        <v>2461</v>
      </c>
      <c r="E31" s="116">
        <v>55.320610000000002</v>
      </c>
      <c r="F31" s="116">
        <v>15.186970000000001</v>
      </c>
      <c r="G31" s="50" t="s">
        <v>13</v>
      </c>
      <c r="H31" s="42">
        <v>90</v>
      </c>
      <c r="I31" s="50"/>
      <c r="J31" s="42">
        <v>3</v>
      </c>
      <c r="K31" s="50" t="s">
        <v>13</v>
      </c>
      <c r="L31" s="50" t="s">
        <v>13</v>
      </c>
      <c r="M31" s="50" t="s">
        <v>13</v>
      </c>
      <c r="N31" s="50"/>
      <c r="O31" s="50" t="s">
        <v>13</v>
      </c>
      <c r="P31" s="42"/>
      <c r="Q31" s="42"/>
      <c r="R31" s="42"/>
      <c r="S31" s="42"/>
      <c r="T31" s="42"/>
      <c r="U31" s="42"/>
      <c r="V31" s="42"/>
    </row>
    <row r="32" spans="1:22">
      <c r="A32" s="42" t="s">
        <v>111</v>
      </c>
      <c r="B32" s="42">
        <v>253</v>
      </c>
      <c r="C32" s="42" t="s">
        <v>112</v>
      </c>
      <c r="D32" s="59" t="s">
        <v>2462</v>
      </c>
      <c r="E32" s="59">
        <v>55.596600000000002</v>
      </c>
      <c r="F32" s="59">
        <v>12.2492</v>
      </c>
      <c r="G32" s="50" t="s">
        <v>13</v>
      </c>
      <c r="H32" s="42">
        <v>50514</v>
      </c>
      <c r="I32" s="50">
        <v>60400000</v>
      </c>
      <c r="J32" s="42">
        <v>1</v>
      </c>
      <c r="K32" s="50" t="s">
        <v>13</v>
      </c>
      <c r="L32" s="50" t="s">
        <v>13</v>
      </c>
      <c r="M32" s="50" t="s">
        <v>13</v>
      </c>
      <c r="N32" s="50"/>
      <c r="O32" s="50" t="s">
        <v>13</v>
      </c>
      <c r="P32" s="42"/>
      <c r="Q32" s="42"/>
      <c r="R32" s="42"/>
      <c r="S32" s="42"/>
      <c r="T32" s="42"/>
      <c r="U32" s="42"/>
      <c r="V32" s="42"/>
    </row>
    <row r="33" spans="1:22">
      <c r="A33" s="42" t="s">
        <v>111</v>
      </c>
      <c r="B33" s="42">
        <v>259</v>
      </c>
      <c r="C33" s="42" t="s">
        <v>113</v>
      </c>
      <c r="D33" s="59" t="s">
        <v>2462</v>
      </c>
      <c r="E33" s="59">
        <v>55.46</v>
      </c>
      <c r="F33" s="59">
        <v>12.183400000000001</v>
      </c>
      <c r="G33" s="50" t="s">
        <v>13</v>
      </c>
      <c r="H33" s="42">
        <v>61475</v>
      </c>
      <c r="I33" s="50">
        <v>257399999.99999997</v>
      </c>
      <c r="J33" s="42">
        <v>2</v>
      </c>
      <c r="K33" s="50" t="s">
        <v>13</v>
      </c>
      <c r="L33" s="50" t="s">
        <v>13</v>
      </c>
      <c r="M33" s="50" t="s">
        <v>13</v>
      </c>
      <c r="N33" s="50"/>
      <c r="O33" s="50" t="s">
        <v>13</v>
      </c>
      <c r="P33" s="42"/>
      <c r="Q33" s="42"/>
      <c r="R33" s="42"/>
      <c r="S33" s="42"/>
      <c r="T33" s="42"/>
      <c r="U33" s="42"/>
      <c r="V33" s="42"/>
    </row>
    <row r="34" spans="1:22">
      <c r="A34" s="42" t="s">
        <v>111</v>
      </c>
      <c r="B34" s="42">
        <v>265</v>
      </c>
      <c r="C34" s="42" t="s">
        <v>115</v>
      </c>
      <c r="D34" s="59" t="s">
        <v>2462</v>
      </c>
      <c r="E34" s="59">
        <v>55.65</v>
      </c>
      <c r="F34" s="59">
        <v>12.083299999999999</v>
      </c>
      <c r="G34" s="50" t="s">
        <v>13</v>
      </c>
      <c r="H34" s="42">
        <v>88889</v>
      </c>
      <c r="I34" s="50">
        <v>211900000</v>
      </c>
      <c r="J34" s="42">
        <v>2</v>
      </c>
      <c r="K34" s="50" t="s">
        <v>13</v>
      </c>
      <c r="L34" s="50" t="s">
        <v>13</v>
      </c>
      <c r="M34" s="50" t="s">
        <v>13</v>
      </c>
      <c r="N34" s="50"/>
      <c r="O34" s="50" t="s">
        <v>13</v>
      </c>
      <c r="P34" s="42"/>
      <c r="Q34" s="42"/>
      <c r="R34" s="42"/>
      <c r="S34" s="42"/>
      <c r="T34" s="42"/>
      <c r="U34" s="42"/>
      <c r="V34" s="42"/>
    </row>
    <row r="35" spans="1:22">
      <c r="A35" s="42" t="s">
        <v>111</v>
      </c>
      <c r="B35" s="42">
        <v>269</v>
      </c>
      <c r="C35" s="42" t="s">
        <v>116</v>
      </c>
      <c r="D35" s="59" t="s">
        <v>2462</v>
      </c>
      <c r="E35" s="116">
        <v>55.532850000000003</v>
      </c>
      <c r="F35" s="116">
        <v>12.22227</v>
      </c>
      <c r="G35" s="50" t="s">
        <v>13</v>
      </c>
      <c r="H35" s="42">
        <v>23441</v>
      </c>
      <c r="I35" s="50">
        <v>40100000</v>
      </c>
      <c r="J35" s="42">
        <v>2</v>
      </c>
      <c r="K35" s="50" t="s">
        <v>13</v>
      </c>
      <c r="L35" s="50" t="s">
        <v>13</v>
      </c>
      <c r="M35" s="50" t="s">
        <v>13</v>
      </c>
      <c r="N35" s="50"/>
      <c r="O35" s="50" t="s">
        <v>13</v>
      </c>
      <c r="P35" s="42"/>
      <c r="Q35" s="42"/>
      <c r="R35" s="42"/>
      <c r="S35" s="42"/>
      <c r="T35" s="42"/>
      <c r="U35" s="42"/>
      <c r="V35" s="42"/>
    </row>
    <row r="36" spans="1:22">
      <c r="A36" s="42" t="s">
        <v>111</v>
      </c>
      <c r="B36" s="42">
        <v>350</v>
      </c>
      <c r="C36" s="42" t="s">
        <v>127</v>
      </c>
      <c r="D36" s="59" t="s">
        <v>2462</v>
      </c>
      <c r="E36" s="116">
        <v>55.601292000000001</v>
      </c>
      <c r="F36" s="116">
        <v>11.964525999999999</v>
      </c>
      <c r="G36" s="50" t="s">
        <v>13</v>
      </c>
      <c r="H36" s="42">
        <v>28173</v>
      </c>
      <c r="I36" s="50">
        <v>239000000</v>
      </c>
      <c r="J36" s="42">
        <v>3</v>
      </c>
      <c r="K36" s="50" t="s">
        <v>13</v>
      </c>
      <c r="L36" s="50" t="s">
        <v>13</v>
      </c>
      <c r="M36" s="50" t="s">
        <v>13</v>
      </c>
      <c r="N36" s="50"/>
      <c r="O36" s="50" t="s">
        <v>13</v>
      </c>
      <c r="P36" s="42"/>
      <c r="Q36" s="42"/>
      <c r="R36" s="42"/>
      <c r="S36" s="42"/>
      <c r="T36" s="42"/>
      <c r="U36" s="42"/>
      <c r="V36" s="42"/>
    </row>
    <row r="37" spans="1:22">
      <c r="A37" s="42" t="s">
        <v>118</v>
      </c>
      <c r="B37" s="42">
        <v>306</v>
      </c>
      <c r="C37" s="42" t="s">
        <v>119</v>
      </c>
      <c r="D37" s="59" t="s">
        <v>2462</v>
      </c>
      <c r="E37" s="120">
        <v>55.883330000000001</v>
      </c>
      <c r="F37" s="120">
        <v>11.594440000000001</v>
      </c>
      <c r="G37" s="50" t="s">
        <v>13</v>
      </c>
      <c r="H37" s="42">
        <v>32923</v>
      </c>
      <c r="I37" s="50">
        <v>354100000</v>
      </c>
      <c r="J37" s="42">
        <v>3</v>
      </c>
      <c r="K37" s="50" t="s">
        <v>13</v>
      </c>
      <c r="L37" s="50" t="s">
        <v>13</v>
      </c>
      <c r="M37" s="50" t="s">
        <v>13</v>
      </c>
      <c r="N37" s="50"/>
      <c r="O37" s="50" t="s">
        <v>13</v>
      </c>
      <c r="P37" s="42"/>
      <c r="Q37" s="42"/>
      <c r="R37" s="42"/>
      <c r="S37" s="42"/>
      <c r="T37" s="42"/>
      <c r="U37" s="42"/>
      <c r="V37" s="42"/>
    </row>
    <row r="38" spans="1:22">
      <c r="A38" s="42" t="s">
        <v>118</v>
      </c>
      <c r="B38" s="42">
        <v>316</v>
      </c>
      <c r="C38" s="42" t="s">
        <v>120</v>
      </c>
      <c r="D38" s="59" t="s">
        <v>2462</v>
      </c>
      <c r="E38" s="59">
        <v>55.713500000000003</v>
      </c>
      <c r="F38" s="59">
        <v>11.716900000000001</v>
      </c>
      <c r="G38" s="50" t="s">
        <v>13</v>
      </c>
      <c r="H38" s="42">
        <v>71913</v>
      </c>
      <c r="I38" s="50">
        <v>577300000</v>
      </c>
      <c r="J38" s="42">
        <v>3</v>
      </c>
      <c r="K38" s="50" t="s">
        <v>13</v>
      </c>
      <c r="L38" s="50" t="s">
        <v>13</v>
      </c>
      <c r="M38" s="50" t="s">
        <v>13</v>
      </c>
      <c r="N38" s="50"/>
      <c r="O38" s="50" t="s">
        <v>13</v>
      </c>
      <c r="P38" s="42"/>
      <c r="Q38" s="42"/>
      <c r="R38" s="42"/>
      <c r="S38" s="42"/>
      <c r="T38" s="42"/>
      <c r="U38" s="42"/>
      <c r="V38" s="42"/>
    </row>
    <row r="39" spans="1:22">
      <c r="A39" s="42" t="s">
        <v>118</v>
      </c>
      <c r="B39" s="42">
        <v>320</v>
      </c>
      <c r="C39" s="42" t="s">
        <v>121</v>
      </c>
      <c r="D39" s="59" t="s">
        <v>2462</v>
      </c>
      <c r="E39" s="120">
        <v>55.255138000000002</v>
      </c>
      <c r="F39" s="116">
        <v>12.113810000000001</v>
      </c>
      <c r="G39" s="50" t="s">
        <v>13</v>
      </c>
      <c r="H39" s="42">
        <v>36713</v>
      </c>
      <c r="I39" s="50">
        <v>405000000</v>
      </c>
      <c r="J39" s="42">
        <v>3</v>
      </c>
      <c r="K39" s="50" t="s">
        <v>13</v>
      </c>
      <c r="L39" s="50" t="s">
        <v>13</v>
      </c>
      <c r="M39" s="50" t="s">
        <v>13</v>
      </c>
      <c r="N39" s="50"/>
      <c r="O39" s="50" t="s">
        <v>13</v>
      </c>
      <c r="P39" s="42"/>
      <c r="Q39" s="42"/>
      <c r="R39" s="42"/>
      <c r="S39" s="42"/>
      <c r="T39" s="42"/>
      <c r="U39" s="42"/>
      <c r="V39" s="42"/>
    </row>
    <row r="40" spans="1:22">
      <c r="A40" s="42" t="s">
        <v>118</v>
      </c>
      <c r="B40" s="42">
        <v>326</v>
      </c>
      <c r="C40" s="42" t="s">
        <v>122</v>
      </c>
      <c r="D40" s="59" t="s">
        <v>2462</v>
      </c>
      <c r="E40" s="59">
        <v>55.682000000000002</v>
      </c>
      <c r="F40" s="59">
        <v>11.1004</v>
      </c>
      <c r="G40" s="50" t="s">
        <v>13</v>
      </c>
      <c r="H40" s="42">
        <v>48487</v>
      </c>
      <c r="I40" s="50">
        <v>575300000</v>
      </c>
      <c r="J40" s="42">
        <v>3</v>
      </c>
      <c r="K40" s="50" t="s">
        <v>13</v>
      </c>
      <c r="L40" s="50" t="s">
        <v>13</v>
      </c>
      <c r="M40" s="50" t="s">
        <v>13</v>
      </c>
      <c r="N40" s="50"/>
      <c r="O40" s="50" t="s">
        <v>13</v>
      </c>
      <c r="P40" s="42"/>
      <c r="Q40" s="42"/>
      <c r="R40" s="42"/>
      <c r="S40" s="42"/>
      <c r="T40" s="42"/>
      <c r="U40" s="42"/>
      <c r="V40" s="42"/>
    </row>
    <row r="41" spans="1:22">
      <c r="A41" s="42" t="s">
        <v>118</v>
      </c>
      <c r="B41" s="42">
        <v>329</v>
      </c>
      <c r="C41" s="42" t="s">
        <v>123</v>
      </c>
      <c r="D41" s="59" t="s">
        <v>2462</v>
      </c>
      <c r="E41" s="59">
        <v>55.441099999999999</v>
      </c>
      <c r="F41" s="59">
        <v>11.8094</v>
      </c>
      <c r="G41" s="50" t="s">
        <v>13</v>
      </c>
      <c r="H41" s="42">
        <v>34847</v>
      </c>
      <c r="I41" s="50">
        <v>294800000</v>
      </c>
      <c r="J41" s="42">
        <v>2</v>
      </c>
      <c r="K41" s="50" t="s">
        <v>13</v>
      </c>
      <c r="L41" s="50" t="s">
        <v>13</v>
      </c>
      <c r="M41" s="50" t="s">
        <v>13</v>
      </c>
      <c r="N41" s="50"/>
      <c r="O41" s="50" t="s">
        <v>13</v>
      </c>
      <c r="P41" s="42"/>
      <c r="Q41" s="42"/>
      <c r="R41" s="42"/>
      <c r="S41" s="42"/>
      <c r="T41" s="42"/>
      <c r="U41" s="42"/>
      <c r="V41" s="42"/>
    </row>
    <row r="42" spans="1:22">
      <c r="A42" s="42" t="s">
        <v>118</v>
      </c>
      <c r="B42" s="42">
        <v>330</v>
      </c>
      <c r="C42" s="42" t="s">
        <v>124</v>
      </c>
      <c r="D42" s="59" t="s">
        <v>2462</v>
      </c>
      <c r="E42" s="59">
        <v>55.402700000000003</v>
      </c>
      <c r="F42" s="59">
        <v>11.354100000000001</v>
      </c>
      <c r="G42" s="50" t="s">
        <v>13</v>
      </c>
      <c r="H42" s="42">
        <v>79122</v>
      </c>
      <c r="I42" s="50">
        <v>568300000</v>
      </c>
      <c r="J42" s="42">
        <v>2</v>
      </c>
      <c r="K42" s="50" t="s">
        <v>13</v>
      </c>
      <c r="L42" s="50" t="s">
        <v>13</v>
      </c>
      <c r="M42" s="50" t="s">
        <v>13</v>
      </c>
      <c r="N42" s="50"/>
      <c r="O42" s="50" t="s">
        <v>13</v>
      </c>
      <c r="P42" s="42"/>
      <c r="Q42" s="42"/>
      <c r="R42" s="42"/>
      <c r="S42" s="42"/>
      <c r="T42" s="42"/>
      <c r="U42" s="42"/>
      <c r="V42" s="42"/>
    </row>
    <row r="43" spans="1:22">
      <c r="A43" s="42" t="s">
        <v>118</v>
      </c>
      <c r="B43" s="42">
        <v>336</v>
      </c>
      <c r="C43" s="42" t="s">
        <v>125</v>
      </c>
      <c r="D43" s="59" t="s">
        <v>2462</v>
      </c>
      <c r="E43" s="120">
        <v>55.366700000000002</v>
      </c>
      <c r="F43" s="116">
        <v>12.316700000000001</v>
      </c>
      <c r="G43" s="50" t="s">
        <v>13</v>
      </c>
      <c r="H43" s="42">
        <v>23034</v>
      </c>
      <c r="I43" s="50">
        <v>250200000</v>
      </c>
      <c r="J43" s="42">
        <v>3</v>
      </c>
      <c r="K43" s="50" t="s">
        <v>13</v>
      </c>
      <c r="L43" s="50" t="s">
        <v>13</v>
      </c>
      <c r="M43" s="50" t="s">
        <v>13</v>
      </c>
      <c r="N43" s="50"/>
      <c r="O43" s="50" t="s">
        <v>13</v>
      </c>
      <c r="P43" s="42"/>
      <c r="Q43" s="42"/>
      <c r="R43" s="42"/>
      <c r="S43" s="42"/>
      <c r="T43" s="42"/>
      <c r="U43" s="42"/>
      <c r="V43" s="42"/>
    </row>
    <row r="44" spans="1:22">
      <c r="A44" s="42" t="s">
        <v>118</v>
      </c>
      <c r="B44" s="42">
        <v>340</v>
      </c>
      <c r="C44" s="42" t="s">
        <v>126</v>
      </c>
      <c r="D44" s="59" t="s">
        <v>2462</v>
      </c>
      <c r="E44" s="59">
        <v>55.433</v>
      </c>
      <c r="F44" s="59">
        <v>11.566700000000001</v>
      </c>
      <c r="G44" s="50" t="s">
        <v>13</v>
      </c>
      <c r="H44" s="42">
        <v>29993</v>
      </c>
      <c r="I44" s="50">
        <v>308500000</v>
      </c>
      <c r="J44" s="42">
        <v>3</v>
      </c>
      <c r="K44" s="50" t="s">
        <v>13</v>
      </c>
      <c r="L44" s="50" t="s">
        <v>13</v>
      </c>
      <c r="M44" s="50" t="s">
        <v>13</v>
      </c>
      <c r="N44" s="50"/>
      <c r="O44" s="50" t="s">
        <v>13</v>
      </c>
      <c r="P44" s="42"/>
      <c r="Q44" s="42"/>
      <c r="R44" s="42"/>
      <c r="S44" s="42"/>
      <c r="T44" s="42"/>
      <c r="U44" s="42"/>
      <c r="V44" s="42"/>
    </row>
    <row r="45" spans="1:22">
      <c r="A45" s="42" t="s">
        <v>118</v>
      </c>
      <c r="B45" s="42">
        <v>360</v>
      </c>
      <c r="C45" s="42" t="s">
        <v>128</v>
      </c>
      <c r="D45" s="59" t="s">
        <v>2462</v>
      </c>
      <c r="E45" s="116">
        <v>54.76643</v>
      </c>
      <c r="F45" s="120">
        <v>11.848171000000001</v>
      </c>
      <c r="G45" s="50" t="s">
        <v>13</v>
      </c>
      <c r="H45" s="42">
        <v>40539</v>
      </c>
      <c r="I45" s="50">
        <v>885900000</v>
      </c>
      <c r="J45" s="42">
        <v>3</v>
      </c>
      <c r="K45" s="50" t="s">
        <v>13</v>
      </c>
      <c r="L45" s="50" t="s">
        <v>13</v>
      </c>
      <c r="M45" s="50" t="s">
        <v>13</v>
      </c>
      <c r="N45" s="50"/>
      <c r="O45" s="50" t="s">
        <v>13</v>
      </c>
      <c r="P45" s="42"/>
      <c r="Q45" s="42"/>
      <c r="R45" s="42"/>
      <c r="S45" s="42"/>
      <c r="T45" s="42"/>
      <c r="U45" s="42"/>
      <c r="V45" s="42"/>
    </row>
    <row r="46" spans="1:22">
      <c r="A46" s="42" t="s">
        <v>118</v>
      </c>
      <c r="B46" s="42">
        <v>370</v>
      </c>
      <c r="C46" s="42" t="s">
        <v>129</v>
      </c>
      <c r="D46" s="59" t="s">
        <v>2462</v>
      </c>
      <c r="E46" s="59">
        <v>55.224899999999998</v>
      </c>
      <c r="F46" s="59">
        <v>11.7842</v>
      </c>
      <c r="G46" s="50" t="s">
        <v>13</v>
      </c>
      <c r="H46" s="42">
        <v>83181</v>
      </c>
      <c r="I46" s="50">
        <v>676800000</v>
      </c>
      <c r="J46" s="42">
        <v>2</v>
      </c>
      <c r="K46" s="50" t="s">
        <v>13</v>
      </c>
      <c r="L46" s="50" t="s">
        <v>13</v>
      </c>
      <c r="M46" s="50" t="s">
        <v>13</v>
      </c>
      <c r="N46" s="50"/>
      <c r="O46" s="50" t="s">
        <v>13</v>
      </c>
      <c r="P46" s="42"/>
      <c r="Q46" s="42"/>
      <c r="R46" s="42"/>
      <c r="S46" s="42"/>
      <c r="T46" s="42"/>
      <c r="U46" s="42"/>
      <c r="V46" s="42"/>
    </row>
    <row r="47" spans="1:22">
      <c r="A47" s="42" t="s">
        <v>118</v>
      </c>
      <c r="B47" s="42">
        <v>376</v>
      </c>
      <c r="C47" s="42" t="s">
        <v>130</v>
      </c>
      <c r="D47" s="59" t="s">
        <v>2462</v>
      </c>
      <c r="E47" s="116">
        <v>54.769440000000003</v>
      </c>
      <c r="F47" s="116">
        <v>11.83611</v>
      </c>
      <c r="G47" s="50" t="s">
        <v>13</v>
      </c>
      <c r="H47" s="42">
        <v>60328</v>
      </c>
      <c r="I47" s="50">
        <v>900900000</v>
      </c>
      <c r="J47" s="42">
        <v>3</v>
      </c>
      <c r="K47" s="50" t="s">
        <v>13</v>
      </c>
      <c r="L47" s="50" t="s">
        <v>13</v>
      </c>
      <c r="M47" s="50" t="s">
        <v>13</v>
      </c>
      <c r="N47" s="50"/>
      <c r="O47" s="50" t="s">
        <v>13</v>
      </c>
      <c r="P47" s="42"/>
      <c r="Q47" s="42"/>
      <c r="R47" s="42"/>
      <c r="S47" s="42"/>
      <c r="T47" s="42"/>
      <c r="U47" s="42"/>
      <c r="V47" s="42"/>
    </row>
    <row r="48" spans="1:22">
      <c r="A48" s="42" t="s">
        <v>118</v>
      </c>
      <c r="B48" s="42">
        <v>390</v>
      </c>
      <c r="C48" s="42" t="s">
        <v>131</v>
      </c>
      <c r="D48" s="59" t="s">
        <v>2462</v>
      </c>
      <c r="E48" s="59">
        <v>55.010399999999997</v>
      </c>
      <c r="F48" s="59">
        <v>11.9039</v>
      </c>
      <c r="G48" s="50" t="s">
        <v>13</v>
      </c>
      <c r="H48" s="42">
        <v>45268</v>
      </c>
      <c r="I48" s="50">
        <v>620400000</v>
      </c>
      <c r="J48" s="42">
        <v>3</v>
      </c>
      <c r="K48" s="50" t="s">
        <v>13</v>
      </c>
      <c r="L48" s="50" t="s">
        <v>13</v>
      </c>
      <c r="M48" s="50" t="s">
        <v>13</v>
      </c>
      <c r="N48" s="50"/>
      <c r="O48" s="50" t="s">
        <v>13</v>
      </c>
      <c r="P48" s="42"/>
      <c r="Q48" s="42"/>
      <c r="R48" s="42"/>
      <c r="S48" s="42"/>
      <c r="T48" s="42"/>
      <c r="U48" s="42"/>
      <c r="V48" s="42"/>
    </row>
    <row r="49" spans="1:22">
      <c r="A49" s="42" t="s">
        <v>134</v>
      </c>
      <c r="B49" s="42">
        <v>410</v>
      </c>
      <c r="C49" s="42" t="s">
        <v>135</v>
      </c>
      <c r="D49" s="59" t="s">
        <v>2458</v>
      </c>
      <c r="E49" s="59">
        <v>55.499200000000002</v>
      </c>
      <c r="F49" s="59">
        <v>9.7445000000000004</v>
      </c>
      <c r="G49" s="50" t="s">
        <v>13</v>
      </c>
      <c r="H49" s="42">
        <v>39116</v>
      </c>
      <c r="I49" s="50">
        <v>298900000</v>
      </c>
      <c r="J49" s="42">
        <v>3</v>
      </c>
      <c r="K49" s="50" t="s">
        <v>13</v>
      </c>
      <c r="L49" s="50" t="s">
        <v>13</v>
      </c>
      <c r="M49" s="50" t="s">
        <v>13</v>
      </c>
      <c r="N49" s="50"/>
      <c r="O49" s="50" t="s">
        <v>13</v>
      </c>
      <c r="P49" s="42"/>
      <c r="Q49" s="42"/>
      <c r="R49" s="42"/>
      <c r="S49" s="42"/>
      <c r="T49" s="42"/>
      <c r="U49" s="42"/>
      <c r="V49" s="42"/>
    </row>
    <row r="50" spans="1:22">
      <c r="A50" s="42" t="s">
        <v>134</v>
      </c>
      <c r="B50" s="42">
        <v>420</v>
      </c>
      <c r="C50" s="42" t="s">
        <v>137</v>
      </c>
      <c r="D50" s="59" t="s">
        <v>2458</v>
      </c>
      <c r="E50" s="59">
        <v>55.2712</v>
      </c>
      <c r="F50" s="59">
        <v>9.9053000000000004</v>
      </c>
      <c r="G50" s="50" t="s">
        <v>13</v>
      </c>
      <c r="H50" s="42">
        <v>40867</v>
      </c>
      <c r="I50" s="50">
        <v>511600000</v>
      </c>
      <c r="J50" s="42">
        <v>3</v>
      </c>
      <c r="K50" s="50" t="s">
        <v>13</v>
      </c>
      <c r="L50" s="50" t="s">
        <v>13</v>
      </c>
      <c r="M50" s="50" t="s">
        <v>13</v>
      </c>
      <c r="N50" s="50"/>
      <c r="O50" s="50" t="s">
        <v>13</v>
      </c>
      <c r="P50" s="42"/>
      <c r="Q50" s="42"/>
      <c r="R50" s="42"/>
      <c r="S50" s="42"/>
      <c r="T50" s="42"/>
      <c r="U50" s="42"/>
      <c r="V50" s="42"/>
    </row>
    <row r="51" spans="1:22">
      <c r="A51" s="42" t="s">
        <v>134</v>
      </c>
      <c r="B51" s="42">
        <v>430</v>
      </c>
      <c r="C51" s="42" t="s">
        <v>138</v>
      </c>
      <c r="D51" s="59" t="s">
        <v>2458</v>
      </c>
      <c r="E51" s="116">
        <v>55.196396</v>
      </c>
      <c r="F51" s="116">
        <v>10.427996</v>
      </c>
      <c r="G51" s="50" t="s">
        <v>13</v>
      </c>
      <c r="H51" s="42">
        <v>51683</v>
      </c>
      <c r="I51" s="50">
        <v>633800000</v>
      </c>
      <c r="J51" s="42">
        <v>3</v>
      </c>
      <c r="K51" s="50" t="s">
        <v>13</v>
      </c>
      <c r="L51" s="50" t="s">
        <v>13</v>
      </c>
      <c r="M51" s="50" t="s">
        <v>13</v>
      </c>
      <c r="N51" s="50"/>
      <c r="O51" s="50" t="s">
        <v>13</v>
      </c>
      <c r="P51" s="42"/>
      <c r="Q51" s="42"/>
      <c r="R51" s="42"/>
      <c r="S51" s="42"/>
      <c r="T51" s="42"/>
      <c r="U51" s="42"/>
      <c r="V51" s="42"/>
    </row>
    <row r="52" spans="1:22">
      <c r="A52" s="42" t="s">
        <v>134</v>
      </c>
      <c r="B52" s="42">
        <v>440</v>
      </c>
      <c r="C52" s="42" t="s">
        <v>139</v>
      </c>
      <c r="D52" s="59" t="s">
        <v>2458</v>
      </c>
      <c r="E52" s="59">
        <v>55.450499999999998</v>
      </c>
      <c r="F52" s="59">
        <v>10.6584</v>
      </c>
      <c r="G52" s="50" t="s">
        <v>13</v>
      </c>
      <c r="H52" s="42">
        <v>23847</v>
      </c>
      <c r="I52" s="50">
        <v>205900000</v>
      </c>
      <c r="J52" s="42">
        <v>3</v>
      </c>
      <c r="K52" s="50" t="s">
        <v>13</v>
      </c>
      <c r="L52" s="50" t="s">
        <v>13</v>
      </c>
      <c r="M52" s="50" t="s">
        <v>13</v>
      </c>
      <c r="N52" s="50"/>
      <c r="O52" s="50" t="s">
        <v>13</v>
      </c>
      <c r="P52" s="42"/>
      <c r="Q52" s="42"/>
      <c r="R52" s="42"/>
      <c r="S52" s="42"/>
      <c r="T52" s="42"/>
      <c r="U52" s="42"/>
      <c r="V52" s="42"/>
    </row>
    <row r="53" spans="1:22">
      <c r="A53" s="42" t="s">
        <v>134</v>
      </c>
      <c r="B53" s="42">
        <v>450</v>
      </c>
      <c r="C53" s="42" t="s">
        <v>140</v>
      </c>
      <c r="D53" s="59" t="s">
        <v>2458</v>
      </c>
      <c r="E53" s="59">
        <v>55.305799999999998</v>
      </c>
      <c r="F53" s="59">
        <v>10.8034</v>
      </c>
      <c r="G53" s="50" t="s">
        <v>13</v>
      </c>
      <c r="H53" s="42">
        <v>31933</v>
      </c>
      <c r="I53" s="50">
        <v>276600000</v>
      </c>
      <c r="J53" s="42">
        <v>2</v>
      </c>
      <c r="K53" s="50" t="s">
        <v>13</v>
      </c>
      <c r="L53" s="50" t="s">
        <v>13</v>
      </c>
      <c r="M53" s="50" t="s">
        <v>13</v>
      </c>
      <c r="N53" s="50"/>
      <c r="O53" s="50" t="s">
        <v>13</v>
      </c>
      <c r="P53" s="42"/>
      <c r="Q53" s="42"/>
      <c r="R53" s="42"/>
      <c r="S53" s="42"/>
      <c r="T53" s="42"/>
      <c r="U53" s="42"/>
      <c r="V53" s="42"/>
    </row>
    <row r="54" spans="1:22">
      <c r="A54" s="42" t="s">
        <v>134</v>
      </c>
      <c r="B54" s="42">
        <v>461</v>
      </c>
      <c r="C54" s="42" t="s">
        <v>141</v>
      </c>
      <c r="D54" s="59" t="s">
        <v>2458</v>
      </c>
      <c r="E54" s="59">
        <v>55.400399999999998</v>
      </c>
      <c r="F54" s="59">
        <v>10.3833</v>
      </c>
      <c r="G54" s="50" t="s">
        <v>13</v>
      </c>
      <c r="H54" s="42">
        <v>205509</v>
      </c>
      <c r="I54" s="50">
        <v>305500000</v>
      </c>
      <c r="J54" s="42">
        <v>1</v>
      </c>
      <c r="K54" s="50" t="s">
        <v>13</v>
      </c>
      <c r="L54" s="50" t="s">
        <v>13</v>
      </c>
      <c r="M54" s="50" t="s">
        <v>13</v>
      </c>
      <c r="N54" s="50" t="s">
        <v>142</v>
      </c>
      <c r="O54" s="50" t="s">
        <v>13</v>
      </c>
      <c r="P54" s="50" t="s">
        <v>141</v>
      </c>
      <c r="Q54" s="61" t="s">
        <v>143</v>
      </c>
      <c r="R54" s="42"/>
      <c r="S54" s="42"/>
      <c r="T54" s="42"/>
      <c r="U54" s="42"/>
      <c r="V54" s="42"/>
    </row>
    <row r="55" spans="1:22">
      <c r="A55" s="42" t="s">
        <v>134</v>
      </c>
      <c r="B55" s="42">
        <v>479</v>
      </c>
      <c r="C55" s="42" t="s">
        <v>144</v>
      </c>
      <c r="D55" s="59" t="s">
        <v>2458</v>
      </c>
      <c r="E55" s="59">
        <v>55.070399999999999</v>
      </c>
      <c r="F55" s="59">
        <v>10.6167</v>
      </c>
      <c r="G55" s="50" t="s">
        <v>13</v>
      </c>
      <c r="H55" s="42">
        <v>58588</v>
      </c>
      <c r="I55" s="50">
        <v>415500000</v>
      </c>
      <c r="J55" s="42">
        <v>2</v>
      </c>
      <c r="K55" s="50" t="s">
        <v>13</v>
      </c>
      <c r="L55" s="50" t="s">
        <v>13</v>
      </c>
      <c r="M55" s="50" t="s">
        <v>13</v>
      </c>
      <c r="N55" s="50"/>
      <c r="O55" s="50" t="s">
        <v>13</v>
      </c>
      <c r="P55" s="42"/>
      <c r="Q55" s="42"/>
      <c r="R55" s="42"/>
      <c r="S55" s="42"/>
      <c r="T55" s="42"/>
      <c r="U55" s="42"/>
      <c r="V55" s="42"/>
    </row>
    <row r="56" spans="1:22">
      <c r="A56" s="42" t="s">
        <v>134</v>
      </c>
      <c r="B56" s="42">
        <v>480</v>
      </c>
      <c r="C56" s="42" t="s">
        <v>145</v>
      </c>
      <c r="D56" s="59" t="s">
        <v>2458</v>
      </c>
      <c r="E56" s="116">
        <v>55.566200000000002</v>
      </c>
      <c r="F56" s="116">
        <v>10.0862</v>
      </c>
      <c r="G56" s="50" t="s">
        <v>13</v>
      </c>
      <c r="H56" s="42">
        <v>29549</v>
      </c>
      <c r="I56" s="50">
        <v>452300000</v>
      </c>
      <c r="J56" s="42">
        <v>3</v>
      </c>
      <c r="K56" s="50" t="s">
        <v>13</v>
      </c>
      <c r="L56" s="50" t="s">
        <v>13</v>
      </c>
      <c r="M56" s="50" t="s">
        <v>13</v>
      </c>
      <c r="N56" s="50"/>
      <c r="O56" s="50" t="s">
        <v>13</v>
      </c>
      <c r="P56" s="42"/>
      <c r="Q56" s="42"/>
      <c r="R56" s="42"/>
      <c r="S56" s="42"/>
      <c r="T56" s="42"/>
      <c r="U56" s="42"/>
      <c r="V56" s="42"/>
    </row>
    <row r="57" spans="1:22">
      <c r="A57" s="42" t="s">
        <v>134</v>
      </c>
      <c r="B57" s="42">
        <v>482</v>
      </c>
      <c r="C57" s="42" t="s">
        <v>146</v>
      </c>
      <c r="D57" s="59" t="s">
        <v>2458</v>
      </c>
      <c r="E57" s="116">
        <v>54.937877999999998</v>
      </c>
      <c r="F57" s="116">
        <v>10.718582</v>
      </c>
      <c r="G57" s="50" t="s">
        <v>13</v>
      </c>
      <c r="H57" s="42">
        <v>12367</v>
      </c>
      <c r="I57" s="50">
        <v>290200000</v>
      </c>
      <c r="J57" s="42">
        <v>3</v>
      </c>
      <c r="K57" s="50" t="s">
        <v>13</v>
      </c>
      <c r="L57" s="50" t="s">
        <v>13</v>
      </c>
      <c r="M57" s="50" t="s">
        <v>13</v>
      </c>
      <c r="N57" s="50"/>
      <c r="O57" s="50" t="s">
        <v>13</v>
      </c>
      <c r="P57" s="42"/>
      <c r="Q57" s="42"/>
      <c r="R57" s="42"/>
      <c r="S57" s="42"/>
      <c r="T57" s="42"/>
      <c r="U57" s="42"/>
      <c r="V57" s="42"/>
    </row>
    <row r="58" spans="1:22">
      <c r="A58" s="42" t="s">
        <v>134</v>
      </c>
      <c r="B58" s="42">
        <v>492</v>
      </c>
      <c r="C58" s="42" t="s">
        <v>147</v>
      </c>
      <c r="D58" s="59" t="s">
        <v>2458</v>
      </c>
      <c r="E58" s="116">
        <v>54.858899999999998</v>
      </c>
      <c r="F58" s="116">
        <v>10.387499999999999</v>
      </c>
      <c r="G58" s="50" t="s">
        <v>13</v>
      </c>
      <c r="H58" s="42">
        <v>5960</v>
      </c>
      <c r="I58" s="50">
        <v>90100000</v>
      </c>
      <c r="J58" s="42">
        <v>3</v>
      </c>
      <c r="K58" s="50" t="s">
        <v>13</v>
      </c>
      <c r="L58" s="50" t="s">
        <v>13</v>
      </c>
      <c r="M58" s="50" t="s">
        <v>13</v>
      </c>
      <c r="N58" s="50"/>
      <c r="O58" s="50" t="s">
        <v>13</v>
      </c>
      <c r="P58" s="42"/>
      <c r="Q58" s="42"/>
      <c r="R58" s="42"/>
      <c r="S58" s="42"/>
      <c r="T58" s="42"/>
      <c r="U58" s="42"/>
      <c r="V58" s="42"/>
    </row>
    <row r="59" spans="1:22">
      <c r="A59" s="42" t="s">
        <v>148</v>
      </c>
      <c r="B59" s="42">
        <v>510</v>
      </c>
      <c r="C59" s="42" t="s">
        <v>149</v>
      </c>
      <c r="D59" s="59" t="s">
        <v>2458</v>
      </c>
      <c r="E59" s="59">
        <v>55.252400000000002</v>
      </c>
      <c r="F59" s="59">
        <v>9.4893000000000001</v>
      </c>
      <c r="G59" s="50" t="s">
        <v>13</v>
      </c>
      <c r="H59" s="42">
        <v>55376</v>
      </c>
      <c r="I59" s="50">
        <v>818900000</v>
      </c>
      <c r="J59" s="42">
        <v>2</v>
      </c>
      <c r="K59" s="50" t="s">
        <v>13</v>
      </c>
      <c r="L59" s="50" t="s">
        <v>13</v>
      </c>
      <c r="M59" s="50" t="s">
        <v>13</v>
      </c>
      <c r="N59" s="50"/>
      <c r="O59" s="50" t="s">
        <v>13</v>
      </c>
      <c r="P59" s="42"/>
      <c r="Q59" s="42"/>
      <c r="R59" s="42"/>
      <c r="S59" s="42"/>
      <c r="T59" s="42"/>
      <c r="U59" s="42"/>
      <c r="V59" s="42"/>
    </row>
    <row r="60" spans="1:22">
      <c r="A60" s="42" t="s">
        <v>148</v>
      </c>
      <c r="B60" s="42">
        <v>530</v>
      </c>
      <c r="C60" s="42" t="s">
        <v>150</v>
      </c>
      <c r="D60" s="59" t="s">
        <v>2458</v>
      </c>
      <c r="E60" s="116">
        <v>55.728448999999998</v>
      </c>
      <c r="F60" s="116">
        <v>9.1123659999999997</v>
      </c>
      <c r="G60" s="50" t="s">
        <v>13</v>
      </c>
      <c r="H60" s="42">
        <v>26551</v>
      </c>
      <c r="I60" s="50">
        <v>540200000</v>
      </c>
      <c r="J60" s="42">
        <v>2</v>
      </c>
      <c r="K60" s="50" t="s">
        <v>13</v>
      </c>
      <c r="L60" s="50" t="s">
        <v>13</v>
      </c>
      <c r="M60" s="50" t="s">
        <v>13</v>
      </c>
      <c r="N60" s="50"/>
      <c r="O60" s="50" t="s">
        <v>13</v>
      </c>
      <c r="P60" s="42"/>
      <c r="Q60" s="42"/>
      <c r="R60" s="42"/>
      <c r="S60" s="42"/>
      <c r="T60" s="42"/>
      <c r="U60" s="42"/>
      <c r="V60" s="42"/>
    </row>
    <row r="61" spans="1:22">
      <c r="A61" s="42" t="s">
        <v>148</v>
      </c>
      <c r="B61" s="42">
        <v>540</v>
      </c>
      <c r="C61" s="42" t="s">
        <v>151</v>
      </c>
      <c r="D61" s="59" t="s">
        <v>2458</v>
      </c>
      <c r="E61" s="59">
        <v>54.910600000000002</v>
      </c>
      <c r="F61" s="59">
        <v>9.7927999999999997</v>
      </c>
      <c r="G61" s="50" t="s">
        <v>13</v>
      </c>
      <c r="H61" s="42">
        <v>73831</v>
      </c>
      <c r="I61" s="50">
        <v>496600000</v>
      </c>
      <c r="J61" s="42">
        <v>2</v>
      </c>
      <c r="K61" s="50" t="s">
        <v>13</v>
      </c>
      <c r="L61" s="50" t="s">
        <v>13</v>
      </c>
      <c r="M61" s="50" t="s">
        <v>13</v>
      </c>
      <c r="N61" s="50"/>
      <c r="O61" s="50" t="s">
        <v>13</v>
      </c>
      <c r="P61" s="42"/>
      <c r="Q61" s="42"/>
      <c r="R61" s="42"/>
      <c r="S61" s="42"/>
      <c r="T61" s="42"/>
      <c r="U61" s="42"/>
      <c r="V61" s="42"/>
    </row>
    <row r="62" spans="1:22">
      <c r="A62" s="42" t="s">
        <v>148</v>
      </c>
      <c r="B62" s="42">
        <v>550</v>
      </c>
      <c r="C62" s="42" t="s">
        <v>152</v>
      </c>
      <c r="D62" s="59" t="s">
        <v>2458</v>
      </c>
      <c r="E62" s="59">
        <v>54.943100000000001</v>
      </c>
      <c r="F62" s="59">
        <v>8.8693000000000008</v>
      </c>
      <c r="G62" s="50" t="s">
        <v>13</v>
      </c>
      <c r="H62" s="42">
        <v>37050</v>
      </c>
      <c r="I62" s="50">
        <v>1281900000</v>
      </c>
      <c r="J62" s="42">
        <v>3</v>
      </c>
      <c r="K62" s="50" t="s">
        <v>13</v>
      </c>
      <c r="L62" s="50" t="s">
        <v>13</v>
      </c>
      <c r="M62" s="50" t="s">
        <v>13</v>
      </c>
      <c r="N62" s="50"/>
      <c r="O62" s="50" t="s">
        <v>13</v>
      </c>
      <c r="P62" s="42"/>
      <c r="Q62" s="42"/>
      <c r="R62" s="42"/>
      <c r="S62" s="42"/>
      <c r="T62" s="42"/>
      <c r="U62" s="42"/>
      <c r="V62" s="42"/>
    </row>
    <row r="63" spans="1:22">
      <c r="A63" s="42" t="s">
        <v>148</v>
      </c>
      <c r="B63" s="42">
        <v>561</v>
      </c>
      <c r="C63" s="42" t="s">
        <v>153</v>
      </c>
      <c r="D63" s="59" t="s">
        <v>2458</v>
      </c>
      <c r="E63" s="59">
        <v>55.466999999999999</v>
      </c>
      <c r="F63" s="59">
        <v>8.4499999999999993</v>
      </c>
      <c r="G63" s="50" t="s">
        <v>13</v>
      </c>
      <c r="H63" s="42">
        <v>115579</v>
      </c>
      <c r="I63" s="50">
        <v>795400000</v>
      </c>
      <c r="J63" s="42">
        <v>2</v>
      </c>
      <c r="K63" s="50" t="s">
        <v>13</v>
      </c>
      <c r="L63" s="50" t="s">
        <v>13</v>
      </c>
      <c r="M63" s="50" t="s">
        <v>13</v>
      </c>
      <c r="N63" s="50"/>
      <c r="O63" s="50" t="s">
        <v>13</v>
      </c>
      <c r="P63" s="42"/>
      <c r="Q63" s="42"/>
      <c r="R63" s="42"/>
      <c r="S63" s="42"/>
      <c r="T63" s="42"/>
      <c r="U63" s="42"/>
      <c r="V63" s="42"/>
    </row>
    <row r="64" spans="1:22">
      <c r="A64" s="42" t="s">
        <v>148</v>
      </c>
      <c r="B64" s="42">
        <v>563</v>
      </c>
      <c r="C64" s="42" t="s">
        <v>154</v>
      </c>
      <c r="D64" s="59" t="s">
        <v>2458</v>
      </c>
      <c r="E64" s="116">
        <v>55.433300000000003</v>
      </c>
      <c r="F64" s="116">
        <v>8.3833000000000002</v>
      </c>
      <c r="G64" s="50" t="s">
        <v>13</v>
      </c>
      <c r="H64" s="42">
        <v>3456</v>
      </c>
      <c r="I64" s="50">
        <v>57600000</v>
      </c>
      <c r="J64" s="42">
        <v>3</v>
      </c>
      <c r="K64" s="50" t="s">
        <v>13</v>
      </c>
      <c r="L64" s="50" t="s">
        <v>13</v>
      </c>
      <c r="M64" s="50" t="s">
        <v>13</v>
      </c>
      <c r="N64" s="50"/>
      <c r="O64" s="50" t="s">
        <v>13</v>
      </c>
      <c r="P64" s="42"/>
      <c r="Q64" s="42"/>
      <c r="R64" s="42"/>
      <c r="S64" s="42"/>
      <c r="T64" s="42"/>
      <c r="U64" s="42"/>
      <c r="V64" s="42"/>
    </row>
    <row r="65" spans="1:22">
      <c r="A65" s="42" t="s">
        <v>148</v>
      </c>
      <c r="B65" s="42">
        <v>573</v>
      </c>
      <c r="C65" s="42" t="s">
        <v>155</v>
      </c>
      <c r="D65" s="59" t="s">
        <v>2458</v>
      </c>
      <c r="E65" s="59">
        <v>55.621600000000001</v>
      </c>
      <c r="F65" s="59">
        <v>8.4807000000000006</v>
      </c>
      <c r="G65" s="50" t="s">
        <v>13</v>
      </c>
      <c r="H65" s="42">
        <v>49628</v>
      </c>
      <c r="I65" s="50">
        <v>1240000000</v>
      </c>
      <c r="J65" s="42">
        <v>3</v>
      </c>
      <c r="K65" s="50" t="s">
        <v>13</v>
      </c>
      <c r="L65" s="50" t="s">
        <v>13</v>
      </c>
      <c r="M65" s="50" t="s">
        <v>13</v>
      </c>
      <c r="N65" s="50"/>
      <c r="O65" s="50" t="s">
        <v>13</v>
      </c>
      <c r="P65" s="42"/>
      <c r="Q65" s="42"/>
      <c r="R65" s="42"/>
      <c r="S65" s="42"/>
      <c r="T65" s="42"/>
      <c r="U65" s="42"/>
      <c r="V65" s="42"/>
    </row>
    <row r="66" spans="1:22">
      <c r="A66" s="42" t="s">
        <v>148</v>
      </c>
      <c r="B66" s="42">
        <v>575</v>
      </c>
      <c r="C66" s="42" t="s">
        <v>156</v>
      </c>
      <c r="D66" s="59" t="s">
        <v>2458</v>
      </c>
      <c r="E66" s="59">
        <v>55.481200000000001</v>
      </c>
      <c r="F66" s="59">
        <v>9.1379000000000001</v>
      </c>
      <c r="G66" s="50" t="s">
        <v>13</v>
      </c>
      <c r="H66" s="42">
        <v>42790</v>
      </c>
      <c r="I66" s="50">
        <v>813800000</v>
      </c>
      <c r="J66" s="42">
        <v>3</v>
      </c>
      <c r="K66" s="50" t="s">
        <v>13</v>
      </c>
      <c r="L66" s="50" t="s">
        <v>13</v>
      </c>
      <c r="M66" s="50" t="s">
        <v>13</v>
      </c>
      <c r="N66" s="50"/>
      <c r="O66" s="50" t="s">
        <v>13</v>
      </c>
      <c r="P66" s="42"/>
      <c r="Q66" s="42"/>
      <c r="R66" s="42"/>
      <c r="S66" s="42"/>
      <c r="T66" s="42"/>
      <c r="U66" s="42"/>
      <c r="V66" s="42"/>
    </row>
    <row r="67" spans="1:22">
      <c r="A67" s="42" t="s">
        <v>148</v>
      </c>
      <c r="B67" s="42">
        <v>580</v>
      </c>
      <c r="C67" s="42" t="s">
        <v>157</v>
      </c>
      <c r="D67" s="59" t="s">
        <v>2458</v>
      </c>
      <c r="E67" s="59">
        <v>55.036200000000001</v>
      </c>
      <c r="F67" s="59">
        <v>9.4179999999999993</v>
      </c>
      <c r="G67" s="50" t="s">
        <v>13</v>
      </c>
      <c r="H67" s="42">
        <v>58526</v>
      </c>
      <c r="I67" s="50">
        <v>940700000</v>
      </c>
      <c r="J67" s="42">
        <v>3</v>
      </c>
      <c r="K67" s="50" t="s">
        <v>13</v>
      </c>
      <c r="L67" s="50" t="s">
        <v>13</v>
      </c>
      <c r="M67" s="50" t="s">
        <v>13</v>
      </c>
      <c r="N67" s="50"/>
      <c r="O67" s="50" t="s">
        <v>13</v>
      </c>
      <c r="P67" s="42"/>
      <c r="Q67" s="42"/>
      <c r="R67" s="42"/>
      <c r="S67" s="42"/>
      <c r="T67" s="42"/>
      <c r="U67" s="42"/>
      <c r="V67" s="42"/>
    </row>
    <row r="68" spans="1:22">
      <c r="A68" s="42" t="s">
        <v>148</v>
      </c>
      <c r="B68" s="42">
        <v>607</v>
      </c>
      <c r="C68" s="42" t="s">
        <v>158</v>
      </c>
      <c r="D68" s="59" t="s">
        <v>2458</v>
      </c>
      <c r="E68" s="59">
        <v>55.575800000000001</v>
      </c>
      <c r="F68" s="59">
        <v>9.7616999999999994</v>
      </c>
      <c r="G68" s="50" t="s">
        <v>13</v>
      </c>
      <c r="H68" s="42">
        <v>51275</v>
      </c>
      <c r="I68" s="50">
        <v>133699999.99999999</v>
      </c>
      <c r="J68" s="42">
        <v>2</v>
      </c>
      <c r="K68" s="50" t="s">
        <v>13</v>
      </c>
      <c r="L68" s="50" t="s">
        <v>13</v>
      </c>
      <c r="M68" s="50" t="s">
        <v>13</v>
      </c>
      <c r="N68" s="50"/>
      <c r="O68" s="50" t="s">
        <v>13</v>
      </c>
      <c r="P68" s="42"/>
      <c r="Q68" s="42"/>
      <c r="R68" s="42"/>
      <c r="S68" s="42"/>
      <c r="T68" s="42"/>
      <c r="U68" s="42"/>
      <c r="V68" s="42"/>
    </row>
    <row r="69" spans="1:22">
      <c r="A69" s="42" t="s">
        <v>148</v>
      </c>
      <c r="B69" s="42">
        <v>621</v>
      </c>
      <c r="C69" s="42" t="s">
        <v>161</v>
      </c>
      <c r="D69" s="59" t="s">
        <v>2458</v>
      </c>
      <c r="E69" s="59">
        <v>55.492899999999999</v>
      </c>
      <c r="F69" s="59">
        <v>9.4680999999999997</v>
      </c>
      <c r="G69" s="50" t="s">
        <v>13</v>
      </c>
      <c r="H69" s="42">
        <v>93161</v>
      </c>
      <c r="I69" s="50">
        <v>604200000</v>
      </c>
      <c r="J69" s="42">
        <v>2</v>
      </c>
      <c r="K69" s="50" t="s">
        <v>13</v>
      </c>
      <c r="L69" s="50" t="s">
        <v>13</v>
      </c>
      <c r="M69" s="50" t="s">
        <v>13</v>
      </c>
      <c r="N69" s="50"/>
      <c r="O69" s="50" t="s">
        <v>13</v>
      </c>
      <c r="P69" s="42"/>
      <c r="Q69" s="42"/>
      <c r="R69" s="42"/>
      <c r="S69" s="42"/>
      <c r="T69" s="42"/>
      <c r="U69" s="42"/>
      <c r="V69" s="42"/>
    </row>
    <row r="70" spans="1:22">
      <c r="A70" s="42" t="s">
        <v>148</v>
      </c>
      <c r="B70" s="42">
        <v>630</v>
      </c>
      <c r="C70" s="42" t="s">
        <v>162</v>
      </c>
      <c r="D70" s="59" t="s">
        <v>2458</v>
      </c>
      <c r="E70" s="59">
        <v>55.709000000000003</v>
      </c>
      <c r="F70" s="59">
        <v>9.5350000000000001</v>
      </c>
      <c r="G70" s="50" t="s">
        <v>13</v>
      </c>
      <c r="H70" s="42">
        <v>116992</v>
      </c>
      <c r="I70" s="50">
        <v>1058800000</v>
      </c>
      <c r="J70" s="42">
        <v>3</v>
      </c>
      <c r="K70" s="50" t="s">
        <v>13</v>
      </c>
      <c r="L70" s="50" t="s">
        <v>13</v>
      </c>
      <c r="M70" s="50" t="s">
        <v>13</v>
      </c>
      <c r="N70" s="50"/>
      <c r="O70" s="50" t="s">
        <v>13</v>
      </c>
      <c r="P70" s="42"/>
      <c r="Q70" s="42"/>
      <c r="R70" s="42"/>
      <c r="S70" s="42"/>
      <c r="T70" s="42"/>
      <c r="U70" s="42"/>
      <c r="V70" s="42"/>
    </row>
    <row r="71" spans="1:22">
      <c r="A71" s="42" t="s">
        <v>163</v>
      </c>
      <c r="B71" s="42">
        <v>657</v>
      </c>
      <c r="C71" s="42" t="s">
        <v>164</v>
      </c>
      <c r="D71" s="59" t="s">
        <v>2460</v>
      </c>
      <c r="E71" s="59">
        <v>56.133299999999998</v>
      </c>
      <c r="F71" s="59">
        <v>8.9832999999999998</v>
      </c>
      <c r="G71" s="50" t="s">
        <v>13</v>
      </c>
      <c r="H71" s="42">
        <v>89238</v>
      </c>
      <c r="I71" s="50">
        <v>1321300000</v>
      </c>
      <c r="J71" s="42">
        <v>3</v>
      </c>
      <c r="K71" s="50" t="s">
        <v>13</v>
      </c>
      <c r="L71" s="50" t="s">
        <v>13</v>
      </c>
      <c r="M71" s="50" t="s">
        <v>13</v>
      </c>
      <c r="N71" s="50"/>
      <c r="O71" s="50" t="s">
        <v>13</v>
      </c>
      <c r="P71" s="42"/>
      <c r="Q71" s="42"/>
      <c r="R71" s="42"/>
      <c r="S71" s="42"/>
      <c r="T71" s="42"/>
      <c r="U71" s="42"/>
      <c r="V71" s="42"/>
    </row>
    <row r="72" spans="1:22">
      <c r="A72" s="42" t="s">
        <v>163</v>
      </c>
      <c r="B72" s="42">
        <v>661</v>
      </c>
      <c r="C72" s="42" t="s">
        <v>165</v>
      </c>
      <c r="D72" s="59" t="s">
        <v>2460</v>
      </c>
      <c r="E72" s="59">
        <v>56.359499999999997</v>
      </c>
      <c r="F72" s="59">
        <v>8.6207999999999991</v>
      </c>
      <c r="G72" s="50" t="s">
        <v>13</v>
      </c>
      <c r="H72" s="42">
        <v>58662</v>
      </c>
      <c r="I72" s="50">
        <v>793100000</v>
      </c>
      <c r="J72" s="42">
        <v>2</v>
      </c>
      <c r="K72" s="50" t="s">
        <v>13</v>
      </c>
      <c r="L72" s="50" t="s">
        <v>13</v>
      </c>
      <c r="M72" s="50" t="s">
        <v>13</v>
      </c>
      <c r="N72" s="50"/>
      <c r="O72" s="50" t="s">
        <v>13</v>
      </c>
      <c r="P72" s="42"/>
      <c r="Q72" s="42"/>
      <c r="R72" s="42"/>
      <c r="S72" s="42"/>
      <c r="T72" s="42"/>
      <c r="U72" s="42"/>
      <c r="V72" s="42"/>
    </row>
    <row r="73" spans="1:22">
      <c r="A73" s="42" t="s">
        <v>163</v>
      </c>
      <c r="B73" s="42">
        <v>665</v>
      </c>
      <c r="C73" s="42" t="s">
        <v>166</v>
      </c>
      <c r="D73" s="59" t="s">
        <v>2460</v>
      </c>
      <c r="E73" s="59">
        <v>56.533299999999997</v>
      </c>
      <c r="F73" s="59">
        <v>8.3000000000000007</v>
      </c>
      <c r="G73" s="50" t="s">
        <v>13</v>
      </c>
      <c r="H73" s="42">
        <v>19607</v>
      </c>
      <c r="I73" s="50">
        <v>509200000</v>
      </c>
      <c r="J73" s="42">
        <v>3</v>
      </c>
      <c r="K73" s="50" t="s">
        <v>13</v>
      </c>
      <c r="L73" s="50" t="s">
        <v>13</v>
      </c>
      <c r="M73" s="50" t="s">
        <v>13</v>
      </c>
      <c r="N73" s="50"/>
      <c r="O73" s="50" t="s">
        <v>13</v>
      </c>
      <c r="P73" s="42"/>
      <c r="Q73" s="42"/>
      <c r="R73" s="42"/>
      <c r="S73" s="42"/>
      <c r="T73" s="42"/>
      <c r="U73" s="42"/>
      <c r="V73" s="42"/>
    </row>
    <row r="74" spans="1:22">
      <c r="A74" s="42" t="s">
        <v>163</v>
      </c>
      <c r="B74" s="42">
        <v>671</v>
      </c>
      <c r="C74" s="42" t="s">
        <v>167</v>
      </c>
      <c r="D74" s="59" t="s">
        <v>2460</v>
      </c>
      <c r="E74" s="59">
        <v>56.486199999999997</v>
      </c>
      <c r="F74" s="59">
        <v>8.6044</v>
      </c>
      <c r="G74" s="50" t="s">
        <v>13</v>
      </c>
      <c r="H74" s="42">
        <v>20808</v>
      </c>
      <c r="I74" s="50">
        <v>246400000</v>
      </c>
      <c r="J74" s="42">
        <v>2</v>
      </c>
      <c r="K74" s="50" t="s">
        <v>13</v>
      </c>
      <c r="L74" s="50" t="s">
        <v>13</v>
      </c>
      <c r="M74" s="50" t="s">
        <v>13</v>
      </c>
      <c r="N74" s="50"/>
      <c r="O74" s="50" t="s">
        <v>13</v>
      </c>
      <c r="P74" s="42"/>
      <c r="Q74" s="42"/>
      <c r="R74" s="42"/>
      <c r="S74" s="42"/>
      <c r="T74" s="42"/>
      <c r="U74" s="42"/>
      <c r="V74" s="42"/>
    </row>
    <row r="75" spans="1:22">
      <c r="A75" s="42" t="s">
        <v>163</v>
      </c>
      <c r="B75" s="42">
        <v>756</v>
      </c>
      <c r="C75" s="42" t="s">
        <v>179</v>
      </c>
      <c r="D75" s="59" t="s">
        <v>2460</v>
      </c>
      <c r="E75" s="116">
        <v>56.136370999999997</v>
      </c>
      <c r="F75" s="116">
        <v>9.1545970000000008</v>
      </c>
      <c r="G75" s="50" t="s">
        <v>13</v>
      </c>
      <c r="H75" s="42">
        <v>41473</v>
      </c>
      <c r="I75" s="50">
        <v>733200000</v>
      </c>
      <c r="J75" s="42">
        <v>2</v>
      </c>
      <c r="K75" s="50" t="s">
        <v>13</v>
      </c>
      <c r="L75" s="50" t="s">
        <v>13</v>
      </c>
      <c r="M75" s="50" t="s">
        <v>13</v>
      </c>
      <c r="N75" s="50"/>
      <c r="O75" s="50" t="s">
        <v>13</v>
      </c>
      <c r="P75" s="42"/>
      <c r="Q75" s="42"/>
      <c r="R75" s="42"/>
      <c r="S75" s="42"/>
      <c r="T75" s="42"/>
      <c r="U75" s="42"/>
      <c r="V75" s="42"/>
    </row>
    <row r="76" spans="1:22">
      <c r="A76" s="42" t="s">
        <v>163</v>
      </c>
      <c r="B76" s="42">
        <v>760</v>
      </c>
      <c r="C76" s="42" t="s">
        <v>180</v>
      </c>
      <c r="D76" s="59" t="s">
        <v>2460</v>
      </c>
      <c r="E76" s="116">
        <v>56.088054</v>
      </c>
      <c r="F76" s="116">
        <v>8.2576330000000002</v>
      </c>
      <c r="G76" s="50" t="s">
        <v>13</v>
      </c>
      <c r="H76" s="42">
        <v>56182</v>
      </c>
      <c r="I76" s="50">
        <v>1470800000</v>
      </c>
      <c r="J76" s="42">
        <v>3</v>
      </c>
      <c r="K76" s="50" t="s">
        <v>13</v>
      </c>
      <c r="L76" s="50" t="s">
        <v>13</v>
      </c>
      <c r="M76" s="50" t="s">
        <v>13</v>
      </c>
      <c r="N76" s="50"/>
      <c r="O76" s="50" t="s">
        <v>13</v>
      </c>
      <c r="P76" s="42"/>
      <c r="Q76" s="42"/>
      <c r="R76" s="42"/>
      <c r="S76" s="42"/>
      <c r="T76" s="42"/>
      <c r="U76" s="42"/>
      <c r="V76" s="42"/>
    </row>
    <row r="77" spans="1:22">
      <c r="A77" s="42" t="s">
        <v>163</v>
      </c>
      <c r="B77" s="42">
        <v>779</v>
      </c>
      <c r="C77" s="42" t="s">
        <v>184</v>
      </c>
      <c r="D77" s="59" t="s">
        <v>2460</v>
      </c>
      <c r="E77" s="59">
        <v>56.563800000000001</v>
      </c>
      <c r="F77" s="59">
        <v>9.0402000000000005</v>
      </c>
      <c r="G77" s="50" t="s">
        <v>13</v>
      </c>
      <c r="H77" s="42">
        <v>45425</v>
      </c>
      <c r="I77" s="50">
        <v>683500000</v>
      </c>
      <c r="J77" s="42">
        <v>3</v>
      </c>
      <c r="K77" s="50" t="s">
        <v>13</v>
      </c>
      <c r="L77" s="50" t="s">
        <v>13</v>
      </c>
      <c r="M77" s="50" t="s">
        <v>13</v>
      </c>
      <c r="N77" s="50"/>
      <c r="O77" s="50" t="s">
        <v>13</v>
      </c>
      <c r="P77" s="42"/>
      <c r="Q77" s="42"/>
      <c r="R77" s="42"/>
      <c r="S77" s="42"/>
      <c r="T77" s="42"/>
      <c r="U77" s="42"/>
      <c r="V77" s="42"/>
    </row>
    <row r="78" spans="1:22">
      <c r="A78" s="42" t="s">
        <v>163</v>
      </c>
      <c r="B78" s="42">
        <v>791</v>
      </c>
      <c r="C78" s="42" t="s">
        <v>186</v>
      </c>
      <c r="D78" s="59" t="s">
        <v>2460</v>
      </c>
      <c r="E78" s="59">
        <v>56.433300000000003</v>
      </c>
      <c r="F78" s="59">
        <v>9.4</v>
      </c>
      <c r="G78" s="50" t="s">
        <v>13</v>
      </c>
      <c r="H78" s="42">
        <v>96679</v>
      </c>
      <c r="I78" s="50">
        <v>1408900000</v>
      </c>
      <c r="J78" s="42">
        <v>3</v>
      </c>
      <c r="K78" s="50" t="s">
        <v>13</v>
      </c>
      <c r="L78" s="50" t="s">
        <v>13</v>
      </c>
      <c r="M78" s="50" t="s">
        <v>13</v>
      </c>
      <c r="N78" s="50"/>
      <c r="O78" s="50" t="s">
        <v>13</v>
      </c>
      <c r="P78" s="42"/>
      <c r="Q78" s="42"/>
      <c r="R78" s="42"/>
      <c r="S78" s="42"/>
      <c r="T78" s="42"/>
      <c r="U78" s="42"/>
      <c r="V78" s="42"/>
    </row>
    <row r="79" spans="1:22">
      <c r="A79" s="42" t="s">
        <v>159</v>
      </c>
      <c r="B79" s="42">
        <v>615</v>
      </c>
      <c r="C79" s="42" t="s">
        <v>160</v>
      </c>
      <c r="D79" s="59" t="s">
        <v>2460</v>
      </c>
      <c r="E79" s="59">
        <v>55.865699999999997</v>
      </c>
      <c r="F79" s="59">
        <v>9.8734999999999999</v>
      </c>
      <c r="G79" s="50" t="s">
        <v>13</v>
      </c>
      <c r="H79" s="42">
        <v>92229</v>
      </c>
      <c r="I79" s="50">
        <v>519700000.00000006</v>
      </c>
      <c r="J79" s="42">
        <v>2</v>
      </c>
      <c r="K79" s="50" t="s">
        <v>13</v>
      </c>
      <c r="L79" s="50" t="s">
        <v>13</v>
      </c>
      <c r="M79" s="50" t="s">
        <v>13</v>
      </c>
      <c r="N79" s="50"/>
      <c r="O79" s="50" t="s">
        <v>13</v>
      </c>
      <c r="P79" s="42"/>
      <c r="Q79" s="42"/>
      <c r="R79" s="42"/>
      <c r="S79" s="42"/>
      <c r="T79" s="42"/>
      <c r="U79" s="42"/>
      <c r="V79" s="42"/>
    </row>
    <row r="80" spans="1:22">
      <c r="A80" s="42" t="s">
        <v>159</v>
      </c>
      <c r="B80" s="42">
        <v>706</v>
      </c>
      <c r="C80" s="42" t="s">
        <v>168</v>
      </c>
      <c r="D80" s="59" t="s">
        <v>2460</v>
      </c>
      <c r="E80" s="116">
        <v>56.316400000000002</v>
      </c>
      <c r="F80" s="116">
        <v>10.5265</v>
      </c>
      <c r="G80" s="50" t="s">
        <v>13</v>
      </c>
      <c r="H80" s="42">
        <v>43168</v>
      </c>
      <c r="I80" s="50">
        <v>689800000</v>
      </c>
      <c r="J80" s="42">
        <v>3</v>
      </c>
      <c r="K80" s="50" t="s">
        <v>13</v>
      </c>
      <c r="L80" s="50" t="s">
        <v>13</v>
      </c>
      <c r="M80" s="50" t="s">
        <v>13</v>
      </c>
      <c r="N80" s="50"/>
      <c r="O80" s="50" t="s">
        <v>13</v>
      </c>
      <c r="P80" s="42"/>
      <c r="Q80" s="42"/>
      <c r="R80" s="42"/>
      <c r="S80" s="42"/>
      <c r="T80" s="42"/>
      <c r="U80" s="42"/>
      <c r="V80" s="42"/>
    </row>
    <row r="81" spans="1:22">
      <c r="A81" s="42" t="s">
        <v>159</v>
      </c>
      <c r="B81" s="42">
        <v>707</v>
      </c>
      <c r="C81" s="42" t="s">
        <v>169</v>
      </c>
      <c r="D81" s="59" t="s">
        <v>2460</v>
      </c>
      <c r="E81" s="116">
        <v>56.485841299999997</v>
      </c>
      <c r="F81" s="116">
        <v>10.662047400000001</v>
      </c>
      <c r="G81" s="50" t="s">
        <v>13</v>
      </c>
      <c r="H81" s="42">
        <v>36943</v>
      </c>
      <c r="I81" s="50">
        <v>720800000</v>
      </c>
      <c r="J81" s="42">
        <v>3</v>
      </c>
      <c r="K81" s="50" t="s">
        <v>13</v>
      </c>
      <c r="L81" s="50" t="s">
        <v>13</v>
      </c>
      <c r="M81" s="50" t="s">
        <v>13</v>
      </c>
      <c r="N81" s="50"/>
      <c r="O81" s="50" t="s">
        <v>13</v>
      </c>
      <c r="P81" s="42"/>
      <c r="Q81" s="42"/>
      <c r="R81" s="42"/>
      <c r="S81" s="42"/>
      <c r="T81" s="42"/>
      <c r="U81" s="42"/>
      <c r="V81" s="42"/>
    </row>
    <row r="82" spans="1:22">
      <c r="A82" s="42" t="s">
        <v>159</v>
      </c>
      <c r="B82" s="42">
        <v>710</v>
      </c>
      <c r="C82" s="42" t="s">
        <v>170</v>
      </c>
      <c r="D82" s="59" t="s">
        <v>2460</v>
      </c>
      <c r="E82" s="116">
        <v>56.325299999999999</v>
      </c>
      <c r="F82" s="116">
        <v>9.9179099999999991</v>
      </c>
      <c r="G82" s="50" t="s">
        <v>13</v>
      </c>
      <c r="H82" s="42">
        <v>48381</v>
      </c>
      <c r="I82" s="50">
        <v>540300000</v>
      </c>
      <c r="J82" s="42">
        <v>3</v>
      </c>
      <c r="K82" s="50" t="s">
        <v>13</v>
      </c>
      <c r="L82" s="50" t="s">
        <v>13</v>
      </c>
      <c r="M82" s="50" t="s">
        <v>13</v>
      </c>
      <c r="N82" s="50"/>
      <c r="O82" s="50" t="s">
        <v>13</v>
      </c>
      <c r="P82" s="42"/>
      <c r="Q82" s="42"/>
      <c r="R82" s="42"/>
      <c r="S82" s="42"/>
      <c r="T82" s="42"/>
      <c r="U82" s="42"/>
      <c r="V82" s="42"/>
    </row>
    <row r="83" spans="1:22">
      <c r="A83" s="42" t="s">
        <v>159</v>
      </c>
      <c r="B83" s="42">
        <v>727</v>
      </c>
      <c r="C83" s="42" t="s">
        <v>171</v>
      </c>
      <c r="D83" s="59" t="s">
        <v>2460</v>
      </c>
      <c r="E83" s="59">
        <v>55.977200000000003</v>
      </c>
      <c r="F83" s="59">
        <v>10.1683</v>
      </c>
      <c r="G83" s="50" t="s">
        <v>13</v>
      </c>
      <c r="H83" s="42">
        <v>22979</v>
      </c>
      <c r="I83" s="50">
        <v>223700000</v>
      </c>
      <c r="J83" s="42">
        <v>2</v>
      </c>
      <c r="K83" s="50" t="s">
        <v>13</v>
      </c>
      <c r="L83" s="50" t="s">
        <v>13</v>
      </c>
      <c r="M83" s="50" t="s">
        <v>13</v>
      </c>
      <c r="N83" s="50"/>
      <c r="O83" s="50" t="s">
        <v>13</v>
      </c>
      <c r="P83" s="42"/>
      <c r="Q83" s="42"/>
      <c r="R83" s="42"/>
      <c r="S83" s="42"/>
      <c r="T83" s="42"/>
      <c r="U83" s="42"/>
      <c r="V83" s="42"/>
    </row>
    <row r="84" spans="1:22">
      <c r="A84" s="42" t="s">
        <v>159</v>
      </c>
      <c r="B84" s="42">
        <v>730</v>
      </c>
      <c r="C84" s="42" t="s">
        <v>172</v>
      </c>
      <c r="D84" s="59" t="s">
        <v>2460</v>
      </c>
      <c r="E84" s="59">
        <v>56.460700000000003</v>
      </c>
      <c r="F84" s="59">
        <v>10.0364</v>
      </c>
      <c r="G84" s="50" t="s">
        <v>13</v>
      </c>
      <c r="H84" s="42">
        <v>98190</v>
      </c>
      <c r="I84" s="50">
        <v>747700000</v>
      </c>
      <c r="J84" s="42">
        <v>2</v>
      </c>
      <c r="K84" s="50" t="s">
        <v>13</v>
      </c>
      <c r="L84" s="50" t="s">
        <v>13</v>
      </c>
      <c r="M84" s="50" t="s">
        <v>13</v>
      </c>
      <c r="N84" s="50"/>
      <c r="O84" s="50" t="s">
        <v>13</v>
      </c>
      <c r="P84" s="42"/>
      <c r="Q84" s="42"/>
      <c r="R84" s="42"/>
      <c r="S84" s="42"/>
      <c r="T84" s="42"/>
      <c r="U84" s="42"/>
      <c r="V84" s="42"/>
    </row>
    <row r="85" spans="1:22">
      <c r="A85" s="42" t="s">
        <v>159</v>
      </c>
      <c r="B85" s="42">
        <v>740</v>
      </c>
      <c r="C85" s="42" t="s">
        <v>173</v>
      </c>
      <c r="D85" s="59" t="s">
        <v>2460</v>
      </c>
      <c r="E85" s="59">
        <v>56.170099999999998</v>
      </c>
      <c r="F85" s="59">
        <v>9.5652000000000008</v>
      </c>
      <c r="G85" s="50" t="s">
        <v>13</v>
      </c>
      <c r="H85" s="42">
        <v>95488</v>
      </c>
      <c r="I85" s="50">
        <v>850300000</v>
      </c>
      <c r="J85" s="42">
        <v>3</v>
      </c>
      <c r="K85" s="50" t="s">
        <v>13</v>
      </c>
      <c r="L85" s="50" t="s">
        <v>13</v>
      </c>
      <c r="M85" s="50" t="s">
        <v>13</v>
      </c>
      <c r="N85" s="50"/>
      <c r="O85" s="50" t="s">
        <v>13</v>
      </c>
      <c r="P85" s="42"/>
      <c r="Q85" s="42"/>
      <c r="R85" s="42"/>
      <c r="S85" s="42"/>
      <c r="T85" s="42"/>
      <c r="U85" s="42"/>
      <c r="V85" s="42"/>
    </row>
    <row r="86" spans="1:22">
      <c r="A86" s="42" t="s">
        <v>159</v>
      </c>
      <c r="B86" s="42">
        <v>741</v>
      </c>
      <c r="C86" s="42" t="s">
        <v>174</v>
      </c>
      <c r="D86" s="59" t="s">
        <v>2460</v>
      </c>
      <c r="E86" s="116">
        <v>55.807422699999996</v>
      </c>
      <c r="F86" s="116">
        <v>10.580455499999999</v>
      </c>
      <c r="G86" s="50" t="s">
        <v>13</v>
      </c>
      <c r="H86" s="42">
        <v>3682</v>
      </c>
      <c r="I86" s="50">
        <v>113600000</v>
      </c>
      <c r="J86" s="42">
        <v>3</v>
      </c>
      <c r="K86" s="50" t="s">
        <v>13</v>
      </c>
      <c r="L86" s="50" t="s">
        <v>13</v>
      </c>
      <c r="M86" s="50" t="s">
        <v>13</v>
      </c>
      <c r="N86" s="50"/>
      <c r="O86" s="50" t="s">
        <v>13</v>
      </c>
      <c r="P86" s="42"/>
      <c r="Q86" s="42"/>
      <c r="R86" s="42"/>
      <c r="S86" s="42"/>
      <c r="T86" s="42"/>
      <c r="U86" s="42"/>
      <c r="V86" s="42"/>
    </row>
    <row r="87" spans="1:22">
      <c r="A87" s="42" t="s">
        <v>159</v>
      </c>
      <c r="B87" s="42">
        <v>746</v>
      </c>
      <c r="C87" s="42" t="s">
        <v>175</v>
      </c>
      <c r="D87" s="59" t="s">
        <v>2460</v>
      </c>
      <c r="E87" s="59">
        <v>56.031300000000002</v>
      </c>
      <c r="F87" s="59">
        <v>9.9316999999999993</v>
      </c>
      <c r="G87" s="50" t="s">
        <v>13</v>
      </c>
      <c r="H87" s="42">
        <v>63390</v>
      </c>
      <c r="I87" s="50">
        <v>416800000</v>
      </c>
      <c r="J87" s="42">
        <v>2</v>
      </c>
      <c r="K87" s="50" t="s">
        <v>13</v>
      </c>
      <c r="L87" s="50" t="s">
        <v>13</v>
      </c>
      <c r="M87" s="50" t="s">
        <v>13</v>
      </c>
      <c r="N87" s="50"/>
      <c r="O87" s="50" t="s">
        <v>13</v>
      </c>
      <c r="P87" s="42"/>
      <c r="Q87" s="42"/>
      <c r="R87" s="42"/>
      <c r="S87" s="42"/>
      <c r="T87" s="42"/>
      <c r="U87" s="42"/>
      <c r="V87" s="42"/>
    </row>
    <row r="88" spans="1:22">
      <c r="A88" s="44" t="s">
        <v>159</v>
      </c>
      <c r="B88" s="44">
        <v>751</v>
      </c>
      <c r="C88" s="44" t="s">
        <v>176</v>
      </c>
      <c r="D88" s="59" t="s">
        <v>2460</v>
      </c>
      <c r="E88" s="59">
        <v>56.157200000000003</v>
      </c>
      <c r="F88" s="59">
        <v>10.210699999999999</v>
      </c>
      <c r="G88" s="50" t="s">
        <v>13</v>
      </c>
      <c r="H88" s="44">
        <v>352751</v>
      </c>
      <c r="I88" s="50">
        <v>467800000</v>
      </c>
      <c r="J88" s="44">
        <v>1</v>
      </c>
      <c r="K88" s="50" t="s">
        <v>13</v>
      </c>
      <c r="L88" s="50" t="s">
        <v>13</v>
      </c>
      <c r="M88" s="50" t="s">
        <v>13</v>
      </c>
      <c r="N88" s="61" t="s">
        <v>177</v>
      </c>
      <c r="O88" s="50" t="s">
        <v>13</v>
      </c>
      <c r="P88" s="50" t="s">
        <v>176</v>
      </c>
      <c r="Q88" s="50" t="s">
        <v>178</v>
      </c>
      <c r="R88" s="44"/>
      <c r="S88" s="44"/>
      <c r="T88" s="44"/>
      <c r="U88" s="44"/>
      <c r="V88" s="44"/>
    </row>
    <row r="89" spans="1:22">
      <c r="A89" s="42" t="s">
        <v>159</v>
      </c>
      <c r="B89" s="42">
        <v>766</v>
      </c>
      <c r="C89" s="42" t="s">
        <v>181</v>
      </c>
      <c r="D89" s="59" t="s">
        <v>2460</v>
      </c>
      <c r="E89" s="59">
        <v>55.770099999999999</v>
      </c>
      <c r="F89" s="59">
        <v>9.6966999999999999</v>
      </c>
      <c r="G89" s="50" t="s">
        <v>13</v>
      </c>
      <c r="H89" s="42">
        <v>46773</v>
      </c>
      <c r="I89" s="50">
        <v>551200000</v>
      </c>
      <c r="J89" s="42">
        <v>3</v>
      </c>
      <c r="K89" s="50" t="s">
        <v>13</v>
      </c>
      <c r="L89" s="50" t="s">
        <v>13</v>
      </c>
      <c r="M89" s="50" t="s">
        <v>13</v>
      </c>
      <c r="N89" s="50"/>
      <c r="O89" s="50" t="s">
        <v>13</v>
      </c>
      <c r="P89" s="42"/>
      <c r="Q89" s="42"/>
      <c r="R89" s="42"/>
      <c r="S89" s="42"/>
      <c r="T89" s="42"/>
      <c r="U89" s="42"/>
      <c r="V89" s="42"/>
    </row>
    <row r="90" spans="1:22">
      <c r="A90" s="42" t="s">
        <v>182</v>
      </c>
      <c r="B90" s="42">
        <v>773</v>
      </c>
      <c r="C90" s="42" t="s">
        <v>183</v>
      </c>
      <c r="D90" s="59" t="s">
        <v>2459</v>
      </c>
      <c r="E90" s="116">
        <v>56.818899999999999</v>
      </c>
      <c r="F90" s="116">
        <v>8.7281499999999994</v>
      </c>
      <c r="G90" s="50" t="s">
        <v>13</v>
      </c>
      <c r="H90" s="42">
        <v>20066</v>
      </c>
      <c r="I90" s="50">
        <v>366700000</v>
      </c>
      <c r="J90" s="42">
        <v>3</v>
      </c>
      <c r="K90" s="50" t="s">
        <v>13</v>
      </c>
      <c r="L90" s="50" t="s">
        <v>13</v>
      </c>
      <c r="M90" s="50" t="s">
        <v>13</v>
      </c>
      <c r="N90" s="50"/>
      <c r="O90" s="50" t="s">
        <v>13</v>
      </c>
      <c r="P90" s="42"/>
      <c r="Q90" s="42"/>
      <c r="R90" s="42"/>
      <c r="S90" s="42"/>
      <c r="T90" s="42"/>
      <c r="U90" s="42"/>
      <c r="V90" s="42"/>
    </row>
    <row r="91" spans="1:22">
      <c r="A91" s="42" t="s">
        <v>182</v>
      </c>
      <c r="B91" s="42">
        <v>787</v>
      </c>
      <c r="C91" s="42" t="s">
        <v>185</v>
      </c>
      <c r="D91" s="59" t="s">
        <v>2459</v>
      </c>
      <c r="E91" s="59">
        <v>56.958799999999997</v>
      </c>
      <c r="F91" s="59">
        <v>8.6964000000000006</v>
      </c>
      <c r="G91" s="50" t="s">
        <v>13</v>
      </c>
      <c r="H91" s="42">
        <v>43160</v>
      </c>
      <c r="I91" s="50">
        <v>1074200000</v>
      </c>
      <c r="J91" s="42">
        <v>3</v>
      </c>
      <c r="K91" s="50" t="s">
        <v>13</v>
      </c>
      <c r="L91" s="50" t="s">
        <v>13</v>
      </c>
      <c r="M91" s="50" t="s">
        <v>13</v>
      </c>
      <c r="N91" s="50"/>
      <c r="O91" s="50" t="s">
        <v>13</v>
      </c>
      <c r="P91" s="42"/>
      <c r="Q91" s="42"/>
      <c r="R91" s="42"/>
      <c r="S91" s="42"/>
      <c r="T91" s="42"/>
      <c r="U91" s="42"/>
      <c r="V91" s="42"/>
    </row>
    <row r="92" spans="1:22">
      <c r="A92" s="42" t="s">
        <v>182</v>
      </c>
      <c r="B92" s="42">
        <v>810</v>
      </c>
      <c r="C92" s="42" t="s">
        <v>187</v>
      </c>
      <c r="D92" s="59" t="s">
        <v>2459</v>
      </c>
      <c r="E92" s="59">
        <v>57.265099999999997</v>
      </c>
      <c r="F92" s="59">
        <v>9.9598999999999993</v>
      </c>
      <c r="G92" s="50" t="s">
        <v>13</v>
      </c>
      <c r="H92" s="42">
        <v>36177</v>
      </c>
      <c r="I92" s="50">
        <v>632900000</v>
      </c>
      <c r="J92" s="42">
        <v>3</v>
      </c>
      <c r="K92" s="50" t="s">
        <v>13</v>
      </c>
      <c r="L92" s="50" t="s">
        <v>13</v>
      </c>
      <c r="M92" s="50" t="s">
        <v>13</v>
      </c>
      <c r="N92" s="50"/>
      <c r="O92" s="50" t="s">
        <v>13</v>
      </c>
      <c r="P92" s="42"/>
      <c r="Q92" s="42"/>
      <c r="R92" s="42"/>
      <c r="S92" s="42"/>
      <c r="T92" s="42"/>
      <c r="U92" s="42"/>
      <c r="V92" s="42"/>
    </row>
    <row r="93" spans="1:22">
      <c r="A93" s="42" t="s">
        <v>182</v>
      </c>
      <c r="B93" s="42">
        <v>813</v>
      </c>
      <c r="C93" s="42" t="s">
        <v>188</v>
      </c>
      <c r="D93" s="59" t="s">
        <v>2459</v>
      </c>
      <c r="E93" s="59">
        <v>57.433700000000002</v>
      </c>
      <c r="F93" s="59">
        <v>10.533300000000001</v>
      </c>
      <c r="G93" s="50" t="s">
        <v>13</v>
      </c>
      <c r="H93" s="42">
        <v>59039</v>
      </c>
      <c r="I93" s="50">
        <v>652100000</v>
      </c>
      <c r="J93" s="42">
        <v>2</v>
      </c>
      <c r="K93" s="50" t="s">
        <v>13</v>
      </c>
      <c r="L93" s="50" t="s">
        <v>13</v>
      </c>
      <c r="M93" s="50" t="s">
        <v>13</v>
      </c>
      <c r="N93" s="50"/>
      <c r="O93" s="50" t="s">
        <v>13</v>
      </c>
      <c r="P93" s="42"/>
      <c r="Q93" s="42"/>
      <c r="R93" s="42"/>
      <c r="S93" s="42"/>
      <c r="T93" s="42"/>
      <c r="U93" s="42"/>
      <c r="V93" s="42"/>
    </row>
    <row r="94" spans="1:22">
      <c r="A94" s="42" t="s">
        <v>182</v>
      </c>
      <c r="B94" s="42">
        <v>820</v>
      </c>
      <c r="C94" s="42" t="s">
        <v>189</v>
      </c>
      <c r="D94" s="59" t="s">
        <v>2459</v>
      </c>
      <c r="E94" s="116">
        <v>56.802</v>
      </c>
      <c r="F94" s="116">
        <v>9.5229999999999997</v>
      </c>
      <c r="G94" s="50" t="s">
        <v>13</v>
      </c>
      <c r="H94" s="42">
        <v>36362</v>
      </c>
      <c r="I94" s="50">
        <v>769900000</v>
      </c>
      <c r="J94" s="42">
        <v>3</v>
      </c>
      <c r="K94" s="50" t="s">
        <v>13</v>
      </c>
      <c r="L94" s="50" t="s">
        <v>13</v>
      </c>
      <c r="M94" s="50" t="s">
        <v>13</v>
      </c>
      <c r="N94" s="50"/>
      <c r="O94" s="50" t="s">
        <v>13</v>
      </c>
      <c r="P94" s="42"/>
      <c r="Q94" s="42"/>
      <c r="R94" s="42"/>
      <c r="S94" s="42"/>
      <c r="T94" s="42"/>
      <c r="U94" s="42"/>
      <c r="V94" s="42"/>
    </row>
    <row r="95" spans="1:22">
      <c r="A95" s="42" t="s">
        <v>182</v>
      </c>
      <c r="B95" s="42">
        <v>825</v>
      </c>
      <c r="C95" s="42" t="s">
        <v>190</v>
      </c>
      <c r="D95" s="59" t="s">
        <v>2459</v>
      </c>
      <c r="E95" s="116">
        <v>57.276000000000003</v>
      </c>
      <c r="F95" s="116">
        <v>10.9925</v>
      </c>
      <c r="G95" s="50" t="s">
        <v>13</v>
      </c>
      <c r="H95" s="42">
        <v>1764</v>
      </c>
      <c r="I95" s="50">
        <v>121900000</v>
      </c>
      <c r="J95" s="42">
        <v>3</v>
      </c>
      <c r="K95" s="50" t="s">
        <v>13</v>
      </c>
      <c r="L95" s="50" t="s">
        <v>13</v>
      </c>
      <c r="M95" s="50" t="s">
        <v>13</v>
      </c>
      <c r="N95" s="50"/>
      <c r="O95" s="50" t="s">
        <v>13</v>
      </c>
      <c r="P95" s="42"/>
      <c r="Q95" s="42"/>
      <c r="R95" s="42"/>
      <c r="S95" s="42"/>
      <c r="T95" s="42"/>
      <c r="U95" s="42"/>
      <c r="V95" s="42"/>
    </row>
    <row r="96" spans="1:22">
      <c r="A96" s="42" t="s">
        <v>182</v>
      </c>
      <c r="B96" s="42">
        <v>840</v>
      </c>
      <c r="C96" s="42" t="s">
        <v>191</v>
      </c>
      <c r="D96" s="59" t="s">
        <v>2459</v>
      </c>
      <c r="E96" s="120">
        <v>56.874210300000001</v>
      </c>
      <c r="F96" s="120">
        <v>9.8097011999999992</v>
      </c>
      <c r="G96" s="50" t="s">
        <v>13</v>
      </c>
      <c r="H96" s="42">
        <v>30518</v>
      </c>
      <c r="I96" s="50">
        <v>621300000</v>
      </c>
      <c r="J96" s="42">
        <v>3</v>
      </c>
      <c r="K96" s="50" t="s">
        <v>13</v>
      </c>
      <c r="L96" s="50" t="s">
        <v>13</v>
      </c>
      <c r="M96" s="50" t="s">
        <v>13</v>
      </c>
      <c r="N96" s="50"/>
      <c r="O96" s="50" t="s">
        <v>13</v>
      </c>
      <c r="P96" s="42"/>
      <c r="Q96" s="42"/>
      <c r="R96" s="42"/>
      <c r="S96" s="42"/>
      <c r="T96" s="42"/>
      <c r="U96" s="42"/>
      <c r="V96" s="42"/>
    </row>
    <row r="97" spans="1:22">
      <c r="A97" s="42" t="s">
        <v>182</v>
      </c>
      <c r="B97" s="42">
        <v>846</v>
      </c>
      <c r="C97" s="42" t="s">
        <v>192</v>
      </c>
      <c r="D97" s="59" t="s">
        <v>2459</v>
      </c>
      <c r="E97" s="116">
        <v>56.662999999999997</v>
      </c>
      <c r="F97" s="59">
        <v>9.8966899999999995</v>
      </c>
      <c r="G97" s="50" t="s">
        <v>13</v>
      </c>
      <c r="H97" s="42">
        <v>41536</v>
      </c>
      <c r="I97" s="50">
        <v>718400000</v>
      </c>
      <c r="J97" s="42">
        <v>3</v>
      </c>
      <c r="K97" s="50" t="s">
        <v>13</v>
      </c>
      <c r="L97" s="50" t="s">
        <v>13</v>
      </c>
      <c r="M97" s="50" t="s">
        <v>13</v>
      </c>
      <c r="N97" s="50"/>
      <c r="O97" s="50" t="s">
        <v>13</v>
      </c>
      <c r="P97" s="42"/>
      <c r="Q97" s="42"/>
      <c r="R97" s="42"/>
      <c r="S97" s="42"/>
      <c r="T97" s="42"/>
      <c r="U97" s="42"/>
      <c r="V97" s="42"/>
    </row>
    <row r="98" spans="1:22">
      <c r="A98" s="42" t="s">
        <v>182</v>
      </c>
      <c r="B98" s="42">
        <v>849</v>
      </c>
      <c r="C98" s="42" t="s">
        <v>193</v>
      </c>
      <c r="D98" s="59" t="s">
        <v>2459</v>
      </c>
      <c r="E98" s="116">
        <v>57.145299999999999</v>
      </c>
      <c r="F98" s="116">
        <v>9.5415399999999995</v>
      </c>
      <c r="G98" s="50" t="s">
        <v>13</v>
      </c>
      <c r="H98" s="42">
        <v>38175</v>
      </c>
      <c r="I98" s="50">
        <v>864000000</v>
      </c>
      <c r="J98" s="42">
        <v>3</v>
      </c>
      <c r="K98" s="50" t="s">
        <v>13</v>
      </c>
      <c r="L98" s="50" t="s">
        <v>13</v>
      </c>
      <c r="M98" s="50" t="s">
        <v>13</v>
      </c>
      <c r="N98" s="50"/>
      <c r="O98" s="50" t="s">
        <v>13</v>
      </c>
      <c r="P98" s="42"/>
      <c r="Q98" s="42"/>
      <c r="R98" s="42"/>
      <c r="S98" s="42"/>
      <c r="T98" s="42"/>
      <c r="U98" s="42"/>
      <c r="V98" s="42"/>
    </row>
    <row r="99" spans="1:22">
      <c r="A99" s="42" t="s">
        <v>182</v>
      </c>
      <c r="B99" s="42">
        <v>851</v>
      </c>
      <c r="C99" s="42" t="s">
        <v>194</v>
      </c>
      <c r="D99" s="59" t="s">
        <v>2459</v>
      </c>
      <c r="E99" s="59">
        <v>57.033700000000003</v>
      </c>
      <c r="F99" s="59">
        <v>9.9166000000000007</v>
      </c>
      <c r="G99" s="50" t="s">
        <v>13</v>
      </c>
      <c r="H99" s="42">
        <v>219487</v>
      </c>
      <c r="I99" s="50">
        <v>1137500000</v>
      </c>
      <c r="J99" s="42">
        <v>1</v>
      </c>
      <c r="K99" s="50" t="s">
        <v>13</v>
      </c>
      <c r="L99" s="50" t="s">
        <v>13</v>
      </c>
      <c r="M99" s="50" t="s">
        <v>13</v>
      </c>
      <c r="N99" s="50" t="s">
        <v>195</v>
      </c>
      <c r="O99" s="50" t="s">
        <v>13</v>
      </c>
      <c r="P99" s="50" t="s">
        <v>194</v>
      </c>
      <c r="Q99" s="61" t="s">
        <v>196</v>
      </c>
      <c r="R99" s="42"/>
      <c r="S99" s="42"/>
      <c r="T99" s="42"/>
      <c r="U99" s="42"/>
      <c r="V99" s="42"/>
    </row>
    <row r="100" spans="1:22">
      <c r="A100" s="42" t="s">
        <v>182</v>
      </c>
      <c r="B100" s="42">
        <v>860</v>
      </c>
      <c r="C100" s="42" t="s">
        <v>197</v>
      </c>
      <c r="D100" s="59" t="s">
        <v>2459</v>
      </c>
      <c r="E100" s="59">
        <v>57.466299999999997</v>
      </c>
      <c r="F100" s="59">
        <v>9.9888999999999992</v>
      </c>
      <c r="G100" s="50" t="s">
        <v>13</v>
      </c>
      <c r="H100" s="42">
        <v>64155</v>
      </c>
      <c r="I100" s="50">
        <v>927000000</v>
      </c>
      <c r="J100" s="42">
        <v>3</v>
      </c>
      <c r="K100" s="50" t="s">
        <v>13</v>
      </c>
      <c r="L100" s="50" t="s">
        <v>13</v>
      </c>
      <c r="M100" s="50" t="s">
        <v>13</v>
      </c>
      <c r="N100" s="50"/>
      <c r="O100" s="50" t="s">
        <v>13</v>
      </c>
      <c r="P100" s="42"/>
      <c r="Q100" s="42"/>
      <c r="R100" s="42"/>
      <c r="S100" s="42"/>
      <c r="T100" s="42"/>
      <c r="U100" s="42"/>
      <c r="V100" s="42"/>
    </row>
  </sheetData>
  <sortState ref="A2:T100">
    <sortCondition ref="A2:A100"/>
    <sortCondition ref="B2:B100"/>
  </sortState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311"/>
  <sheetViews>
    <sheetView workbookViewId="0">
      <selection activeCell="E17" sqref="E17"/>
    </sheetView>
  </sheetViews>
  <sheetFormatPr defaultColWidth="9.109375" defaultRowHeight="13.8"/>
  <cols>
    <col min="1" max="1" width="15.44140625" style="42" customWidth="1"/>
    <col min="2" max="2" width="14.33203125" style="42" customWidth="1"/>
    <col min="3" max="4" width="22.44140625" style="42" customWidth="1"/>
    <col min="5" max="6" width="12.5546875" style="42" customWidth="1"/>
    <col min="7" max="7" width="17.33203125" style="42" customWidth="1"/>
    <col min="8" max="8" width="21.5546875" style="47" customWidth="1"/>
    <col min="9" max="16384" width="9.109375" style="3"/>
  </cols>
  <sheetData>
    <row r="1" spans="1:8" ht="50.1" customHeight="1">
      <c r="A1" s="45" t="s">
        <v>0</v>
      </c>
      <c r="B1" s="45" t="s">
        <v>1</v>
      </c>
      <c r="C1" s="45" t="s">
        <v>2</v>
      </c>
      <c r="D1" s="45" t="s">
        <v>3</v>
      </c>
      <c r="E1" s="67" t="s">
        <v>2436</v>
      </c>
      <c r="F1" s="67" t="s">
        <v>2437</v>
      </c>
      <c r="G1" s="45" t="s">
        <v>4</v>
      </c>
      <c r="H1" s="45" t="s">
        <v>5</v>
      </c>
    </row>
    <row r="2" spans="1:8">
      <c r="A2" s="58" t="s">
        <v>935</v>
      </c>
      <c r="B2" s="74" t="s">
        <v>936</v>
      </c>
      <c r="C2" s="42" t="s">
        <v>937</v>
      </c>
      <c r="D2" s="58" t="s">
        <v>937</v>
      </c>
      <c r="E2" s="43">
        <v>61.167743999999999</v>
      </c>
      <c r="F2" s="43">
        <v>23.867342000000001</v>
      </c>
      <c r="G2" s="42">
        <v>16475</v>
      </c>
      <c r="H2" s="75">
        <v>314380000</v>
      </c>
    </row>
    <row r="3" spans="1:8" ht="14.4">
      <c r="A3" s="58" t="s">
        <v>938</v>
      </c>
      <c r="B3" s="74" t="s">
        <v>939</v>
      </c>
      <c r="C3" s="109" t="s">
        <v>940</v>
      </c>
      <c r="D3" s="109" t="s">
        <v>2418</v>
      </c>
      <c r="E3" s="112">
        <v>63</v>
      </c>
      <c r="F3" s="112">
        <v>23.815901</v>
      </c>
      <c r="G3" s="42">
        <v>9562</v>
      </c>
      <c r="H3" s="75">
        <v>1056750000</v>
      </c>
    </row>
    <row r="4" spans="1:8" ht="14.4">
      <c r="A4" s="58" t="s">
        <v>941</v>
      </c>
      <c r="B4" s="74" t="s">
        <v>942</v>
      </c>
      <c r="C4" s="109" t="s">
        <v>943</v>
      </c>
      <c r="D4" s="109" t="s">
        <v>2419</v>
      </c>
      <c r="E4" s="112">
        <v>64.166700000000006</v>
      </c>
      <c r="F4" s="112">
        <v>24.308299999999999</v>
      </c>
      <c r="G4" s="42">
        <v>2519</v>
      </c>
      <c r="H4" s="75">
        <v>253020000</v>
      </c>
    </row>
    <row r="5" spans="1:8" ht="14.4">
      <c r="A5" s="58" t="s">
        <v>938</v>
      </c>
      <c r="B5" s="74" t="s">
        <v>944</v>
      </c>
      <c r="C5" s="109" t="s">
        <v>945</v>
      </c>
      <c r="D5" s="109" t="s">
        <v>2418</v>
      </c>
      <c r="E5" s="112">
        <v>62.586100000000002</v>
      </c>
      <c r="F5" s="112">
        <v>23.619399999999999</v>
      </c>
      <c r="G5" s="42">
        <v>11468</v>
      </c>
      <c r="H5" s="75">
        <v>1151460000</v>
      </c>
    </row>
    <row r="6" spans="1:8">
      <c r="A6" s="58" t="s">
        <v>946</v>
      </c>
      <c r="B6" s="74" t="s">
        <v>947</v>
      </c>
      <c r="C6" s="42" t="s">
        <v>948</v>
      </c>
      <c r="D6" s="58" t="s">
        <v>948</v>
      </c>
      <c r="E6" s="43">
        <v>61.172038999999998</v>
      </c>
      <c r="F6" s="43">
        <v>25.547028999999998</v>
      </c>
      <c r="G6" s="42">
        <v>8083</v>
      </c>
      <c r="H6" s="75">
        <v>755550000</v>
      </c>
    </row>
    <row r="7" spans="1:8" ht="14.4">
      <c r="A7" s="58" t="s">
        <v>949</v>
      </c>
      <c r="B7" s="74" t="s">
        <v>950</v>
      </c>
      <c r="C7" s="109" t="s">
        <v>951</v>
      </c>
      <c r="D7" s="109" t="s">
        <v>2420</v>
      </c>
      <c r="E7" s="112">
        <v>60.527799999999999</v>
      </c>
      <c r="F7" s="112">
        <v>25.6</v>
      </c>
      <c r="G7" s="42">
        <v>4943</v>
      </c>
      <c r="H7" s="75">
        <v>218030000</v>
      </c>
    </row>
    <row r="8" spans="1:8" ht="14.4">
      <c r="A8" s="58" t="s">
        <v>952</v>
      </c>
      <c r="B8" s="74" t="s">
        <v>953</v>
      </c>
      <c r="C8" s="109" t="s">
        <v>954</v>
      </c>
      <c r="D8" s="109" t="s">
        <v>2421</v>
      </c>
      <c r="E8" s="112">
        <v>60.647199999999998</v>
      </c>
      <c r="F8" s="112">
        <v>22.590299999999999</v>
      </c>
      <c r="G8" s="42">
        <v>3941</v>
      </c>
      <c r="H8" s="75">
        <v>95580000</v>
      </c>
    </row>
    <row r="9" spans="1:8" ht="14.4">
      <c r="A9" s="58" t="s">
        <v>955</v>
      </c>
      <c r="B9" s="74" t="s">
        <v>956</v>
      </c>
      <c r="C9" s="109" t="s">
        <v>957</v>
      </c>
      <c r="D9" s="109" t="s">
        <v>2422</v>
      </c>
      <c r="E9" s="112">
        <v>60.411700000000003</v>
      </c>
      <c r="F9" s="112">
        <v>21.045300000000001</v>
      </c>
      <c r="G9" s="42">
        <v>445</v>
      </c>
      <c r="H9" s="75">
        <v>1643210000</v>
      </c>
    </row>
    <row r="10" spans="1:8" ht="14.4">
      <c r="A10" s="58" t="s">
        <v>955</v>
      </c>
      <c r="B10" s="74" t="s">
        <v>958</v>
      </c>
      <c r="C10" s="109" t="s">
        <v>959</v>
      </c>
      <c r="D10" s="109" t="s">
        <v>2422</v>
      </c>
      <c r="E10" s="112">
        <v>60.216700000000003</v>
      </c>
      <c r="F10" s="112">
        <v>19.55</v>
      </c>
      <c r="G10" s="42">
        <v>952</v>
      </c>
      <c r="H10" s="75">
        <v>752670000</v>
      </c>
    </row>
    <row r="11" spans="1:8" ht="14.4">
      <c r="A11" s="58" t="s">
        <v>960</v>
      </c>
      <c r="B11" s="74" t="s">
        <v>961</v>
      </c>
      <c r="C11" s="109" t="s">
        <v>962</v>
      </c>
      <c r="D11" s="109" t="s">
        <v>2424</v>
      </c>
      <c r="E11" s="112">
        <v>62.088900000000002</v>
      </c>
      <c r="F11" s="112">
        <v>28.933299999999999</v>
      </c>
      <c r="G11" s="42">
        <v>1361</v>
      </c>
      <c r="H11" s="75">
        <v>419200000</v>
      </c>
    </row>
    <row r="12" spans="1:8" ht="14.4">
      <c r="A12" s="58" t="s">
        <v>963</v>
      </c>
      <c r="B12" s="74" t="s">
        <v>964</v>
      </c>
      <c r="C12" s="109" t="s">
        <v>965</v>
      </c>
      <c r="D12" s="109" t="s">
        <v>2425</v>
      </c>
      <c r="E12" s="112">
        <v>68.384699999999995</v>
      </c>
      <c r="F12" s="112">
        <v>23.6389</v>
      </c>
      <c r="G12" s="42">
        <v>1838</v>
      </c>
      <c r="H12" s="75">
        <v>8391309999.999999</v>
      </c>
    </row>
    <row r="13" spans="1:8" ht="14.4">
      <c r="A13" s="58" t="s">
        <v>949</v>
      </c>
      <c r="B13" s="74" t="s">
        <v>966</v>
      </c>
      <c r="C13" s="109" t="s">
        <v>967</v>
      </c>
      <c r="D13" s="109" t="s">
        <v>2420</v>
      </c>
      <c r="E13" s="112">
        <v>60.21</v>
      </c>
      <c r="F13" s="112">
        <v>24.66</v>
      </c>
      <c r="G13" s="42">
        <v>289731</v>
      </c>
      <c r="H13" s="75">
        <v>528030000</v>
      </c>
    </row>
    <row r="14" spans="1:8" ht="14.4">
      <c r="A14" s="58" t="s">
        <v>968</v>
      </c>
      <c r="B14" s="74" t="s">
        <v>969</v>
      </c>
      <c r="C14" s="109" t="s">
        <v>970</v>
      </c>
      <c r="D14" s="109" t="s">
        <v>2426</v>
      </c>
      <c r="E14" s="112">
        <v>61.133299999999998</v>
      </c>
      <c r="F14" s="112">
        <v>22.083300000000001</v>
      </c>
      <c r="G14" s="42">
        <v>11632</v>
      </c>
      <c r="H14" s="75">
        <v>630200000</v>
      </c>
    </row>
    <row r="15" spans="1:8" ht="14.4">
      <c r="A15" s="58" t="s">
        <v>968</v>
      </c>
      <c r="B15" s="74" t="s">
        <v>971</v>
      </c>
      <c r="C15" s="109" t="s">
        <v>972</v>
      </c>
      <c r="D15" s="109" t="s">
        <v>2426</v>
      </c>
      <c r="E15" s="112">
        <v>61.2</v>
      </c>
      <c r="F15" s="112">
        <v>21.7333</v>
      </c>
      <c r="G15" s="42">
        <v>9402</v>
      </c>
      <c r="H15" s="75">
        <v>1504960000</v>
      </c>
    </row>
    <row r="16" spans="1:8" ht="14.4">
      <c r="A16" s="58" t="s">
        <v>938</v>
      </c>
      <c r="B16" s="74" t="s">
        <v>973</v>
      </c>
      <c r="C16" s="109" t="s">
        <v>974</v>
      </c>
      <c r="D16" s="109" t="s">
        <v>2418</v>
      </c>
      <c r="E16" s="112">
        <v>63.366700000000002</v>
      </c>
      <c r="F16" s="112">
        <v>23.475000000000001</v>
      </c>
      <c r="G16" s="42">
        <v>2425</v>
      </c>
      <c r="H16" s="75">
        <v>390710000</v>
      </c>
    </row>
    <row r="17" spans="1:8" ht="14.4">
      <c r="A17" s="58" t="s">
        <v>955</v>
      </c>
      <c r="B17" s="74" t="s">
        <v>975</v>
      </c>
      <c r="C17" s="42" t="s">
        <v>976</v>
      </c>
      <c r="D17" s="109" t="s">
        <v>2422</v>
      </c>
      <c r="E17" s="43">
        <v>60.234698999999999</v>
      </c>
      <c r="F17" s="43">
        <v>19.981020000000001</v>
      </c>
      <c r="G17" s="42">
        <v>2593</v>
      </c>
      <c r="H17" s="75">
        <v>172500000</v>
      </c>
    </row>
    <row r="18" spans="1:8" ht="14.4">
      <c r="A18" s="58" t="s">
        <v>977</v>
      </c>
      <c r="B18" s="74" t="s">
        <v>978</v>
      </c>
      <c r="C18" s="109" t="s">
        <v>979</v>
      </c>
      <c r="D18" s="109" t="s">
        <v>2427</v>
      </c>
      <c r="E18" s="112">
        <v>60.816699999999997</v>
      </c>
      <c r="F18" s="112">
        <v>23.616700000000002</v>
      </c>
      <c r="G18" s="42">
        <v>16901</v>
      </c>
      <c r="H18" s="75">
        <v>253380000</v>
      </c>
    </row>
    <row r="19" spans="1:8" ht="14.4">
      <c r="A19" s="58" t="s">
        <v>955</v>
      </c>
      <c r="B19" s="74" t="s">
        <v>980</v>
      </c>
      <c r="C19" s="109" t="s">
        <v>981</v>
      </c>
      <c r="D19" s="109" t="s">
        <v>2422</v>
      </c>
      <c r="E19" s="112">
        <v>60</v>
      </c>
      <c r="F19" s="112">
        <v>20.433299999999999</v>
      </c>
      <c r="G19" s="42">
        <v>531</v>
      </c>
      <c r="H19" s="75">
        <v>1869070000</v>
      </c>
    </row>
    <row r="20" spans="1:8" ht="14.4">
      <c r="A20" s="58" t="s">
        <v>955</v>
      </c>
      <c r="B20" s="74" t="s">
        <v>982</v>
      </c>
      <c r="C20" s="109" t="s">
        <v>983</v>
      </c>
      <c r="D20" s="109" t="s">
        <v>2422</v>
      </c>
      <c r="E20" s="112">
        <v>60.375</v>
      </c>
      <c r="F20" s="112">
        <v>19.850000000000001</v>
      </c>
      <c r="G20" s="42">
        <v>496</v>
      </c>
      <c r="H20" s="75">
        <v>605650000</v>
      </c>
    </row>
    <row r="21" spans="1:8" ht="14.4">
      <c r="A21" s="58" t="s">
        <v>941</v>
      </c>
      <c r="B21" s="74" t="s">
        <v>984</v>
      </c>
      <c r="C21" s="109" t="s">
        <v>985</v>
      </c>
      <c r="D21" s="109" t="s">
        <v>2419</v>
      </c>
      <c r="E21" s="112">
        <v>63.748600000000003</v>
      </c>
      <c r="F21" s="112">
        <v>25.318100000000001</v>
      </c>
      <c r="G21" s="42">
        <v>7010</v>
      </c>
      <c r="H21" s="75">
        <v>789120000</v>
      </c>
    </row>
    <row r="22" spans="1:8" ht="14.4">
      <c r="A22" s="58" t="s">
        <v>941</v>
      </c>
      <c r="B22" s="74" t="s">
        <v>986</v>
      </c>
      <c r="C22" s="109" t="s">
        <v>987</v>
      </c>
      <c r="D22" s="109" t="s">
        <v>2419</v>
      </c>
      <c r="E22" s="112">
        <v>64.137500000000003</v>
      </c>
      <c r="F22" s="112">
        <v>25.366700000000002</v>
      </c>
      <c r="G22" s="42">
        <v>6758</v>
      </c>
      <c r="H22" s="75">
        <v>1086150000</v>
      </c>
    </row>
    <row r="23" spans="1:8" ht="14.4">
      <c r="A23" s="58" t="s">
        <v>941</v>
      </c>
      <c r="B23" s="74" t="s">
        <v>988</v>
      </c>
      <c r="C23" s="109" t="s">
        <v>989</v>
      </c>
      <c r="D23" s="109" t="s">
        <v>2419</v>
      </c>
      <c r="E23" s="112">
        <v>65.0167</v>
      </c>
      <c r="F23" s="112">
        <v>24.716699999999999</v>
      </c>
      <c r="G23" s="42">
        <v>959</v>
      </c>
      <c r="H23" s="75">
        <v>1082700000</v>
      </c>
    </row>
    <row r="24" spans="1:8" ht="14.4">
      <c r="A24" s="58" t="s">
        <v>990</v>
      </c>
      <c r="B24" s="74" t="s">
        <v>991</v>
      </c>
      <c r="C24" s="109" t="s">
        <v>992</v>
      </c>
      <c r="D24" s="109" t="s">
        <v>2428</v>
      </c>
      <c r="E24" s="112">
        <v>63.463299999999997</v>
      </c>
      <c r="F24" s="112">
        <v>24.166699999999999</v>
      </c>
      <c r="G24" s="42">
        <v>1127</v>
      </c>
      <c r="H24" s="75">
        <v>428340000</v>
      </c>
    </row>
    <row r="25" spans="1:8" ht="14.4">
      <c r="A25" s="58" t="s">
        <v>993</v>
      </c>
      <c r="B25" s="74" t="s">
        <v>994</v>
      </c>
      <c r="C25" s="109" t="s">
        <v>995</v>
      </c>
      <c r="D25" s="109" t="s">
        <v>2431</v>
      </c>
      <c r="E25" s="112">
        <v>60.569699999999997</v>
      </c>
      <c r="F25" s="112">
        <v>27.1981</v>
      </c>
      <c r="G25" s="42">
        <v>20111</v>
      </c>
      <c r="H25" s="75">
        <v>1155150000</v>
      </c>
    </row>
    <row r="26" spans="1:8" ht="14.4">
      <c r="A26" s="58" t="s">
        <v>955</v>
      </c>
      <c r="B26" s="74" t="s">
        <v>996</v>
      </c>
      <c r="C26" s="109" t="s">
        <v>997</v>
      </c>
      <c r="D26" s="109" t="s">
        <v>2422</v>
      </c>
      <c r="E26" s="112">
        <v>60.216700000000003</v>
      </c>
      <c r="F26" s="112">
        <v>19.740300000000001</v>
      </c>
      <c r="G26" s="42">
        <v>1583</v>
      </c>
      <c r="H26" s="75">
        <v>1224170000</v>
      </c>
    </row>
    <row r="27" spans="1:8" ht="14.4">
      <c r="A27" s="58" t="s">
        <v>998</v>
      </c>
      <c r="B27" s="74" t="s">
        <v>999</v>
      </c>
      <c r="C27" s="109" t="s">
        <v>1000</v>
      </c>
      <c r="D27" s="109" t="s">
        <v>2417</v>
      </c>
      <c r="E27" s="112">
        <v>62.3889</v>
      </c>
      <c r="F27" s="112">
        <v>26.4361</v>
      </c>
      <c r="G27" s="42">
        <v>4875</v>
      </c>
      <c r="H27" s="75">
        <v>687750000</v>
      </c>
    </row>
    <row r="28" spans="1:8" ht="14.4">
      <c r="A28" s="58" t="s">
        <v>949</v>
      </c>
      <c r="B28" s="74" t="s">
        <v>1001</v>
      </c>
      <c r="C28" s="109" t="s">
        <v>1002</v>
      </c>
      <c r="D28" s="109" t="s">
        <v>2420</v>
      </c>
      <c r="E28" s="112">
        <v>59.823599999999999</v>
      </c>
      <c r="F28" s="112">
        <v>22.9681</v>
      </c>
      <c r="G28" s="42">
        <v>8199</v>
      </c>
      <c r="H28" s="75">
        <v>800020000</v>
      </c>
    </row>
    <row r="29" spans="1:8" ht="14.4">
      <c r="A29" s="58" t="s">
        <v>968</v>
      </c>
      <c r="B29" s="74" t="s">
        <v>1003</v>
      </c>
      <c r="C29" s="109" t="s">
        <v>1004</v>
      </c>
      <c r="D29" s="109" t="s">
        <v>2426</v>
      </c>
      <c r="E29" s="112">
        <v>61.313899999999997</v>
      </c>
      <c r="F29" s="112">
        <v>22.1417</v>
      </c>
      <c r="G29" s="42">
        <v>6931</v>
      </c>
      <c r="H29" s="75">
        <v>127740000</v>
      </c>
    </row>
    <row r="30" spans="1:8" ht="14.4">
      <c r="A30" s="58" t="s">
        <v>946</v>
      </c>
      <c r="B30" s="74" t="s">
        <v>1005</v>
      </c>
      <c r="C30" s="109" t="s">
        <v>1006</v>
      </c>
      <c r="D30" s="109" t="s">
        <v>2429</v>
      </c>
      <c r="E30" s="112">
        <v>61.578400000000002</v>
      </c>
      <c r="F30" s="112">
        <v>26.014199999999999</v>
      </c>
      <c r="G30" s="42">
        <v>2697</v>
      </c>
      <c r="H30" s="75">
        <v>675380000</v>
      </c>
    </row>
    <row r="31" spans="1:8">
      <c r="A31" s="58" t="s">
        <v>977</v>
      </c>
      <c r="B31" s="74" t="s">
        <v>1007</v>
      </c>
      <c r="C31" s="42" t="s">
        <v>1008</v>
      </c>
      <c r="D31" s="58" t="s">
        <v>1008</v>
      </c>
      <c r="E31" s="43">
        <v>61.055518999999997</v>
      </c>
      <c r="F31" s="43">
        <v>24.371009999999998</v>
      </c>
      <c r="G31" s="42">
        <v>9422</v>
      </c>
      <c r="H31" s="75">
        <v>427390000</v>
      </c>
    </row>
    <row r="32" spans="1:8">
      <c r="A32" s="58" t="s">
        <v>977</v>
      </c>
      <c r="B32" s="74" t="s">
        <v>1009</v>
      </c>
      <c r="C32" s="42" t="s">
        <v>1010</v>
      </c>
      <c r="D32" s="58" t="s">
        <v>1010</v>
      </c>
      <c r="E32" s="116">
        <v>60.783329999999999</v>
      </c>
      <c r="F32" s="116">
        <v>24.933330000000002</v>
      </c>
      <c r="G32" s="42">
        <v>8260</v>
      </c>
      <c r="H32" s="75">
        <v>398770000</v>
      </c>
    </row>
    <row r="33" spans="1:8" ht="14.4">
      <c r="A33" s="58" t="s">
        <v>946</v>
      </c>
      <c r="B33" s="74" t="s">
        <v>1011</v>
      </c>
      <c r="C33" s="42" t="s">
        <v>1012</v>
      </c>
      <c r="D33" s="109" t="s">
        <v>2429</v>
      </c>
      <c r="E33" s="116">
        <v>61.204230000000003</v>
      </c>
      <c r="F33" s="116">
        <v>26.038101000000001</v>
      </c>
      <c r="G33" s="42">
        <v>18667</v>
      </c>
      <c r="H33" s="75">
        <v>839280000</v>
      </c>
    </row>
    <row r="34" spans="1:8" ht="14.4">
      <c r="A34" s="58" t="s">
        <v>960</v>
      </c>
      <c r="B34" s="74" t="s">
        <v>1013</v>
      </c>
      <c r="C34" s="42" t="s">
        <v>1014</v>
      </c>
      <c r="D34" s="109" t="s">
        <v>2424</v>
      </c>
      <c r="E34" s="112">
        <v>62.424999999999997</v>
      </c>
      <c r="F34" s="112">
        <v>28.633299999999998</v>
      </c>
      <c r="G34" s="42">
        <v>3254</v>
      </c>
      <c r="H34" s="75">
        <v>1319580000</v>
      </c>
    </row>
    <row r="35" spans="1:8" ht="14.4">
      <c r="A35" s="58" t="s">
        <v>949</v>
      </c>
      <c r="B35" s="74" t="s">
        <v>1015</v>
      </c>
      <c r="C35" s="42" t="s">
        <v>1016</v>
      </c>
      <c r="D35" s="109" t="s">
        <v>2420</v>
      </c>
      <c r="E35" s="112">
        <v>60.175600000000003</v>
      </c>
      <c r="F35" s="112">
        <v>24.934200000000001</v>
      </c>
      <c r="G35" s="42">
        <v>653835</v>
      </c>
      <c r="H35" s="75">
        <v>715480000</v>
      </c>
    </row>
    <row r="36" spans="1:8" ht="14.4">
      <c r="A36" s="58" t="s">
        <v>960</v>
      </c>
      <c r="B36" s="74" t="s">
        <v>1017</v>
      </c>
      <c r="C36" s="42" t="s">
        <v>1018</v>
      </c>
      <c r="D36" s="109" t="s">
        <v>2424</v>
      </c>
      <c r="E36" s="112">
        <v>61.6389</v>
      </c>
      <c r="F36" s="112">
        <v>26.7806</v>
      </c>
      <c r="G36" s="42">
        <v>2136</v>
      </c>
      <c r="H36" s="75">
        <v>746590000</v>
      </c>
    </row>
    <row r="37" spans="1:8" ht="14.4">
      <c r="A37" s="58" t="s">
        <v>946</v>
      </c>
      <c r="B37" s="74" t="s">
        <v>1019</v>
      </c>
      <c r="C37" s="42" t="s">
        <v>1020</v>
      </c>
      <c r="D37" s="109" t="s">
        <v>2429</v>
      </c>
      <c r="E37" s="112">
        <v>60.988599999999998</v>
      </c>
      <c r="F37" s="112">
        <v>25.512799999999999</v>
      </c>
      <c r="G37" s="42">
        <v>23410</v>
      </c>
      <c r="H37" s="75">
        <v>727460000</v>
      </c>
    </row>
    <row r="38" spans="1:8" ht="14.4">
      <c r="A38" s="58" t="s">
        <v>968</v>
      </c>
      <c r="B38" s="74" t="s">
        <v>2415</v>
      </c>
      <c r="C38" s="42" t="s">
        <v>2416</v>
      </c>
      <c r="D38" s="109" t="s">
        <v>2426</v>
      </c>
      <c r="E38" s="112">
        <v>61.993099999999998</v>
      </c>
      <c r="F38" s="112">
        <v>22.2639</v>
      </c>
      <c r="G38" s="42">
        <v>1620</v>
      </c>
      <c r="H38" s="75">
        <v>333130000</v>
      </c>
    </row>
    <row r="39" spans="1:8" ht="14.4">
      <c r="A39" s="58" t="s">
        <v>968</v>
      </c>
      <c r="B39" s="74" t="s">
        <v>1021</v>
      </c>
      <c r="C39" s="42" t="s">
        <v>1022</v>
      </c>
      <c r="D39" s="109" t="s">
        <v>2426</v>
      </c>
      <c r="E39" s="112">
        <v>61.176400000000001</v>
      </c>
      <c r="F39" s="112">
        <v>22.698599999999999</v>
      </c>
      <c r="G39" s="42">
        <v>10044</v>
      </c>
      <c r="H39" s="75">
        <v>539590000</v>
      </c>
    </row>
    <row r="40" spans="1:8" ht="14.4">
      <c r="A40" s="58" t="s">
        <v>977</v>
      </c>
      <c r="B40" s="74" t="s">
        <v>1023</v>
      </c>
      <c r="C40" s="42" t="s">
        <v>1024</v>
      </c>
      <c r="D40" s="109" t="s">
        <v>2427</v>
      </c>
      <c r="E40" s="112">
        <v>60.924999999999997</v>
      </c>
      <c r="F40" s="112">
        <v>23.366700000000002</v>
      </c>
      <c r="G40" s="42">
        <v>2184</v>
      </c>
      <c r="H40" s="75">
        <v>148610000</v>
      </c>
    </row>
    <row r="41" spans="1:8" ht="14.4">
      <c r="A41" s="58" t="s">
        <v>1025</v>
      </c>
      <c r="B41" s="74" t="s">
        <v>1026</v>
      </c>
      <c r="C41" s="42" t="s">
        <v>1027</v>
      </c>
      <c r="D41" s="109" t="s">
        <v>2432</v>
      </c>
      <c r="E41" s="112">
        <v>64.674999999999997</v>
      </c>
      <c r="F41" s="112">
        <v>28.491700000000002</v>
      </c>
      <c r="G41" s="42">
        <v>2271</v>
      </c>
      <c r="H41" s="75">
        <v>1521370000</v>
      </c>
    </row>
    <row r="42" spans="1:8" ht="14.4">
      <c r="A42" s="58" t="s">
        <v>949</v>
      </c>
      <c r="B42" s="74" t="s">
        <v>1028</v>
      </c>
      <c r="C42" s="42" t="s">
        <v>1029</v>
      </c>
      <c r="D42" s="109" t="s">
        <v>2420</v>
      </c>
      <c r="E42" s="112">
        <v>60.630600000000001</v>
      </c>
      <c r="F42" s="112">
        <v>24.8597</v>
      </c>
      <c r="G42" s="42">
        <v>46470</v>
      </c>
      <c r="H42" s="75">
        <v>336770000</v>
      </c>
    </row>
    <row r="43" spans="1:8" ht="14.4">
      <c r="A43" s="58" t="s">
        <v>935</v>
      </c>
      <c r="B43" s="74" t="s">
        <v>1030</v>
      </c>
      <c r="C43" s="42" t="s">
        <v>1031</v>
      </c>
      <c r="D43" s="109" t="s">
        <v>2430</v>
      </c>
      <c r="E43" s="112">
        <v>61.633299999999998</v>
      </c>
      <c r="F43" s="112">
        <v>23.2</v>
      </c>
      <c r="G43" s="42">
        <v>10404</v>
      </c>
      <c r="H43" s="75">
        <v>505100000</v>
      </c>
    </row>
    <row r="44" spans="1:8" ht="14.4">
      <c r="A44" s="58" t="s">
        <v>977</v>
      </c>
      <c r="B44" s="74" t="s">
        <v>1032</v>
      </c>
      <c r="C44" s="42" t="s">
        <v>1033</v>
      </c>
      <c r="D44" s="109" t="s">
        <v>2427</v>
      </c>
      <c r="E44" s="112">
        <v>61</v>
      </c>
      <c r="F44" s="112">
        <v>24.441400000000002</v>
      </c>
      <c r="G44" s="42">
        <v>67633</v>
      </c>
      <c r="H44" s="75">
        <v>2031540000</v>
      </c>
    </row>
    <row r="45" spans="1:8" ht="14.4">
      <c r="A45" s="58" t="s">
        <v>941</v>
      </c>
      <c r="B45" s="74" t="s">
        <v>1034</v>
      </c>
      <c r="C45" s="42" t="s">
        <v>1035</v>
      </c>
      <c r="D45" s="109" t="s">
        <v>2419</v>
      </c>
      <c r="E45" s="112">
        <v>65.316699999999997</v>
      </c>
      <c r="F45" s="112">
        <v>25.372199999999999</v>
      </c>
      <c r="G45" s="42">
        <v>9844</v>
      </c>
      <c r="H45" s="75">
        <v>2872430000</v>
      </c>
    </row>
    <row r="46" spans="1:8" ht="14.4">
      <c r="A46" s="58" t="s">
        <v>1036</v>
      </c>
      <c r="B46" s="74" t="s">
        <v>1037</v>
      </c>
      <c r="C46" s="42" t="s">
        <v>1038</v>
      </c>
      <c r="D46" s="109" t="s">
        <v>2433</v>
      </c>
      <c r="E46" s="112">
        <v>63.561100000000003</v>
      </c>
      <c r="F46" s="112">
        <v>27.1889</v>
      </c>
      <c r="G46" s="42">
        <v>21368</v>
      </c>
      <c r="H46" s="75">
        <v>872200000</v>
      </c>
    </row>
    <row r="47" spans="1:8">
      <c r="A47" s="58" t="s">
        <v>993</v>
      </c>
      <c r="B47" s="74" t="s">
        <v>1039</v>
      </c>
      <c r="C47" s="42" t="s">
        <v>1040</v>
      </c>
      <c r="D47" s="58" t="s">
        <v>1040</v>
      </c>
      <c r="E47" s="116">
        <v>60.894880000000001</v>
      </c>
      <c r="F47" s="116">
        <v>26.33869</v>
      </c>
      <c r="G47" s="42">
        <v>6711</v>
      </c>
      <c r="H47" s="75">
        <v>687090000</v>
      </c>
    </row>
    <row r="48" spans="1:8" ht="14.4">
      <c r="A48" s="58" t="s">
        <v>935</v>
      </c>
      <c r="B48" s="74" t="s">
        <v>1041</v>
      </c>
      <c r="C48" s="42" t="s">
        <v>1042</v>
      </c>
      <c r="D48" s="109" t="s">
        <v>2430</v>
      </c>
      <c r="E48" s="112">
        <v>61.769399999999997</v>
      </c>
      <c r="F48" s="112">
        <v>23.068100000000001</v>
      </c>
      <c r="G48" s="42">
        <v>6942</v>
      </c>
      <c r="H48" s="75">
        <v>843400000</v>
      </c>
    </row>
    <row r="49" spans="1:8" ht="14.4">
      <c r="A49" s="58" t="s">
        <v>938</v>
      </c>
      <c r="B49" s="74" t="s">
        <v>1043</v>
      </c>
      <c r="C49" s="42" t="s">
        <v>1044</v>
      </c>
      <c r="D49" s="109" t="s">
        <v>2418</v>
      </c>
      <c r="E49" s="112">
        <v>62.7333</v>
      </c>
      <c r="F49" s="112">
        <v>22.583300000000001</v>
      </c>
      <c r="G49" s="42">
        <v>12269</v>
      </c>
      <c r="H49" s="75">
        <v>579700000</v>
      </c>
    </row>
    <row r="50" spans="1:8" ht="14.4">
      <c r="A50" s="58" t="s">
        <v>1045</v>
      </c>
      <c r="B50" s="74" t="s">
        <v>1046</v>
      </c>
      <c r="C50" s="42" t="s">
        <v>1047</v>
      </c>
      <c r="D50" s="109" t="s">
        <v>2434</v>
      </c>
      <c r="E50" s="112">
        <v>62.666699999999999</v>
      </c>
      <c r="F50" s="112">
        <v>30.933299999999999</v>
      </c>
      <c r="G50" s="42">
        <v>4857</v>
      </c>
      <c r="H50" s="75">
        <v>3172680000</v>
      </c>
    </row>
    <row r="51" spans="1:8" ht="14.4">
      <c r="A51" s="58" t="s">
        <v>1048</v>
      </c>
      <c r="B51" s="74" t="s">
        <v>1049</v>
      </c>
      <c r="C51" s="42" t="s">
        <v>1050</v>
      </c>
      <c r="D51" s="109" t="s">
        <v>2435</v>
      </c>
      <c r="E51" s="112">
        <v>61.193100000000001</v>
      </c>
      <c r="F51" s="112">
        <v>28.776399999999999</v>
      </c>
      <c r="G51" s="42">
        <v>26508</v>
      </c>
      <c r="H51" s="75">
        <v>191280000</v>
      </c>
    </row>
    <row r="52" spans="1:8" ht="14.4">
      <c r="A52" s="58" t="s">
        <v>963</v>
      </c>
      <c r="B52" s="74" t="s">
        <v>1051</v>
      </c>
      <c r="C52" s="42" t="s">
        <v>1052</v>
      </c>
      <c r="D52" s="109" t="s">
        <v>2425</v>
      </c>
      <c r="E52" s="112">
        <v>68.905500000000004</v>
      </c>
      <c r="F52" s="112">
        <v>27.017600000000002</v>
      </c>
      <c r="G52" s="42">
        <v>6907</v>
      </c>
      <c r="H52" s="75">
        <v>17333620000</v>
      </c>
    </row>
    <row r="53" spans="1:8" ht="14.4">
      <c r="A53" s="58" t="s">
        <v>949</v>
      </c>
      <c r="B53" s="74" t="s">
        <v>1053</v>
      </c>
      <c r="C53" s="42" t="s">
        <v>1054</v>
      </c>
      <c r="D53" s="109" t="s">
        <v>2420</v>
      </c>
      <c r="E53" s="116">
        <v>60.0458754</v>
      </c>
      <c r="F53" s="116">
        <v>24.004575500000001</v>
      </c>
      <c r="G53" s="42">
        <v>5386</v>
      </c>
      <c r="H53" s="75">
        <v>954020000</v>
      </c>
    </row>
    <row r="54" spans="1:8" ht="14.4">
      <c r="A54" s="58" t="s">
        <v>938</v>
      </c>
      <c r="B54" s="74" t="s">
        <v>1055</v>
      </c>
      <c r="C54" s="42" t="s">
        <v>1056</v>
      </c>
      <c r="D54" s="109" t="s">
        <v>2418</v>
      </c>
      <c r="E54" s="112">
        <v>62.113900000000001</v>
      </c>
      <c r="F54" s="112">
        <v>21.958300000000001</v>
      </c>
      <c r="G54" s="42">
        <v>1951</v>
      </c>
      <c r="H54" s="75">
        <v>647430000</v>
      </c>
    </row>
    <row r="55" spans="1:8" ht="14.4">
      <c r="A55" s="58" t="s">
        <v>1057</v>
      </c>
      <c r="B55" s="74" t="s">
        <v>1058</v>
      </c>
      <c r="C55" s="42" t="s">
        <v>1059</v>
      </c>
      <c r="D55" s="109" t="s">
        <v>2423</v>
      </c>
      <c r="E55" s="112">
        <v>63</v>
      </c>
      <c r="F55" s="112">
        <v>22.316700000000001</v>
      </c>
      <c r="G55" s="42">
        <v>4522</v>
      </c>
      <c r="H55" s="75">
        <v>356910000</v>
      </c>
    </row>
    <row r="56" spans="1:8">
      <c r="A56" s="58" t="s">
        <v>977</v>
      </c>
      <c r="B56" s="74" t="s">
        <v>1060</v>
      </c>
      <c r="C56" s="42" t="s">
        <v>1061</v>
      </c>
      <c r="D56" s="58" t="s">
        <v>1061</v>
      </c>
      <c r="E56" s="116">
        <v>60.920124999999999</v>
      </c>
      <c r="F56" s="116">
        <v>24.646001999999999</v>
      </c>
      <c r="G56" s="42">
        <v>16413</v>
      </c>
      <c r="H56" s="75">
        <v>586070000</v>
      </c>
    </row>
    <row r="57" spans="1:8" ht="14.4">
      <c r="A57" s="58" t="s">
        <v>1045</v>
      </c>
      <c r="B57" s="74" t="s">
        <v>1062</v>
      </c>
      <c r="C57" s="42" t="s">
        <v>1063</v>
      </c>
      <c r="D57" s="109" t="s">
        <v>2434</v>
      </c>
      <c r="E57" s="112">
        <v>62.6</v>
      </c>
      <c r="F57" s="112">
        <v>29.7639</v>
      </c>
      <c r="G57" s="42">
        <v>76850</v>
      </c>
      <c r="H57" s="75">
        <v>2750960000</v>
      </c>
    </row>
    <row r="58" spans="1:8" ht="14.4">
      <c r="A58" s="58" t="s">
        <v>977</v>
      </c>
      <c r="B58" s="74" t="s">
        <v>1064</v>
      </c>
      <c r="C58" s="42" t="s">
        <v>1065</v>
      </c>
      <c r="D58" s="109" t="s">
        <v>2427</v>
      </c>
      <c r="E58" s="112">
        <v>60.804200000000002</v>
      </c>
      <c r="F58" s="112">
        <v>23.4861</v>
      </c>
      <c r="G58" s="42">
        <v>5133</v>
      </c>
      <c r="H58" s="75">
        <v>181940000</v>
      </c>
    </row>
    <row r="59" spans="1:8" ht="14.4">
      <c r="A59" s="58" t="s">
        <v>955</v>
      </c>
      <c r="B59" s="74" t="s">
        <v>1066</v>
      </c>
      <c r="C59" s="42" t="s">
        <v>1067</v>
      </c>
      <c r="D59" s="109" t="s">
        <v>2422</v>
      </c>
      <c r="E59" s="112">
        <v>60.15</v>
      </c>
      <c r="F59" s="112">
        <v>19.95</v>
      </c>
      <c r="G59" s="42">
        <v>5233</v>
      </c>
      <c r="H59" s="75">
        <v>687010000</v>
      </c>
    </row>
    <row r="60" spans="1:8" ht="14.4">
      <c r="A60" s="58" t="s">
        <v>960</v>
      </c>
      <c r="B60" s="74" t="s">
        <v>1068</v>
      </c>
      <c r="C60" s="42" t="s">
        <v>1069</v>
      </c>
      <c r="D60" s="109" t="s">
        <v>2424</v>
      </c>
      <c r="E60" s="112">
        <v>62.179200000000002</v>
      </c>
      <c r="F60" s="112">
        <v>27.8278</v>
      </c>
      <c r="G60" s="42">
        <v>4767</v>
      </c>
      <c r="H60" s="75">
        <v>711760000</v>
      </c>
    </row>
    <row r="61" spans="1:8" ht="14.4">
      <c r="A61" s="58" t="s">
        <v>998</v>
      </c>
      <c r="B61" s="74" t="s">
        <v>1070</v>
      </c>
      <c r="C61" s="42" t="s">
        <v>1071</v>
      </c>
      <c r="D61" s="109" t="s">
        <v>2417</v>
      </c>
      <c r="E61" s="112">
        <v>61.741700000000002</v>
      </c>
      <c r="F61" s="112">
        <v>26.115300000000001</v>
      </c>
      <c r="G61" s="42">
        <v>4377</v>
      </c>
      <c r="H61" s="75">
        <v>1066420000.0000001</v>
      </c>
    </row>
    <row r="62" spans="1:8" ht="14.4">
      <c r="A62" s="58" t="s">
        <v>1045</v>
      </c>
      <c r="B62" s="74" t="s">
        <v>1072</v>
      </c>
      <c r="C62" s="42" t="s">
        <v>1073</v>
      </c>
      <c r="D62" s="109" t="s">
        <v>2434</v>
      </c>
      <c r="E62" s="112">
        <v>63.241700000000002</v>
      </c>
      <c r="F62" s="112">
        <v>29.25</v>
      </c>
      <c r="G62" s="42">
        <v>4606</v>
      </c>
      <c r="H62" s="75">
        <v>1846569999.9999998</v>
      </c>
    </row>
    <row r="63" spans="1:8">
      <c r="A63" s="58" t="s">
        <v>935</v>
      </c>
      <c r="B63" s="74" t="s">
        <v>1074</v>
      </c>
      <c r="C63" s="42" t="s">
        <v>1075</v>
      </c>
      <c r="D63" s="58" t="s">
        <v>1075</v>
      </c>
      <c r="E63" s="116">
        <v>61.796115999999998</v>
      </c>
      <c r="F63" s="116">
        <v>24.369975</v>
      </c>
      <c r="G63" s="42">
        <v>1844</v>
      </c>
      <c r="H63" s="75">
        <v>274950000</v>
      </c>
    </row>
    <row r="64" spans="1:8" ht="14.4">
      <c r="A64" s="58" t="s">
        <v>960</v>
      </c>
      <c r="B64" s="74" t="s">
        <v>1076</v>
      </c>
      <c r="C64" s="42" t="s">
        <v>1077</v>
      </c>
      <c r="D64" s="109" t="s">
        <v>2424</v>
      </c>
      <c r="E64" s="112">
        <v>61.897199999999998</v>
      </c>
      <c r="F64" s="112">
        <v>27.8569</v>
      </c>
      <c r="G64" s="42">
        <v>6116</v>
      </c>
      <c r="H64" s="75">
        <v>1345690000</v>
      </c>
    </row>
    <row r="65" spans="1:8" ht="14.4">
      <c r="A65" s="58" t="s">
        <v>998</v>
      </c>
      <c r="B65" s="74" t="s">
        <v>1078</v>
      </c>
      <c r="C65" s="42" t="s">
        <v>1079</v>
      </c>
      <c r="D65" s="109" t="s">
        <v>2417</v>
      </c>
      <c r="E65" s="112">
        <v>62.2333</v>
      </c>
      <c r="F65" s="112">
        <v>25.7333</v>
      </c>
      <c r="G65" s="42">
        <v>142400</v>
      </c>
      <c r="H65" s="75">
        <v>1466350000</v>
      </c>
    </row>
    <row r="66" spans="1:8" ht="14.4">
      <c r="A66" s="58" t="s">
        <v>968</v>
      </c>
      <c r="B66" s="74" t="s">
        <v>1080</v>
      </c>
      <c r="C66" s="42" t="s">
        <v>1081</v>
      </c>
      <c r="D66" s="109" t="s">
        <v>2426</v>
      </c>
      <c r="E66" s="112">
        <v>61.816699999999997</v>
      </c>
      <c r="F66" s="112">
        <v>22.691700000000001</v>
      </c>
      <c r="G66" s="42">
        <v>1739</v>
      </c>
      <c r="H66" s="75">
        <v>224330000</v>
      </c>
    </row>
    <row r="67" spans="1:8" ht="14.4">
      <c r="A67" s="58" t="s">
        <v>998</v>
      </c>
      <c r="B67" s="74" t="s">
        <v>1082</v>
      </c>
      <c r="C67" s="42" t="s">
        <v>1083</v>
      </c>
      <c r="D67" s="109" t="s">
        <v>2417</v>
      </c>
      <c r="E67" s="112">
        <v>61.863900000000001</v>
      </c>
      <c r="F67" s="112">
        <v>25.190300000000001</v>
      </c>
      <c r="G67" s="42">
        <v>20182</v>
      </c>
      <c r="H67" s="75">
        <v>1823910000</v>
      </c>
    </row>
    <row r="68" spans="1:8" ht="14.4">
      <c r="A68" s="58" t="s">
        <v>949</v>
      </c>
      <c r="B68" s="74" t="s">
        <v>1084</v>
      </c>
      <c r="C68" s="42" t="s">
        <v>1085</v>
      </c>
      <c r="D68" s="109" t="s">
        <v>2420</v>
      </c>
      <c r="E68" s="112">
        <v>60.472200000000001</v>
      </c>
      <c r="F68" s="112">
        <v>25.088899999999999</v>
      </c>
      <c r="G68" s="42">
        <v>43711</v>
      </c>
      <c r="H68" s="75">
        <v>39930000</v>
      </c>
    </row>
    <row r="69" spans="1:8" ht="14.4">
      <c r="A69" s="58" t="s">
        <v>952</v>
      </c>
      <c r="B69" s="74" t="s">
        <v>1086</v>
      </c>
      <c r="C69" s="42" t="s">
        <v>1087</v>
      </c>
      <c r="D69" s="109" t="s">
        <v>2421</v>
      </c>
      <c r="E69" s="112">
        <v>60.4069</v>
      </c>
      <c r="F69" s="112">
        <v>22.372199999999999</v>
      </c>
      <c r="G69" s="42">
        <v>33937</v>
      </c>
      <c r="H69" s="75">
        <v>179580000</v>
      </c>
    </row>
    <row r="70" spans="1:8" ht="14.4">
      <c r="A70" s="58" t="s">
        <v>1036</v>
      </c>
      <c r="B70" s="74" t="s">
        <v>1088</v>
      </c>
      <c r="C70" s="42" t="s">
        <v>1089</v>
      </c>
      <c r="D70" s="109" t="s">
        <v>2433</v>
      </c>
      <c r="E70" s="112">
        <v>62.975000000000001</v>
      </c>
      <c r="F70" s="112">
        <v>28.4833</v>
      </c>
      <c r="G70" s="42">
        <v>2893</v>
      </c>
      <c r="H70" s="75">
        <v>789600000</v>
      </c>
    </row>
    <row r="71" spans="1:8" ht="14.4">
      <c r="A71" s="58" t="s">
        <v>1025</v>
      </c>
      <c r="B71" s="74" t="s">
        <v>1090</v>
      </c>
      <c r="C71" s="42" t="s">
        <v>1091</v>
      </c>
      <c r="D71" s="109" t="s">
        <v>2432</v>
      </c>
      <c r="E71" s="112">
        <v>64.224999999999994</v>
      </c>
      <c r="F71" s="112">
        <v>27.7333</v>
      </c>
      <c r="G71" s="42">
        <v>36709</v>
      </c>
      <c r="H71" s="75">
        <v>2263980000</v>
      </c>
    </row>
    <row r="72" spans="1:8" ht="14.4">
      <c r="A72" s="58" t="s">
        <v>941</v>
      </c>
      <c r="B72" s="74" t="s">
        <v>1092</v>
      </c>
      <c r="C72" s="42" t="s">
        <v>1093</v>
      </c>
      <c r="D72" s="109" t="s">
        <v>2419</v>
      </c>
      <c r="E72" s="112">
        <v>64.259699999999995</v>
      </c>
      <c r="F72" s="112">
        <v>23.948599999999999</v>
      </c>
      <c r="G72" s="42">
        <v>12373</v>
      </c>
      <c r="H72" s="75">
        <v>2391290000</v>
      </c>
    </row>
    <row r="73" spans="1:8" ht="14.4">
      <c r="A73" s="58" t="s">
        <v>935</v>
      </c>
      <c r="B73" s="74" t="s">
        <v>1094</v>
      </c>
      <c r="C73" s="42" t="s">
        <v>1095</v>
      </c>
      <c r="D73" s="109" t="s">
        <v>2430</v>
      </c>
      <c r="E73" s="112">
        <v>61.463900000000002</v>
      </c>
      <c r="F73" s="112">
        <v>24.065000000000001</v>
      </c>
      <c r="G73" s="42">
        <v>31868</v>
      </c>
      <c r="H73" s="75">
        <v>870860000</v>
      </c>
    </row>
    <row r="74" spans="1:8" ht="14.4">
      <c r="A74" s="58" t="s">
        <v>960</v>
      </c>
      <c r="B74" s="74" t="s">
        <v>1096</v>
      </c>
      <c r="C74" s="42" t="s">
        <v>1097</v>
      </c>
      <c r="D74" s="109" t="s">
        <v>2424</v>
      </c>
      <c r="E74" s="112">
        <v>61.99</v>
      </c>
      <c r="F74" s="112">
        <v>26.6417</v>
      </c>
      <c r="G74" s="42">
        <v>5356</v>
      </c>
      <c r="H74" s="75">
        <v>1326750000</v>
      </c>
    </row>
    <row r="75" spans="1:8" ht="14.4">
      <c r="A75" s="58" t="s">
        <v>968</v>
      </c>
      <c r="B75" s="74" t="s">
        <v>1098</v>
      </c>
      <c r="C75" s="42" t="s">
        <v>1099</v>
      </c>
      <c r="D75" s="109" t="s">
        <v>2426</v>
      </c>
      <c r="E75" s="112">
        <v>61.804200000000002</v>
      </c>
      <c r="F75" s="112">
        <v>22.394400000000001</v>
      </c>
      <c r="G75" s="42">
        <v>11286</v>
      </c>
      <c r="H75" s="75">
        <v>704740000</v>
      </c>
    </row>
    <row r="76" spans="1:8" ht="14.4">
      <c r="A76" s="58" t="s">
        <v>998</v>
      </c>
      <c r="B76" s="74" t="s">
        <v>1100</v>
      </c>
      <c r="C76" s="42" t="s">
        <v>1101</v>
      </c>
      <c r="D76" s="109" t="s">
        <v>2417</v>
      </c>
      <c r="E76" s="112">
        <v>62.975000000000001</v>
      </c>
      <c r="F76" s="112">
        <v>25.2667</v>
      </c>
      <c r="G76" s="42">
        <v>1339</v>
      </c>
      <c r="H76" s="75">
        <v>549880000</v>
      </c>
    </row>
    <row r="77" spans="1:8" ht="14.4">
      <c r="A77" s="58" t="s">
        <v>990</v>
      </c>
      <c r="B77" s="74" t="s">
        <v>1102</v>
      </c>
      <c r="C77" s="42" t="s">
        <v>1103</v>
      </c>
      <c r="D77" s="109" t="s">
        <v>2428</v>
      </c>
      <c r="E77" s="112">
        <v>63.901699999999998</v>
      </c>
      <c r="F77" s="112">
        <v>23.915099999999999</v>
      </c>
      <c r="G77" s="42">
        <v>5464</v>
      </c>
      <c r="H77" s="75">
        <v>470650000</v>
      </c>
    </row>
    <row r="78" spans="1:8" ht="14.4">
      <c r="A78" s="58" t="s">
        <v>938</v>
      </c>
      <c r="B78" s="74" t="s">
        <v>1104</v>
      </c>
      <c r="C78" s="42" t="s">
        <v>1105</v>
      </c>
      <c r="D78" s="109" t="s">
        <v>2418</v>
      </c>
      <c r="E78" s="112">
        <v>62.308300000000003</v>
      </c>
      <c r="F78" s="112">
        <v>21.708300000000001</v>
      </c>
      <c r="G78" s="42">
        <v>1245</v>
      </c>
      <c r="H78" s="75">
        <v>186540000</v>
      </c>
    </row>
    <row r="79" spans="1:8" ht="14.4">
      <c r="A79" s="58" t="s">
        <v>949</v>
      </c>
      <c r="B79" s="74" t="s">
        <v>1106</v>
      </c>
      <c r="C79" s="42" t="s">
        <v>1107</v>
      </c>
      <c r="D79" s="109" t="s">
        <v>2420</v>
      </c>
      <c r="E79" s="112">
        <v>60.534700000000001</v>
      </c>
      <c r="F79" s="112">
        <v>24.209700000000002</v>
      </c>
      <c r="G79" s="42">
        <v>8714</v>
      </c>
      <c r="H79" s="75">
        <v>255320000</v>
      </c>
    </row>
    <row r="80" spans="1:8" ht="14.4">
      <c r="A80" s="58" t="s">
        <v>998</v>
      </c>
      <c r="B80" s="74" t="s">
        <v>1108</v>
      </c>
      <c r="C80" s="42" t="s">
        <v>1109</v>
      </c>
      <c r="D80" s="109" t="s">
        <v>2417</v>
      </c>
      <c r="E80" s="112">
        <v>62.875</v>
      </c>
      <c r="F80" s="112">
        <v>24.8</v>
      </c>
      <c r="G80" s="42">
        <v>3949</v>
      </c>
      <c r="H80" s="75">
        <v>963200000</v>
      </c>
    </row>
    <row r="81" spans="1:8" ht="14.4">
      <c r="A81" s="58" t="s">
        <v>968</v>
      </c>
      <c r="B81" s="74" t="s">
        <v>1110</v>
      </c>
      <c r="C81" s="42" t="s">
        <v>1111</v>
      </c>
      <c r="D81" s="109" t="s">
        <v>2426</v>
      </c>
      <c r="E81" s="112">
        <v>62.133299999999998</v>
      </c>
      <c r="F81" s="112">
        <v>22.558299999999999</v>
      </c>
      <c r="G81" s="42">
        <v>2342</v>
      </c>
      <c r="H81" s="75">
        <v>519900000</v>
      </c>
    </row>
    <row r="82" spans="1:8" ht="14.4">
      <c r="A82" s="58" t="s">
        <v>1057</v>
      </c>
      <c r="B82" s="74" t="s">
        <v>1112</v>
      </c>
      <c r="C82" s="42" t="s">
        <v>1113</v>
      </c>
      <c r="D82" s="109" t="s">
        <v>2423</v>
      </c>
      <c r="E82" s="112">
        <v>62.384700000000002</v>
      </c>
      <c r="F82" s="112">
        <v>21.222200000000001</v>
      </c>
      <c r="G82" s="42">
        <v>1246</v>
      </c>
      <c r="H82" s="75">
        <v>175360000</v>
      </c>
    </row>
    <row r="83" spans="1:8" ht="14.4">
      <c r="A83" s="58" t="s">
        <v>938</v>
      </c>
      <c r="B83" s="74" t="s">
        <v>1114</v>
      </c>
      <c r="C83" s="42" t="s">
        <v>1115</v>
      </c>
      <c r="D83" s="109" t="s">
        <v>2418</v>
      </c>
      <c r="E83" s="112">
        <v>62.431899999999999</v>
      </c>
      <c r="F83" s="112">
        <v>22.179400000000001</v>
      </c>
      <c r="G83" s="42">
        <v>13184</v>
      </c>
      <c r="H83" s="75">
        <v>1315550000</v>
      </c>
    </row>
    <row r="84" spans="1:8" ht="14.4">
      <c r="A84" s="58" t="s">
        <v>938</v>
      </c>
      <c r="B84" s="74" t="s">
        <v>1116</v>
      </c>
      <c r="C84" s="42" t="s">
        <v>1117</v>
      </c>
      <c r="D84" s="109" t="s">
        <v>2418</v>
      </c>
      <c r="E84" s="112">
        <v>63.101399999999998</v>
      </c>
      <c r="F84" s="112">
        <v>23.0639</v>
      </c>
      <c r="G84" s="42">
        <v>15726</v>
      </c>
      <c r="H84" s="75">
        <v>1328380000</v>
      </c>
    </row>
    <row r="85" spans="1:8" ht="14.4">
      <c r="A85" s="58" t="s">
        <v>949</v>
      </c>
      <c r="B85" s="74" t="s">
        <v>1118</v>
      </c>
      <c r="C85" s="42" t="s">
        <v>1119</v>
      </c>
      <c r="D85" s="109" t="s">
        <v>2420</v>
      </c>
      <c r="E85" s="112">
        <v>60.209699999999998</v>
      </c>
      <c r="F85" s="112">
        <v>24.726400000000002</v>
      </c>
      <c r="G85" s="42">
        <v>9797</v>
      </c>
      <c r="H85" s="75">
        <v>6000000</v>
      </c>
    </row>
    <row r="86" spans="1:8" ht="14.4">
      <c r="A86" s="58" t="s">
        <v>990</v>
      </c>
      <c r="B86" s="74" t="s">
        <v>1120</v>
      </c>
      <c r="C86" s="42" t="s">
        <v>1121</v>
      </c>
      <c r="D86" s="109" t="s">
        <v>2428</v>
      </c>
      <c r="E86" s="112">
        <v>63.548099999999998</v>
      </c>
      <c r="F86" s="112">
        <v>23.6999</v>
      </c>
      <c r="G86" s="42">
        <v>4261</v>
      </c>
      <c r="H86" s="75">
        <v>361120000</v>
      </c>
    </row>
    <row r="87" spans="1:8" ht="14.4">
      <c r="A87" s="58" t="s">
        <v>1036</v>
      </c>
      <c r="B87" s="74" t="s">
        <v>1122</v>
      </c>
      <c r="C87" s="42" t="s">
        <v>1123</v>
      </c>
      <c r="D87" s="109" t="s">
        <v>2433</v>
      </c>
      <c r="E87" s="112">
        <v>63.1783</v>
      </c>
      <c r="F87" s="112">
        <v>26.35</v>
      </c>
      <c r="G87" s="42">
        <v>2202</v>
      </c>
      <c r="H87" s="75">
        <v>578300000</v>
      </c>
    </row>
    <row r="88" spans="1:8" ht="14.4">
      <c r="A88" s="58" t="s">
        <v>963</v>
      </c>
      <c r="B88" s="74" t="s">
        <v>1124</v>
      </c>
      <c r="C88" s="42" t="s">
        <v>1125</v>
      </c>
      <c r="D88" s="109" t="s">
        <v>2425</v>
      </c>
      <c r="E88" s="112">
        <v>65.733599999999996</v>
      </c>
      <c r="F88" s="112">
        <v>24.563400000000001</v>
      </c>
      <c r="G88" s="42">
        <v>20707</v>
      </c>
      <c r="H88" s="75">
        <v>747280000</v>
      </c>
    </row>
    <row r="89" spans="1:8" ht="14.4">
      <c r="A89" s="58" t="s">
        <v>963</v>
      </c>
      <c r="B89" s="74" t="s">
        <v>1126</v>
      </c>
      <c r="C89" s="42" t="s">
        <v>1127</v>
      </c>
      <c r="D89" s="109" t="s">
        <v>2425</v>
      </c>
      <c r="E89" s="112">
        <v>66.715000000000003</v>
      </c>
      <c r="F89" s="112">
        <v>27.430599999999998</v>
      </c>
      <c r="G89" s="42">
        <v>7274</v>
      </c>
      <c r="H89" s="75">
        <v>3930910000</v>
      </c>
    </row>
    <row r="90" spans="1:8" ht="14.4">
      <c r="A90" s="58" t="s">
        <v>963</v>
      </c>
      <c r="B90" s="74" t="s">
        <v>1128</v>
      </c>
      <c r="C90" s="42" t="s">
        <v>1129</v>
      </c>
      <c r="D90" s="109" t="s">
        <v>2425</v>
      </c>
      <c r="E90" s="112">
        <v>65.799000000000007</v>
      </c>
      <c r="F90" s="112">
        <v>24.5426</v>
      </c>
      <c r="G90" s="42">
        <v>8079</v>
      </c>
      <c r="H90" s="75">
        <v>647240000</v>
      </c>
    </row>
    <row r="91" spans="1:8">
      <c r="A91" s="58" t="s">
        <v>952</v>
      </c>
      <c r="B91" s="74" t="s">
        <v>1130</v>
      </c>
      <c r="C91" s="42" t="s">
        <v>1131</v>
      </c>
      <c r="D91" s="58" t="s">
        <v>1132</v>
      </c>
      <c r="E91" s="116">
        <v>59.932220000000001</v>
      </c>
      <c r="F91" s="116">
        <v>22.510829999999999</v>
      </c>
      <c r="G91" s="42">
        <v>6640</v>
      </c>
      <c r="H91" s="75">
        <v>2801010000</v>
      </c>
    </row>
    <row r="92" spans="1:8" ht="14.4">
      <c r="A92" s="58" t="s">
        <v>941</v>
      </c>
      <c r="B92" s="74" t="s">
        <v>1133</v>
      </c>
      <c r="C92" s="42" t="s">
        <v>1134</v>
      </c>
      <c r="D92" s="109" t="s">
        <v>2419</v>
      </c>
      <c r="E92" s="112">
        <v>64.912499999999994</v>
      </c>
      <c r="F92" s="112">
        <v>25.508299999999998</v>
      </c>
      <c r="G92" s="42">
        <v>18355</v>
      </c>
      <c r="H92" s="75">
        <v>110340000</v>
      </c>
    </row>
    <row r="93" spans="1:8" ht="14.4">
      <c r="A93" s="58" t="s">
        <v>949</v>
      </c>
      <c r="B93" s="74" t="s">
        <v>1135</v>
      </c>
      <c r="C93" s="42" t="s">
        <v>1136</v>
      </c>
      <c r="D93" s="109" t="s">
        <v>2420</v>
      </c>
      <c r="E93" s="112">
        <v>60.402799999999999</v>
      </c>
      <c r="F93" s="112">
        <v>25.1</v>
      </c>
      <c r="G93" s="42">
        <v>36756</v>
      </c>
      <c r="H93" s="75">
        <v>30790000</v>
      </c>
    </row>
    <row r="94" spans="1:8" ht="14.4">
      <c r="A94" s="58" t="s">
        <v>998</v>
      </c>
      <c r="B94" s="74" t="s">
        <v>1137</v>
      </c>
      <c r="C94" s="42" t="s">
        <v>1138</v>
      </c>
      <c r="D94" s="109" t="s">
        <v>2417</v>
      </c>
      <c r="E94" s="112">
        <v>62.259700000000002</v>
      </c>
      <c r="F94" s="112">
        <v>24.706900000000001</v>
      </c>
      <c r="G94" s="42">
        <v>9605</v>
      </c>
      <c r="H94" s="75">
        <v>1430570000</v>
      </c>
    </row>
    <row r="95" spans="1:8" ht="14.4">
      <c r="A95" s="58" t="s">
        <v>935</v>
      </c>
      <c r="B95" s="74" t="s">
        <v>1139</v>
      </c>
      <c r="C95" s="42" t="s">
        <v>1140</v>
      </c>
      <c r="D95" s="109" t="s">
        <v>2430</v>
      </c>
      <c r="E95" s="112">
        <v>62.208300000000001</v>
      </c>
      <c r="F95" s="112">
        <v>23.179200000000002</v>
      </c>
      <c r="G95" s="42">
        <v>1865</v>
      </c>
      <c r="H95" s="75">
        <v>390500000</v>
      </c>
    </row>
    <row r="96" spans="1:8" ht="14.4">
      <c r="A96" s="58" t="s">
        <v>998</v>
      </c>
      <c r="B96" s="74" t="s">
        <v>1141</v>
      </c>
      <c r="C96" s="42" t="s">
        <v>1142</v>
      </c>
      <c r="D96" s="109" t="s">
        <v>2417</v>
      </c>
      <c r="E96" s="112">
        <v>63.366700000000002</v>
      </c>
      <c r="F96" s="112">
        <v>24.966699999999999</v>
      </c>
      <c r="G96" s="42">
        <v>1620</v>
      </c>
      <c r="H96" s="75">
        <v>495730000</v>
      </c>
    </row>
    <row r="97" spans="1:8" ht="14.4">
      <c r="A97" s="58" t="s">
        <v>949</v>
      </c>
      <c r="B97" s="74" t="s">
        <v>1143</v>
      </c>
      <c r="C97" s="42" t="s">
        <v>1144</v>
      </c>
      <c r="D97" s="109" t="s">
        <v>2420</v>
      </c>
      <c r="E97" s="112">
        <v>60.116700000000002</v>
      </c>
      <c r="F97" s="112">
        <v>24.416699999999999</v>
      </c>
      <c r="G97" s="42">
        <v>39586</v>
      </c>
      <c r="H97" s="75">
        <v>1017010000</v>
      </c>
    </row>
    <row r="98" spans="1:8" ht="14.4">
      <c r="A98" s="58" t="s">
        <v>1045</v>
      </c>
      <c r="B98" s="74" t="s">
        <v>1145</v>
      </c>
      <c r="C98" s="42" t="s">
        <v>1146</v>
      </c>
      <c r="D98" s="109" t="s">
        <v>2434</v>
      </c>
      <c r="E98" s="112">
        <v>62.098599999999998</v>
      </c>
      <c r="F98" s="112">
        <v>30.137499999999999</v>
      </c>
      <c r="G98" s="42">
        <v>10136</v>
      </c>
      <c r="H98" s="75">
        <v>1724380000</v>
      </c>
    </row>
    <row r="99" spans="1:8" ht="14.4">
      <c r="A99" s="58" t="s">
        <v>963</v>
      </c>
      <c r="B99" s="74" t="s">
        <v>1147</v>
      </c>
      <c r="C99" s="42" t="s">
        <v>1148</v>
      </c>
      <c r="D99" s="109" t="s">
        <v>2425</v>
      </c>
      <c r="E99" s="112">
        <v>67.653099999999995</v>
      </c>
      <c r="F99" s="112">
        <v>24.9114</v>
      </c>
      <c r="G99" s="42">
        <v>6453</v>
      </c>
      <c r="H99" s="75">
        <v>8263000000</v>
      </c>
    </row>
    <row r="100" spans="1:8" ht="14.4">
      <c r="A100" s="58" t="s">
        <v>1036</v>
      </c>
      <c r="B100" s="74" t="s">
        <v>1149</v>
      </c>
      <c r="C100" s="42" t="s">
        <v>1150</v>
      </c>
      <c r="D100" s="109" t="s">
        <v>2433</v>
      </c>
      <c r="E100" s="112">
        <v>63.652799999999999</v>
      </c>
      <c r="F100" s="112">
        <v>26.619399999999999</v>
      </c>
      <c r="G100" s="42">
        <v>7998</v>
      </c>
      <c r="H100" s="75">
        <v>1422900000</v>
      </c>
    </row>
    <row r="101" spans="1:8" ht="14.4">
      <c r="A101" s="58" t="s">
        <v>998</v>
      </c>
      <c r="B101" s="74" t="s">
        <v>1151</v>
      </c>
      <c r="C101" s="42" t="s">
        <v>1152</v>
      </c>
      <c r="D101" s="109" t="s">
        <v>2417</v>
      </c>
      <c r="E101" s="112">
        <v>63.12</v>
      </c>
      <c r="F101" s="112">
        <v>25.074999999999999</v>
      </c>
      <c r="G101" s="42">
        <v>1096</v>
      </c>
      <c r="H101" s="75">
        <v>599880000</v>
      </c>
    </row>
    <row r="102" spans="1:8" ht="14.4">
      <c r="A102" s="58" t="s">
        <v>968</v>
      </c>
      <c r="B102" s="74" t="s">
        <v>1153</v>
      </c>
      <c r="C102" s="42" t="s">
        <v>1154</v>
      </c>
      <c r="D102" s="109" t="s">
        <v>2426</v>
      </c>
      <c r="E102" s="112">
        <v>61.255600000000001</v>
      </c>
      <c r="F102" s="112">
        <v>22.348600000000001</v>
      </c>
      <c r="G102" s="42">
        <v>7103</v>
      </c>
      <c r="H102" s="75">
        <v>531260000</v>
      </c>
    </row>
    <row r="103" spans="1:8" ht="14.4">
      <c r="A103" s="58" t="s">
        <v>990</v>
      </c>
      <c r="B103" s="74" t="s">
        <v>1155</v>
      </c>
      <c r="C103" s="42" t="s">
        <v>1156</v>
      </c>
      <c r="D103" s="109" t="s">
        <v>2428</v>
      </c>
      <c r="E103" s="112">
        <v>63.837600000000002</v>
      </c>
      <c r="F103" s="112">
        <v>23.132000000000001</v>
      </c>
      <c r="G103" s="42">
        <v>47681</v>
      </c>
      <c r="H103" s="75">
        <v>2730800000</v>
      </c>
    </row>
    <row r="104" spans="1:8" ht="14.4">
      <c r="A104" s="58" t="s">
        <v>963</v>
      </c>
      <c r="B104" s="74" t="s">
        <v>1157</v>
      </c>
      <c r="C104" s="42" t="s">
        <v>1158</v>
      </c>
      <c r="D104" s="109" t="s">
        <v>2425</v>
      </c>
      <c r="E104" s="112">
        <v>67.331699999999998</v>
      </c>
      <c r="F104" s="112">
        <v>23.7913</v>
      </c>
      <c r="G104" s="42">
        <v>3846</v>
      </c>
      <c r="H104" s="75">
        <v>2617870000</v>
      </c>
    </row>
    <row r="105" spans="1:8" ht="14.4">
      <c r="A105" s="58" t="s">
        <v>998</v>
      </c>
      <c r="B105" s="74" t="s">
        <v>1159</v>
      </c>
      <c r="C105" s="42" t="s">
        <v>1160</v>
      </c>
      <c r="D105" s="109" t="s">
        <v>2417</v>
      </c>
      <c r="E105" s="112">
        <v>62.628300000000003</v>
      </c>
      <c r="F105" s="112">
        <v>26.283300000000001</v>
      </c>
      <c r="G105" s="42">
        <v>2627</v>
      </c>
      <c r="H105" s="75">
        <v>680850000</v>
      </c>
    </row>
    <row r="106" spans="1:8" ht="14.4">
      <c r="A106" s="58" t="s">
        <v>1045</v>
      </c>
      <c r="B106" s="74" t="s">
        <v>1161</v>
      </c>
      <c r="C106" s="42" t="s">
        <v>1162</v>
      </c>
      <c r="D106" s="109" t="s">
        <v>2434</v>
      </c>
      <c r="E106" s="112">
        <v>62.7667</v>
      </c>
      <c r="F106" s="112">
        <v>29.85</v>
      </c>
      <c r="G106" s="42">
        <v>14821</v>
      </c>
      <c r="H106" s="75">
        <v>1029829999.9999999</v>
      </c>
    </row>
    <row r="107" spans="1:8" ht="14.4">
      <c r="A107" s="58" t="s">
        <v>1057</v>
      </c>
      <c r="B107" s="74" t="s">
        <v>1163</v>
      </c>
      <c r="C107" s="42" t="s">
        <v>1164</v>
      </c>
      <c r="D107" s="109" t="s">
        <v>2423</v>
      </c>
      <c r="E107" s="112">
        <v>62.783299999999997</v>
      </c>
      <c r="F107" s="112">
        <v>21.183299999999999</v>
      </c>
      <c r="G107" s="42">
        <v>2077</v>
      </c>
      <c r="H107" s="75">
        <v>1424700000</v>
      </c>
    </row>
    <row r="108" spans="1:8" ht="14.4">
      <c r="A108" s="58" t="s">
        <v>952</v>
      </c>
      <c r="B108" s="74" t="s">
        <v>1165</v>
      </c>
      <c r="C108" s="42" t="s">
        <v>1166</v>
      </c>
      <c r="D108" s="109" t="s">
        <v>2421</v>
      </c>
      <c r="E108" s="112">
        <v>60.654200000000003</v>
      </c>
      <c r="F108" s="112">
        <v>23.1403</v>
      </c>
      <c r="G108" s="42">
        <v>2308</v>
      </c>
      <c r="H108" s="75">
        <v>192410000</v>
      </c>
    </row>
    <row r="109" spans="1:8" ht="14.4">
      <c r="A109" s="58" t="s">
        <v>993</v>
      </c>
      <c r="B109" s="74" t="s">
        <v>1167</v>
      </c>
      <c r="C109" s="42" t="s">
        <v>1168</v>
      </c>
      <c r="D109" s="109" t="s">
        <v>2431</v>
      </c>
      <c r="E109" s="112">
        <v>60.466700000000003</v>
      </c>
      <c r="F109" s="112">
        <v>26.945799999999998</v>
      </c>
      <c r="G109" s="42">
        <v>52126</v>
      </c>
      <c r="H109" s="75">
        <v>949760000</v>
      </c>
    </row>
    <row r="110" spans="1:8" ht="14.4">
      <c r="A110" s="58" t="s">
        <v>993</v>
      </c>
      <c r="B110" s="74" t="s">
        <v>1169</v>
      </c>
      <c r="C110" s="42" t="s">
        <v>1170</v>
      </c>
      <c r="D110" s="109" t="s">
        <v>2431</v>
      </c>
      <c r="E110" s="112">
        <v>60.868099999999998</v>
      </c>
      <c r="F110" s="112">
        <v>26.7042</v>
      </c>
      <c r="G110" s="42">
        <v>82113</v>
      </c>
      <c r="H110" s="75">
        <v>2883290000</v>
      </c>
    </row>
    <row r="111" spans="1:8" ht="14.4">
      <c r="A111" s="58" t="s">
        <v>1057</v>
      </c>
      <c r="B111" s="74" t="s">
        <v>1171</v>
      </c>
      <c r="C111" s="42" t="s">
        <v>1172</v>
      </c>
      <c r="D111" s="109" t="s">
        <v>2423</v>
      </c>
      <c r="E111" s="112">
        <v>62.273600000000002</v>
      </c>
      <c r="F111" s="112">
        <v>21.377800000000001</v>
      </c>
      <c r="G111" s="42">
        <v>6486</v>
      </c>
      <c r="H111" s="75">
        <v>1678980000</v>
      </c>
    </row>
    <row r="112" spans="1:8" ht="14.4">
      <c r="A112" s="58" t="s">
        <v>1057</v>
      </c>
      <c r="B112" s="74" t="s">
        <v>1173</v>
      </c>
      <c r="C112" s="42" t="s">
        <v>1174</v>
      </c>
      <c r="D112" s="109" t="s">
        <v>2423</v>
      </c>
      <c r="E112" s="112">
        <v>63.725000000000001</v>
      </c>
      <c r="F112" s="112">
        <v>23.033300000000001</v>
      </c>
      <c r="G112" s="42">
        <v>6428</v>
      </c>
      <c r="H112" s="75">
        <v>752650000</v>
      </c>
    </row>
    <row r="113" spans="1:8" ht="14.4">
      <c r="A113" s="58" t="s">
        <v>1025</v>
      </c>
      <c r="B113" s="74" t="s">
        <v>1175</v>
      </c>
      <c r="C113" s="42" t="s">
        <v>1176</v>
      </c>
      <c r="D113" s="109" t="s">
        <v>2432</v>
      </c>
      <c r="E113" s="112">
        <v>64.125</v>
      </c>
      <c r="F113" s="112">
        <v>29.5167</v>
      </c>
      <c r="G113" s="42">
        <v>8190</v>
      </c>
      <c r="H113" s="75">
        <v>5456840000</v>
      </c>
    </row>
    <row r="114" spans="1:8" ht="14.4">
      <c r="A114" s="58" t="s">
        <v>998</v>
      </c>
      <c r="B114" s="74" t="s">
        <v>1177</v>
      </c>
      <c r="C114" s="42" t="s">
        <v>1178</v>
      </c>
      <c r="D114" s="109" t="s">
        <v>2417</v>
      </c>
      <c r="E114" s="112">
        <v>61.566699999999997</v>
      </c>
      <c r="F114" s="112">
        <v>25.183299999999999</v>
      </c>
      <c r="G114" s="42">
        <v>2206</v>
      </c>
      <c r="H114" s="75">
        <v>936680000</v>
      </c>
    </row>
    <row r="115" spans="1:8" ht="14.4">
      <c r="A115" s="58" t="s">
        <v>955</v>
      </c>
      <c r="B115" s="74" t="s">
        <v>1179</v>
      </c>
      <c r="C115" s="42" t="s">
        <v>1180</v>
      </c>
      <c r="D115" s="109" t="s">
        <v>2422</v>
      </c>
      <c r="E115" s="112">
        <v>60.258299999999998</v>
      </c>
      <c r="F115" s="112">
        <v>20.778300000000002</v>
      </c>
      <c r="G115" s="42">
        <v>314</v>
      </c>
      <c r="H115" s="75">
        <v>865880000</v>
      </c>
    </row>
    <row r="116" spans="1:8" ht="14.4">
      <c r="A116" s="58" t="s">
        <v>1036</v>
      </c>
      <c r="B116" s="74" t="s">
        <v>1181</v>
      </c>
      <c r="C116" s="42" t="s">
        <v>1182</v>
      </c>
      <c r="D116" s="109" t="s">
        <v>2433</v>
      </c>
      <c r="E116" s="112">
        <v>62.892499999999998</v>
      </c>
      <c r="F116" s="112">
        <v>27.6783</v>
      </c>
      <c r="G116" s="42">
        <v>119282</v>
      </c>
      <c r="H116" s="75">
        <v>4326350000</v>
      </c>
    </row>
    <row r="117" spans="1:8" ht="14.4">
      <c r="A117" s="58" t="s">
        <v>938</v>
      </c>
      <c r="B117" s="74" t="s">
        <v>1183</v>
      </c>
      <c r="C117" s="42" t="s">
        <v>1184</v>
      </c>
      <c r="D117" s="109" t="s">
        <v>2418</v>
      </c>
      <c r="E117" s="112">
        <v>62.808300000000003</v>
      </c>
      <c r="F117" s="112">
        <v>23.508299999999998</v>
      </c>
      <c r="G117" s="42">
        <v>3551</v>
      </c>
      <c r="H117" s="75">
        <v>484890000</v>
      </c>
    </row>
    <row r="118" spans="1:8" ht="14.4">
      <c r="A118" s="58" t="s">
        <v>938</v>
      </c>
      <c r="B118" s="74" t="s">
        <v>1185</v>
      </c>
      <c r="C118" s="42" t="s">
        <v>1186</v>
      </c>
      <c r="D118" s="109" t="s">
        <v>2418</v>
      </c>
      <c r="E118" s="112">
        <v>62.616700000000002</v>
      </c>
      <c r="F118" s="112">
        <v>22.4</v>
      </c>
      <c r="G118" s="42">
        <v>20678</v>
      </c>
      <c r="H118" s="75">
        <v>1743950000</v>
      </c>
    </row>
    <row r="119" spans="1:8" ht="14.4">
      <c r="A119" s="58" t="s">
        <v>952</v>
      </c>
      <c r="B119" s="74" t="s">
        <v>1187</v>
      </c>
      <c r="C119" s="42" t="s">
        <v>1188</v>
      </c>
      <c r="D119" s="109" t="s">
        <v>2421</v>
      </c>
      <c r="E119" s="112">
        <v>60.546700000000001</v>
      </c>
      <c r="F119" s="112">
        <v>21.3583</v>
      </c>
      <c r="G119" s="42">
        <v>949</v>
      </c>
      <c r="H119" s="75">
        <v>770150000</v>
      </c>
    </row>
    <row r="120" spans="1:8" ht="14.4">
      <c r="A120" s="58" t="s">
        <v>941</v>
      </c>
      <c r="B120" s="74" t="s">
        <v>1189</v>
      </c>
      <c r="C120" s="42" t="s">
        <v>1190</v>
      </c>
      <c r="D120" s="109" t="s">
        <v>2419</v>
      </c>
      <c r="E120" s="112">
        <v>65.966700000000003</v>
      </c>
      <c r="F120" s="112">
        <v>29.166699999999999</v>
      </c>
      <c r="G120" s="42">
        <v>15134</v>
      </c>
      <c r="H120" s="75">
        <v>5808960000.000001</v>
      </c>
    </row>
    <row r="121" spans="1:8" ht="14.4">
      <c r="A121" s="58" t="s">
        <v>998</v>
      </c>
      <c r="B121" s="74" t="s">
        <v>1191</v>
      </c>
      <c r="C121" s="42" t="s">
        <v>1192</v>
      </c>
      <c r="D121" s="109" t="s">
        <v>2417</v>
      </c>
      <c r="E121" s="112">
        <v>63.043100000000003</v>
      </c>
      <c r="F121" s="112">
        <v>24.5639</v>
      </c>
      <c r="G121" s="42">
        <v>1313</v>
      </c>
      <c r="H121" s="75">
        <v>469610000</v>
      </c>
    </row>
    <row r="122" spans="1:8">
      <c r="A122" s="58" t="s">
        <v>946</v>
      </c>
      <c r="B122" s="74" t="s">
        <v>1193</v>
      </c>
      <c r="C122" s="42" t="s">
        <v>1194</v>
      </c>
      <c r="D122" s="58" t="s">
        <v>1194</v>
      </c>
      <c r="E122" s="116">
        <v>60.868878000000002</v>
      </c>
      <c r="F122" s="116">
        <v>25.277370000000001</v>
      </c>
      <c r="G122" s="42">
        <v>4368</v>
      </c>
      <c r="H122" s="75">
        <v>259310000</v>
      </c>
    </row>
    <row r="123" spans="1:8" ht="14.4">
      <c r="A123" s="58" t="s">
        <v>941</v>
      </c>
      <c r="B123" s="74" t="s">
        <v>1195</v>
      </c>
      <c r="C123" s="42" t="s">
        <v>1196</v>
      </c>
      <c r="D123" s="109" t="s">
        <v>2419</v>
      </c>
      <c r="E123" s="112">
        <v>63.975000000000001</v>
      </c>
      <c r="F123" s="112">
        <v>25.758299999999998</v>
      </c>
      <c r="G123" s="42">
        <v>2576</v>
      </c>
      <c r="H123" s="75">
        <v>700930000</v>
      </c>
    </row>
    <row r="124" spans="1:8" ht="14.4">
      <c r="A124" s="58" t="s">
        <v>955</v>
      </c>
      <c r="B124" s="74" t="s">
        <v>1197</v>
      </c>
      <c r="C124" s="42" t="s">
        <v>1198</v>
      </c>
      <c r="D124" s="109" t="s">
        <v>2422</v>
      </c>
      <c r="E124" s="116">
        <v>59.92051</v>
      </c>
      <c r="F124" s="116">
        <v>20.908829999999998</v>
      </c>
      <c r="G124" s="42">
        <v>232</v>
      </c>
      <c r="H124" s="75">
        <v>2165020000</v>
      </c>
    </row>
    <row r="125" spans="1:8" ht="14.4">
      <c r="A125" s="58" t="s">
        <v>946</v>
      </c>
      <c r="B125" s="74" t="s">
        <v>1199</v>
      </c>
      <c r="C125" s="42" t="s">
        <v>1200</v>
      </c>
      <c r="D125" s="109" t="s">
        <v>2429</v>
      </c>
      <c r="E125" s="112">
        <v>60.980400000000003</v>
      </c>
      <c r="F125" s="112">
        <v>25.655000000000001</v>
      </c>
      <c r="G125" s="42">
        <v>119823</v>
      </c>
      <c r="H125" s="75">
        <v>517640000</v>
      </c>
    </row>
    <row r="126" spans="1:8" ht="14.4">
      <c r="A126" s="58" t="s">
        <v>1057</v>
      </c>
      <c r="B126" s="74" t="s">
        <v>1201</v>
      </c>
      <c r="C126" s="42" t="s">
        <v>1202</v>
      </c>
      <c r="D126" s="109" t="s">
        <v>2423</v>
      </c>
      <c r="E126" s="112">
        <v>62.976399999999998</v>
      </c>
      <c r="F126" s="112">
        <v>22.011099999999999</v>
      </c>
      <c r="G126" s="42">
        <v>8017</v>
      </c>
      <c r="H126" s="75">
        <v>508440000</v>
      </c>
    </row>
    <row r="127" spans="1:8" ht="14.4">
      <c r="A127" s="58" t="s">
        <v>952</v>
      </c>
      <c r="B127" s="74" t="s">
        <v>1203</v>
      </c>
      <c r="C127" s="42" t="s">
        <v>1204</v>
      </c>
      <c r="D127" s="109" t="s">
        <v>2421</v>
      </c>
      <c r="E127" s="112">
        <v>60.879199999999997</v>
      </c>
      <c r="F127" s="112">
        <v>21.693100000000001</v>
      </c>
      <c r="G127" s="42">
        <v>8588</v>
      </c>
      <c r="H127" s="75">
        <v>545320000</v>
      </c>
    </row>
    <row r="128" spans="1:8">
      <c r="A128" s="58" t="s">
        <v>949</v>
      </c>
      <c r="B128" s="74" t="s">
        <v>1205</v>
      </c>
      <c r="C128" s="42" t="s">
        <v>1206</v>
      </c>
      <c r="D128" s="58" t="s">
        <v>1207</v>
      </c>
      <c r="E128" s="116">
        <v>60.619110999999997</v>
      </c>
      <c r="F128" s="116">
        <v>26.199923999999999</v>
      </c>
      <c r="G128" s="42">
        <v>2606</v>
      </c>
      <c r="H128" s="75">
        <v>339310000</v>
      </c>
    </row>
    <row r="129" spans="1:8" ht="14.4">
      <c r="A129" s="58" t="s">
        <v>1036</v>
      </c>
      <c r="B129" s="74" t="s">
        <v>1208</v>
      </c>
      <c r="C129" s="42" t="s">
        <v>1209</v>
      </c>
      <c r="D129" s="109" t="s">
        <v>2433</v>
      </c>
      <c r="E129" s="112">
        <v>63.366700000000002</v>
      </c>
      <c r="F129" s="112">
        <v>27.383299999999998</v>
      </c>
      <c r="G129" s="42">
        <v>9485</v>
      </c>
      <c r="H129" s="75">
        <v>1245160000</v>
      </c>
    </row>
    <row r="130" spans="1:8" ht="14.4">
      <c r="A130" s="58" t="s">
        <v>938</v>
      </c>
      <c r="B130" s="74" t="s">
        <v>1210</v>
      </c>
      <c r="C130" s="42" t="s">
        <v>1211</v>
      </c>
      <c r="D130" s="109" t="s">
        <v>2418</v>
      </c>
      <c r="E130" s="112">
        <v>63.216700000000003</v>
      </c>
      <c r="F130" s="112">
        <v>23.633299999999998</v>
      </c>
      <c r="G130" s="42">
        <v>2996</v>
      </c>
      <c r="H130" s="75">
        <v>523730000</v>
      </c>
    </row>
    <row r="131" spans="1:8" ht="14.4">
      <c r="A131" s="58" t="s">
        <v>1048</v>
      </c>
      <c r="B131" s="74" t="s">
        <v>1212</v>
      </c>
      <c r="C131" s="42" t="s">
        <v>1213</v>
      </c>
      <c r="D131" s="109" t="s">
        <v>2435</v>
      </c>
      <c r="E131" s="112">
        <v>61.058300000000003</v>
      </c>
      <c r="F131" s="112">
        <v>28.1861</v>
      </c>
      <c r="G131" s="42">
        <v>72634</v>
      </c>
      <c r="H131" s="75">
        <v>1723560000</v>
      </c>
    </row>
    <row r="132" spans="1:8" ht="14.4">
      <c r="A132" s="58" t="s">
        <v>938</v>
      </c>
      <c r="B132" s="74" t="s">
        <v>1214</v>
      </c>
      <c r="C132" s="42" t="s">
        <v>1215</v>
      </c>
      <c r="D132" s="109" t="s">
        <v>2418</v>
      </c>
      <c r="E132" s="112">
        <v>62.970799999999997</v>
      </c>
      <c r="F132" s="112">
        <v>23.006900000000002</v>
      </c>
      <c r="G132" s="42">
        <v>14278</v>
      </c>
      <c r="H132" s="75">
        <v>750780000</v>
      </c>
    </row>
    <row r="133" spans="1:8" ht="14.4">
      <c r="A133" s="58" t="s">
        <v>998</v>
      </c>
      <c r="B133" s="74" t="s">
        <v>1216</v>
      </c>
      <c r="C133" s="42" t="s">
        <v>1217</v>
      </c>
      <c r="D133" s="109" t="s">
        <v>2417</v>
      </c>
      <c r="E133" s="112">
        <v>62.416699999999999</v>
      </c>
      <c r="F133" s="112">
        <v>25.95</v>
      </c>
      <c r="G133" s="42">
        <v>18903</v>
      </c>
      <c r="H133" s="75">
        <v>825590000</v>
      </c>
    </row>
    <row r="134" spans="1:8" ht="14.4">
      <c r="A134" s="58" t="s">
        <v>1048</v>
      </c>
      <c r="B134" s="74" t="s">
        <v>1218</v>
      </c>
      <c r="C134" s="42" t="s">
        <v>1219</v>
      </c>
      <c r="D134" s="109" t="s">
        <v>2435</v>
      </c>
      <c r="E134" s="112">
        <v>61.061100000000003</v>
      </c>
      <c r="F134" s="112">
        <v>27.804200000000002</v>
      </c>
      <c r="G134" s="42">
        <v>2971</v>
      </c>
      <c r="H134" s="75">
        <v>262480000.00000003</v>
      </c>
    </row>
    <row r="135" spans="1:8" ht="14.4">
      <c r="A135" s="58" t="s">
        <v>955</v>
      </c>
      <c r="B135" s="74" t="s">
        <v>1220</v>
      </c>
      <c r="C135" s="42" t="s">
        <v>1221</v>
      </c>
      <c r="D135" s="109" t="s">
        <v>2422</v>
      </c>
      <c r="E135" s="112">
        <v>60.080599999999997</v>
      </c>
      <c r="F135" s="112">
        <v>20.100000000000001</v>
      </c>
      <c r="G135" s="42">
        <v>2053</v>
      </c>
      <c r="H135" s="75">
        <v>965300000</v>
      </c>
    </row>
    <row r="136" spans="1:8" ht="14.4">
      <c r="A136" s="58" t="s">
        <v>935</v>
      </c>
      <c r="B136" s="74" t="s">
        <v>1222</v>
      </c>
      <c r="C136" s="42" t="s">
        <v>1223</v>
      </c>
      <c r="D136" s="109" t="s">
        <v>2430</v>
      </c>
      <c r="E136" s="112">
        <v>61.313899999999997</v>
      </c>
      <c r="F136" s="112">
        <v>23.752800000000001</v>
      </c>
      <c r="G136" s="42">
        <v>23523</v>
      </c>
      <c r="H136" s="75">
        <v>307060000</v>
      </c>
    </row>
    <row r="137" spans="1:8" ht="14.4">
      <c r="A137" s="58" t="s">
        <v>1036</v>
      </c>
      <c r="B137" s="74" t="s">
        <v>1224</v>
      </c>
      <c r="C137" s="42" t="s">
        <v>1225</v>
      </c>
      <c r="D137" s="109" t="s">
        <v>2433</v>
      </c>
      <c r="E137" s="112">
        <v>62.491700000000002</v>
      </c>
      <c r="F137" s="112">
        <v>27.787500000000001</v>
      </c>
      <c r="G137" s="42">
        <v>9454</v>
      </c>
      <c r="H137" s="75">
        <v>1519640000.0000002</v>
      </c>
    </row>
    <row r="138" spans="1:8" ht="14.4">
      <c r="A138" s="58" t="s">
        <v>990</v>
      </c>
      <c r="B138" s="74" t="s">
        <v>1226</v>
      </c>
      <c r="C138" s="42" t="s">
        <v>1227</v>
      </c>
      <c r="D138" s="109" t="s">
        <v>2428</v>
      </c>
      <c r="E138" s="112">
        <v>63.524999999999999</v>
      </c>
      <c r="F138" s="112">
        <v>24.665299999999998</v>
      </c>
      <c r="G138" s="42">
        <v>719</v>
      </c>
      <c r="H138" s="75">
        <v>559060000</v>
      </c>
    </row>
    <row r="139" spans="1:8" ht="14.4">
      <c r="A139" s="58" t="s">
        <v>1045</v>
      </c>
      <c r="B139" s="74" t="s">
        <v>1228</v>
      </c>
      <c r="C139" s="42" t="s">
        <v>1229</v>
      </c>
      <c r="D139" s="109" t="s">
        <v>2434</v>
      </c>
      <c r="E139" s="112">
        <v>63.316699999999997</v>
      </c>
      <c r="F139" s="112">
        <v>30.0167</v>
      </c>
      <c r="G139" s="42">
        <v>10884</v>
      </c>
      <c r="H139" s="75">
        <v>4067710000</v>
      </c>
    </row>
    <row r="140" spans="1:8" ht="14.4">
      <c r="A140" s="58" t="s">
        <v>952</v>
      </c>
      <c r="B140" s="74" t="s">
        <v>1230</v>
      </c>
      <c r="C140" s="42" t="s">
        <v>1231</v>
      </c>
      <c r="D140" s="109" t="s">
        <v>2421</v>
      </c>
      <c r="E140" s="112">
        <v>60.5</v>
      </c>
      <c r="F140" s="112">
        <v>22.4497</v>
      </c>
      <c r="G140" s="42">
        <v>19994</v>
      </c>
      <c r="H140" s="75">
        <v>302560000</v>
      </c>
    </row>
    <row r="141" spans="1:8" ht="14.4">
      <c r="A141" s="58" t="s">
        <v>941</v>
      </c>
      <c r="B141" s="74" t="s">
        <v>1232</v>
      </c>
      <c r="C141" s="42" t="s">
        <v>1233</v>
      </c>
      <c r="D141" s="109" t="s">
        <v>2419</v>
      </c>
      <c r="E141" s="112">
        <v>64.808300000000003</v>
      </c>
      <c r="F141" s="112">
        <v>25.416699999999999</v>
      </c>
      <c r="G141" s="42">
        <v>10191</v>
      </c>
      <c r="H141" s="75">
        <v>651710000</v>
      </c>
    </row>
    <row r="142" spans="1:8" ht="14.4">
      <c r="A142" s="58" t="s">
        <v>1045</v>
      </c>
      <c r="B142" s="74" t="s">
        <v>1234</v>
      </c>
      <c r="C142" s="42" t="s">
        <v>1235</v>
      </c>
      <c r="D142" s="109" t="s">
        <v>2434</v>
      </c>
      <c r="E142" s="112">
        <v>62.533299999999997</v>
      </c>
      <c r="F142" s="112">
        <v>29.383299999999998</v>
      </c>
      <c r="G142" s="42">
        <v>12084</v>
      </c>
      <c r="H142" s="75">
        <v>1161230000</v>
      </c>
    </row>
    <row r="143" spans="1:8" ht="14.4">
      <c r="A143" s="58" t="s">
        <v>949</v>
      </c>
      <c r="B143" s="74" t="s">
        <v>1236</v>
      </c>
      <c r="C143" s="42" t="s">
        <v>1237</v>
      </c>
      <c r="D143" s="109" t="s">
        <v>2420</v>
      </c>
      <c r="E143" s="112">
        <v>60.25</v>
      </c>
      <c r="F143" s="112">
        <v>24.066700000000001</v>
      </c>
      <c r="G143" s="42">
        <v>45965</v>
      </c>
      <c r="H143" s="75">
        <v>1109730000</v>
      </c>
    </row>
    <row r="144" spans="1:8" ht="14.4">
      <c r="A144" s="58" t="s">
        <v>952</v>
      </c>
      <c r="B144" s="74" t="s">
        <v>1238</v>
      </c>
      <c r="C144" s="42" t="s">
        <v>1239</v>
      </c>
      <c r="D144" s="109" t="s">
        <v>2421</v>
      </c>
      <c r="E144" s="112">
        <v>60.851399999999998</v>
      </c>
      <c r="F144" s="112">
        <v>23.058299999999999</v>
      </c>
      <c r="G144" s="42">
        <v>15875</v>
      </c>
      <c r="H144" s="75">
        <v>851930000</v>
      </c>
    </row>
    <row r="145" spans="1:8" ht="14.4">
      <c r="A145" s="58" t="s">
        <v>977</v>
      </c>
      <c r="B145" s="74" t="s">
        <v>1240</v>
      </c>
      <c r="C145" s="42" t="s">
        <v>1241</v>
      </c>
      <c r="D145" s="109" t="s">
        <v>2427</v>
      </c>
      <c r="E145" s="112">
        <v>60.7181</v>
      </c>
      <c r="F145" s="112">
        <v>24.441700000000001</v>
      </c>
      <c r="G145" s="42">
        <v>7828</v>
      </c>
      <c r="H145" s="75">
        <v>655970000</v>
      </c>
    </row>
    <row r="146" spans="1:8" ht="14.4">
      <c r="A146" s="58" t="s">
        <v>949</v>
      </c>
      <c r="B146" s="74" t="s">
        <v>1242</v>
      </c>
      <c r="C146" s="42" t="s">
        <v>1243</v>
      </c>
      <c r="D146" s="109" t="s">
        <v>2420</v>
      </c>
      <c r="E146" s="112">
        <v>60.456899999999997</v>
      </c>
      <c r="F146" s="112">
        <v>26.225000000000001</v>
      </c>
      <c r="G146" s="42">
        <v>14772</v>
      </c>
      <c r="H146" s="75">
        <v>1751520000</v>
      </c>
    </row>
    <row r="147" spans="1:8" ht="14.4">
      <c r="A147" s="58" t="s">
        <v>998</v>
      </c>
      <c r="B147" s="74" t="s">
        <v>1244</v>
      </c>
      <c r="C147" s="42" t="s">
        <v>1245</v>
      </c>
      <c r="D147" s="109" t="s">
        <v>2417</v>
      </c>
      <c r="E147" s="112">
        <v>61.8</v>
      </c>
      <c r="F147" s="112">
        <v>25.7</v>
      </c>
      <c r="G147" s="42">
        <v>690</v>
      </c>
      <c r="H147" s="75">
        <v>313250000</v>
      </c>
    </row>
    <row r="148" spans="1:8" ht="14.4">
      <c r="A148" s="58" t="s">
        <v>941</v>
      </c>
      <c r="B148" s="74" t="s">
        <v>1246</v>
      </c>
      <c r="C148" s="42" t="s">
        <v>1247</v>
      </c>
      <c r="D148" s="109" t="s">
        <v>2419</v>
      </c>
      <c r="E148" s="112">
        <v>64.836699999999993</v>
      </c>
      <c r="F148" s="112">
        <v>25.186699999999998</v>
      </c>
      <c r="G148" s="42">
        <v>2020</v>
      </c>
      <c r="H148" s="75">
        <v>290290000</v>
      </c>
    </row>
    <row r="149" spans="1:8" ht="14.4">
      <c r="A149" s="58" t="s">
        <v>955</v>
      </c>
      <c r="B149" s="74" t="s">
        <v>1248</v>
      </c>
      <c r="C149" s="42" t="s">
        <v>1249</v>
      </c>
      <c r="D149" s="109" t="s">
        <v>2422</v>
      </c>
      <c r="E149" s="112">
        <v>60.116700000000002</v>
      </c>
      <c r="F149" s="112">
        <v>20.258299999999998</v>
      </c>
      <c r="G149" s="42">
        <v>366</v>
      </c>
      <c r="H149" s="75">
        <v>87039999.999999985</v>
      </c>
    </row>
    <row r="150" spans="1:8">
      <c r="A150" s="58" t="s">
        <v>1057</v>
      </c>
      <c r="B150" s="74" t="s">
        <v>1250</v>
      </c>
      <c r="C150" s="42" t="s">
        <v>1251</v>
      </c>
      <c r="D150" s="58" t="s">
        <v>1252</v>
      </c>
      <c r="E150" s="116">
        <v>61.393369999999997</v>
      </c>
      <c r="F150" s="116">
        <v>24.155449999999998</v>
      </c>
      <c r="G150" s="42">
        <v>5417</v>
      </c>
      <c r="H150" s="75">
        <v>853280000</v>
      </c>
    </row>
    <row r="151" spans="1:8" ht="14.4" thickBot="1">
      <c r="A151" s="58" t="s">
        <v>1048</v>
      </c>
      <c r="B151" s="74" t="s">
        <v>1253</v>
      </c>
      <c r="C151" s="42" t="s">
        <v>1254</v>
      </c>
      <c r="D151" s="58" t="s">
        <v>1254</v>
      </c>
      <c r="E151" s="116">
        <v>60.922545</v>
      </c>
      <c r="F151" s="116">
        <v>27.569313999999999</v>
      </c>
      <c r="G151" s="42">
        <v>4636</v>
      </c>
      <c r="H151" s="75">
        <v>859840000</v>
      </c>
    </row>
    <row r="152" spans="1:8" ht="15" thickBot="1">
      <c r="A152" s="58" t="s">
        <v>1057</v>
      </c>
      <c r="B152" s="74" t="s">
        <v>1255</v>
      </c>
      <c r="C152" s="42" t="s">
        <v>1256</v>
      </c>
      <c r="D152" s="107" t="s">
        <v>2423</v>
      </c>
      <c r="E152" s="116">
        <v>62.942250000000001</v>
      </c>
      <c r="F152" s="116">
        <v>21.57311</v>
      </c>
      <c r="G152" s="42">
        <v>5475</v>
      </c>
      <c r="H152" s="75">
        <v>1954940000</v>
      </c>
    </row>
    <row r="153" spans="1:8" s="115" customFormat="1" ht="15" thickBot="1">
      <c r="A153" s="111" t="s">
        <v>955</v>
      </c>
      <c r="B153" s="113" t="s">
        <v>1257</v>
      </c>
      <c r="C153" s="110" t="s">
        <v>1258</v>
      </c>
      <c r="D153" s="107" t="s">
        <v>2422</v>
      </c>
      <c r="E153" s="116">
        <v>60.097093999999998</v>
      </c>
      <c r="F153" s="116">
        <v>19.934833999999999</v>
      </c>
      <c r="G153" s="40">
        <v>11679</v>
      </c>
      <c r="H153" s="114">
        <v>20750000</v>
      </c>
    </row>
    <row r="154" spans="1:8" s="115" customFormat="1" ht="15" thickBot="1">
      <c r="A154" s="111" t="s">
        <v>952</v>
      </c>
      <c r="B154" s="113" t="s">
        <v>1259</v>
      </c>
      <c r="C154" s="110" t="s">
        <v>1260</v>
      </c>
      <c r="D154" s="107" t="s">
        <v>2421</v>
      </c>
      <c r="E154" s="108">
        <v>60.583300000000001</v>
      </c>
      <c r="F154" s="108">
        <v>22.9</v>
      </c>
      <c r="G154" s="40">
        <v>2013</v>
      </c>
      <c r="H154" s="114">
        <v>195990000</v>
      </c>
    </row>
    <row r="155" spans="1:8" s="115" customFormat="1" ht="15" thickBot="1">
      <c r="A155" s="111" t="s">
        <v>952</v>
      </c>
      <c r="B155" s="113" t="s">
        <v>1261</v>
      </c>
      <c r="C155" s="110" t="s">
        <v>1262</v>
      </c>
      <c r="D155" s="107" t="s">
        <v>2421</v>
      </c>
      <c r="E155" s="108">
        <v>60.570799999999998</v>
      </c>
      <c r="F155" s="108">
        <v>22.1</v>
      </c>
      <c r="G155" s="40">
        <v>9534</v>
      </c>
      <c r="H155" s="114">
        <v>204010000</v>
      </c>
    </row>
    <row r="156" spans="1:8" s="115" customFormat="1" ht="15" thickBot="1">
      <c r="A156" s="111" t="s">
        <v>941</v>
      </c>
      <c r="B156" s="113" t="s">
        <v>1263</v>
      </c>
      <c r="C156" s="110" t="s">
        <v>1264</v>
      </c>
      <c r="D156" s="107" t="s">
        <v>2419</v>
      </c>
      <c r="E156" s="108">
        <v>64.296700000000001</v>
      </c>
      <c r="F156" s="108">
        <v>24.4467</v>
      </c>
      <c r="G156" s="40">
        <v>1089</v>
      </c>
      <c r="H156" s="114">
        <v>231630000</v>
      </c>
    </row>
    <row r="157" spans="1:8" s="115" customFormat="1" ht="15" thickBot="1">
      <c r="A157" s="111" t="s">
        <v>968</v>
      </c>
      <c r="B157" s="113" t="s">
        <v>1265</v>
      </c>
      <c r="C157" s="110" t="s">
        <v>1266</v>
      </c>
      <c r="D157" s="107" t="s">
        <v>2426</v>
      </c>
      <c r="E157" s="108">
        <v>61.8583</v>
      </c>
      <c r="F157" s="108">
        <v>21.5</v>
      </c>
      <c r="G157" s="40">
        <v>3067</v>
      </c>
      <c r="H157" s="114">
        <v>1246240000.0000002</v>
      </c>
    </row>
    <row r="158" spans="1:8" s="115" customFormat="1" ht="15" thickBot="1">
      <c r="A158" s="111" t="s">
        <v>993</v>
      </c>
      <c r="B158" s="113" t="s">
        <v>1267</v>
      </c>
      <c r="C158" s="110" t="s">
        <v>1268</v>
      </c>
      <c r="D158" s="107" t="s">
        <v>2431</v>
      </c>
      <c r="E158" s="108">
        <v>60.6708</v>
      </c>
      <c r="F158" s="108">
        <v>27.7</v>
      </c>
      <c r="G158" s="40">
        <v>1857</v>
      </c>
      <c r="H158" s="114">
        <v>440370000</v>
      </c>
    </row>
    <row r="159" spans="1:8" s="115" customFormat="1" ht="15" thickBot="1">
      <c r="A159" s="111" t="s">
        <v>960</v>
      </c>
      <c r="B159" s="113" t="s">
        <v>1269</v>
      </c>
      <c r="C159" s="110" t="s">
        <v>1270</v>
      </c>
      <c r="D159" s="107" t="s">
        <v>2424</v>
      </c>
      <c r="E159" s="108">
        <v>61.6875</v>
      </c>
      <c r="F159" s="108">
        <v>27.273599999999998</v>
      </c>
      <c r="G159" s="40">
        <v>53134</v>
      </c>
      <c r="H159" s="114">
        <v>3229570000.0000005</v>
      </c>
    </row>
    <row r="160" spans="1:8" s="115" customFormat="1" ht="15" thickBot="1">
      <c r="A160" s="111" t="s">
        <v>941</v>
      </c>
      <c r="B160" s="113" t="s">
        <v>1271</v>
      </c>
      <c r="C160" s="110" t="s">
        <v>1272</v>
      </c>
      <c r="D160" s="107" t="s">
        <v>2419</v>
      </c>
      <c r="E160" s="108">
        <v>64.8</v>
      </c>
      <c r="F160" s="108">
        <v>26</v>
      </c>
      <c r="G160" s="40">
        <v>8908</v>
      </c>
      <c r="H160" s="114">
        <v>797270000</v>
      </c>
    </row>
    <row r="161" spans="1:8" s="115" customFormat="1" ht="15" thickBot="1">
      <c r="A161" s="111" t="s">
        <v>998</v>
      </c>
      <c r="B161" s="113" t="s">
        <v>1273</v>
      </c>
      <c r="C161" s="110" t="s">
        <v>1274</v>
      </c>
      <c r="D161" s="107" t="s">
        <v>2417</v>
      </c>
      <c r="E161" s="108">
        <v>62.408299999999997</v>
      </c>
      <c r="F161" s="108">
        <v>24.795000000000002</v>
      </c>
      <c r="G161" s="40">
        <v>1566</v>
      </c>
      <c r="H161" s="114">
        <v>765630000</v>
      </c>
    </row>
    <row r="162" spans="1:8" s="115" customFormat="1" ht="15" thickBot="1">
      <c r="A162" s="111" t="s">
        <v>963</v>
      </c>
      <c r="B162" s="113" t="s">
        <v>1275</v>
      </c>
      <c r="C162" s="110" t="s">
        <v>1276</v>
      </c>
      <c r="D162" s="107" t="s">
        <v>2425</v>
      </c>
      <c r="E162" s="108">
        <v>67.959299999999999</v>
      </c>
      <c r="F162" s="108">
        <v>23.677199999999999</v>
      </c>
      <c r="G162" s="40">
        <v>2308</v>
      </c>
      <c r="H162" s="114">
        <v>2039970000</v>
      </c>
    </row>
    <row r="163" spans="1:8" s="115" customFormat="1" ht="14.4" thickBot="1">
      <c r="A163" s="111" t="s">
        <v>1057</v>
      </c>
      <c r="B163" s="113" t="s">
        <v>1277</v>
      </c>
      <c r="C163" s="110" t="s">
        <v>1278</v>
      </c>
      <c r="D163" s="111" t="s">
        <v>1279</v>
      </c>
      <c r="E163" s="116">
        <v>63.114114999999998</v>
      </c>
      <c r="F163" s="116">
        <v>21.682220000000001</v>
      </c>
      <c r="G163" s="40">
        <v>19448</v>
      </c>
      <c r="H163" s="114">
        <v>3178600000</v>
      </c>
    </row>
    <row r="164" spans="1:8" s="115" customFormat="1" ht="15" thickBot="1">
      <c r="A164" s="111" t="s">
        <v>998</v>
      </c>
      <c r="B164" s="113" t="s">
        <v>1280</v>
      </c>
      <c r="C164" s="110" t="s">
        <v>1281</v>
      </c>
      <c r="D164" s="107" t="s">
        <v>2417</v>
      </c>
      <c r="E164" s="108">
        <v>62.129199999999997</v>
      </c>
      <c r="F164" s="108">
        <v>25.6722</v>
      </c>
      <c r="G164" s="40">
        <v>10164</v>
      </c>
      <c r="H164" s="114">
        <v>194050000</v>
      </c>
    </row>
    <row r="165" spans="1:8" s="115" customFormat="1" ht="15" thickBot="1">
      <c r="A165" s="111" t="s">
        <v>952</v>
      </c>
      <c r="B165" s="113" t="s">
        <v>1282</v>
      </c>
      <c r="C165" s="110" t="s">
        <v>1283</v>
      </c>
      <c r="D165" s="107" t="s">
        <v>2421</v>
      </c>
      <c r="E165" s="108">
        <v>60.683300000000003</v>
      </c>
      <c r="F165" s="108">
        <v>21.9833</v>
      </c>
      <c r="G165" s="40">
        <v>7654</v>
      </c>
      <c r="H165" s="114">
        <v>536090000.00000006</v>
      </c>
    </row>
    <row r="166" spans="1:8" s="115" customFormat="1" ht="15" thickBot="1">
      <c r="A166" s="111" t="s">
        <v>949</v>
      </c>
      <c r="B166" s="113" t="s">
        <v>1284</v>
      </c>
      <c r="C166" s="110" t="s">
        <v>1285</v>
      </c>
      <c r="D166" s="107" t="s">
        <v>2420</v>
      </c>
      <c r="E166" s="108">
        <v>60.666699999999999</v>
      </c>
      <c r="F166" s="108">
        <v>25.85</v>
      </c>
      <c r="G166" s="40">
        <v>1882</v>
      </c>
      <c r="H166" s="114">
        <v>206350000</v>
      </c>
    </row>
    <row r="167" spans="1:8" s="115" customFormat="1" ht="15" thickBot="1">
      <c r="A167" s="111" t="s">
        <v>949</v>
      </c>
      <c r="B167" s="113" t="s">
        <v>1286</v>
      </c>
      <c r="C167" s="110" t="s">
        <v>1287</v>
      </c>
      <c r="D167" s="107" t="s">
        <v>2420</v>
      </c>
      <c r="E167" s="108">
        <v>60.633099999999999</v>
      </c>
      <c r="F167" s="108">
        <v>25.316700000000001</v>
      </c>
      <c r="G167" s="40">
        <v>20721</v>
      </c>
      <c r="H167" s="114">
        <v>596110000</v>
      </c>
    </row>
    <row r="168" spans="1:8" s="115" customFormat="1" ht="14.4" thickBot="1">
      <c r="A168" s="111" t="s">
        <v>935</v>
      </c>
      <c r="B168" s="113" t="s">
        <v>1288</v>
      </c>
      <c r="C168" s="110" t="s">
        <v>1289</v>
      </c>
      <c r="D168" s="111" t="s">
        <v>1289</v>
      </c>
      <c r="E168" s="116">
        <v>62.021210000000004</v>
      </c>
      <c r="F168" s="116">
        <v>24.504829999999998</v>
      </c>
      <c r="G168" s="40">
        <v>9855</v>
      </c>
      <c r="H168" s="114">
        <v>657080000</v>
      </c>
    </row>
    <row r="169" spans="1:8" s="115" customFormat="1" ht="15" thickBot="1">
      <c r="A169" s="111" t="s">
        <v>960</v>
      </c>
      <c r="B169" s="113" t="s">
        <v>1290</v>
      </c>
      <c r="C169" s="110" t="s">
        <v>1291</v>
      </c>
      <c r="D169" s="107" t="s">
        <v>2424</v>
      </c>
      <c r="E169" s="108">
        <v>61.418100000000003</v>
      </c>
      <c r="F169" s="108">
        <v>26.879200000000001</v>
      </c>
      <c r="G169" s="40">
        <v>5791</v>
      </c>
      <c r="H169" s="114">
        <v>1210980000</v>
      </c>
    </row>
    <row r="170" spans="1:8" s="115" customFormat="1" ht="15" thickBot="1">
      <c r="A170" s="111" t="s">
        <v>952</v>
      </c>
      <c r="B170" s="113" t="s">
        <v>1292</v>
      </c>
      <c r="C170" s="110" t="s">
        <v>1293</v>
      </c>
      <c r="D170" s="107" t="s">
        <v>2421</v>
      </c>
      <c r="E170" s="108">
        <v>60.4681</v>
      </c>
      <c r="F170" s="108">
        <v>22.026399999999999</v>
      </c>
      <c r="G170" s="40">
        <v>19314</v>
      </c>
      <c r="H170" s="114">
        <v>687990000</v>
      </c>
    </row>
    <row r="171" spans="1:8" s="115" customFormat="1" ht="15" thickBot="1">
      <c r="A171" s="111" t="s">
        <v>968</v>
      </c>
      <c r="B171" s="113" t="s">
        <v>1294</v>
      </c>
      <c r="C171" s="110" t="s">
        <v>1295</v>
      </c>
      <c r="D171" s="107" t="s">
        <v>2426</v>
      </c>
      <c r="E171" s="108">
        <v>61.365299999999998</v>
      </c>
      <c r="F171" s="108">
        <v>22.004200000000001</v>
      </c>
      <c r="G171" s="40">
        <v>5329</v>
      </c>
      <c r="H171" s="114">
        <v>184880000</v>
      </c>
    </row>
    <row r="172" spans="1:8" s="115" customFormat="1" ht="15" thickBot="1">
      <c r="A172" s="111" t="s">
        <v>941</v>
      </c>
      <c r="B172" s="113" t="s">
        <v>1296</v>
      </c>
      <c r="C172" s="110" t="s">
        <v>1297</v>
      </c>
      <c r="D172" s="107" t="s">
        <v>2419</v>
      </c>
      <c r="E172" s="108">
        <v>63.929200000000002</v>
      </c>
      <c r="F172" s="108">
        <v>24.977799999999998</v>
      </c>
      <c r="G172" s="40">
        <v>10639</v>
      </c>
      <c r="H172" s="114">
        <v>536870000</v>
      </c>
    </row>
    <row r="173" spans="1:8" s="115" customFormat="1" ht="15" thickBot="1">
      <c r="A173" s="111" t="s">
        <v>935</v>
      </c>
      <c r="B173" s="113" t="s">
        <v>1298</v>
      </c>
      <c r="C173" s="110" t="s">
        <v>1299</v>
      </c>
      <c r="D173" s="107" t="s">
        <v>2430</v>
      </c>
      <c r="E173" s="108">
        <v>61.476700000000001</v>
      </c>
      <c r="F173" s="108">
        <v>23.505299999999998</v>
      </c>
      <c r="G173" s="40">
        <v>33929</v>
      </c>
      <c r="H173" s="114">
        <v>347829999.99999994</v>
      </c>
    </row>
    <row r="174" spans="1:8" s="115" customFormat="1" ht="15" thickBot="1">
      <c r="A174" s="111" t="s">
        <v>952</v>
      </c>
      <c r="B174" s="113" t="s">
        <v>1300</v>
      </c>
      <c r="C174" s="110" t="s">
        <v>1301</v>
      </c>
      <c r="D174" s="107" t="s">
        <v>2421</v>
      </c>
      <c r="E174" s="108">
        <v>60.6</v>
      </c>
      <c r="F174" s="108">
        <v>22.083300000000001</v>
      </c>
      <c r="G174" s="40">
        <v>4715</v>
      </c>
      <c r="H174" s="114">
        <v>199560000</v>
      </c>
    </row>
    <row r="175" spans="1:8" s="115" customFormat="1" ht="15" thickBot="1">
      <c r="A175" s="111" t="s">
        <v>1045</v>
      </c>
      <c r="B175" s="113" t="s">
        <v>1302</v>
      </c>
      <c r="C175" s="110" t="s">
        <v>1303</v>
      </c>
      <c r="D175" s="107" t="s">
        <v>2434</v>
      </c>
      <c r="E175" s="108">
        <v>63.544400000000003</v>
      </c>
      <c r="F175" s="108">
        <v>29.133299999999998</v>
      </c>
      <c r="G175" s="40">
        <v>9552</v>
      </c>
      <c r="H175" s="114">
        <v>2692859999.9999995</v>
      </c>
    </row>
    <row r="176" spans="1:8" s="115" customFormat="1" ht="15" thickBot="1">
      <c r="A176" s="111" t="s">
        <v>949</v>
      </c>
      <c r="B176" s="113" t="s">
        <v>1304</v>
      </c>
      <c r="C176" s="110" t="s">
        <v>1305</v>
      </c>
      <c r="D176" s="107" t="s">
        <v>2420</v>
      </c>
      <c r="E176" s="108">
        <v>60.466700000000003</v>
      </c>
      <c r="F176" s="108">
        <v>24.808299999999999</v>
      </c>
      <c r="G176" s="40">
        <v>42993</v>
      </c>
      <c r="H176" s="114">
        <v>367260000</v>
      </c>
    </row>
    <row r="177" spans="1:8" s="115" customFormat="1" ht="15" thickBot="1">
      <c r="A177" s="111" t="s">
        <v>1057</v>
      </c>
      <c r="B177" s="113" t="s">
        <v>1306</v>
      </c>
      <c r="C177" s="110" t="s">
        <v>1307</v>
      </c>
      <c r="D177" s="107" t="s">
        <v>2423</v>
      </c>
      <c r="E177" s="108">
        <v>62.473599999999998</v>
      </c>
      <c r="F177" s="108">
        <v>21.337499999999999</v>
      </c>
      <c r="G177" s="40">
        <v>9479</v>
      </c>
      <c r="H177" s="114">
        <v>2334140000</v>
      </c>
    </row>
    <row r="178" spans="1:8" s="115" customFormat="1" ht="15" thickBot="1">
      <c r="A178" s="111" t="s">
        <v>946</v>
      </c>
      <c r="B178" s="113" t="s">
        <v>1308</v>
      </c>
      <c r="C178" s="110" t="s">
        <v>1309</v>
      </c>
      <c r="D178" s="107" t="s">
        <v>2429</v>
      </c>
      <c r="E178" s="108">
        <v>60.804200000000002</v>
      </c>
      <c r="F178" s="108">
        <v>25.7333</v>
      </c>
      <c r="G178" s="40">
        <v>16003</v>
      </c>
      <c r="H178" s="114">
        <v>814010000</v>
      </c>
    </row>
    <row r="179" spans="1:8" s="115" customFormat="1" ht="15" thickBot="1">
      <c r="A179" s="111" t="s">
        <v>952</v>
      </c>
      <c r="B179" s="113" t="s">
        <v>1310</v>
      </c>
      <c r="C179" s="110" t="s">
        <v>1311</v>
      </c>
      <c r="D179" s="107" t="s">
        <v>2421</v>
      </c>
      <c r="E179" s="108">
        <v>60.855600000000003</v>
      </c>
      <c r="F179" s="108">
        <v>22.697199999999999</v>
      </c>
      <c r="G179" s="40">
        <v>1329</v>
      </c>
      <c r="H179" s="114">
        <v>117720000</v>
      </c>
    </row>
    <row r="180" spans="1:8" s="115" customFormat="1" ht="15" thickBot="1">
      <c r="A180" s="111" t="s">
        <v>935</v>
      </c>
      <c r="B180" s="113" t="s">
        <v>1312</v>
      </c>
      <c r="C180" s="110" t="s">
        <v>1313</v>
      </c>
      <c r="D180" s="107" t="s">
        <v>2430</v>
      </c>
      <c r="E180" s="108">
        <v>61.677799999999998</v>
      </c>
      <c r="F180" s="108">
        <v>24.3569</v>
      </c>
      <c r="G180" s="40">
        <v>9158</v>
      </c>
      <c r="H180" s="114">
        <v>960080000.00000012</v>
      </c>
    </row>
    <row r="181" spans="1:8" s="115" customFormat="1" ht="15" thickBot="1">
      <c r="A181" s="111" t="s">
        <v>941</v>
      </c>
      <c r="B181" s="113" t="s">
        <v>1314</v>
      </c>
      <c r="C181" s="110" t="s">
        <v>1315</v>
      </c>
      <c r="D181" s="107" t="s">
        <v>2419</v>
      </c>
      <c r="E181" s="108">
        <v>64.2667</v>
      </c>
      <c r="F181" s="108">
        <v>24.816700000000001</v>
      </c>
      <c r="G181" s="40">
        <v>7288</v>
      </c>
      <c r="H181" s="114">
        <v>597540000</v>
      </c>
    </row>
    <row r="182" spans="1:8" s="115" customFormat="1" ht="15" thickBot="1">
      <c r="A182" s="111" t="s">
        <v>941</v>
      </c>
      <c r="B182" s="113" t="s">
        <v>1316</v>
      </c>
      <c r="C182" s="110" t="s">
        <v>1317</v>
      </c>
      <c r="D182" s="107" t="s">
        <v>2419</v>
      </c>
      <c r="E182" s="108">
        <v>65.014200000000002</v>
      </c>
      <c r="F182" s="108">
        <v>25.471900000000002</v>
      </c>
      <c r="G182" s="40">
        <v>205489</v>
      </c>
      <c r="H182" s="114">
        <v>3817540000</v>
      </c>
    </row>
    <row r="183" spans="1:8" s="115" customFormat="1" ht="15" thickBot="1">
      <c r="A183" s="111" t="s">
        <v>1045</v>
      </c>
      <c r="B183" s="113" t="s">
        <v>1318</v>
      </c>
      <c r="C183" s="110" t="s">
        <v>1319</v>
      </c>
      <c r="D183" s="107" t="s">
        <v>2434</v>
      </c>
      <c r="E183" s="108">
        <v>62.725000000000001</v>
      </c>
      <c r="F183" s="108">
        <v>29.0167</v>
      </c>
      <c r="G183" s="40">
        <v>6688</v>
      </c>
      <c r="H183" s="114">
        <v>584060000</v>
      </c>
    </row>
    <row r="184" spans="1:8" s="115" customFormat="1" ht="15" thickBot="1">
      <c r="A184" s="111" t="s">
        <v>946</v>
      </c>
      <c r="B184" s="113" t="s">
        <v>1320</v>
      </c>
      <c r="C184" s="110" t="s">
        <v>1321</v>
      </c>
      <c r="D184" s="107" t="s">
        <v>2429</v>
      </c>
      <c r="E184" s="108">
        <v>61.35</v>
      </c>
      <c r="F184" s="108">
        <v>25.274999999999999</v>
      </c>
      <c r="G184" s="40">
        <v>2896</v>
      </c>
      <c r="H184" s="114">
        <v>729850000</v>
      </c>
    </row>
    <row r="185" spans="1:8" s="115" customFormat="1" ht="15" thickBot="1">
      <c r="A185" s="111" t="s">
        <v>952</v>
      </c>
      <c r="B185" s="113" t="s">
        <v>1322</v>
      </c>
      <c r="C185" s="110" t="s">
        <v>1323</v>
      </c>
      <c r="D185" s="107" t="s">
        <v>2421</v>
      </c>
      <c r="E185" s="108">
        <v>60.456899999999997</v>
      </c>
      <c r="F185" s="108">
        <v>22.6861</v>
      </c>
      <c r="G185" s="40">
        <v>10850</v>
      </c>
      <c r="H185" s="114">
        <v>242270000</v>
      </c>
    </row>
    <row r="186" spans="1:8" s="115" customFormat="1" ht="15" thickBot="1">
      <c r="A186" s="111" t="s">
        <v>1025</v>
      </c>
      <c r="B186" s="113" t="s">
        <v>1324</v>
      </c>
      <c r="C186" s="110" t="s">
        <v>1325</v>
      </c>
      <c r="D186" s="107" t="s">
        <v>2432</v>
      </c>
      <c r="E186" s="108">
        <v>64.408299999999997</v>
      </c>
      <c r="F186" s="108">
        <v>27.841699999999999</v>
      </c>
      <c r="G186" s="40">
        <v>3273</v>
      </c>
      <c r="H186" s="114">
        <v>1139110000</v>
      </c>
    </row>
    <row r="187" spans="1:8" s="115" customFormat="1" ht="15" thickBot="1">
      <c r="A187" s="111" t="s">
        <v>952</v>
      </c>
      <c r="B187" s="113" t="s">
        <v>1326</v>
      </c>
      <c r="C187" s="110" t="s">
        <v>1327</v>
      </c>
      <c r="D187" s="107" t="s">
        <v>2421</v>
      </c>
      <c r="E187" s="108">
        <v>60.3</v>
      </c>
      <c r="F187" s="108">
        <v>22.3</v>
      </c>
      <c r="G187" s="40">
        <v>15132</v>
      </c>
      <c r="H187" s="114">
        <v>5548140000</v>
      </c>
    </row>
    <row r="188" spans="1:8" s="115" customFormat="1" ht="15" thickBot="1">
      <c r="A188" s="111" t="s">
        <v>1048</v>
      </c>
      <c r="B188" s="113" t="s">
        <v>1328</v>
      </c>
      <c r="C188" s="110" t="s">
        <v>1329</v>
      </c>
      <c r="D188" s="107" t="s">
        <v>2435</v>
      </c>
      <c r="E188" s="108">
        <v>61.55</v>
      </c>
      <c r="F188" s="108">
        <v>29.5</v>
      </c>
      <c r="G188" s="40">
        <v>4734</v>
      </c>
      <c r="H188" s="114">
        <v>760710000</v>
      </c>
    </row>
    <row r="189" spans="1:8" s="115" customFormat="1" ht="15" thickBot="1">
      <c r="A189" s="111" t="s">
        <v>935</v>
      </c>
      <c r="B189" s="113" t="s">
        <v>1330</v>
      </c>
      <c r="C189" s="110" t="s">
        <v>1331</v>
      </c>
      <c r="D189" s="107" t="s">
        <v>2430</v>
      </c>
      <c r="E189" s="108">
        <v>62.009700000000002</v>
      </c>
      <c r="F189" s="108">
        <v>23.024999999999999</v>
      </c>
      <c r="G189" s="40">
        <v>6404</v>
      </c>
      <c r="H189" s="114">
        <v>909670000</v>
      </c>
    </row>
    <row r="190" spans="1:8" s="115" customFormat="1" ht="14.4" thickBot="1">
      <c r="A190" s="111" t="s">
        <v>1057</v>
      </c>
      <c r="B190" s="113" t="s">
        <v>1332</v>
      </c>
      <c r="C190" s="110" t="s">
        <v>1333</v>
      </c>
      <c r="D190" s="111" t="s">
        <v>1334</v>
      </c>
      <c r="E190" s="116">
        <v>63.600693</v>
      </c>
      <c r="F190" s="116">
        <v>22.796908999999999</v>
      </c>
      <c r="G190" s="40">
        <v>11081</v>
      </c>
      <c r="H190" s="114">
        <v>826050000</v>
      </c>
    </row>
    <row r="191" spans="1:8" s="115" customFormat="1" ht="15" thickBot="1">
      <c r="A191" s="111" t="s">
        <v>963</v>
      </c>
      <c r="B191" s="113" t="s">
        <v>1335</v>
      </c>
      <c r="C191" s="110" t="s">
        <v>1336</v>
      </c>
      <c r="D191" s="107" t="s">
        <v>2425</v>
      </c>
      <c r="E191" s="108">
        <v>67.1083</v>
      </c>
      <c r="F191" s="108">
        <v>27.5167</v>
      </c>
      <c r="G191" s="40">
        <v>939</v>
      </c>
      <c r="H191" s="114">
        <v>1881540000</v>
      </c>
    </row>
    <row r="192" spans="1:8" s="115" customFormat="1" ht="15" thickBot="1">
      <c r="A192" s="111" t="s">
        <v>963</v>
      </c>
      <c r="B192" s="113" t="s">
        <v>1337</v>
      </c>
      <c r="C192" s="110" t="s">
        <v>1338</v>
      </c>
      <c r="D192" s="107" t="s">
        <v>2425</v>
      </c>
      <c r="E192" s="108">
        <v>66.775599999999997</v>
      </c>
      <c r="F192" s="108">
        <v>23.9635</v>
      </c>
      <c r="G192" s="40">
        <v>3373</v>
      </c>
      <c r="H192" s="114">
        <v>1864660000</v>
      </c>
    </row>
    <row r="193" spans="1:8" s="115" customFormat="1" ht="15" thickBot="1">
      <c r="A193" s="111" t="s">
        <v>990</v>
      </c>
      <c r="B193" s="113" t="s">
        <v>1339</v>
      </c>
      <c r="C193" s="110" t="s">
        <v>1340</v>
      </c>
      <c r="D193" s="107" t="s">
        <v>2428</v>
      </c>
      <c r="E193" s="108">
        <v>63.216700000000003</v>
      </c>
      <c r="F193" s="108">
        <v>24.416699999999999</v>
      </c>
      <c r="G193" s="40">
        <v>2759</v>
      </c>
      <c r="H193" s="114">
        <v>775190000</v>
      </c>
    </row>
    <row r="194" spans="1:8" s="115" customFormat="1" ht="15" thickBot="1">
      <c r="A194" s="111" t="s">
        <v>960</v>
      </c>
      <c r="B194" s="113" t="s">
        <v>1341</v>
      </c>
      <c r="C194" s="110" t="s">
        <v>1342</v>
      </c>
      <c r="D194" s="107" t="s">
        <v>2424</v>
      </c>
      <c r="E194" s="108">
        <v>61.502800000000001</v>
      </c>
      <c r="F194" s="108">
        <v>26.479199999999999</v>
      </c>
      <c r="G194" s="40">
        <v>1690</v>
      </c>
      <c r="H194" s="114">
        <v>454200000</v>
      </c>
    </row>
    <row r="195" spans="1:8" s="115" customFormat="1" ht="15" thickBot="1">
      <c r="A195" s="111" t="s">
        <v>998</v>
      </c>
      <c r="B195" s="113" t="s">
        <v>1343</v>
      </c>
      <c r="C195" s="110" t="s">
        <v>1344</v>
      </c>
      <c r="D195" s="107" t="s">
        <v>2417</v>
      </c>
      <c r="E195" s="108">
        <v>62.25</v>
      </c>
      <c r="F195" s="108">
        <v>25.183299999999999</v>
      </c>
      <c r="G195" s="40">
        <v>3841</v>
      </c>
      <c r="H195" s="114">
        <v>495410000</v>
      </c>
    </row>
    <row r="196" spans="1:8" s="115" customFormat="1" ht="15" thickBot="1">
      <c r="A196" s="111" t="s">
        <v>960</v>
      </c>
      <c r="B196" s="113" t="s">
        <v>1345</v>
      </c>
      <c r="C196" s="110" t="s">
        <v>1346</v>
      </c>
      <c r="D196" s="107" t="s">
        <v>2424</v>
      </c>
      <c r="E196" s="108">
        <v>62.3</v>
      </c>
      <c r="F196" s="108">
        <v>27.158300000000001</v>
      </c>
      <c r="G196" s="40">
        <v>17682</v>
      </c>
      <c r="H196" s="114">
        <v>1836230000</v>
      </c>
    </row>
    <row r="197" spans="1:8" s="115" customFormat="1" ht="15" thickBot="1">
      <c r="A197" s="111" t="s">
        <v>1036</v>
      </c>
      <c r="B197" s="113" t="s">
        <v>1347</v>
      </c>
      <c r="C197" s="110" t="s">
        <v>1348</v>
      </c>
      <c r="D197" s="107" t="s">
        <v>2433</v>
      </c>
      <c r="E197" s="108">
        <v>63.2333</v>
      </c>
      <c r="F197" s="108">
        <v>26.758299999999998</v>
      </c>
      <c r="G197" s="40">
        <v>4391</v>
      </c>
      <c r="H197" s="114">
        <v>1406510000</v>
      </c>
    </row>
    <row r="198" spans="1:8" s="115" customFormat="1" ht="14.4" thickBot="1">
      <c r="A198" s="111" t="s">
        <v>1057</v>
      </c>
      <c r="B198" s="113" t="s">
        <v>1349</v>
      </c>
      <c r="C198" s="110" t="s">
        <v>1350</v>
      </c>
      <c r="D198" s="111" t="s">
        <v>1351</v>
      </c>
      <c r="E198" s="116">
        <v>63.674404000000003</v>
      </c>
      <c r="F198" s="116">
        <v>22.696608999999999</v>
      </c>
      <c r="G198" s="40">
        <v>19208</v>
      </c>
      <c r="H198" s="114">
        <v>396350000</v>
      </c>
    </row>
    <row r="199" spans="1:8" s="115" customFormat="1" ht="15" thickBot="1">
      <c r="A199" s="111" t="s">
        <v>998</v>
      </c>
      <c r="B199" s="113" t="s">
        <v>1352</v>
      </c>
      <c r="C199" s="110" t="s">
        <v>1353</v>
      </c>
      <c r="D199" s="107" t="s">
        <v>2417</v>
      </c>
      <c r="E199" s="108">
        <v>63.366700000000002</v>
      </c>
      <c r="F199" s="108">
        <v>25.574999999999999</v>
      </c>
      <c r="G199" s="40">
        <v>4032</v>
      </c>
      <c r="H199" s="114">
        <v>1247490000</v>
      </c>
    </row>
    <row r="200" spans="1:8" s="115" customFormat="1" ht="15" thickBot="1">
      <c r="A200" s="111" t="s">
        <v>935</v>
      </c>
      <c r="B200" s="113" t="s">
        <v>1354</v>
      </c>
      <c r="C200" s="110" t="s">
        <v>1355</v>
      </c>
      <c r="D200" s="107" t="s">
        <v>2430</v>
      </c>
      <c r="E200" s="108">
        <v>61.466700000000003</v>
      </c>
      <c r="F200" s="108">
        <v>23.65</v>
      </c>
      <c r="G200" s="40">
        <v>19623</v>
      </c>
      <c r="H200" s="114">
        <v>103970000</v>
      </c>
    </row>
    <row r="201" spans="1:8" s="115" customFormat="1" ht="15" thickBot="1">
      <c r="A201" s="111" t="s">
        <v>1045</v>
      </c>
      <c r="B201" s="113" t="s">
        <v>1356</v>
      </c>
      <c r="C201" s="110" t="s">
        <v>1357</v>
      </c>
      <c r="D201" s="107" t="s">
        <v>2434</v>
      </c>
      <c r="E201" s="108">
        <v>62.854999999999997</v>
      </c>
      <c r="F201" s="108">
        <v>29.366700000000002</v>
      </c>
      <c r="G201" s="40">
        <v>4246</v>
      </c>
      <c r="H201" s="114">
        <v>958320000</v>
      </c>
    </row>
    <row r="202" spans="1:8" s="115" customFormat="1" ht="15" thickBot="1">
      <c r="A202" s="111" t="s">
        <v>968</v>
      </c>
      <c r="B202" s="113" t="s">
        <v>1358</v>
      </c>
      <c r="C202" s="110" t="s">
        <v>1359</v>
      </c>
      <c r="D202" s="107" t="s">
        <v>2426</v>
      </c>
      <c r="E202" s="108">
        <v>61.691699999999997</v>
      </c>
      <c r="F202" s="108">
        <v>22.008299999999998</v>
      </c>
      <c r="G202" s="40">
        <v>2089</v>
      </c>
      <c r="H202" s="114">
        <v>332050000</v>
      </c>
    </row>
    <row r="203" spans="1:8" s="115" customFormat="1" ht="15" thickBot="1">
      <c r="A203" s="111" t="s">
        <v>968</v>
      </c>
      <c r="B203" s="113" t="s">
        <v>1360</v>
      </c>
      <c r="C203" s="110" t="s">
        <v>1361</v>
      </c>
      <c r="D203" s="107" t="s">
        <v>2426</v>
      </c>
      <c r="E203" s="108">
        <v>61.484699999999997</v>
      </c>
      <c r="F203" s="108">
        <v>21.7972</v>
      </c>
      <c r="G203" s="40">
        <v>83934</v>
      </c>
      <c r="H203" s="114">
        <v>2062000000</v>
      </c>
    </row>
    <row r="204" spans="1:8" s="115" customFormat="1" ht="15" thickBot="1">
      <c r="A204" s="111" t="s">
        <v>949</v>
      </c>
      <c r="B204" s="113" t="s">
        <v>1362</v>
      </c>
      <c r="C204" s="110" t="s">
        <v>1363</v>
      </c>
      <c r="D204" s="107" t="s">
        <v>2420</v>
      </c>
      <c r="E204" s="108">
        <v>60.475000000000001</v>
      </c>
      <c r="F204" s="108">
        <v>25.375</v>
      </c>
      <c r="G204" s="40">
        <v>5035</v>
      </c>
      <c r="H204" s="114">
        <v>150090000</v>
      </c>
    </row>
    <row r="205" spans="1:8" s="115" customFormat="1" ht="15" thickBot="1">
      <c r="A205" s="111" t="s">
        <v>949</v>
      </c>
      <c r="B205" s="113" t="s">
        <v>1364</v>
      </c>
      <c r="C205" s="110" t="s">
        <v>1365</v>
      </c>
      <c r="D205" s="107" t="s">
        <v>2420</v>
      </c>
      <c r="E205" s="108">
        <v>60.393099999999997</v>
      </c>
      <c r="F205" s="108">
        <v>25.663900000000002</v>
      </c>
      <c r="G205" s="40">
        <v>50380</v>
      </c>
      <c r="H205" s="114">
        <v>2139810000</v>
      </c>
    </row>
    <row r="206" spans="1:8" s="115" customFormat="1" ht="15" thickBot="1">
      <c r="A206" s="111" t="s">
        <v>963</v>
      </c>
      <c r="B206" s="113" t="s">
        <v>1366</v>
      </c>
      <c r="C206" s="110" t="s">
        <v>1367</v>
      </c>
      <c r="D206" s="107" t="s">
        <v>2425</v>
      </c>
      <c r="E206" s="108">
        <v>66.109700000000004</v>
      </c>
      <c r="F206" s="108">
        <v>28.1739</v>
      </c>
      <c r="G206" s="40">
        <v>3183</v>
      </c>
      <c r="H206" s="114">
        <v>3544900000</v>
      </c>
    </row>
    <row r="207" spans="1:8" s="115" customFormat="1" ht="15" thickBot="1">
      <c r="A207" s="111" t="s">
        <v>941</v>
      </c>
      <c r="B207" s="113" t="s">
        <v>1368</v>
      </c>
      <c r="C207" s="110" t="s">
        <v>1369</v>
      </c>
      <c r="D207" s="107" t="s">
        <v>2419</v>
      </c>
      <c r="E207" s="108">
        <v>65.3583</v>
      </c>
      <c r="F207" s="108">
        <v>27</v>
      </c>
      <c r="G207" s="40">
        <v>7873</v>
      </c>
      <c r="H207" s="114">
        <v>5867270000</v>
      </c>
    </row>
    <row r="208" spans="1:8" s="115" customFormat="1" ht="15" thickBot="1">
      <c r="A208" s="111" t="s">
        <v>949</v>
      </c>
      <c r="B208" s="113" t="s">
        <v>1370</v>
      </c>
      <c r="C208" s="110" t="s">
        <v>1371</v>
      </c>
      <c r="D208" s="107" t="s">
        <v>2420</v>
      </c>
      <c r="E208" s="108">
        <v>60.645000000000003</v>
      </c>
      <c r="F208" s="108">
        <v>25.583300000000001</v>
      </c>
      <c r="G208" s="40">
        <v>1860</v>
      </c>
      <c r="H208" s="114">
        <v>145940000</v>
      </c>
    </row>
    <row r="209" spans="1:8" s="115" customFormat="1" ht="15" thickBot="1">
      <c r="A209" s="111" t="s">
        <v>935</v>
      </c>
      <c r="B209" s="113" t="s">
        <v>1372</v>
      </c>
      <c r="C209" s="110" t="s">
        <v>1373</v>
      </c>
      <c r="D209" s="107" t="s">
        <v>2430</v>
      </c>
      <c r="E209" s="108">
        <v>61.111699999999999</v>
      </c>
      <c r="F209" s="108">
        <v>23.105</v>
      </c>
      <c r="G209" s="40">
        <v>2828</v>
      </c>
      <c r="H209" s="114">
        <v>364020000</v>
      </c>
    </row>
    <row r="210" spans="1:8" s="115" customFormat="1" ht="15" thickBot="1">
      <c r="A210" s="111" t="s">
        <v>1025</v>
      </c>
      <c r="B210" s="113" t="s">
        <v>1374</v>
      </c>
      <c r="C210" s="110" t="s">
        <v>1375</v>
      </c>
      <c r="D210" s="107" t="s">
        <v>2432</v>
      </c>
      <c r="E210" s="108">
        <v>64.868099999999998</v>
      </c>
      <c r="F210" s="108">
        <v>27.6708</v>
      </c>
      <c r="G210" s="40">
        <v>2528</v>
      </c>
      <c r="H210" s="114">
        <v>2598690000</v>
      </c>
    </row>
    <row r="211" spans="1:8" s="115" customFormat="1" ht="15" thickBot="1">
      <c r="A211" s="111" t="s">
        <v>960</v>
      </c>
      <c r="B211" s="113" t="s">
        <v>1376</v>
      </c>
      <c r="C211" s="110" t="s">
        <v>1377</v>
      </c>
      <c r="D211" s="107" t="s">
        <v>2424</v>
      </c>
      <c r="E211" s="108">
        <v>61.524999999999999</v>
      </c>
      <c r="F211" s="108">
        <v>28.183299999999999</v>
      </c>
      <c r="G211" s="40">
        <v>2151</v>
      </c>
      <c r="H211" s="114">
        <v>1237750000</v>
      </c>
    </row>
    <row r="212" spans="1:8" s="115" customFormat="1" ht="14.4" thickBot="1">
      <c r="A212" s="111" t="s">
        <v>993</v>
      </c>
      <c r="B212" s="113" t="s">
        <v>1378</v>
      </c>
      <c r="C212" s="110" t="s">
        <v>1379</v>
      </c>
      <c r="D212" s="111" t="s">
        <v>1380</v>
      </c>
      <c r="E212" s="116">
        <v>60.492165</v>
      </c>
      <c r="F212" s="116">
        <v>26.543057000000001</v>
      </c>
      <c r="G212" s="40">
        <v>5140</v>
      </c>
      <c r="H212" s="114">
        <v>780960000</v>
      </c>
    </row>
    <row r="213" spans="1:8" s="115" customFormat="1" ht="15" thickBot="1">
      <c r="A213" s="111" t="s">
        <v>941</v>
      </c>
      <c r="B213" s="113" t="s">
        <v>1381</v>
      </c>
      <c r="C213" s="110" t="s">
        <v>1382</v>
      </c>
      <c r="D213" s="107" t="s">
        <v>2419</v>
      </c>
      <c r="E213" s="108">
        <v>64.466700000000003</v>
      </c>
      <c r="F213" s="108">
        <v>24.258299999999998</v>
      </c>
      <c r="G213" s="40">
        <v>3077</v>
      </c>
      <c r="H213" s="114">
        <v>1365090000</v>
      </c>
    </row>
    <row r="214" spans="1:8" s="115" customFormat="1" ht="14.4" thickBot="1">
      <c r="A214" s="111" t="s">
        <v>941</v>
      </c>
      <c r="B214" s="113" t="s">
        <v>1383</v>
      </c>
      <c r="C214" s="110" t="s">
        <v>1384</v>
      </c>
      <c r="D214" s="111" t="s">
        <v>1384</v>
      </c>
      <c r="E214" s="116">
        <v>63.681198999999999</v>
      </c>
      <c r="F214" s="116">
        <v>25.981506</v>
      </c>
      <c r="G214" s="40">
        <v>5131</v>
      </c>
      <c r="H214" s="114">
        <v>1459460000</v>
      </c>
    </row>
    <row r="215" spans="1:8" s="115" customFormat="1" ht="15" thickBot="1">
      <c r="A215" s="111" t="s">
        <v>941</v>
      </c>
      <c r="B215" s="113" t="s">
        <v>1385</v>
      </c>
      <c r="C215" s="110" t="s">
        <v>1386</v>
      </c>
      <c r="D215" s="107" t="s">
        <v>2419</v>
      </c>
      <c r="E215" s="108">
        <v>64.097200000000001</v>
      </c>
      <c r="F215" s="108">
        <v>26.3306</v>
      </c>
      <c r="G215" s="40">
        <v>1578</v>
      </c>
      <c r="H215" s="114">
        <v>847480000</v>
      </c>
    </row>
    <row r="216" spans="1:8" s="115" customFormat="1" ht="15" thickBot="1">
      <c r="A216" s="111" t="s">
        <v>952</v>
      </c>
      <c r="B216" s="113" t="s">
        <v>1387</v>
      </c>
      <c r="C216" s="110" t="s">
        <v>1388</v>
      </c>
      <c r="D216" s="107" t="s">
        <v>2421</v>
      </c>
      <c r="E216" s="108">
        <v>60.95</v>
      </c>
      <c r="F216" s="108">
        <v>21.441700000000001</v>
      </c>
      <c r="G216" s="40">
        <v>2004</v>
      </c>
      <c r="H216" s="114">
        <v>291750000</v>
      </c>
    </row>
    <row r="217" spans="1:8" s="115" customFormat="1" ht="15" thickBot="1">
      <c r="A217" s="111" t="s">
        <v>935</v>
      </c>
      <c r="B217" s="113" t="s">
        <v>1389</v>
      </c>
      <c r="C217" s="110" t="s">
        <v>1390</v>
      </c>
      <c r="D217" s="107" t="s">
        <v>2430</v>
      </c>
      <c r="E217" s="108">
        <v>61.338900000000002</v>
      </c>
      <c r="F217" s="108">
        <v>24.2681</v>
      </c>
      <c r="G217" s="40">
        <v>6435</v>
      </c>
      <c r="H217" s="114">
        <v>738140000</v>
      </c>
    </row>
    <row r="218" spans="1:8" s="115" customFormat="1" ht="14.4" thickBot="1">
      <c r="A218" s="111" t="s">
        <v>952</v>
      </c>
      <c r="B218" s="113" t="s">
        <v>1391</v>
      </c>
      <c r="C218" s="110" t="s">
        <v>1392</v>
      </c>
      <c r="D218" s="111" t="s">
        <v>1392</v>
      </c>
      <c r="E218" s="116">
        <v>60.719831999999997</v>
      </c>
      <c r="F218" s="116">
        <v>22.603693</v>
      </c>
      <c r="G218" s="40">
        <v>8276</v>
      </c>
      <c r="H218" s="114">
        <v>773690000</v>
      </c>
    </row>
    <row r="219" spans="1:8" s="115" customFormat="1" ht="15" thickBot="1">
      <c r="A219" s="111" t="s">
        <v>941</v>
      </c>
      <c r="B219" s="113" t="s">
        <v>1393</v>
      </c>
      <c r="C219" s="110" t="s">
        <v>1394</v>
      </c>
      <c r="D219" s="107" t="s">
        <v>2419</v>
      </c>
      <c r="E219" s="108">
        <v>64.684700000000007</v>
      </c>
      <c r="F219" s="108">
        <v>24.479199999999999</v>
      </c>
      <c r="G219" s="40">
        <v>24679</v>
      </c>
      <c r="H219" s="114">
        <v>1888970000</v>
      </c>
    </row>
    <row r="220" spans="1:8" s="115" customFormat="1" ht="15" thickBot="1">
      <c r="A220" s="111" t="s">
        <v>949</v>
      </c>
      <c r="B220" s="113" t="s">
        <v>1395</v>
      </c>
      <c r="C220" s="110" t="s">
        <v>1396</v>
      </c>
      <c r="D220" s="107" t="s">
        <v>2420</v>
      </c>
      <c r="E220" s="116">
        <v>59.977350000000001</v>
      </c>
      <c r="F220" s="116">
        <v>23.43967</v>
      </c>
      <c r="G220" s="40">
        <v>27536</v>
      </c>
      <c r="H220" s="114">
        <v>2354220000</v>
      </c>
    </row>
    <row r="221" spans="1:8" s="115" customFormat="1" ht="15" thickBot="1">
      <c r="A221" s="111" t="s">
        <v>952</v>
      </c>
      <c r="B221" s="113" t="s">
        <v>1397</v>
      </c>
      <c r="C221" s="110" t="s">
        <v>1398</v>
      </c>
      <c r="D221" s="107" t="s">
        <v>2421</v>
      </c>
      <c r="E221" s="108">
        <v>60.4861</v>
      </c>
      <c r="F221" s="108">
        <v>22.1694</v>
      </c>
      <c r="G221" s="40">
        <v>24056</v>
      </c>
      <c r="H221" s="114">
        <v>50060000</v>
      </c>
    </row>
    <row r="222" spans="1:8" s="115" customFormat="1" ht="15" thickBot="1">
      <c r="A222" s="111" t="s">
        <v>960</v>
      </c>
      <c r="B222" s="113" t="s">
        <v>1399</v>
      </c>
      <c r="C222" s="110" t="s">
        <v>1400</v>
      </c>
      <c r="D222" s="107" t="s">
        <v>2424</v>
      </c>
      <c r="E222" s="108">
        <v>62.066699999999997</v>
      </c>
      <c r="F222" s="108">
        <v>28.3</v>
      </c>
      <c r="G222" s="40">
        <v>3431</v>
      </c>
      <c r="H222" s="114">
        <v>925190000</v>
      </c>
    </row>
    <row r="223" spans="1:8" s="115" customFormat="1" ht="15" thickBot="1">
      <c r="A223" s="111" t="s">
        <v>963</v>
      </c>
      <c r="B223" s="113" t="s">
        <v>1401</v>
      </c>
      <c r="C223" s="110" t="s">
        <v>1402</v>
      </c>
      <c r="D223" s="107" t="s">
        <v>2425</v>
      </c>
      <c r="E223" s="108">
        <v>65.927499999999995</v>
      </c>
      <c r="F223" s="108">
        <v>26.5184</v>
      </c>
      <c r="G223" s="40">
        <v>3783</v>
      </c>
      <c r="H223" s="114">
        <v>3694790000</v>
      </c>
    </row>
    <row r="224" spans="1:8" s="115" customFormat="1" ht="15" thickBot="1">
      <c r="A224" s="111" t="s">
        <v>968</v>
      </c>
      <c r="B224" s="113" t="s">
        <v>1403</v>
      </c>
      <c r="C224" s="110" t="s">
        <v>280</v>
      </c>
      <c r="D224" s="107" t="s">
        <v>2426</v>
      </c>
      <c r="E224" s="108">
        <v>61.116700000000002</v>
      </c>
      <c r="F224" s="108">
        <v>21.5</v>
      </c>
      <c r="G224" s="40">
        <v>39205</v>
      </c>
      <c r="H224" s="114">
        <v>1110130000</v>
      </c>
    </row>
    <row r="225" spans="1:8" s="115" customFormat="1" ht="15" thickBot="1">
      <c r="A225" s="111" t="s">
        <v>1036</v>
      </c>
      <c r="B225" s="113" t="s">
        <v>1404</v>
      </c>
      <c r="C225" s="110" t="s">
        <v>1405</v>
      </c>
      <c r="D225" s="107" t="s">
        <v>2433</v>
      </c>
      <c r="E225" s="108">
        <v>62.621699999999997</v>
      </c>
      <c r="F225" s="108">
        <v>26.833300000000001</v>
      </c>
      <c r="G225" s="40">
        <v>3121</v>
      </c>
      <c r="H225" s="114">
        <v>761990000</v>
      </c>
    </row>
    <row r="226" spans="1:8" s="115" customFormat="1" ht="15" thickBot="1">
      <c r="A226" s="111" t="s">
        <v>1036</v>
      </c>
      <c r="B226" s="113" t="s">
        <v>1406</v>
      </c>
      <c r="C226" s="110" t="s">
        <v>1407</v>
      </c>
      <c r="D226" s="107" t="s">
        <v>2433</v>
      </c>
      <c r="E226" s="108">
        <v>63.494399999999999</v>
      </c>
      <c r="F226" s="108">
        <v>28.2986</v>
      </c>
      <c r="G226" s="40">
        <v>1602</v>
      </c>
      <c r="H226" s="114">
        <v>1235250000</v>
      </c>
    </row>
    <row r="227" spans="1:8" s="115" customFormat="1" ht="14.4" thickBot="1">
      <c r="A227" s="111" t="s">
        <v>1048</v>
      </c>
      <c r="B227" s="113" t="s">
        <v>1408</v>
      </c>
      <c r="C227" s="110" t="s">
        <v>1409</v>
      </c>
      <c r="D227" s="111" t="s">
        <v>1409</v>
      </c>
      <c r="E227" s="116">
        <v>61.434570999999998</v>
      </c>
      <c r="F227" s="116">
        <v>29.371368</v>
      </c>
      <c r="G227" s="40">
        <v>3226</v>
      </c>
      <c r="H227" s="114">
        <v>401900000</v>
      </c>
    </row>
    <row r="228" spans="1:8" s="115" customFormat="1" ht="15" thickBot="1">
      <c r="A228" s="111" t="s">
        <v>941</v>
      </c>
      <c r="B228" s="113" t="s">
        <v>1410</v>
      </c>
      <c r="C228" s="110" t="s">
        <v>1411</v>
      </c>
      <c r="D228" s="107" t="s">
        <v>2419</v>
      </c>
      <c r="E228" s="108">
        <v>63.605600000000003</v>
      </c>
      <c r="F228" s="108">
        <v>24.931899999999999</v>
      </c>
      <c r="G228" s="40">
        <v>2718</v>
      </c>
      <c r="H228" s="114">
        <v>503340000</v>
      </c>
    </row>
    <row r="229" spans="1:8" s="115" customFormat="1" ht="15" thickBot="1">
      <c r="A229" s="111" t="s">
        <v>977</v>
      </c>
      <c r="B229" s="113" t="s">
        <v>1412</v>
      </c>
      <c r="C229" s="110" t="s">
        <v>1413</v>
      </c>
      <c r="D229" s="107" t="s">
        <v>2427</v>
      </c>
      <c r="E229" s="108">
        <v>60.7333</v>
      </c>
      <c r="F229" s="108">
        <v>24.7667</v>
      </c>
      <c r="G229" s="40">
        <v>28793</v>
      </c>
      <c r="H229" s="114">
        <v>125550000</v>
      </c>
    </row>
    <row r="230" spans="1:8" s="115" customFormat="1" ht="15" thickBot="1">
      <c r="A230" s="111" t="s">
        <v>1025</v>
      </c>
      <c r="B230" s="113" t="s">
        <v>1414</v>
      </c>
      <c r="C230" s="110" t="s">
        <v>1415</v>
      </c>
      <c r="D230" s="107" t="s">
        <v>2432</v>
      </c>
      <c r="E230" s="108">
        <v>64.505600000000001</v>
      </c>
      <c r="F230" s="108">
        <v>28.213899999999999</v>
      </c>
      <c r="G230" s="40">
        <v>1272</v>
      </c>
      <c r="H230" s="114">
        <v>897940000</v>
      </c>
    </row>
    <row r="231" spans="1:8" s="115" customFormat="1" ht="15" thickBot="1">
      <c r="A231" s="111" t="s">
        <v>963</v>
      </c>
      <c r="B231" s="113" t="s">
        <v>1416</v>
      </c>
      <c r="C231" s="110" t="s">
        <v>1417</v>
      </c>
      <c r="D231" s="107" t="s">
        <v>2425</v>
      </c>
      <c r="E231" s="108">
        <v>66.502799999999993</v>
      </c>
      <c r="F231" s="108">
        <v>25.7285</v>
      </c>
      <c r="G231" s="40">
        <v>63042</v>
      </c>
      <c r="H231" s="114">
        <v>8016750000</v>
      </c>
    </row>
    <row r="232" spans="1:8" s="115" customFormat="1" ht="15" thickBot="1">
      <c r="A232" s="111" t="s">
        <v>1048</v>
      </c>
      <c r="B232" s="113" t="s">
        <v>1418</v>
      </c>
      <c r="C232" s="110" t="s">
        <v>1419</v>
      </c>
      <c r="D232" s="107" t="s">
        <v>2435</v>
      </c>
      <c r="E232" s="108">
        <v>61.291699999999999</v>
      </c>
      <c r="F232" s="108">
        <v>28.816700000000001</v>
      </c>
      <c r="G232" s="40">
        <v>4994</v>
      </c>
      <c r="H232" s="114">
        <v>1219850000</v>
      </c>
    </row>
    <row r="233" spans="1:8" s="115" customFormat="1" ht="15" thickBot="1">
      <c r="A233" s="111" t="s">
        <v>935</v>
      </c>
      <c r="B233" s="113" t="s">
        <v>1420</v>
      </c>
      <c r="C233" s="110" t="s">
        <v>1421</v>
      </c>
      <c r="D233" s="107" t="s">
        <v>2430</v>
      </c>
      <c r="E233" s="108">
        <v>61.9833</v>
      </c>
      <c r="F233" s="108">
        <v>24.083300000000001</v>
      </c>
      <c r="G233" s="40">
        <v>4283</v>
      </c>
      <c r="H233" s="114">
        <v>950160000.00000012</v>
      </c>
    </row>
    <row r="234" spans="1:8" s="115" customFormat="1" ht="15" thickBot="1">
      <c r="A234" s="111" t="s">
        <v>952</v>
      </c>
      <c r="B234" s="113" t="s">
        <v>1422</v>
      </c>
      <c r="C234" s="110" t="s">
        <v>1423</v>
      </c>
      <c r="D234" s="107" t="s">
        <v>2421</v>
      </c>
      <c r="E234" s="108">
        <v>60.541699999999999</v>
      </c>
      <c r="F234" s="108">
        <v>22.222200000000001</v>
      </c>
      <c r="G234" s="40">
        <v>6327</v>
      </c>
      <c r="H234" s="114">
        <v>127900000</v>
      </c>
    </row>
    <row r="235" spans="1:8" s="115" customFormat="1" ht="15" thickBot="1">
      <c r="A235" s="111" t="s">
        <v>1045</v>
      </c>
      <c r="B235" s="113" t="s">
        <v>1424</v>
      </c>
      <c r="C235" s="110" t="s">
        <v>1425</v>
      </c>
      <c r="D235" s="107" t="s">
        <v>2434</v>
      </c>
      <c r="E235" s="108">
        <v>62.313299999999998</v>
      </c>
      <c r="F235" s="108">
        <v>29.625</v>
      </c>
      <c r="G235" s="40">
        <v>2126</v>
      </c>
      <c r="H235" s="114">
        <v>699680000</v>
      </c>
    </row>
    <row r="236" spans="1:8" s="115" customFormat="1" ht="15" thickBot="1">
      <c r="A236" s="111" t="s">
        <v>998</v>
      </c>
      <c r="B236" s="113" t="s">
        <v>1426</v>
      </c>
      <c r="C236" s="110" t="s">
        <v>1427</v>
      </c>
      <c r="D236" s="107" t="s">
        <v>2417</v>
      </c>
      <c r="E236" s="108">
        <v>62.705599999999997</v>
      </c>
      <c r="F236" s="108">
        <v>25.256900000000002</v>
      </c>
      <c r="G236" s="40">
        <v>9309</v>
      </c>
      <c r="H236" s="114">
        <v>1422720000</v>
      </c>
    </row>
    <row r="237" spans="1:8" s="115" customFormat="1" ht="15" thickBot="1">
      <c r="A237" s="111" t="s">
        <v>963</v>
      </c>
      <c r="B237" s="113" t="s">
        <v>1428</v>
      </c>
      <c r="C237" s="110" t="s">
        <v>1429</v>
      </c>
      <c r="D237" s="107" t="s">
        <v>2425</v>
      </c>
      <c r="E237" s="108">
        <v>66.833299999999994</v>
      </c>
      <c r="F237" s="108">
        <v>28.666699999999999</v>
      </c>
      <c r="G237" s="40">
        <v>3400</v>
      </c>
      <c r="H237" s="114">
        <v>5872680000</v>
      </c>
    </row>
    <row r="238" spans="1:8" s="115" customFormat="1" ht="15" thickBot="1">
      <c r="A238" s="111" t="s">
        <v>952</v>
      </c>
      <c r="B238" s="113" t="s">
        <v>1430</v>
      </c>
      <c r="C238" s="110" t="s">
        <v>1431</v>
      </c>
      <c r="D238" s="107" t="s">
        <v>2421</v>
      </c>
      <c r="E238" s="108">
        <v>60.383099999999999</v>
      </c>
      <c r="F238" s="108">
        <v>23.133099999999999</v>
      </c>
      <c r="G238" s="40">
        <v>51833</v>
      </c>
      <c r="H238" s="114">
        <v>2168280000</v>
      </c>
    </row>
    <row r="239" spans="1:8" s="115" customFormat="1" ht="15" thickBot="1">
      <c r="A239" s="111" t="s">
        <v>955</v>
      </c>
      <c r="B239" s="113" t="s">
        <v>1432</v>
      </c>
      <c r="C239" s="110" t="s">
        <v>1433</v>
      </c>
      <c r="D239" s="109" t="s">
        <v>2422</v>
      </c>
      <c r="E239" s="116">
        <v>60.275525000000002</v>
      </c>
      <c r="F239" s="116">
        <v>20.061919</v>
      </c>
      <c r="G239" s="40">
        <v>1849</v>
      </c>
      <c r="H239" s="114">
        <v>1166870000</v>
      </c>
    </row>
    <row r="240" spans="1:8" s="115" customFormat="1" ht="15" thickBot="1">
      <c r="A240" s="111" t="s">
        <v>935</v>
      </c>
      <c r="B240" s="113" t="s">
        <v>1434</v>
      </c>
      <c r="C240" s="110" t="s">
        <v>1435</v>
      </c>
      <c r="D240" s="107" t="s">
        <v>2430</v>
      </c>
      <c r="E240" s="108">
        <v>61.341700000000003</v>
      </c>
      <c r="F240" s="108">
        <v>22.908300000000001</v>
      </c>
      <c r="G240" s="40">
        <v>24277</v>
      </c>
      <c r="H240" s="114">
        <v>1531750000</v>
      </c>
    </row>
    <row r="241" spans="1:8" s="115" customFormat="1" ht="15" thickBot="1">
      <c r="A241" s="111" t="s">
        <v>952</v>
      </c>
      <c r="B241" s="113" t="s">
        <v>1436</v>
      </c>
      <c r="C241" s="110" t="s">
        <v>1437</v>
      </c>
      <c r="D241" s="107" t="s">
        <v>2421</v>
      </c>
      <c r="E241" s="108">
        <v>60.341700000000003</v>
      </c>
      <c r="F241" s="108">
        <v>22.691700000000001</v>
      </c>
      <c r="G241" s="40">
        <v>2945</v>
      </c>
      <c r="H241" s="114">
        <v>299480000</v>
      </c>
    </row>
    <row r="242" spans="1:8" s="115" customFormat="1" ht="15" thickBot="1">
      <c r="A242" s="111" t="s">
        <v>1048</v>
      </c>
      <c r="B242" s="113" t="s">
        <v>1438</v>
      </c>
      <c r="C242" s="110" t="s">
        <v>1439</v>
      </c>
      <c r="D242" s="107" t="s">
        <v>2435</v>
      </c>
      <c r="E242" s="108">
        <v>61.2</v>
      </c>
      <c r="F242" s="108">
        <v>27.683299999999999</v>
      </c>
      <c r="G242" s="40">
        <v>3383</v>
      </c>
      <c r="H242" s="114">
        <v>690560000</v>
      </c>
    </row>
    <row r="243" spans="1:8" s="115" customFormat="1" ht="15" thickBot="1">
      <c r="A243" s="111" t="s">
        <v>960</v>
      </c>
      <c r="B243" s="113" t="s">
        <v>1440</v>
      </c>
      <c r="C243" s="110" t="s">
        <v>1441</v>
      </c>
      <c r="D243" s="107" t="s">
        <v>2424</v>
      </c>
      <c r="E243" s="108">
        <v>61.866700000000002</v>
      </c>
      <c r="F243" s="108">
        <v>28.883099999999999</v>
      </c>
      <c r="G243" s="40">
        <v>32974</v>
      </c>
      <c r="H243" s="114">
        <v>3597690000</v>
      </c>
    </row>
    <row r="244" spans="1:8" s="115" customFormat="1" ht="15" thickBot="1">
      <c r="A244" s="111" t="s">
        <v>963</v>
      </c>
      <c r="B244" s="113" t="s">
        <v>1442</v>
      </c>
      <c r="C244" s="110" t="s">
        <v>1443</v>
      </c>
      <c r="D244" s="107" t="s">
        <v>2425</v>
      </c>
      <c r="E244" s="108">
        <v>67.291700000000006</v>
      </c>
      <c r="F244" s="108">
        <v>28.166699999999999</v>
      </c>
      <c r="G244" s="40">
        <v>1005</v>
      </c>
      <c r="H244" s="114">
        <v>6496510000</v>
      </c>
    </row>
    <row r="245" spans="1:8" s="115" customFormat="1" ht="15" thickBot="1">
      <c r="A245" s="111" t="s">
        <v>938</v>
      </c>
      <c r="B245" s="113" t="s">
        <v>1444</v>
      </c>
      <c r="C245" s="110" t="s">
        <v>1445</v>
      </c>
      <c r="D245" s="107" t="s">
        <v>2418</v>
      </c>
      <c r="E245" s="108">
        <v>62.790300000000002</v>
      </c>
      <c r="F245" s="108">
        <v>22.840299999999999</v>
      </c>
      <c r="G245" s="40">
        <v>63781</v>
      </c>
      <c r="H245" s="114">
        <v>1469210000</v>
      </c>
    </row>
    <row r="246" spans="1:8" s="115" customFormat="1" ht="15" thickBot="1">
      <c r="A246" s="111" t="s">
        <v>941</v>
      </c>
      <c r="B246" s="113" t="s">
        <v>1446</v>
      </c>
      <c r="C246" s="110" t="s">
        <v>1447</v>
      </c>
      <c r="D246" s="107" t="s">
        <v>2419</v>
      </c>
      <c r="E246" s="108">
        <v>63.9069</v>
      </c>
      <c r="F246" s="108">
        <v>24.5167</v>
      </c>
      <c r="G246" s="40">
        <v>4910</v>
      </c>
      <c r="H246" s="114">
        <v>800400000</v>
      </c>
    </row>
    <row r="247" spans="1:8" s="115" customFormat="1" ht="15" thickBot="1">
      <c r="A247" s="111" t="s">
        <v>968</v>
      </c>
      <c r="B247" s="113" t="s">
        <v>1448</v>
      </c>
      <c r="C247" s="110" t="s">
        <v>1449</v>
      </c>
      <c r="D247" s="107" t="s">
        <v>2426</v>
      </c>
      <c r="E247" s="108">
        <v>61.883299999999998</v>
      </c>
      <c r="F247" s="108">
        <v>21.816700000000001</v>
      </c>
      <c r="G247" s="40">
        <v>1437</v>
      </c>
      <c r="H247" s="114">
        <v>491310000</v>
      </c>
    </row>
    <row r="248" spans="1:8" s="115" customFormat="1" ht="14.4" thickBot="1">
      <c r="A248" s="111" t="s">
        <v>941</v>
      </c>
      <c r="B248" s="113" t="s">
        <v>1450</v>
      </c>
      <c r="C248" s="110" t="s">
        <v>1451</v>
      </c>
      <c r="D248" s="111" t="s">
        <v>1451</v>
      </c>
      <c r="E248" s="116">
        <v>64.815545</v>
      </c>
      <c r="F248" s="116">
        <v>24.766573000000001</v>
      </c>
      <c r="G248" s="40">
        <v>5145</v>
      </c>
      <c r="H248" s="114">
        <v>1653890000.0000002</v>
      </c>
    </row>
    <row r="249" spans="1:8" s="115" customFormat="1" ht="14.4" thickBot="1">
      <c r="A249" s="111" t="s">
        <v>941</v>
      </c>
      <c r="B249" s="113" t="s">
        <v>1452</v>
      </c>
      <c r="C249" s="110" t="s">
        <v>1453</v>
      </c>
      <c r="D249" s="111" t="s">
        <v>1453</v>
      </c>
      <c r="E249" s="116">
        <v>64.479439999999997</v>
      </c>
      <c r="F249" s="116">
        <v>25.942910000000001</v>
      </c>
      <c r="G249" s="40">
        <v>5231</v>
      </c>
      <c r="H249" s="114">
        <v>2229180000</v>
      </c>
    </row>
    <row r="250" spans="1:8" s="115" customFormat="1" ht="15" thickBot="1">
      <c r="A250" s="111" t="s">
        <v>1036</v>
      </c>
      <c r="B250" s="113" t="s">
        <v>1454</v>
      </c>
      <c r="C250" s="110" t="s">
        <v>1455</v>
      </c>
      <c r="D250" s="107" t="s">
        <v>2433</v>
      </c>
      <c r="E250" s="108">
        <v>63.075000000000003</v>
      </c>
      <c r="F250" s="108">
        <v>27.66</v>
      </c>
      <c r="G250" s="40">
        <v>21423</v>
      </c>
      <c r="H250" s="114">
        <v>507810000.00000006</v>
      </c>
    </row>
    <row r="251" spans="1:8" s="115" customFormat="1" ht="15" thickBot="1">
      <c r="A251" s="111" t="s">
        <v>963</v>
      </c>
      <c r="B251" s="113" t="s">
        <v>1456</v>
      </c>
      <c r="C251" s="110" t="s">
        <v>1457</v>
      </c>
      <c r="D251" s="107" t="s">
        <v>2425</v>
      </c>
      <c r="E251" s="108">
        <v>65.661299999999997</v>
      </c>
      <c r="F251" s="108">
        <v>25.0623</v>
      </c>
      <c r="G251" s="40">
        <v>2988</v>
      </c>
      <c r="H251" s="114">
        <v>2086280000.0000002</v>
      </c>
    </row>
    <row r="252" spans="1:8" s="115" customFormat="1" ht="15" thickBot="1">
      <c r="A252" s="111" t="s">
        <v>949</v>
      </c>
      <c r="B252" s="113" t="s">
        <v>1458</v>
      </c>
      <c r="C252" s="110" t="s">
        <v>1459</v>
      </c>
      <c r="D252" s="107" t="s">
        <v>2420</v>
      </c>
      <c r="E252" s="108">
        <v>60.376399999999997</v>
      </c>
      <c r="F252" s="108">
        <v>25.272200000000002</v>
      </c>
      <c r="G252" s="40">
        <v>21170</v>
      </c>
      <c r="H252" s="114">
        <v>698600000</v>
      </c>
    </row>
    <row r="253" spans="1:8" s="115" customFormat="1" ht="15" thickBot="1">
      <c r="A253" s="111" t="s">
        <v>949</v>
      </c>
      <c r="B253" s="113" t="s">
        <v>1460</v>
      </c>
      <c r="C253" s="110" t="s">
        <v>1461</v>
      </c>
      <c r="D253" s="107" t="s">
        <v>2420</v>
      </c>
      <c r="E253" s="108">
        <v>60.133299999999998</v>
      </c>
      <c r="F253" s="108">
        <v>24.216699999999999</v>
      </c>
      <c r="G253" s="40">
        <v>6145</v>
      </c>
      <c r="H253" s="114">
        <v>266120000</v>
      </c>
    </row>
    <row r="254" spans="1:8" s="115" customFormat="1" ht="15" thickBot="1">
      <c r="A254" s="111" t="s">
        <v>963</v>
      </c>
      <c r="B254" s="113" t="s">
        <v>1462</v>
      </c>
      <c r="C254" s="110" t="s">
        <v>1463</v>
      </c>
      <c r="D254" s="107" t="s">
        <v>2425</v>
      </c>
      <c r="E254" s="108">
        <v>67.414900000000003</v>
      </c>
      <c r="F254" s="108">
        <v>26.590699999999998</v>
      </c>
      <c r="G254" s="40">
        <v>8303</v>
      </c>
      <c r="H254" s="114">
        <v>12415410000</v>
      </c>
    </row>
    <row r="255" spans="1:8" s="115" customFormat="1" ht="15" thickBot="1">
      <c r="A255" s="111" t="s">
        <v>938</v>
      </c>
      <c r="B255" s="113" t="s">
        <v>1464</v>
      </c>
      <c r="C255" s="110" t="s">
        <v>1465</v>
      </c>
      <c r="D255" s="107" t="s">
        <v>2418</v>
      </c>
      <c r="E255" s="108">
        <v>62.875</v>
      </c>
      <c r="F255" s="108">
        <v>24.208300000000001</v>
      </c>
      <c r="G255" s="40">
        <v>2052</v>
      </c>
      <c r="H255" s="114">
        <v>574220000</v>
      </c>
    </row>
    <row r="256" spans="1:8" s="115" customFormat="1" ht="15" thickBot="1">
      <c r="A256" s="111" t="s">
        <v>952</v>
      </c>
      <c r="B256" s="113" t="s">
        <v>1466</v>
      </c>
      <c r="C256" s="110" t="s">
        <v>1467</v>
      </c>
      <c r="D256" s="107" t="s">
        <v>2421</v>
      </c>
      <c r="E256" s="108">
        <v>60.629199999999997</v>
      </c>
      <c r="F256" s="108">
        <v>23.5139</v>
      </c>
      <c r="G256" s="40">
        <v>8711</v>
      </c>
      <c r="H256" s="114">
        <v>697680000</v>
      </c>
    </row>
    <row r="257" spans="1:8" s="115" customFormat="1" ht="15" thickBot="1">
      <c r="A257" s="111" t="s">
        <v>1036</v>
      </c>
      <c r="B257" s="113" t="s">
        <v>1468</v>
      </c>
      <c r="C257" s="110" t="s">
        <v>1469</v>
      </c>
      <c r="D257" s="107" t="s">
        <v>2433</v>
      </c>
      <c r="E257" s="108">
        <v>63.666699999999999</v>
      </c>
      <c r="F257" s="108">
        <v>27.5167</v>
      </c>
      <c r="G257" s="40">
        <v>3897</v>
      </c>
      <c r="H257" s="114">
        <v>1576790000</v>
      </c>
    </row>
    <row r="258" spans="1:8" s="115" customFormat="1" ht="15" thickBot="1">
      <c r="A258" s="111" t="s">
        <v>1025</v>
      </c>
      <c r="B258" s="113" t="s">
        <v>1470</v>
      </c>
      <c r="C258" s="110" t="s">
        <v>1471</v>
      </c>
      <c r="D258" s="107" t="s">
        <v>2432</v>
      </c>
      <c r="E258" s="108">
        <v>64.133300000000006</v>
      </c>
      <c r="F258" s="108">
        <v>28.383299999999998</v>
      </c>
      <c r="G258" s="40">
        <v>10336</v>
      </c>
      <c r="H258" s="114">
        <v>2951860000</v>
      </c>
    </row>
    <row r="259" spans="1:8" s="115" customFormat="1" ht="15" thickBot="1">
      <c r="A259" s="111" t="s">
        <v>955</v>
      </c>
      <c r="B259" s="113" t="s">
        <v>1472</v>
      </c>
      <c r="C259" s="110" t="s">
        <v>1473</v>
      </c>
      <c r="D259" s="107" t="s">
        <v>2422</v>
      </c>
      <c r="E259" s="108">
        <v>60.133299999999998</v>
      </c>
      <c r="F259" s="108">
        <v>20.666699999999999</v>
      </c>
      <c r="G259" s="40">
        <v>88</v>
      </c>
      <c r="H259" s="114">
        <v>342440000</v>
      </c>
    </row>
    <row r="260" spans="1:8" s="115" customFormat="1" ht="15" thickBot="1">
      <c r="A260" s="111" t="s">
        <v>960</v>
      </c>
      <c r="B260" s="113" t="s">
        <v>1474</v>
      </c>
      <c r="C260" s="110" t="s">
        <v>1475</v>
      </c>
      <c r="D260" s="107" t="s">
        <v>2424</v>
      </c>
      <c r="E260" s="108">
        <v>61.787500000000001</v>
      </c>
      <c r="F260" s="108">
        <v>28.370799999999999</v>
      </c>
      <c r="G260" s="40">
        <v>2492</v>
      </c>
      <c r="H260" s="114">
        <v>769200000</v>
      </c>
    </row>
    <row r="261" spans="1:8" s="115" customFormat="1" ht="15" thickBot="1">
      <c r="A261" s="111" t="s">
        <v>955</v>
      </c>
      <c r="B261" s="113" t="s">
        <v>1476</v>
      </c>
      <c r="C261" s="110" t="s">
        <v>1477</v>
      </c>
      <c r="D261" s="109" t="s">
        <v>2422</v>
      </c>
      <c r="E261" s="117">
        <v>60.25</v>
      </c>
      <c r="F261" s="117">
        <v>20.116669999999999</v>
      </c>
      <c r="G261" s="40">
        <v>1023</v>
      </c>
      <c r="H261" s="114">
        <v>184320000</v>
      </c>
    </row>
    <row r="262" spans="1:8" s="115" customFormat="1" ht="15" thickBot="1">
      <c r="A262" s="111" t="s">
        <v>1025</v>
      </c>
      <c r="B262" s="113" t="s">
        <v>1478</v>
      </c>
      <c r="C262" s="110" t="s">
        <v>1479</v>
      </c>
      <c r="D262" s="107" t="s">
        <v>2432</v>
      </c>
      <c r="E262" s="108">
        <v>64.883300000000006</v>
      </c>
      <c r="F262" s="108">
        <v>28.916699999999999</v>
      </c>
      <c r="G262" s="40">
        <v>7727</v>
      </c>
      <c r="H262" s="114">
        <v>5857590000</v>
      </c>
    </row>
    <row r="263" spans="1:8" s="115" customFormat="1" ht="15" thickBot="1">
      <c r="A263" s="111" t="s">
        <v>1036</v>
      </c>
      <c r="B263" s="113" t="s">
        <v>1480</v>
      </c>
      <c r="C263" s="110" t="s">
        <v>1481</v>
      </c>
      <c r="D263" s="107" t="s">
        <v>2433</v>
      </c>
      <c r="E263" s="108">
        <v>62.625</v>
      </c>
      <c r="F263" s="108">
        <v>27.122199999999999</v>
      </c>
      <c r="G263" s="40">
        <v>7064</v>
      </c>
      <c r="H263" s="114">
        <v>862340000</v>
      </c>
    </row>
    <row r="264" spans="1:8" s="115" customFormat="1" ht="15" thickBot="1">
      <c r="A264" s="111" t="s">
        <v>946</v>
      </c>
      <c r="B264" s="113" t="s">
        <v>1482</v>
      </c>
      <c r="C264" s="110" t="s">
        <v>1483</v>
      </c>
      <c r="D264" s="107" t="s">
        <v>2429</v>
      </c>
      <c r="E264" s="108">
        <v>61.502800000000001</v>
      </c>
      <c r="F264" s="108">
        <v>25.684699999999999</v>
      </c>
      <c r="G264" s="40">
        <v>3657</v>
      </c>
      <c r="H264" s="114">
        <v>936180000</v>
      </c>
    </row>
    <row r="265" spans="1:8" s="115" customFormat="1" ht="15" thickBot="1">
      <c r="A265" s="111" t="s">
        <v>968</v>
      </c>
      <c r="B265" s="113" t="s">
        <v>1484</v>
      </c>
      <c r="C265" s="110" t="s">
        <v>1485</v>
      </c>
      <c r="D265" s="107" t="s">
        <v>2426</v>
      </c>
      <c r="E265" s="108">
        <v>61.05</v>
      </c>
      <c r="F265" s="108">
        <v>22.35</v>
      </c>
      <c r="G265" s="40">
        <v>6721</v>
      </c>
      <c r="H265" s="114">
        <v>527710000.00000006</v>
      </c>
    </row>
    <row r="266" spans="1:8" s="115" customFormat="1" ht="15" thickBot="1">
      <c r="A266" s="111" t="s">
        <v>1048</v>
      </c>
      <c r="B266" s="113" t="s">
        <v>1486</v>
      </c>
      <c r="C266" s="110" t="s">
        <v>1487</v>
      </c>
      <c r="D266" s="107" t="s">
        <v>2435</v>
      </c>
      <c r="E266" s="108">
        <v>61.159700000000001</v>
      </c>
      <c r="F266" s="108">
        <v>28.059699999999999</v>
      </c>
      <c r="G266" s="40">
        <v>4671</v>
      </c>
      <c r="H266" s="114">
        <v>761950000</v>
      </c>
    </row>
    <row r="267" spans="1:8" s="115" customFormat="1" ht="15" thickBot="1">
      <c r="A267" s="111" t="s">
        <v>941</v>
      </c>
      <c r="B267" s="113" t="s">
        <v>1488</v>
      </c>
      <c r="C267" s="110" t="s">
        <v>1489</v>
      </c>
      <c r="D267" s="107" t="s">
        <v>2419</v>
      </c>
      <c r="E267" s="108">
        <v>65.575000000000003</v>
      </c>
      <c r="F267" s="108">
        <v>28.241700000000002</v>
      </c>
      <c r="G267" s="40">
        <v>3976</v>
      </c>
      <c r="H267" s="114">
        <v>2650610000</v>
      </c>
    </row>
    <row r="268" spans="1:8" s="115" customFormat="1" ht="15" thickBot="1">
      <c r="A268" s="111" t="s">
        <v>952</v>
      </c>
      <c r="B268" s="113" t="s">
        <v>1490</v>
      </c>
      <c r="C268" s="110" t="s">
        <v>1491</v>
      </c>
      <c r="D268" s="107" t="s">
        <v>2421</v>
      </c>
      <c r="E268" s="108">
        <v>60.561700000000002</v>
      </c>
      <c r="F268" s="108">
        <v>21.6083</v>
      </c>
      <c r="G268" s="40">
        <v>1639</v>
      </c>
      <c r="H268" s="114">
        <v>217680000</v>
      </c>
    </row>
    <row r="269" spans="1:8" s="115" customFormat="1" ht="15" thickBot="1">
      <c r="A269" s="111" t="s">
        <v>977</v>
      </c>
      <c r="B269" s="113" t="s">
        <v>1492</v>
      </c>
      <c r="C269" s="110" t="s">
        <v>1493</v>
      </c>
      <c r="D269" s="107" t="s">
        <v>2427</v>
      </c>
      <c r="E269" s="108">
        <v>60.8</v>
      </c>
      <c r="F269" s="108">
        <v>23.7667</v>
      </c>
      <c r="G269" s="40">
        <v>6015</v>
      </c>
      <c r="H269" s="114">
        <v>715150000</v>
      </c>
    </row>
    <row r="270" spans="1:8" s="115" customFormat="1" ht="15" thickBot="1">
      <c r="A270" s="111" t="s">
        <v>935</v>
      </c>
      <c r="B270" s="113" t="s">
        <v>1494</v>
      </c>
      <c r="C270" s="110" t="s">
        <v>1495</v>
      </c>
      <c r="D270" s="107" t="s">
        <v>2430</v>
      </c>
      <c r="E270" s="108">
        <v>61.498100000000001</v>
      </c>
      <c r="F270" s="108">
        <v>23.7608</v>
      </c>
      <c r="G270" s="40">
        <v>238140</v>
      </c>
      <c r="H270" s="114">
        <v>689590000</v>
      </c>
    </row>
    <row r="271" spans="1:8" s="115" customFormat="1" ht="15" thickBot="1">
      <c r="A271" s="111" t="s">
        <v>1036</v>
      </c>
      <c r="B271" s="113" t="s">
        <v>1496</v>
      </c>
      <c r="C271" s="110" t="s">
        <v>1497</v>
      </c>
      <c r="D271" s="107" t="s">
        <v>2433</v>
      </c>
      <c r="E271" s="108">
        <v>62.955599999999997</v>
      </c>
      <c r="F271" s="108">
        <v>26.755600000000001</v>
      </c>
      <c r="G271" s="40">
        <v>1520</v>
      </c>
      <c r="H271" s="114">
        <v>494300000</v>
      </c>
    </row>
    <row r="272" spans="1:8" s="115" customFormat="1" ht="15" thickBot="1">
      <c r="A272" s="111" t="s">
        <v>963</v>
      </c>
      <c r="B272" s="113" t="s">
        <v>1498</v>
      </c>
      <c r="C272" s="110" t="s">
        <v>1499</v>
      </c>
      <c r="D272" s="107" t="s">
        <v>2425</v>
      </c>
      <c r="E272" s="108">
        <v>66.082099999999997</v>
      </c>
      <c r="F272" s="108">
        <v>24.808</v>
      </c>
      <c r="G272" s="40">
        <v>3001</v>
      </c>
      <c r="H272" s="114">
        <v>1592020000</v>
      </c>
    </row>
    <row r="273" spans="1:8" s="115" customFormat="1" ht="15" thickBot="1">
      <c r="A273" s="111" t="s">
        <v>938</v>
      </c>
      <c r="B273" s="113" t="s">
        <v>1500</v>
      </c>
      <c r="C273" s="110" t="s">
        <v>1501</v>
      </c>
      <c r="D273" s="107" t="s">
        <v>2418</v>
      </c>
      <c r="E273" s="108">
        <v>62.4861</v>
      </c>
      <c r="F273" s="108">
        <v>21.747199999999999</v>
      </c>
      <c r="G273" s="40">
        <v>5076</v>
      </c>
      <c r="H273" s="114">
        <v>555950000</v>
      </c>
    </row>
    <row r="274" spans="1:8" s="115" customFormat="1" ht="15" thickBot="1">
      <c r="A274" s="111" t="s">
        <v>1045</v>
      </c>
      <c r="B274" s="113" t="s">
        <v>1502</v>
      </c>
      <c r="C274" s="110" t="s">
        <v>1503</v>
      </c>
      <c r="D274" s="107" t="s">
        <v>2434</v>
      </c>
      <c r="E274" s="108">
        <v>62.226399999999998</v>
      </c>
      <c r="F274" s="108">
        <v>30.331900000000001</v>
      </c>
      <c r="G274" s="40">
        <v>4361</v>
      </c>
      <c r="H274" s="114">
        <v>895360000</v>
      </c>
    </row>
    <row r="275" spans="1:8" s="115" customFormat="1" ht="15" thickBot="1">
      <c r="A275" s="111" t="s">
        <v>990</v>
      </c>
      <c r="B275" s="113" t="s">
        <v>1504</v>
      </c>
      <c r="C275" s="110" t="s">
        <v>1505</v>
      </c>
      <c r="D275" s="107" t="s">
        <v>2428</v>
      </c>
      <c r="E275" s="108">
        <v>63.774999999999999</v>
      </c>
      <c r="F275" s="108">
        <v>24.25</v>
      </c>
      <c r="G275" s="40">
        <v>3033</v>
      </c>
      <c r="H275" s="114">
        <v>616890000</v>
      </c>
    </row>
    <row r="276" spans="1:8" s="115" customFormat="1" ht="15" thickBot="1">
      <c r="A276" s="111" t="s">
        <v>998</v>
      </c>
      <c r="B276" s="113" t="s">
        <v>1506</v>
      </c>
      <c r="C276" s="110" t="s">
        <v>1507</v>
      </c>
      <c r="D276" s="107" t="s">
        <v>2417</v>
      </c>
      <c r="E276" s="108">
        <v>62.1</v>
      </c>
      <c r="F276" s="108">
        <v>26.083300000000001</v>
      </c>
      <c r="G276" s="40">
        <v>2388</v>
      </c>
      <c r="H276" s="114">
        <v>413940000</v>
      </c>
    </row>
    <row r="277" spans="1:8" s="115" customFormat="1" ht="15" thickBot="1">
      <c r="A277" s="111" t="s">
        <v>963</v>
      </c>
      <c r="B277" s="113" t="s">
        <v>1508</v>
      </c>
      <c r="C277" s="110" t="s">
        <v>1509</v>
      </c>
      <c r="D277" s="107" t="s">
        <v>2425</v>
      </c>
      <c r="E277" s="108">
        <v>65.849699999999999</v>
      </c>
      <c r="F277" s="108">
        <v>24.144100000000002</v>
      </c>
      <c r="G277" s="40">
        <v>21602</v>
      </c>
      <c r="H277" s="114">
        <v>1348830000</v>
      </c>
    </row>
    <row r="278" spans="1:8" s="115" customFormat="1" ht="15" thickBot="1">
      <c r="A278" s="111" t="s">
        <v>952</v>
      </c>
      <c r="B278" s="113" t="s">
        <v>1510</v>
      </c>
      <c r="C278" s="110" t="s">
        <v>1511</v>
      </c>
      <c r="D278" s="107" t="s">
        <v>2421</v>
      </c>
      <c r="E278" s="108">
        <v>60.451700000000002</v>
      </c>
      <c r="F278" s="108">
        <v>22.27</v>
      </c>
      <c r="G278" s="40">
        <v>192962</v>
      </c>
      <c r="H278" s="114">
        <v>306350000</v>
      </c>
    </row>
    <row r="279" spans="1:8" s="115" customFormat="1" ht="15" thickBot="1">
      <c r="A279" s="111" t="s">
        <v>1036</v>
      </c>
      <c r="B279" s="113" t="s">
        <v>1512</v>
      </c>
      <c r="C279" s="110" t="s">
        <v>1513</v>
      </c>
      <c r="D279" s="107" t="s">
        <v>2433</v>
      </c>
      <c r="E279" s="108">
        <v>62.808300000000003</v>
      </c>
      <c r="F279" s="108">
        <v>28.491700000000002</v>
      </c>
      <c r="G279" s="40">
        <v>2477</v>
      </c>
      <c r="H279" s="114">
        <v>699420000</v>
      </c>
    </row>
    <row r="280" spans="1:8" s="115" customFormat="1" ht="15" thickBot="1">
      <c r="A280" s="111" t="s">
        <v>949</v>
      </c>
      <c r="B280" s="113" t="s">
        <v>1514</v>
      </c>
      <c r="C280" s="110" t="s">
        <v>1515</v>
      </c>
      <c r="D280" s="107" t="s">
        <v>2420</v>
      </c>
      <c r="E280" s="108">
        <v>60.402799999999999</v>
      </c>
      <c r="F280" s="108">
        <v>25.029199999999999</v>
      </c>
      <c r="G280" s="40">
        <v>38599</v>
      </c>
      <c r="H280" s="114">
        <v>225460000</v>
      </c>
    </row>
    <row r="281" spans="1:8" s="115" customFormat="1" ht="15" thickBot="1">
      <c r="A281" s="111" t="s">
        <v>941</v>
      </c>
      <c r="B281" s="113" t="s">
        <v>1516</v>
      </c>
      <c r="C281" s="110" t="s">
        <v>1517</v>
      </c>
      <c r="D281" s="107" t="s">
        <v>2419</v>
      </c>
      <c r="E281" s="108">
        <v>64.75</v>
      </c>
      <c r="F281" s="108">
        <v>25.65</v>
      </c>
      <c r="G281" s="40">
        <v>6637</v>
      </c>
      <c r="H281" s="114">
        <v>494860000</v>
      </c>
    </row>
    <row r="282" spans="1:8" s="115" customFormat="1" ht="15" thickBot="1">
      <c r="A282" s="111" t="s">
        <v>968</v>
      </c>
      <c r="B282" s="113" t="s">
        <v>1518</v>
      </c>
      <c r="C282" s="110" t="s">
        <v>1519</v>
      </c>
      <c r="D282" s="107" t="s">
        <v>2426</v>
      </c>
      <c r="E282" s="108">
        <v>61.429200000000002</v>
      </c>
      <c r="F282" s="108">
        <v>21.875</v>
      </c>
      <c r="G282" s="40">
        <v>12871</v>
      </c>
      <c r="H282" s="114">
        <v>422510000</v>
      </c>
    </row>
    <row r="283" spans="1:8" s="115" customFormat="1" ht="15" thickBot="1">
      <c r="A283" s="111" t="s">
        <v>935</v>
      </c>
      <c r="B283" s="113" t="s">
        <v>1520</v>
      </c>
      <c r="C283" s="110" t="s">
        <v>1521</v>
      </c>
      <c r="D283" s="107" t="s">
        <v>2430</v>
      </c>
      <c r="E283" s="108">
        <v>61.083300000000001</v>
      </c>
      <c r="F283" s="108">
        <v>23.55</v>
      </c>
      <c r="G283" s="40">
        <v>4688</v>
      </c>
      <c r="H283" s="114">
        <v>505380000</v>
      </c>
    </row>
    <row r="284" spans="1:8" s="115" customFormat="1" ht="15" thickBot="1">
      <c r="A284" s="111" t="s">
        <v>941</v>
      </c>
      <c r="B284" s="113" t="s">
        <v>1522</v>
      </c>
      <c r="C284" s="110" t="s">
        <v>1523</v>
      </c>
      <c r="D284" s="107" t="s">
        <v>2419</v>
      </c>
      <c r="E284" s="108">
        <v>64.75</v>
      </c>
      <c r="F284" s="108">
        <v>26.416699999999999</v>
      </c>
      <c r="G284" s="40">
        <v>2676</v>
      </c>
      <c r="H284" s="114">
        <v>1736720000</v>
      </c>
    </row>
    <row r="285" spans="1:8" s="115" customFormat="1" ht="15" thickBot="1">
      <c r="A285" s="111" t="s">
        <v>963</v>
      </c>
      <c r="B285" s="113" t="s">
        <v>1524</v>
      </c>
      <c r="C285" s="110" t="s">
        <v>1525</v>
      </c>
      <c r="D285" s="107" t="s">
        <v>2425</v>
      </c>
      <c r="E285" s="108">
        <v>69.907799999999995</v>
      </c>
      <c r="F285" s="108">
        <v>27.026499999999999</v>
      </c>
      <c r="G285" s="40">
        <v>1212</v>
      </c>
      <c r="H285" s="114">
        <v>5372000000</v>
      </c>
    </row>
    <row r="286" spans="1:8" s="115" customFormat="1" ht="15" thickBot="1">
      <c r="A286" s="111" t="s">
        <v>998</v>
      </c>
      <c r="B286" s="113" t="s">
        <v>1526</v>
      </c>
      <c r="C286" s="110" t="s">
        <v>1527</v>
      </c>
      <c r="D286" s="107" t="s">
        <v>2417</v>
      </c>
      <c r="E286" s="108">
        <v>62.5</v>
      </c>
      <c r="F286" s="108">
        <v>25.436699999999998</v>
      </c>
      <c r="G286" s="40">
        <v>3681</v>
      </c>
      <c r="H286" s="114">
        <v>372260000</v>
      </c>
    </row>
    <row r="287" spans="1:8" s="115" customFormat="1" ht="15" thickBot="1">
      <c r="A287" s="111" t="s">
        <v>1057</v>
      </c>
      <c r="B287" s="113" t="s">
        <v>1528</v>
      </c>
      <c r="C287" s="110" t="s">
        <v>1529</v>
      </c>
      <c r="D287" s="111" t="s">
        <v>2423</v>
      </c>
      <c r="E287" s="108">
        <v>63.5167</v>
      </c>
      <c r="F287" s="108">
        <v>22.533300000000001</v>
      </c>
      <c r="G287" s="40">
        <v>7464</v>
      </c>
      <c r="H287" s="114">
        <v>1675150000</v>
      </c>
    </row>
    <row r="288" spans="1:8" s="115" customFormat="1" ht="15" thickBot="1">
      <c r="A288" s="111" t="s">
        <v>952</v>
      </c>
      <c r="B288" s="113" t="s">
        <v>1530</v>
      </c>
      <c r="C288" s="110" t="s">
        <v>1531</v>
      </c>
      <c r="D288" s="107" t="s">
        <v>2421</v>
      </c>
      <c r="E288" s="108">
        <v>60.783299999999997</v>
      </c>
      <c r="F288" s="108">
        <v>21.416699999999999</v>
      </c>
      <c r="G288" s="40">
        <v>15522</v>
      </c>
      <c r="H288" s="114">
        <v>1932429999.9999998</v>
      </c>
    </row>
    <row r="289" spans="1:8" s="115" customFormat="1" ht="15" thickBot="1">
      <c r="A289" s="111" t="s">
        <v>941</v>
      </c>
      <c r="B289" s="113" t="s">
        <v>1532</v>
      </c>
      <c r="C289" s="110" t="s">
        <v>1533</v>
      </c>
      <c r="D289" s="107" t="s">
        <v>2432</v>
      </c>
      <c r="E289" s="108">
        <v>64.55</v>
      </c>
      <c r="F289" s="108">
        <v>26.833300000000001</v>
      </c>
      <c r="G289" s="40">
        <v>2792</v>
      </c>
      <c r="H289" s="114">
        <v>1764030000</v>
      </c>
    </row>
    <row r="290" spans="1:8" s="115" customFormat="1" ht="15" thickBot="1">
      <c r="A290" s="111" t="s">
        <v>1057</v>
      </c>
      <c r="B290" s="113" t="s">
        <v>1534</v>
      </c>
      <c r="C290" s="110" t="s">
        <v>1535</v>
      </c>
      <c r="D290" s="107" t="s">
        <v>2423</v>
      </c>
      <c r="E290" s="108">
        <v>63.1</v>
      </c>
      <c r="F290" s="108">
        <v>21.616700000000002</v>
      </c>
      <c r="G290" s="40">
        <v>67636</v>
      </c>
      <c r="H290" s="114">
        <v>575130000</v>
      </c>
    </row>
    <row r="291" spans="1:8" s="115" customFormat="1" ht="15" thickBot="1">
      <c r="A291" s="111" t="s">
        <v>935</v>
      </c>
      <c r="B291" s="113" t="s">
        <v>1536</v>
      </c>
      <c r="C291" s="110" t="s">
        <v>1537</v>
      </c>
      <c r="D291" s="107" t="s">
        <v>2430</v>
      </c>
      <c r="E291" s="108">
        <v>61.2667</v>
      </c>
      <c r="F291" s="108">
        <v>24.0306</v>
      </c>
      <c r="G291" s="40">
        <v>20972</v>
      </c>
      <c r="H291" s="114">
        <v>372030000</v>
      </c>
    </row>
    <row r="292" spans="1:8" s="115" customFormat="1" ht="15" thickBot="1">
      <c r="A292" s="111" t="s">
        <v>949</v>
      </c>
      <c r="B292" s="113" t="s">
        <v>1538</v>
      </c>
      <c r="C292" s="110" t="s">
        <v>1539</v>
      </c>
      <c r="D292" s="107" t="s">
        <v>2420</v>
      </c>
      <c r="E292" s="108">
        <v>60.3</v>
      </c>
      <c r="F292" s="108">
        <v>25.033300000000001</v>
      </c>
      <c r="G292" s="40">
        <v>233775</v>
      </c>
      <c r="H292" s="114">
        <v>240350000</v>
      </c>
    </row>
    <row r="293" spans="1:8" s="115" customFormat="1" ht="15" thickBot="1">
      <c r="A293" s="111" t="s">
        <v>1036</v>
      </c>
      <c r="B293" s="113" t="s">
        <v>1540</v>
      </c>
      <c r="C293" s="110" t="s">
        <v>1541</v>
      </c>
      <c r="D293" s="107" t="s">
        <v>2433</v>
      </c>
      <c r="E293" s="108">
        <v>62.316699999999997</v>
      </c>
      <c r="F293" s="108">
        <v>27.883299999999998</v>
      </c>
      <c r="G293" s="40">
        <v>20466</v>
      </c>
      <c r="H293" s="114">
        <v>524470000</v>
      </c>
    </row>
    <row r="294" spans="1:8" s="115" customFormat="1" ht="14.4" thickBot="1">
      <c r="A294" s="111" t="s">
        <v>952</v>
      </c>
      <c r="B294" s="113" t="s">
        <v>1542</v>
      </c>
      <c r="C294" s="110" t="s">
        <v>1543</v>
      </c>
      <c r="D294" s="111" t="s">
        <v>1543</v>
      </c>
      <c r="E294" s="116">
        <v>60.682143000000003</v>
      </c>
      <c r="F294" s="116">
        <v>21.705238999999999</v>
      </c>
      <c r="G294" s="40">
        <v>2293</v>
      </c>
      <c r="H294" s="114">
        <v>202080000</v>
      </c>
    </row>
    <row r="295" spans="1:8" s="115" customFormat="1" ht="15" thickBot="1">
      <c r="A295" s="111" t="s">
        <v>1036</v>
      </c>
      <c r="B295" s="113" t="s">
        <v>1544</v>
      </c>
      <c r="C295" s="110" t="s">
        <v>1545</v>
      </c>
      <c r="D295" s="107" t="s">
        <v>2433</v>
      </c>
      <c r="E295" s="108">
        <v>62.933300000000003</v>
      </c>
      <c r="F295" s="108">
        <v>26.416699999999999</v>
      </c>
      <c r="G295" s="40">
        <v>2014</v>
      </c>
      <c r="H295" s="114">
        <v>569800000</v>
      </c>
    </row>
    <row r="296" spans="1:8" s="115" customFormat="1" ht="15" thickBot="1">
      <c r="A296" s="111" t="s">
        <v>935</v>
      </c>
      <c r="B296" s="113" t="s">
        <v>1546</v>
      </c>
      <c r="C296" s="110" t="s">
        <v>1547</v>
      </c>
      <c r="D296" s="107" t="s">
        <v>2430</v>
      </c>
      <c r="E296" s="108">
        <v>61.316699999999997</v>
      </c>
      <c r="F296" s="108">
        <v>23.616700000000002</v>
      </c>
      <c r="G296" s="40">
        <v>4355</v>
      </c>
      <c r="H296" s="114">
        <v>353940000</v>
      </c>
    </row>
    <row r="297" spans="1:8" s="115" customFormat="1" ht="15" thickBot="1">
      <c r="A297" s="111" t="s">
        <v>990</v>
      </c>
      <c r="B297" s="113" t="s">
        <v>1548</v>
      </c>
      <c r="C297" s="110" t="s">
        <v>1549</v>
      </c>
      <c r="D297" s="107" t="s">
        <v>2428</v>
      </c>
      <c r="E297" s="108">
        <v>63.475299999999997</v>
      </c>
      <c r="F297" s="108">
        <v>23.788599999999999</v>
      </c>
      <c r="G297" s="40">
        <v>3114</v>
      </c>
      <c r="H297" s="114">
        <v>520909999.99999994</v>
      </c>
    </row>
    <row r="298" spans="1:8" s="115" customFormat="1" ht="15" thickBot="1">
      <c r="A298" s="111" t="s">
        <v>1036</v>
      </c>
      <c r="B298" s="113" t="s">
        <v>1550</v>
      </c>
      <c r="C298" s="110" t="s">
        <v>1551</v>
      </c>
      <c r="D298" s="107" t="s">
        <v>2433</v>
      </c>
      <c r="E298" s="108">
        <v>63.743099999999998</v>
      </c>
      <c r="F298" s="108">
        <v>27.0014</v>
      </c>
      <c r="G298" s="40">
        <v>3579</v>
      </c>
      <c r="H298" s="114">
        <v>973350000</v>
      </c>
    </row>
    <row r="299" spans="1:8" s="115" customFormat="1" ht="15" thickBot="1">
      <c r="A299" s="111" t="s">
        <v>949</v>
      </c>
      <c r="B299" s="113" t="s">
        <v>1552</v>
      </c>
      <c r="C299" s="110" t="s">
        <v>1553</v>
      </c>
      <c r="D299" s="107" t="s">
        <v>2420</v>
      </c>
      <c r="E299" s="108">
        <v>60.416699999999999</v>
      </c>
      <c r="F299" s="108">
        <v>24.333100000000002</v>
      </c>
      <c r="G299" s="40">
        <v>29158</v>
      </c>
      <c r="H299" s="114">
        <v>567060000</v>
      </c>
    </row>
    <row r="300" spans="1:8" s="115" customFormat="1" ht="15" thickBot="1">
      <c r="A300" s="111" t="s">
        <v>998</v>
      </c>
      <c r="B300" s="113" t="s">
        <v>1554</v>
      </c>
      <c r="C300" s="110" t="s">
        <v>1555</v>
      </c>
      <c r="D300" s="107" t="s">
        <v>2417</v>
      </c>
      <c r="E300" s="108">
        <v>63.075000000000003</v>
      </c>
      <c r="F300" s="108">
        <v>25.8597</v>
      </c>
      <c r="G300" s="40">
        <v>6176</v>
      </c>
      <c r="H300" s="114">
        <v>1589120000</v>
      </c>
    </row>
    <row r="301" spans="1:8" s="115" customFormat="1" ht="15" thickBot="1">
      <c r="A301" s="111" t="s">
        <v>938</v>
      </c>
      <c r="B301" s="113" t="s">
        <v>1556</v>
      </c>
      <c r="C301" s="110" t="s">
        <v>1557</v>
      </c>
      <c r="D301" s="107" t="s">
        <v>2418</v>
      </c>
      <c r="E301" s="108">
        <v>63.161700000000003</v>
      </c>
      <c r="F301" s="108">
        <v>23.816700000000001</v>
      </c>
      <c r="G301" s="40">
        <v>2827</v>
      </c>
      <c r="H301" s="114">
        <v>328790000.00000006</v>
      </c>
    </row>
    <row r="302" spans="1:8" s="115" customFormat="1" ht="15" thickBot="1">
      <c r="A302" s="111" t="s">
        <v>993</v>
      </c>
      <c r="B302" s="113" t="s">
        <v>1558</v>
      </c>
      <c r="C302" s="110" t="s">
        <v>1559</v>
      </c>
      <c r="D302" s="107" t="s">
        <v>2431</v>
      </c>
      <c r="E302" s="108">
        <v>60.583300000000001</v>
      </c>
      <c r="F302" s="108">
        <v>27.7</v>
      </c>
      <c r="G302" s="40">
        <v>3109</v>
      </c>
      <c r="H302" s="114">
        <v>558980000</v>
      </c>
    </row>
    <row r="303" spans="1:8" s="115" customFormat="1" ht="15" thickBot="1">
      <c r="A303" s="111" t="s">
        <v>935</v>
      </c>
      <c r="B303" s="113" t="s">
        <v>1560</v>
      </c>
      <c r="C303" s="110" t="s">
        <v>1561</v>
      </c>
      <c r="D303" s="107" t="s">
        <v>2430</v>
      </c>
      <c r="E303" s="108">
        <v>62.240299999999998</v>
      </c>
      <c r="F303" s="108">
        <v>23.770800000000001</v>
      </c>
      <c r="G303" s="40">
        <v>6544</v>
      </c>
      <c r="H303" s="114">
        <v>1299080000</v>
      </c>
    </row>
    <row r="304" spans="1:8" s="115" customFormat="1" ht="15" thickBot="1">
      <c r="A304" s="111" t="s">
        <v>955</v>
      </c>
      <c r="B304" s="113" t="s">
        <v>1562</v>
      </c>
      <c r="C304" s="110" t="s">
        <v>1563</v>
      </c>
      <c r="D304" s="107" t="s">
        <v>2422</v>
      </c>
      <c r="E304" s="108">
        <v>60.241700000000002</v>
      </c>
      <c r="F304" s="108">
        <v>20.375</v>
      </c>
      <c r="G304" s="40">
        <v>447</v>
      </c>
      <c r="H304" s="114">
        <v>572560000</v>
      </c>
    </row>
    <row r="305" spans="1:8" s="115" customFormat="1" ht="15" thickBot="1">
      <c r="A305" s="111" t="s">
        <v>1057</v>
      </c>
      <c r="B305" s="113" t="s">
        <v>1564</v>
      </c>
      <c r="C305" s="110" t="s">
        <v>1565</v>
      </c>
      <c r="D305" s="107" t="s">
        <v>2423</v>
      </c>
      <c r="E305" s="108">
        <v>63.133299999999998</v>
      </c>
      <c r="F305" s="108">
        <v>22.25</v>
      </c>
      <c r="G305" s="40">
        <v>6461</v>
      </c>
      <c r="H305" s="114">
        <v>1499980000</v>
      </c>
    </row>
    <row r="306" spans="1:8" s="115" customFormat="1" ht="15" thickBot="1">
      <c r="A306" s="111" t="s">
        <v>963</v>
      </c>
      <c r="B306" s="113" t="s">
        <v>1566</v>
      </c>
      <c r="C306" s="110" t="s">
        <v>1567</v>
      </c>
      <c r="D306" s="107" t="s">
        <v>2425</v>
      </c>
      <c r="E306" s="108">
        <v>66.316699999999997</v>
      </c>
      <c r="F306" s="108">
        <v>23.666699999999999</v>
      </c>
      <c r="G306" s="40">
        <v>3918</v>
      </c>
      <c r="H306" s="114">
        <v>2212470000</v>
      </c>
    </row>
    <row r="307" spans="1:8" s="115" customFormat="1" ht="15" thickBot="1">
      <c r="A307" s="111" t="s">
        <v>941</v>
      </c>
      <c r="B307" s="113" t="s">
        <v>1569</v>
      </c>
      <c r="C307" s="110" t="s">
        <v>1570</v>
      </c>
      <c r="D307" s="107" t="s">
        <v>2419</v>
      </c>
      <c r="E307" s="108">
        <v>64.072199999999995</v>
      </c>
      <c r="F307" s="108">
        <v>24.537500000000001</v>
      </c>
      <c r="G307" s="40">
        <v>15255</v>
      </c>
      <c r="H307" s="114">
        <v>573420000</v>
      </c>
    </row>
    <row r="308" spans="1:8" s="115" customFormat="1" ht="15" thickBot="1">
      <c r="A308" s="111" t="s">
        <v>935</v>
      </c>
      <c r="B308" s="113" t="s">
        <v>1571</v>
      </c>
      <c r="C308" s="110" t="s">
        <v>1572</v>
      </c>
      <c r="D308" s="107" t="s">
        <v>2430</v>
      </c>
      <c r="E308" s="108">
        <v>61.55</v>
      </c>
      <c r="F308" s="108">
        <v>23.583300000000001</v>
      </c>
      <c r="G308" s="40">
        <v>33254</v>
      </c>
      <c r="H308" s="114">
        <v>1324140000</v>
      </c>
    </row>
    <row r="309" spans="1:8" s="115" customFormat="1" ht="15" thickBot="1">
      <c r="A309" s="111" t="s">
        <v>977</v>
      </c>
      <c r="B309" s="113" t="s">
        <v>1573</v>
      </c>
      <c r="C309" s="110" t="s">
        <v>1574</v>
      </c>
      <c r="D309" s="107" t="s">
        <v>2427</v>
      </c>
      <c r="E309" s="108">
        <v>60.808300000000003</v>
      </c>
      <c r="F309" s="108">
        <v>23.283300000000001</v>
      </c>
      <c r="G309" s="40">
        <v>2343</v>
      </c>
      <c r="H309" s="114">
        <v>183250000</v>
      </c>
    </row>
    <row r="310" spans="1:8" s="115" customFormat="1" ht="15" thickBot="1">
      <c r="A310" s="111" t="s">
        <v>938</v>
      </c>
      <c r="B310" s="113" t="s">
        <v>1575</v>
      </c>
      <c r="C310" s="110" t="s">
        <v>1576</v>
      </c>
      <c r="D310" s="107" t="s">
        <v>2418</v>
      </c>
      <c r="E310" s="108">
        <v>62.55</v>
      </c>
      <c r="F310" s="108">
        <v>24.069400000000002</v>
      </c>
      <c r="G310" s="40">
        <v>5616</v>
      </c>
      <c r="H310" s="114">
        <v>910880000</v>
      </c>
    </row>
    <row r="311" spans="1:8" s="115" customFormat="1" ht="15" thickBot="1">
      <c r="A311" s="111" t="s">
        <v>998</v>
      </c>
      <c r="B311" s="113" t="s">
        <v>1577</v>
      </c>
      <c r="C311" s="110" t="s">
        <v>1578</v>
      </c>
      <c r="D311" s="107" t="s">
        <v>2417</v>
      </c>
      <c r="E311" s="108">
        <v>62.604199999999999</v>
      </c>
      <c r="F311" s="108">
        <v>25.726400000000002</v>
      </c>
      <c r="G311" s="40">
        <v>18765</v>
      </c>
      <c r="H311" s="114">
        <v>1138380000</v>
      </c>
    </row>
  </sheetData>
  <autoFilter ref="A1:H311">
    <sortState ref="A2:U637">
      <sortCondition ref="C1:C637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V292"/>
  <sheetViews>
    <sheetView workbookViewId="0">
      <selection activeCell="E28" sqref="E28"/>
    </sheetView>
  </sheetViews>
  <sheetFormatPr defaultRowHeight="14.4"/>
  <cols>
    <col min="1" max="1" width="17.5546875" style="42" bestFit="1" customWidth="1"/>
    <col min="2" max="2" width="14.5546875" style="42" bestFit="1" customWidth="1"/>
    <col min="3" max="3" width="24.44140625" style="42" bestFit="1" customWidth="1"/>
    <col min="4" max="4" width="20.44140625" style="42" bestFit="1" customWidth="1"/>
    <col min="5" max="6" width="20.44140625" style="42" customWidth="1"/>
    <col min="7" max="7" width="12.44140625" style="42" customWidth="1"/>
    <col min="8" max="8" width="17.109375" style="42" bestFit="1" customWidth="1"/>
    <col min="9" max="9" width="21.33203125" style="42" bestFit="1" customWidth="1"/>
    <col min="10" max="10" width="14.33203125" bestFit="1" customWidth="1"/>
    <col min="11" max="11" width="20" customWidth="1"/>
    <col min="12" max="12" width="15.44140625" customWidth="1"/>
    <col min="13" max="13" width="16.5546875" customWidth="1"/>
    <col min="14" max="14" width="23.44140625" customWidth="1"/>
    <col min="15" max="15" width="17.88671875" customWidth="1"/>
    <col min="16" max="16" width="23.44140625" customWidth="1"/>
    <col min="17" max="17" width="15.33203125" customWidth="1"/>
    <col min="18" max="18" width="17.6640625" customWidth="1"/>
    <col min="19" max="22" width="23.44140625" customWidth="1"/>
  </cols>
  <sheetData>
    <row r="1" spans="1:22" ht="52.8">
      <c r="A1" s="29" t="s">
        <v>0</v>
      </c>
      <c r="B1" s="29" t="s">
        <v>1</v>
      </c>
      <c r="C1" s="29" t="s">
        <v>2</v>
      </c>
      <c r="D1" s="29" t="s">
        <v>3</v>
      </c>
      <c r="E1" s="67" t="s">
        <v>2436</v>
      </c>
      <c r="F1" s="67" t="s">
        <v>2437</v>
      </c>
      <c r="G1" s="30" t="s">
        <v>2414</v>
      </c>
      <c r="H1" s="29" t="s">
        <v>4</v>
      </c>
      <c r="I1" s="29" t="s">
        <v>5</v>
      </c>
      <c r="J1" s="30" t="s">
        <v>6</v>
      </c>
      <c r="K1" s="48" t="s">
        <v>7</v>
      </c>
      <c r="L1" s="49" t="s">
        <v>8</v>
      </c>
      <c r="M1" s="49" t="s">
        <v>9</v>
      </c>
      <c r="N1" s="57" t="s">
        <v>70</v>
      </c>
      <c r="O1" s="49" t="s">
        <v>71</v>
      </c>
      <c r="P1" s="57" t="s">
        <v>72</v>
      </c>
      <c r="Q1" s="49" t="s">
        <v>73</v>
      </c>
      <c r="R1" s="49" t="s">
        <v>74</v>
      </c>
      <c r="S1" s="49" t="s">
        <v>75</v>
      </c>
      <c r="T1" s="57" t="s">
        <v>76</v>
      </c>
      <c r="U1" s="49" t="s">
        <v>77</v>
      </c>
      <c r="V1" s="57" t="s">
        <v>78</v>
      </c>
    </row>
    <row r="2" spans="1:22">
      <c r="A2" s="42" t="s">
        <v>2079</v>
      </c>
      <c r="B2" s="42" t="s">
        <v>2104</v>
      </c>
      <c r="C2" s="42" t="s">
        <v>2105</v>
      </c>
      <c r="D2" s="42" t="s">
        <v>2438</v>
      </c>
      <c r="E2" s="116">
        <v>57.988605</v>
      </c>
      <c r="F2" s="116">
        <v>12.234454599999999</v>
      </c>
      <c r="G2" s="42" t="s">
        <v>13</v>
      </c>
      <c r="H2" s="63">
        <v>31868</v>
      </c>
      <c r="I2" s="46">
        <v>317000000</v>
      </c>
      <c r="J2" s="42">
        <v>2</v>
      </c>
      <c r="K2" s="42" t="s">
        <v>13</v>
      </c>
      <c r="L2" s="40" t="s">
        <v>13</v>
      </c>
      <c r="M2" s="42" t="s">
        <v>13</v>
      </c>
      <c r="N2" s="41"/>
      <c r="O2" s="42"/>
      <c r="P2" s="41"/>
      <c r="Q2" s="41"/>
      <c r="R2" s="42"/>
      <c r="S2" s="41"/>
      <c r="T2" s="42" t="s">
        <v>2077</v>
      </c>
      <c r="U2" s="42" t="s">
        <v>13</v>
      </c>
      <c r="V2" s="42" t="s">
        <v>2078</v>
      </c>
    </row>
    <row r="3" spans="1:22">
      <c r="A3" s="42" t="s">
        <v>2079</v>
      </c>
      <c r="B3" s="42" t="s">
        <v>2157</v>
      </c>
      <c r="C3" s="42" t="s">
        <v>2158</v>
      </c>
      <c r="D3" s="42" t="s">
        <v>2438</v>
      </c>
      <c r="E3" s="42">
        <v>57.933300000000003</v>
      </c>
      <c r="F3" s="42">
        <v>12.5167</v>
      </c>
      <c r="G3" s="42" t="s">
        <v>13</v>
      </c>
      <c r="H3" s="63">
        <v>41602</v>
      </c>
      <c r="I3" s="46">
        <v>472070000</v>
      </c>
      <c r="J3" s="42">
        <v>2</v>
      </c>
      <c r="K3" s="42" t="s">
        <v>13</v>
      </c>
      <c r="L3" s="40" t="s">
        <v>13</v>
      </c>
      <c r="M3" s="42" t="s">
        <v>13</v>
      </c>
      <c r="N3" s="41"/>
      <c r="O3" s="42"/>
      <c r="P3" s="41"/>
      <c r="Q3" s="41"/>
      <c r="R3" s="42"/>
      <c r="S3" s="41"/>
      <c r="T3" s="42" t="s">
        <v>2077</v>
      </c>
      <c r="U3" s="42" t="s">
        <v>13</v>
      </c>
      <c r="V3" s="42" t="s">
        <v>2078</v>
      </c>
    </row>
    <row r="4" spans="1:22">
      <c r="A4" s="42" t="s">
        <v>1937</v>
      </c>
      <c r="B4" s="42" t="s">
        <v>1944</v>
      </c>
      <c r="C4" s="42" t="s">
        <v>1945</v>
      </c>
      <c r="D4" s="42" t="s">
        <v>2439</v>
      </c>
      <c r="E4" s="42">
        <v>56.9</v>
      </c>
      <c r="F4" s="42">
        <v>14.55</v>
      </c>
      <c r="G4" s="42" t="s">
        <v>13</v>
      </c>
      <c r="H4" s="63">
        <v>20224</v>
      </c>
      <c r="I4" s="46">
        <v>974010000</v>
      </c>
      <c r="J4" s="42">
        <v>3</v>
      </c>
      <c r="K4" s="42" t="s">
        <v>13</v>
      </c>
      <c r="L4" s="41" t="s">
        <v>13</v>
      </c>
      <c r="M4" s="42" t="s">
        <v>13</v>
      </c>
      <c r="N4" s="41" t="s">
        <v>2456</v>
      </c>
      <c r="O4" s="42"/>
      <c r="P4" s="41"/>
      <c r="Q4" s="41"/>
      <c r="R4" s="42"/>
      <c r="S4" s="41"/>
      <c r="T4" s="41"/>
      <c r="U4" s="42"/>
      <c r="V4" s="41"/>
    </row>
    <row r="5" spans="1:22">
      <c r="A5" s="42" t="s">
        <v>1908</v>
      </c>
      <c r="B5" s="42" t="s">
        <v>1909</v>
      </c>
      <c r="C5" s="42" t="s">
        <v>1910</v>
      </c>
      <c r="D5" s="42" t="s">
        <v>1916</v>
      </c>
      <c r="E5" s="42">
        <v>57.833300000000001</v>
      </c>
      <c r="F5" s="42">
        <v>14.8</v>
      </c>
      <c r="G5" s="42" t="s">
        <v>13</v>
      </c>
      <c r="H5" s="63">
        <v>6821</v>
      </c>
      <c r="I5" s="46">
        <v>517720000</v>
      </c>
      <c r="J5" s="42">
        <v>3</v>
      </c>
      <c r="K5" s="42" t="s">
        <v>13</v>
      </c>
      <c r="L5" s="41" t="s">
        <v>13</v>
      </c>
      <c r="M5" s="42" t="s">
        <v>13</v>
      </c>
      <c r="N5" s="41"/>
      <c r="O5" s="42"/>
      <c r="P5" s="41"/>
      <c r="Q5" s="41"/>
      <c r="R5" s="42"/>
      <c r="S5" s="41"/>
      <c r="T5" s="41"/>
      <c r="U5" s="42"/>
      <c r="V5" s="42"/>
    </row>
    <row r="6" spans="1:22">
      <c r="A6" s="42" t="s">
        <v>2240</v>
      </c>
      <c r="B6" s="42" t="s">
        <v>2261</v>
      </c>
      <c r="C6" s="42" t="s">
        <v>2262</v>
      </c>
      <c r="D6" s="42" t="s">
        <v>2440</v>
      </c>
      <c r="E6" s="42">
        <v>59.4</v>
      </c>
      <c r="F6" s="42">
        <v>15.833299999999999</v>
      </c>
      <c r="G6" s="42" t="s">
        <v>13</v>
      </c>
      <c r="H6" s="63">
        <v>14039</v>
      </c>
      <c r="I6" s="46">
        <v>325450000</v>
      </c>
      <c r="J6" s="42">
        <v>2</v>
      </c>
      <c r="K6" s="42" t="s">
        <v>13</v>
      </c>
      <c r="L6" s="41" t="s">
        <v>13</v>
      </c>
      <c r="M6" s="42" t="s">
        <v>13</v>
      </c>
      <c r="N6" s="41"/>
      <c r="O6" s="42"/>
      <c r="P6" s="41"/>
      <c r="Q6" s="41"/>
      <c r="R6" s="42"/>
      <c r="S6" s="41"/>
      <c r="T6" s="41"/>
      <c r="U6" s="42"/>
      <c r="V6" s="41"/>
    </row>
    <row r="7" spans="1:22">
      <c r="A7" s="42" t="s">
        <v>2376</v>
      </c>
      <c r="B7" s="42" t="s">
        <v>1608</v>
      </c>
      <c r="C7" s="42" t="s">
        <v>2379</v>
      </c>
      <c r="D7" s="42" t="s">
        <v>2441</v>
      </c>
      <c r="E7" s="42">
        <v>66.048599999999993</v>
      </c>
      <c r="F7" s="42">
        <v>17.885000000000002</v>
      </c>
      <c r="G7" s="42" t="s">
        <v>13</v>
      </c>
      <c r="H7" s="63">
        <v>2718</v>
      </c>
      <c r="I7" s="46">
        <v>12556730000</v>
      </c>
      <c r="J7" s="42">
        <v>3</v>
      </c>
      <c r="K7" s="42" t="s">
        <v>13</v>
      </c>
      <c r="L7" s="41" t="s">
        <v>13</v>
      </c>
      <c r="M7" s="42" t="s">
        <v>13</v>
      </c>
      <c r="N7" s="41"/>
      <c r="O7" s="42"/>
      <c r="P7" s="41"/>
      <c r="Q7" s="41"/>
      <c r="R7" s="42"/>
      <c r="S7" s="41"/>
      <c r="T7" s="41"/>
      <c r="U7" s="42"/>
      <c r="V7" s="41"/>
    </row>
    <row r="8" spans="1:22">
      <c r="A8" s="42" t="s">
        <v>2376</v>
      </c>
      <c r="B8" s="42" t="s">
        <v>2377</v>
      </c>
      <c r="C8" s="42" t="s">
        <v>2378</v>
      </c>
      <c r="D8" s="42" t="s">
        <v>2441</v>
      </c>
      <c r="E8" s="42">
        <v>65.583299999999994</v>
      </c>
      <c r="F8" s="42">
        <v>19.166699999999999</v>
      </c>
      <c r="G8" s="42" t="s">
        <v>13</v>
      </c>
      <c r="H8" s="63">
        <v>6145</v>
      </c>
      <c r="I8" s="46">
        <v>5655440000</v>
      </c>
      <c r="J8" s="42">
        <v>3</v>
      </c>
      <c r="K8" s="42" t="s">
        <v>13</v>
      </c>
      <c r="L8" s="41" t="s">
        <v>13</v>
      </c>
      <c r="M8" s="42" t="s">
        <v>13</v>
      </c>
      <c r="N8" s="41"/>
      <c r="O8" s="42"/>
      <c r="P8" s="41"/>
      <c r="Q8" s="41"/>
      <c r="R8" s="42"/>
      <c r="S8" s="41"/>
      <c r="T8" s="41"/>
      <c r="U8" s="42"/>
      <c r="V8" s="41"/>
    </row>
    <row r="9" spans="1:22">
      <c r="A9" s="42" t="s">
        <v>2181</v>
      </c>
      <c r="B9" s="42" t="s">
        <v>2210</v>
      </c>
      <c r="C9" s="42" t="s">
        <v>2211</v>
      </c>
      <c r="D9" s="42" t="s">
        <v>2442</v>
      </c>
      <c r="E9" s="42">
        <v>59.657800000000002</v>
      </c>
      <c r="F9" s="42">
        <v>12.594200000000001</v>
      </c>
      <c r="G9" s="42" t="s">
        <v>13</v>
      </c>
      <c r="H9" s="63">
        <v>25932</v>
      </c>
      <c r="I9" s="46">
        <v>1648980000</v>
      </c>
      <c r="J9" s="42">
        <v>3</v>
      </c>
      <c r="K9" s="42" t="s">
        <v>13</v>
      </c>
      <c r="L9" s="41" t="s">
        <v>13</v>
      </c>
      <c r="M9" s="42" t="s">
        <v>13</v>
      </c>
      <c r="N9" s="41"/>
      <c r="O9" s="42"/>
      <c r="P9" s="41"/>
      <c r="Q9" s="41"/>
      <c r="R9" s="42"/>
      <c r="S9" s="41"/>
      <c r="T9" s="41"/>
      <c r="U9" s="42"/>
      <c r="V9" s="41"/>
    </row>
    <row r="10" spans="1:22">
      <c r="A10" s="42" t="s">
        <v>2214</v>
      </c>
      <c r="B10" s="42" t="s">
        <v>2232</v>
      </c>
      <c r="C10" s="42" t="s">
        <v>2233</v>
      </c>
      <c r="D10" s="42" t="s">
        <v>2218</v>
      </c>
      <c r="E10" s="42">
        <v>58.886899999999997</v>
      </c>
      <c r="F10" s="42">
        <v>14.915100000000001</v>
      </c>
      <c r="G10" s="42" t="s">
        <v>13</v>
      </c>
      <c r="H10" s="63">
        <v>11471</v>
      </c>
      <c r="I10" s="46">
        <v>816710000</v>
      </c>
      <c r="J10" s="42">
        <v>3</v>
      </c>
      <c r="K10" s="42" t="s">
        <v>13</v>
      </c>
      <c r="L10" s="41" t="s">
        <v>13</v>
      </c>
      <c r="M10" s="42" t="s">
        <v>13</v>
      </c>
      <c r="N10" s="41"/>
      <c r="O10" s="42"/>
      <c r="P10" s="41"/>
      <c r="Q10" s="41"/>
      <c r="R10" s="42"/>
      <c r="S10" s="41"/>
      <c r="T10" s="41"/>
      <c r="U10" s="42"/>
      <c r="V10" s="41"/>
    </row>
    <row r="11" spans="1:22">
      <c r="A11" s="42" t="s">
        <v>2263</v>
      </c>
      <c r="B11" s="42" t="s">
        <v>2289</v>
      </c>
      <c r="C11" s="42" t="s">
        <v>2290</v>
      </c>
      <c r="D11" s="42" t="s">
        <v>2443</v>
      </c>
      <c r="E11" s="42">
        <v>60.15</v>
      </c>
      <c r="F11" s="42">
        <v>16.2</v>
      </c>
      <c r="G11" s="42" t="s">
        <v>13</v>
      </c>
      <c r="H11" s="63">
        <v>23067</v>
      </c>
      <c r="I11" s="46">
        <v>613170000</v>
      </c>
      <c r="J11" s="42">
        <v>2</v>
      </c>
      <c r="K11" s="42" t="s">
        <v>13</v>
      </c>
      <c r="L11" s="41" t="s">
        <v>13</v>
      </c>
      <c r="M11" s="42" t="s">
        <v>13</v>
      </c>
      <c r="N11" s="41"/>
      <c r="O11" s="42"/>
      <c r="P11" s="41"/>
      <c r="Q11" s="41"/>
      <c r="R11" s="42"/>
      <c r="S11" s="41"/>
      <c r="T11" s="41"/>
      <c r="U11" s="42"/>
      <c r="V11" s="41"/>
    </row>
    <row r="12" spans="1:22">
      <c r="A12" s="42" t="s">
        <v>2079</v>
      </c>
      <c r="B12" s="42" t="s">
        <v>2122</v>
      </c>
      <c r="C12" s="42" t="s">
        <v>2123</v>
      </c>
      <c r="D12" s="42" t="s">
        <v>2438</v>
      </c>
      <c r="E12" s="42">
        <v>59.033299999999997</v>
      </c>
      <c r="F12" s="42">
        <v>12.216699999999999</v>
      </c>
      <c r="G12" s="42" t="s">
        <v>13</v>
      </c>
      <c r="H12" s="63">
        <v>9591</v>
      </c>
      <c r="I12" s="46">
        <v>883000000</v>
      </c>
      <c r="J12" s="42">
        <v>3</v>
      </c>
      <c r="K12" s="42" t="s">
        <v>13</v>
      </c>
      <c r="L12" s="41" t="s">
        <v>13</v>
      </c>
      <c r="M12" s="42" t="s">
        <v>13</v>
      </c>
      <c r="N12" s="41"/>
      <c r="O12" s="42"/>
      <c r="P12" s="41"/>
      <c r="Q12" s="41"/>
      <c r="R12" s="42"/>
      <c r="S12" s="41"/>
      <c r="T12" s="41"/>
      <c r="U12" s="42"/>
      <c r="V12" s="41"/>
    </row>
    <row r="13" spans="1:22">
      <c r="A13" s="42" t="s">
        <v>2326</v>
      </c>
      <c r="B13" s="42" t="s">
        <v>2337</v>
      </c>
      <c r="C13" s="42" t="s">
        <v>2338</v>
      </c>
      <c r="D13" s="42" t="s">
        <v>2444</v>
      </c>
      <c r="E13" s="116">
        <v>62.808059999999998</v>
      </c>
      <c r="F13" s="116">
        <v>14.436909999999999</v>
      </c>
      <c r="G13" s="42" t="s">
        <v>13</v>
      </c>
      <c r="H13" s="63">
        <v>7120</v>
      </c>
      <c r="I13" s="46">
        <v>5710260000</v>
      </c>
      <c r="J13" s="42">
        <v>3</v>
      </c>
      <c r="K13" s="42" t="s">
        <v>13</v>
      </c>
      <c r="L13" s="41" t="s">
        <v>13</v>
      </c>
      <c r="M13" s="42" t="s">
        <v>13</v>
      </c>
      <c r="N13" s="41"/>
      <c r="O13" s="42"/>
      <c r="P13" s="41"/>
      <c r="Q13" s="41"/>
      <c r="R13" s="42"/>
      <c r="S13" s="41"/>
      <c r="T13" s="41"/>
      <c r="U13" s="42"/>
      <c r="V13" s="41"/>
    </row>
    <row r="14" spans="1:22">
      <c r="A14" s="42" t="s">
        <v>2343</v>
      </c>
      <c r="B14" s="42" t="s">
        <v>2348</v>
      </c>
      <c r="C14" s="42" t="s">
        <v>2349</v>
      </c>
      <c r="D14" s="42" t="s">
        <v>2445</v>
      </c>
      <c r="E14" s="42">
        <v>63.933300000000003</v>
      </c>
      <c r="F14" s="42">
        <v>19.216699999999999</v>
      </c>
      <c r="G14" s="42" t="s">
        <v>13</v>
      </c>
      <c r="H14" s="63">
        <v>2387</v>
      </c>
      <c r="I14" s="46">
        <v>1306720000</v>
      </c>
      <c r="J14" s="42">
        <v>3</v>
      </c>
      <c r="K14" s="42" t="s">
        <v>13</v>
      </c>
      <c r="L14" s="41" t="s">
        <v>13</v>
      </c>
      <c r="M14" s="42" t="s">
        <v>13</v>
      </c>
      <c r="N14" s="41"/>
      <c r="O14" s="42"/>
      <c r="P14" s="41"/>
      <c r="Q14" s="41"/>
      <c r="R14" s="42"/>
      <c r="S14" s="41"/>
      <c r="T14" s="42" t="s">
        <v>2346</v>
      </c>
      <c r="U14" s="42" t="s">
        <v>13</v>
      </c>
      <c r="V14" s="42" t="s">
        <v>2347</v>
      </c>
    </row>
    <row r="15" spans="1:22">
      <c r="A15" s="42" t="s">
        <v>1993</v>
      </c>
      <c r="B15" s="42" t="s">
        <v>2008</v>
      </c>
      <c r="C15" s="42" t="s">
        <v>2009</v>
      </c>
      <c r="D15" s="42" t="s">
        <v>2446</v>
      </c>
      <c r="E15" s="42">
        <v>56.083300000000001</v>
      </c>
      <c r="F15" s="42">
        <v>12.9</v>
      </c>
      <c r="G15" s="42" t="s">
        <v>13</v>
      </c>
      <c r="H15" s="63">
        <v>15697</v>
      </c>
      <c r="I15" s="46">
        <v>115310000</v>
      </c>
      <c r="J15" s="42">
        <v>3</v>
      </c>
      <c r="K15" s="42" t="s">
        <v>13</v>
      </c>
      <c r="L15" s="40" t="s">
        <v>13</v>
      </c>
      <c r="M15" s="42" t="s">
        <v>13</v>
      </c>
      <c r="N15" s="41"/>
      <c r="O15" s="42"/>
      <c r="P15" s="41"/>
      <c r="Q15" s="41"/>
      <c r="R15" s="42"/>
      <c r="S15" s="41"/>
      <c r="T15" s="42" t="s">
        <v>2010</v>
      </c>
      <c r="U15" s="42" t="s">
        <v>13</v>
      </c>
      <c r="V15" s="42" t="s">
        <v>2011</v>
      </c>
    </row>
    <row r="16" spans="1:22">
      <c r="A16" s="42" t="s">
        <v>2376</v>
      </c>
      <c r="B16" s="42" t="s">
        <v>2396</v>
      </c>
      <c r="C16" s="42" t="s">
        <v>2397</v>
      </c>
      <c r="D16" s="42" t="s">
        <v>2441</v>
      </c>
      <c r="E16" s="42">
        <v>65.833299999999994</v>
      </c>
      <c r="F16" s="42">
        <v>21.7</v>
      </c>
      <c r="G16" s="42" t="s">
        <v>13</v>
      </c>
      <c r="H16" s="63">
        <v>28060</v>
      </c>
      <c r="I16" s="46">
        <v>4013890000</v>
      </c>
      <c r="J16" s="42">
        <v>2</v>
      </c>
      <c r="K16" s="42" t="s">
        <v>13</v>
      </c>
      <c r="L16" s="40" t="s">
        <v>13</v>
      </c>
      <c r="M16" s="42" t="s">
        <v>13</v>
      </c>
      <c r="N16" s="41"/>
      <c r="O16" s="42"/>
      <c r="P16" s="41"/>
      <c r="Q16" s="41"/>
      <c r="R16" s="42"/>
      <c r="S16" s="41"/>
      <c r="T16" s="41"/>
      <c r="U16" s="42"/>
      <c r="V16" s="41"/>
    </row>
    <row r="17" spans="1:22">
      <c r="A17" s="42" t="s">
        <v>2079</v>
      </c>
      <c r="B17" s="42" t="s">
        <v>2110</v>
      </c>
      <c r="C17" s="42" t="s">
        <v>2111</v>
      </c>
      <c r="D17" s="42" t="s">
        <v>2438</v>
      </c>
      <c r="E17" s="42">
        <v>57.666699999999999</v>
      </c>
      <c r="F17" s="42">
        <v>12.55</v>
      </c>
      <c r="G17" s="42" t="s">
        <v>13</v>
      </c>
      <c r="H17" s="63">
        <v>9544</v>
      </c>
      <c r="I17" s="46">
        <v>263310000</v>
      </c>
      <c r="J17" s="42">
        <v>3</v>
      </c>
      <c r="K17" s="42" t="s">
        <v>13</v>
      </c>
      <c r="L17" s="41" t="s">
        <v>13</v>
      </c>
      <c r="M17" s="42" t="s">
        <v>13</v>
      </c>
      <c r="N17" s="41"/>
      <c r="O17" s="42"/>
      <c r="P17" s="41"/>
      <c r="Q17" s="41"/>
      <c r="R17" s="42"/>
      <c r="S17" s="41"/>
      <c r="T17" s="42" t="s">
        <v>2077</v>
      </c>
      <c r="U17" s="42" t="s">
        <v>13</v>
      </c>
      <c r="V17" s="42" t="s">
        <v>2078</v>
      </c>
    </row>
    <row r="18" spans="1:22">
      <c r="A18" s="42" t="s">
        <v>2293</v>
      </c>
      <c r="B18" s="42" t="s">
        <v>2307</v>
      </c>
      <c r="C18" s="42" t="s">
        <v>2308</v>
      </c>
      <c r="D18" s="42" t="s">
        <v>2447</v>
      </c>
      <c r="E18" s="42">
        <v>61.348399999999998</v>
      </c>
      <c r="F18" s="42">
        <v>16.388300000000001</v>
      </c>
      <c r="G18" s="42" t="s">
        <v>13</v>
      </c>
      <c r="H18" s="63">
        <v>26809</v>
      </c>
      <c r="I18" s="46">
        <v>1814050000</v>
      </c>
      <c r="J18" s="42">
        <v>3</v>
      </c>
      <c r="K18" s="42" t="s">
        <v>13</v>
      </c>
      <c r="L18" s="40" t="s">
        <v>13</v>
      </c>
      <c r="M18" s="42" t="s">
        <v>13</v>
      </c>
      <c r="N18" s="41"/>
      <c r="O18" s="42"/>
      <c r="P18" s="41"/>
      <c r="Q18" s="41"/>
      <c r="R18" s="42"/>
      <c r="S18" s="41"/>
      <c r="T18" s="41"/>
      <c r="U18" s="42"/>
      <c r="V18" s="41"/>
    </row>
    <row r="19" spans="1:22">
      <c r="A19" s="42" t="s">
        <v>1954</v>
      </c>
      <c r="B19" s="42" t="s">
        <v>1977</v>
      </c>
      <c r="C19" s="42" t="s">
        <v>1978</v>
      </c>
      <c r="D19" s="42" t="s">
        <v>1968</v>
      </c>
      <c r="E19" s="42">
        <v>56.883299999999998</v>
      </c>
      <c r="F19" s="42">
        <v>16.649999999999999</v>
      </c>
      <c r="G19" s="42" t="s">
        <v>13</v>
      </c>
      <c r="H19" s="63">
        <v>10836</v>
      </c>
      <c r="I19" s="46">
        <v>676970000</v>
      </c>
      <c r="J19" s="42">
        <v>3</v>
      </c>
      <c r="K19" s="42" t="s">
        <v>13</v>
      </c>
      <c r="L19" s="40" t="s">
        <v>14</v>
      </c>
      <c r="M19" s="42" t="s">
        <v>13</v>
      </c>
      <c r="N19" s="41"/>
      <c r="O19" s="42"/>
      <c r="P19" s="41"/>
      <c r="Q19" s="41"/>
      <c r="R19" s="42"/>
      <c r="S19" s="41"/>
      <c r="T19" s="41"/>
      <c r="U19" s="42"/>
      <c r="V19" s="41"/>
    </row>
    <row r="20" spans="1:22">
      <c r="A20" s="42" t="s">
        <v>2263</v>
      </c>
      <c r="B20" s="42" t="s">
        <v>2283</v>
      </c>
      <c r="C20" s="42" t="s">
        <v>2284</v>
      </c>
      <c r="D20" s="42" t="s">
        <v>2443</v>
      </c>
      <c r="E20" s="42">
        <v>60.4833</v>
      </c>
      <c r="F20" s="42">
        <v>15.416700000000001</v>
      </c>
      <c r="G20" s="42" t="s">
        <v>13</v>
      </c>
      <c r="H20" s="63">
        <v>52394</v>
      </c>
      <c r="I20" s="46">
        <v>583870000</v>
      </c>
      <c r="J20" s="42">
        <v>2</v>
      </c>
      <c r="K20" s="42" t="s">
        <v>13</v>
      </c>
      <c r="L20" s="41" t="s">
        <v>13</v>
      </c>
      <c r="M20" s="42" t="s">
        <v>13</v>
      </c>
      <c r="N20" s="41"/>
      <c r="O20" s="42"/>
      <c r="P20" s="41"/>
      <c r="Q20" s="41"/>
      <c r="R20" s="42"/>
      <c r="S20" s="41"/>
      <c r="T20" s="41"/>
      <c r="U20" s="42"/>
      <c r="V20" s="41"/>
    </row>
    <row r="21" spans="1:22">
      <c r="A21" s="42" t="s">
        <v>2079</v>
      </c>
      <c r="B21" s="42" t="s">
        <v>2159</v>
      </c>
      <c r="C21" s="42" t="s">
        <v>2160</v>
      </c>
      <c r="D21" s="42" t="s">
        <v>2438</v>
      </c>
      <c r="E21" s="42">
        <v>57.730400000000003</v>
      </c>
      <c r="F21" s="42">
        <v>12.92</v>
      </c>
      <c r="G21" s="42" t="s">
        <v>13</v>
      </c>
      <c r="H21" s="63">
        <v>113714</v>
      </c>
      <c r="I21" s="46">
        <v>909880000</v>
      </c>
      <c r="J21" s="42">
        <v>1</v>
      </c>
      <c r="K21" s="42" t="s">
        <v>13</v>
      </c>
      <c r="L21" s="41" t="s">
        <v>13</v>
      </c>
      <c r="M21" s="42" t="s">
        <v>13</v>
      </c>
      <c r="N21" s="40" t="s">
        <v>2161</v>
      </c>
      <c r="O21" s="42" t="s">
        <v>13</v>
      </c>
      <c r="P21" s="40" t="s">
        <v>2160</v>
      </c>
      <c r="Q21" s="41"/>
      <c r="R21" s="42"/>
      <c r="S21" s="41"/>
      <c r="T21" s="42" t="s">
        <v>2162</v>
      </c>
      <c r="U21" s="42" t="s">
        <v>13</v>
      </c>
      <c r="V21" s="42" t="s">
        <v>2160</v>
      </c>
    </row>
    <row r="22" spans="1:22">
      <c r="A22" s="42" t="s">
        <v>1783</v>
      </c>
      <c r="B22" s="42" t="s">
        <v>1801</v>
      </c>
      <c r="C22" s="42" t="s">
        <v>1802</v>
      </c>
      <c r="D22" s="42" t="s">
        <v>1787</v>
      </c>
      <c r="E22" s="116">
        <v>59.238608999999997</v>
      </c>
      <c r="F22" s="116">
        <v>17.851872</v>
      </c>
      <c r="G22" s="42" t="s">
        <v>13</v>
      </c>
      <c r="H22" s="63">
        <v>94847</v>
      </c>
      <c r="I22" s="46">
        <v>194040000</v>
      </c>
      <c r="J22" s="42">
        <v>2</v>
      </c>
      <c r="K22" s="42" t="s">
        <v>13</v>
      </c>
      <c r="L22" s="40" t="s">
        <v>14</v>
      </c>
      <c r="M22" s="42" t="s">
        <v>13</v>
      </c>
      <c r="N22" s="40"/>
      <c r="O22" s="42"/>
      <c r="P22" s="40"/>
      <c r="Q22" s="40" t="s">
        <v>1796</v>
      </c>
      <c r="R22" s="42" t="s">
        <v>13</v>
      </c>
      <c r="S22" s="40" t="s">
        <v>1787</v>
      </c>
      <c r="T22" s="42" t="s">
        <v>1786</v>
      </c>
      <c r="U22" s="42" t="s">
        <v>13</v>
      </c>
      <c r="V22" s="42" t="s">
        <v>1787</v>
      </c>
    </row>
    <row r="23" spans="1:22">
      <c r="A23" s="42" t="s">
        <v>1877</v>
      </c>
      <c r="B23" s="42" t="s">
        <v>1886</v>
      </c>
      <c r="C23" s="42" t="s">
        <v>1887</v>
      </c>
      <c r="D23" s="42" t="s">
        <v>2448</v>
      </c>
      <c r="E23" s="42">
        <v>58.2</v>
      </c>
      <c r="F23" s="42">
        <v>15.05</v>
      </c>
      <c r="G23" s="42" t="s">
        <v>13</v>
      </c>
      <c r="H23" s="63">
        <v>5441</v>
      </c>
      <c r="I23" s="46">
        <v>525740000</v>
      </c>
      <c r="J23" s="42">
        <v>3</v>
      </c>
      <c r="K23" s="42" t="s">
        <v>13</v>
      </c>
      <c r="L23" s="41" t="s">
        <v>13</v>
      </c>
      <c r="M23" s="42" t="s">
        <v>13</v>
      </c>
      <c r="N23" s="41"/>
      <c r="O23" s="42"/>
      <c r="P23" s="41"/>
      <c r="Q23" s="41"/>
      <c r="R23" s="42"/>
      <c r="S23" s="41"/>
      <c r="T23" s="41"/>
      <c r="U23" s="42"/>
      <c r="V23" s="42"/>
    </row>
    <row r="24" spans="1:22">
      <c r="A24" s="42" t="s">
        <v>1993</v>
      </c>
      <c r="B24" s="42" t="s">
        <v>2028</v>
      </c>
      <c r="C24" s="42" t="s">
        <v>2029</v>
      </c>
      <c r="D24" s="42" t="s">
        <v>2446</v>
      </c>
      <c r="E24" s="42">
        <v>56.066699999999997</v>
      </c>
      <c r="F24" s="42">
        <v>14.466699999999999</v>
      </c>
      <c r="G24" s="42" t="s">
        <v>13</v>
      </c>
      <c r="H24" s="63">
        <v>12759</v>
      </c>
      <c r="I24" s="46">
        <v>162530000</v>
      </c>
      <c r="J24" s="42">
        <v>2</v>
      </c>
      <c r="K24" s="42" t="s">
        <v>13</v>
      </c>
      <c r="L24" s="40" t="s">
        <v>14</v>
      </c>
      <c r="M24" s="42" t="s">
        <v>13</v>
      </c>
      <c r="N24" s="41"/>
      <c r="O24" s="42"/>
      <c r="P24" s="41"/>
      <c r="Q24" s="41"/>
      <c r="R24" s="42"/>
      <c r="S24" s="41"/>
      <c r="T24" s="41"/>
      <c r="U24" s="42"/>
      <c r="V24" s="41"/>
    </row>
    <row r="25" spans="1:22">
      <c r="A25" s="42" t="s">
        <v>2326</v>
      </c>
      <c r="B25" s="42" t="s">
        <v>2329</v>
      </c>
      <c r="C25" s="42" t="s">
        <v>2330</v>
      </c>
      <c r="D25" s="42" t="s">
        <v>2444</v>
      </c>
      <c r="E25" s="42">
        <v>62.75</v>
      </c>
      <c r="F25" s="42">
        <v>15.416700000000001</v>
      </c>
      <c r="G25" s="42" t="s">
        <v>13</v>
      </c>
      <c r="H25" s="63">
        <v>6181</v>
      </c>
      <c r="I25" s="46">
        <v>3408100000</v>
      </c>
      <c r="J25" s="42">
        <v>3</v>
      </c>
      <c r="K25" s="42" t="s">
        <v>13</v>
      </c>
      <c r="L25" s="40" t="s">
        <v>13</v>
      </c>
      <c r="M25" s="42" t="s">
        <v>13</v>
      </c>
      <c r="N25" s="41"/>
      <c r="O25" s="42"/>
      <c r="P25" s="41"/>
      <c r="Q25" s="41"/>
      <c r="R25" s="42"/>
      <c r="S25" s="41"/>
      <c r="T25" s="41"/>
      <c r="U25" s="42"/>
      <c r="V25" s="41"/>
    </row>
    <row r="26" spans="1:22">
      <c r="A26" s="42" t="s">
        <v>1993</v>
      </c>
      <c r="B26" s="42" t="s">
        <v>2000</v>
      </c>
      <c r="C26" s="42" t="s">
        <v>2001</v>
      </c>
      <c r="D26" s="42" t="s">
        <v>2446</v>
      </c>
      <c r="E26" s="116">
        <v>55.638730000000002</v>
      </c>
      <c r="F26" s="116">
        <v>13.09473</v>
      </c>
      <c r="G26" s="42" t="s">
        <v>13</v>
      </c>
      <c r="H26" s="63">
        <v>19312</v>
      </c>
      <c r="I26" s="46">
        <v>18900000</v>
      </c>
      <c r="J26" s="42">
        <v>2</v>
      </c>
      <c r="K26" s="42" t="s">
        <v>13</v>
      </c>
      <c r="L26" s="40" t="s">
        <v>14</v>
      </c>
      <c r="M26" s="42" t="s">
        <v>13</v>
      </c>
      <c r="N26" s="41"/>
      <c r="O26" s="42"/>
      <c r="P26" s="41"/>
      <c r="Q26" s="41"/>
      <c r="R26" s="42"/>
      <c r="S26" s="41"/>
      <c r="T26" s="42" t="s">
        <v>1998</v>
      </c>
      <c r="U26" s="42" t="s">
        <v>13</v>
      </c>
      <c r="V26" s="42" t="s">
        <v>1999</v>
      </c>
    </row>
    <row r="27" spans="1:22">
      <c r="A27" s="42" t="s">
        <v>1993</v>
      </c>
      <c r="B27" s="42" t="s">
        <v>2038</v>
      </c>
      <c r="C27" s="42" t="s">
        <v>2039</v>
      </c>
      <c r="D27" s="42" t="s">
        <v>2446</v>
      </c>
      <c r="E27" s="42">
        <v>56.432200000000002</v>
      </c>
      <c r="F27" s="42">
        <v>12.833299999999999</v>
      </c>
      <c r="G27" s="42" t="s">
        <v>13</v>
      </c>
      <c r="H27" s="63">
        <v>15413</v>
      </c>
      <c r="I27" s="46">
        <v>217100000</v>
      </c>
      <c r="J27" s="42">
        <v>3</v>
      </c>
      <c r="K27" s="42" t="s">
        <v>13</v>
      </c>
      <c r="L27" s="40" t="s">
        <v>14</v>
      </c>
      <c r="M27" s="42" t="s">
        <v>13</v>
      </c>
      <c r="N27" s="41"/>
      <c r="O27" s="42"/>
      <c r="P27" s="41"/>
      <c r="Q27" s="41"/>
      <c r="R27" s="42"/>
      <c r="S27" s="41"/>
      <c r="T27" s="41"/>
      <c r="U27" s="42"/>
      <c r="V27" s="41"/>
    </row>
    <row r="28" spans="1:22">
      <c r="A28" s="42" t="s">
        <v>2079</v>
      </c>
      <c r="B28" s="42" t="s">
        <v>2100</v>
      </c>
      <c r="C28" s="42" t="s">
        <v>2101</v>
      </c>
      <c r="D28" s="42" t="s">
        <v>2438</v>
      </c>
      <c r="E28" s="116">
        <v>58.974444444444003</v>
      </c>
      <c r="F28" s="116">
        <v>11.865277777777999</v>
      </c>
      <c r="G28" s="42" t="s">
        <v>13</v>
      </c>
      <c r="H28" s="63">
        <v>4761</v>
      </c>
      <c r="I28" s="46">
        <v>724330000</v>
      </c>
      <c r="J28" s="42">
        <v>3</v>
      </c>
      <c r="K28" s="42" t="s">
        <v>13</v>
      </c>
      <c r="L28" s="40" t="s">
        <v>13</v>
      </c>
      <c r="M28" s="42" t="s">
        <v>13</v>
      </c>
      <c r="N28" s="41"/>
      <c r="O28" s="42"/>
      <c r="P28" s="41"/>
      <c r="Q28" s="41"/>
      <c r="R28" s="42"/>
      <c r="S28" s="41"/>
      <c r="T28" s="41"/>
      <c r="U28" s="42"/>
      <c r="V28" s="41"/>
    </row>
    <row r="29" spans="1:22">
      <c r="A29" s="42" t="s">
        <v>1783</v>
      </c>
      <c r="B29" s="42" t="s">
        <v>1814</v>
      </c>
      <c r="C29" s="42" t="s">
        <v>1815</v>
      </c>
      <c r="D29" s="42" t="s">
        <v>1787</v>
      </c>
      <c r="E29" s="116">
        <v>59.409239999999997</v>
      </c>
      <c r="F29" s="116">
        <v>18.048469999999998</v>
      </c>
      <c r="G29" s="42" t="s">
        <v>13</v>
      </c>
      <c r="H29" s="63">
        <v>32712</v>
      </c>
      <c r="I29" s="46">
        <v>26370000</v>
      </c>
      <c r="J29" s="42">
        <v>1</v>
      </c>
      <c r="K29" s="42" t="s">
        <v>13</v>
      </c>
      <c r="L29" s="40" t="s">
        <v>14</v>
      </c>
      <c r="M29" s="42" t="s">
        <v>13</v>
      </c>
      <c r="N29" s="40"/>
      <c r="O29" s="42"/>
      <c r="P29" s="40"/>
      <c r="Q29" s="40" t="s">
        <v>1796</v>
      </c>
      <c r="R29" s="42" t="s">
        <v>13</v>
      </c>
      <c r="S29" s="40" t="s">
        <v>1787</v>
      </c>
      <c r="T29" s="42" t="s">
        <v>1786</v>
      </c>
      <c r="U29" s="42" t="s">
        <v>13</v>
      </c>
      <c r="V29" s="42" t="s">
        <v>1787</v>
      </c>
    </row>
    <row r="30" spans="1:22">
      <c r="A30" s="42" t="s">
        <v>2214</v>
      </c>
      <c r="B30" s="42" t="s">
        <v>2222</v>
      </c>
      <c r="C30" s="42" t="s">
        <v>2223</v>
      </c>
      <c r="D30" s="42" t="s">
        <v>2218</v>
      </c>
      <c r="E30" s="42">
        <v>59.2333</v>
      </c>
      <c r="F30" s="42">
        <v>14.433299999999999</v>
      </c>
      <c r="G30" s="42" t="s">
        <v>13</v>
      </c>
      <c r="H30" s="63">
        <v>9631</v>
      </c>
      <c r="I30" s="46">
        <v>383940000</v>
      </c>
      <c r="J30" s="42">
        <v>2</v>
      </c>
      <c r="K30" s="42" t="s">
        <v>13</v>
      </c>
      <c r="L30" s="41" t="s">
        <v>13</v>
      </c>
      <c r="M30" s="42" t="s">
        <v>13</v>
      </c>
      <c r="N30" s="41"/>
      <c r="O30" s="42"/>
      <c r="P30" s="41"/>
      <c r="Q30" s="41"/>
      <c r="R30" s="42"/>
      <c r="S30" s="41"/>
      <c r="T30" s="41"/>
      <c r="U30" s="42"/>
      <c r="V30" s="41"/>
    </row>
    <row r="31" spans="1:22">
      <c r="A31" s="42" t="s">
        <v>2343</v>
      </c>
      <c r="B31" s="42" t="s">
        <v>2362</v>
      </c>
      <c r="C31" s="42" t="s">
        <v>2363</v>
      </c>
      <c r="D31" s="42" t="s">
        <v>2445</v>
      </c>
      <c r="E31" s="42">
        <v>64.2667</v>
      </c>
      <c r="F31" s="42">
        <v>16.399999999999999</v>
      </c>
      <c r="G31" s="42" t="s">
        <v>13</v>
      </c>
      <c r="H31" s="63">
        <v>2498</v>
      </c>
      <c r="I31" s="46">
        <v>2764440000</v>
      </c>
      <c r="J31" s="42">
        <v>3</v>
      </c>
      <c r="K31" s="42" t="s">
        <v>13</v>
      </c>
      <c r="L31" s="41" t="s">
        <v>13</v>
      </c>
      <c r="M31" s="42" t="s">
        <v>13</v>
      </c>
      <c r="N31" s="41"/>
      <c r="O31" s="42"/>
      <c r="P31" s="41"/>
      <c r="Q31" s="41"/>
      <c r="R31" s="42"/>
      <c r="S31" s="41"/>
      <c r="T31" s="41"/>
      <c r="U31" s="42"/>
      <c r="V31" s="41"/>
    </row>
    <row r="32" spans="1:22">
      <c r="A32" s="42" t="s">
        <v>2181</v>
      </c>
      <c r="B32" s="42" t="s">
        <v>2184</v>
      </c>
      <c r="C32" s="42" t="s">
        <v>2185</v>
      </c>
      <c r="D32" s="42" t="s">
        <v>2442</v>
      </c>
      <c r="E32" s="116">
        <v>59.792496499999999</v>
      </c>
      <c r="F32" s="116">
        <v>12.110740699999999</v>
      </c>
      <c r="G32" s="42" t="s">
        <v>13</v>
      </c>
      <c r="H32" s="63">
        <v>8550</v>
      </c>
      <c r="I32" s="46">
        <v>820160000</v>
      </c>
      <c r="J32" s="42">
        <v>3</v>
      </c>
      <c r="K32" s="42" t="s">
        <v>13</v>
      </c>
      <c r="L32" s="41" t="s">
        <v>13</v>
      </c>
      <c r="M32" s="42" t="s">
        <v>13</v>
      </c>
      <c r="N32" s="41"/>
      <c r="O32" s="42"/>
      <c r="P32" s="41"/>
      <c r="Q32" s="41"/>
      <c r="R32" s="42"/>
      <c r="S32" s="41"/>
      <c r="T32" s="41"/>
      <c r="U32" s="42"/>
      <c r="V32" s="41"/>
    </row>
    <row r="33" spans="1:22">
      <c r="A33" s="42" t="s">
        <v>1783</v>
      </c>
      <c r="B33" s="42" t="s">
        <v>1797</v>
      </c>
      <c r="C33" s="42" t="s">
        <v>1798</v>
      </c>
      <c r="D33" s="42" t="s">
        <v>1787</v>
      </c>
      <c r="E33" s="42">
        <v>59.2667</v>
      </c>
      <c r="F33" s="42">
        <v>17.7333</v>
      </c>
      <c r="G33" s="42" t="s">
        <v>13</v>
      </c>
      <c r="H33" s="63">
        <v>28879</v>
      </c>
      <c r="I33" s="46">
        <v>217380000</v>
      </c>
      <c r="J33" s="42">
        <v>2</v>
      </c>
      <c r="K33" s="42" t="s">
        <v>13</v>
      </c>
      <c r="L33" s="40" t="s">
        <v>13</v>
      </c>
      <c r="M33" s="42" t="s">
        <v>13</v>
      </c>
      <c r="N33" s="40"/>
      <c r="O33" s="42"/>
      <c r="P33" s="40"/>
      <c r="Q33" s="41"/>
      <c r="R33" s="42"/>
      <c r="S33" s="41"/>
      <c r="T33" s="42" t="s">
        <v>1786</v>
      </c>
      <c r="U33" s="42" t="s">
        <v>13</v>
      </c>
      <c r="V33" s="42" t="s">
        <v>1787</v>
      </c>
    </row>
    <row r="34" spans="1:22">
      <c r="A34" s="42" t="s">
        <v>1908</v>
      </c>
      <c r="B34" s="42" t="s">
        <v>1933</v>
      </c>
      <c r="C34" s="42" t="s">
        <v>1934</v>
      </c>
      <c r="D34" s="42" t="s">
        <v>1916</v>
      </c>
      <c r="E34" s="42">
        <v>57.666699999999999</v>
      </c>
      <c r="F34" s="42">
        <v>14.95</v>
      </c>
      <c r="G34" s="42" t="s">
        <v>13</v>
      </c>
      <c r="H34" s="63">
        <v>17788</v>
      </c>
      <c r="I34" s="46">
        <v>799380000</v>
      </c>
      <c r="J34" s="42">
        <v>2</v>
      </c>
      <c r="K34" s="42" t="s">
        <v>13</v>
      </c>
      <c r="L34" s="41" t="s">
        <v>13</v>
      </c>
      <c r="M34" s="42" t="s">
        <v>13</v>
      </c>
      <c r="N34" s="41"/>
      <c r="O34" s="42"/>
      <c r="P34" s="41"/>
      <c r="Q34" s="41"/>
      <c r="R34" s="42"/>
      <c r="S34" s="41"/>
      <c r="T34" s="41"/>
      <c r="U34" s="42"/>
      <c r="V34" s="41"/>
    </row>
    <row r="35" spans="1:22">
      <c r="A35" s="42" t="s">
        <v>1954</v>
      </c>
      <c r="B35" s="42" t="s">
        <v>1965</v>
      </c>
      <c r="C35" s="42" t="s">
        <v>1966</v>
      </c>
      <c r="D35" s="42" t="s">
        <v>1968</v>
      </c>
      <c r="E35" s="42">
        <v>56.633299999999998</v>
      </c>
      <c r="F35" s="42">
        <v>15.533300000000001</v>
      </c>
      <c r="G35" s="42" t="s">
        <v>13</v>
      </c>
      <c r="H35" s="63">
        <v>9360</v>
      </c>
      <c r="I35" s="46">
        <v>689470000</v>
      </c>
      <c r="J35" s="42">
        <v>3</v>
      </c>
      <c r="K35" s="42" t="s">
        <v>13</v>
      </c>
      <c r="L35" s="40" t="s">
        <v>13</v>
      </c>
      <c r="M35" s="42" t="s">
        <v>13</v>
      </c>
      <c r="N35" s="41"/>
      <c r="O35" s="42"/>
      <c r="P35" s="41"/>
      <c r="Q35" s="41"/>
      <c r="R35" s="42"/>
      <c r="S35" s="41"/>
      <c r="T35" s="41"/>
      <c r="U35" s="42"/>
      <c r="V35" s="41"/>
    </row>
    <row r="36" spans="1:22">
      <c r="A36" s="42" t="s">
        <v>1839</v>
      </c>
      <c r="B36" s="42" t="s">
        <v>1854</v>
      </c>
      <c r="C36" s="42" t="s">
        <v>1855</v>
      </c>
      <c r="D36" s="42" t="s">
        <v>1847</v>
      </c>
      <c r="E36" s="42">
        <v>59.633299999999998</v>
      </c>
      <c r="F36" s="42">
        <v>17.066700000000001</v>
      </c>
      <c r="G36" s="42" t="s">
        <v>13</v>
      </c>
      <c r="H36" s="63">
        <v>46240</v>
      </c>
      <c r="I36" s="46">
        <v>1178300000</v>
      </c>
      <c r="J36" s="42">
        <v>2</v>
      </c>
      <c r="K36" s="42" t="s">
        <v>13</v>
      </c>
      <c r="L36" s="40" t="s">
        <v>13</v>
      </c>
      <c r="M36" s="42" t="s">
        <v>13</v>
      </c>
      <c r="N36" s="41"/>
      <c r="O36" s="42"/>
      <c r="P36" s="41"/>
      <c r="Q36" s="41"/>
      <c r="R36" s="42"/>
      <c r="S36" s="41"/>
      <c r="T36" s="41"/>
      <c r="U36" s="42"/>
      <c r="V36" s="42"/>
    </row>
    <row r="37" spans="1:22">
      <c r="A37" s="42" t="s">
        <v>1858</v>
      </c>
      <c r="B37" s="42" t="s">
        <v>1871</v>
      </c>
      <c r="C37" s="42" t="s">
        <v>1872</v>
      </c>
      <c r="D37" s="42" t="s">
        <v>2449</v>
      </c>
      <c r="E37" s="42">
        <v>59.348700000000001</v>
      </c>
      <c r="F37" s="42">
        <v>16.449000000000002</v>
      </c>
      <c r="G37" s="42" t="s">
        <v>13</v>
      </c>
      <c r="H37" s="63">
        <v>106975</v>
      </c>
      <c r="I37" s="46">
        <v>1099790000</v>
      </c>
      <c r="J37" s="42">
        <v>2</v>
      </c>
      <c r="K37" s="42" t="s">
        <v>13</v>
      </c>
      <c r="L37" s="40" t="s">
        <v>13</v>
      </c>
      <c r="M37" s="42" t="s">
        <v>13</v>
      </c>
      <c r="N37" s="41"/>
      <c r="O37" s="42"/>
      <c r="P37" s="41"/>
      <c r="Q37" s="41"/>
      <c r="R37" s="42"/>
      <c r="S37" s="41"/>
      <c r="T37" s="41"/>
      <c r="U37" s="42"/>
      <c r="V37" s="41"/>
    </row>
    <row r="38" spans="1:22">
      <c r="A38" s="42" t="s">
        <v>1993</v>
      </c>
      <c r="B38" s="42" t="s">
        <v>2050</v>
      </c>
      <c r="C38" s="42" t="s">
        <v>2051</v>
      </c>
      <c r="D38" s="42" t="s">
        <v>2446</v>
      </c>
      <c r="E38" s="42">
        <v>55.833300000000001</v>
      </c>
      <c r="F38" s="42">
        <v>13.333299999999999</v>
      </c>
      <c r="G38" s="42" t="s">
        <v>13</v>
      </c>
      <c r="H38" s="63">
        <v>34123</v>
      </c>
      <c r="I38" s="46">
        <v>418950000</v>
      </c>
      <c r="J38" s="42">
        <v>2</v>
      </c>
      <c r="K38" s="42" t="s">
        <v>13</v>
      </c>
      <c r="L38" s="40" t="s">
        <v>13</v>
      </c>
      <c r="M38" s="42" t="s">
        <v>13</v>
      </c>
      <c r="N38" s="41"/>
      <c r="O38" s="42"/>
      <c r="P38" s="41"/>
      <c r="Q38" s="41"/>
      <c r="R38" s="42"/>
      <c r="S38" s="41"/>
      <c r="T38" s="41"/>
      <c r="U38" s="42"/>
      <c r="V38" s="41"/>
    </row>
    <row r="39" spans="1:22">
      <c r="A39" s="42" t="s">
        <v>2079</v>
      </c>
      <c r="B39" s="42" t="s">
        <v>2114</v>
      </c>
      <c r="C39" s="42" t="s">
        <v>2115</v>
      </c>
      <c r="D39" s="42" t="s">
        <v>2438</v>
      </c>
      <c r="E39" s="116">
        <v>58.167731199999999</v>
      </c>
      <c r="F39" s="116">
        <v>12.7589933</v>
      </c>
      <c r="G39" s="42" t="s">
        <v>13</v>
      </c>
      <c r="H39" s="63">
        <v>5687</v>
      </c>
      <c r="I39" s="46">
        <v>234540000</v>
      </c>
      <c r="J39" s="42">
        <v>3</v>
      </c>
      <c r="K39" s="42" t="s">
        <v>13</v>
      </c>
      <c r="L39" s="41" t="s">
        <v>13</v>
      </c>
      <c r="M39" s="42" t="s">
        <v>13</v>
      </c>
      <c r="N39" s="41"/>
      <c r="O39" s="42"/>
      <c r="P39" s="41"/>
      <c r="Q39" s="41"/>
      <c r="R39" s="42"/>
      <c r="S39" s="41"/>
      <c r="T39" s="41"/>
      <c r="U39" s="42"/>
      <c r="V39" s="41"/>
    </row>
    <row r="40" spans="1:22">
      <c r="A40" s="42" t="s">
        <v>2240</v>
      </c>
      <c r="B40" s="42" t="s">
        <v>2257</v>
      </c>
      <c r="C40" s="42" t="s">
        <v>2258</v>
      </c>
      <c r="D40" s="42" t="s">
        <v>2440</v>
      </c>
      <c r="E40" s="42">
        <v>60</v>
      </c>
      <c r="F40" s="42">
        <v>15.783300000000001</v>
      </c>
      <c r="G40" s="42" t="s">
        <v>13</v>
      </c>
      <c r="H40" s="63">
        <v>13267</v>
      </c>
      <c r="I40" s="46">
        <v>269020000</v>
      </c>
      <c r="J40" s="42">
        <v>2</v>
      </c>
      <c r="K40" s="42" t="s">
        <v>13</v>
      </c>
      <c r="L40" s="41" t="s">
        <v>13</v>
      </c>
      <c r="M40" s="42" t="s">
        <v>13</v>
      </c>
      <c r="N40" s="41"/>
      <c r="O40" s="42"/>
      <c r="P40" s="41"/>
      <c r="Q40" s="41"/>
      <c r="R40" s="42"/>
      <c r="S40" s="41"/>
      <c r="T40" s="41"/>
      <c r="U40" s="42"/>
      <c r="V40" s="41"/>
    </row>
    <row r="41" spans="1:22">
      <c r="A41" s="42" t="s">
        <v>2064</v>
      </c>
      <c r="B41" s="42" t="s">
        <v>2071</v>
      </c>
      <c r="C41" s="42" t="s">
        <v>2072</v>
      </c>
      <c r="D41" s="42" t="s">
        <v>2450</v>
      </c>
      <c r="E41" s="42">
        <v>56.898099999999999</v>
      </c>
      <c r="F41" s="42">
        <v>12.501899999999999</v>
      </c>
      <c r="G41" s="42" t="s">
        <v>13</v>
      </c>
      <c r="H41" s="63">
        <v>46051</v>
      </c>
      <c r="I41" s="46">
        <v>1108410000</v>
      </c>
      <c r="J41" s="42">
        <v>2</v>
      </c>
      <c r="K41" s="42" t="s">
        <v>13</v>
      </c>
      <c r="L41" s="40" t="s">
        <v>14</v>
      </c>
      <c r="M41" s="42" t="s">
        <v>13</v>
      </c>
      <c r="N41" s="41"/>
      <c r="O41" s="42"/>
      <c r="P41" s="41"/>
      <c r="Q41" s="41"/>
      <c r="R41" s="42"/>
      <c r="S41" s="41"/>
      <c r="T41" s="41"/>
      <c r="U41" s="42"/>
      <c r="V41" s="41"/>
    </row>
    <row r="42" spans="1:22">
      <c r="A42" s="42" t="s">
        <v>2079</v>
      </c>
      <c r="B42" s="42" t="s">
        <v>2179</v>
      </c>
      <c r="C42" s="42" t="s">
        <v>2180</v>
      </c>
      <c r="D42" s="42" t="s">
        <v>2438</v>
      </c>
      <c r="E42" s="42">
        <v>58.17</v>
      </c>
      <c r="F42" s="42">
        <v>13.555099999999999</v>
      </c>
      <c r="G42" s="42" t="s">
        <v>13</v>
      </c>
      <c r="H42" s="63">
        <v>33238</v>
      </c>
      <c r="I42" s="46">
        <v>1044819999.9999999</v>
      </c>
      <c r="J42" s="42">
        <v>2</v>
      </c>
      <c r="K42" s="42" t="s">
        <v>13</v>
      </c>
      <c r="L42" s="41" t="s">
        <v>13</v>
      </c>
      <c r="M42" s="42" t="s">
        <v>13</v>
      </c>
      <c r="N42" s="41"/>
      <c r="O42" s="42"/>
      <c r="P42" s="41"/>
      <c r="Q42" s="41"/>
      <c r="R42" s="42"/>
      <c r="S42" s="41"/>
      <c r="T42" s="41"/>
      <c r="U42" s="42"/>
      <c r="V42" s="41"/>
    </row>
    <row r="43" spans="1:22">
      <c r="A43" s="42" t="s">
        <v>2263</v>
      </c>
      <c r="B43" s="42" t="s">
        <v>2281</v>
      </c>
      <c r="C43" s="42" t="s">
        <v>2282</v>
      </c>
      <c r="D43" s="42" t="s">
        <v>2443</v>
      </c>
      <c r="E43" s="42">
        <v>60.613</v>
      </c>
      <c r="F43" s="42">
        <v>15.647</v>
      </c>
      <c r="G43" s="42" t="s">
        <v>13</v>
      </c>
      <c r="H43" s="63">
        <v>59528</v>
      </c>
      <c r="I43" s="46">
        <v>2040180000</v>
      </c>
      <c r="J43" s="42">
        <v>2</v>
      </c>
      <c r="K43" s="42" t="s">
        <v>13</v>
      </c>
      <c r="L43" s="41" t="s">
        <v>13</v>
      </c>
      <c r="M43" s="42" t="s">
        <v>13</v>
      </c>
      <c r="N43" s="41"/>
      <c r="O43" s="42"/>
      <c r="P43" s="41"/>
      <c r="Q43" s="41"/>
      <c r="R43" s="42"/>
      <c r="S43" s="41"/>
      <c r="T43" s="41"/>
      <c r="U43" s="42"/>
      <c r="V43" s="41"/>
    </row>
    <row r="44" spans="1:22">
      <c r="A44" s="42" t="s">
        <v>2181</v>
      </c>
      <c r="B44" s="42" t="s">
        <v>2206</v>
      </c>
      <c r="C44" s="42" t="s">
        <v>2207</v>
      </c>
      <c r="D44" s="42" t="s">
        <v>2442</v>
      </c>
      <c r="E44" s="42">
        <v>59.716700000000003</v>
      </c>
      <c r="F44" s="42">
        <v>14.166700000000001</v>
      </c>
      <c r="G44" s="42" t="s">
        <v>13</v>
      </c>
      <c r="H44" s="63">
        <v>10503</v>
      </c>
      <c r="I44" s="46">
        <v>1534030000</v>
      </c>
      <c r="J44" s="42">
        <v>2</v>
      </c>
      <c r="K44" s="42" t="s">
        <v>13</v>
      </c>
      <c r="L44" s="41" t="s">
        <v>13</v>
      </c>
      <c r="M44" s="42" t="s">
        <v>13</v>
      </c>
      <c r="N44" s="41"/>
      <c r="O44" s="42"/>
      <c r="P44" s="41"/>
      <c r="Q44" s="41"/>
      <c r="R44" s="42"/>
      <c r="S44" s="41"/>
      <c r="T44" s="41"/>
      <c r="U44" s="42"/>
      <c r="V44" s="41"/>
    </row>
    <row r="45" spans="1:22">
      <c r="A45" s="42" t="s">
        <v>1877</v>
      </c>
      <c r="B45" s="42" t="s">
        <v>1890</v>
      </c>
      <c r="C45" s="42" t="s">
        <v>1891</v>
      </c>
      <c r="D45" s="42" t="s">
        <v>2448</v>
      </c>
      <c r="E45" s="42">
        <v>58.716700000000003</v>
      </c>
      <c r="F45" s="42">
        <v>15.783300000000001</v>
      </c>
      <c r="G45" s="42" t="s">
        <v>13</v>
      </c>
      <c r="H45" s="63">
        <v>21765</v>
      </c>
      <c r="I45" s="46">
        <v>1055250000</v>
      </c>
      <c r="J45" s="42">
        <v>2</v>
      </c>
      <c r="K45" s="42" t="s">
        <v>13</v>
      </c>
      <c r="L45" s="41" t="s">
        <v>13</v>
      </c>
      <c r="M45" s="42" t="s">
        <v>13</v>
      </c>
      <c r="N45" s="41"/>
      <c r="O45" s="42"/>
      <c r="P45" s="41"/>
      <c r="Q45" s="41"/>
      <c r="R45" s="42"/>
      <c r="S45" s="41"/>
      <c r="T45" s="41"/>
      <c r="U45" s="42"/>
      <c r="V45" s="42"/>
    </row>
    <row r="46" spans="1:22">
      <c r="A46" s="42" t="s">
        <v>1858</v>
      </c>
      <c r="B46" s="42" t="s">
        <v>1867</v>
      </c>
      <c r="C46" s="42" t="s">
        <v>1868</v>
      </c>
      <c r="D46" s="42" t="s">
        <v>2449</v>
      </c>
      <c r="E46" s="42">
        <v>59.066699999999997</v>
      </c>
      <c r="F46" s="42">
        <v>16.583300000000001</v>
      </c>
      <c r="G46" s="42" t="s">
        <v>13</v>
      </c>
      <c r="H46" s="63">
        <v>16431</v>
      </c>
      <c r="I46" s="46">
        <v>718410000</v>
      </c>
      <c r="J46" s="42">
        <v>3</v>
      </c>
      <c r="K46" s="42" t="s">
        <v>13</v>
      </c>
      <c r="L46" s="40" t="s">
        <v>13</v>
      </c>
      <c r="M46" s="42" t="s">
        <v>13</v>
      </c>
      <c r="N46" s="41"/>
      <c r="O46" s="42"/>
      <c r="P46" s="41"/>
      <c r="Q46" s="41"/>
      <c r="R46" s="42"/>
      <c r="S46" s="41"/>
      <c r="T46" s="41"/>
      <c r="U46" s="42"/>
      <c r="V46" s="41"/>
    </row>
    <row r="47" spans="1:22">
      <c r="A47" s="42" t="s">
        <v>2181</v>
      </c>
      <c r="B47" s="42" t="s">
        <v>2194</v>
      </c>
      <c r="C47" s="42" t="s">
        <v>2195</v>
      </c>
      <c r="D47" s="42" t="s">
        <v>2442</v>
      </c>
      <c r="E47" s="42">
        <v>59.533299999999997</v>
      </c>
      <c r="F47" s="42">
        <v>13.466699999999999</v>
      </c>
      <c r="G47" s="42" t="s">
        <v>13</v>
      </c>
      <c r="H47" s="63">
        <v>11524</v>
      </c>
      <c r="I47" s="46">
        <v>348170000</v>
      </c>
      <c r="J47" s="42">
        <v>3</v>
      </c>
      <c r="K47" s="42" t="s">
        <v>13</v>
      </c>
      <c r="L47" s="41" t="s">
        <v>13</v>
      </c>
      <c r="M47" s="42" t="s">
        <v>13</v>
      </c>
      <c r="N47" s="41"/>
      <c r="O47" s="42"/>
      <c r="P47" s="41"/>
      <c r="Q47" s="41"/>
      <c r="R47" s="42"/>
      <c r="S47" s="41"/>
      <c r="T47" s="41"/>
      <c r="U47" s="42"/>
      <c r="V47" s="41"/>
    </row>
    <row r="48" spans="1:22">
      <c r="A48" s="42" t="s">
        <v>2079</v>
      </c>
      <c r="B48" s="42" t="s">
        <v>2102</v>
      </c>
      <c r="C48" s="42" t="s">
        <v>2103</v>
      </c>
      <c r="D48" s="42" t="s">
        <v>2438</v>
      </c>
      <c r="E48" s="42">
        <v>58.566699999999997</v>
      </c>
      <c r="F48" s="42">
        <v>12</v>
      </c>
      <c r="G48" s="42" t="s">
        <v>13</v>
      </c>
      <c r="H48" s="63">
        <v>6658</v>
      </c>
      <c r="I48" s="46">
        <v>588950000</v>
      </c>
      <c r="J48" s="42">
        <v>3</v>
      </c>
      <c r="K48" s="42" t="s">
        <v>13</v>
      </c>
      <c r="L48" s="40" t="s">
        <v>13</v>
      </c>
      <c r="M48" s="42" t="s">
        <v>13</v>
      </c>
      <c r="N48" s="41"/>
      <c r="O48" s="42"/>
      <c r="P48" s="41"/>
      <c r="Q48" s="41"/>
      <c r="R48" s="42"/>
      <c r="S48" s="41"/>
      <c r="T48" s="41"/>
      <c r="U48" s="42"/>
      <c r="V48" s="41"/>
    </row>
    <row r="49" spans="1:22">
      <c r="A49" s="42" t="s">
        <v>2263</v>
      </c>
      <c r="B49" s="42" t="s">
        <v>2268</v>
      </c>
      <c r="C49" s="42" t="s">
        <v>2269</v>
      </c>
      <c r="D49" s="42" t="s">
        <v>2443</v>
      </c>
      <c r="E49" s="42">
        <v>60.583300000000001</v>
      </c>
      <c r="F49" s="42">
        <v>15.066700000000001</v>
      </c>
      <c r="G49" s="42" t="s">
        <v>13</v>
      </c>
      <c r="H49" s="63">
        <v>10378</v>
      </c>
      <c r="I49" s="46">
        <v>767230000</v>
      </c>
      <c r="J49" s="42">
        <v>3</v>
      </c>
      <c r="K49" s="42" t="s">
        <v>13</v>
      </c>
      <c r="L49" s="41" t="s">
        <v>13</v>
      </c>
      <c r="M49" s="42" t="s">
        <v>13</v>
      </c>
      <c r="N49" s="41"/>
      <c r="O49" s="42"/>
      <c r="P49" s="41"/>
      <c r="Q49" s="41"/>
      <c r="R49" s="42"/>
      <c r="S49" s="41"/>
      <c r="T49" s="41"/>
      <c r="U49" s="42"/>
      <c r="V49" s="41"/>
    </row>
    <row r="50" spans="1:22">
      <c r="A50" s="42" t="s">
        <v>1908</v>
      </c>
      <c r="B50" s="42" t="s">
        <v>1919</v>
      </c>
      <c r="C50" s="42" t="s">
        <v>1920</v>
      </c>
      <c r="D50" s="42" t="s">
        <v>1916</v>
      </c>
      <c r="E50" s="42">
        <v>57.3</v>
      </c>
      <c r="F50" s="42">
        <v>13.533300000000001</v>
      </c>
      <c r="G50" s="42" t="s">
        <v>13</v>
      </c>
      <c r="H50" s="63">
        <v>29635</v>
      </c>
      <c r="I50" s="46">
        <v>1137000000</v>
      </c>
      <c r="J50" s="42">
        <v>3</v>
      </c>
      <c r="K50" s="42" t="s">
        <v>13</v>
      </c>
      <c r="L50" s="41" t="s">
        <v>13</v>
      </c>
      <c r="M50" s="42" t="s">
        <v>13</v>
      </c>
      <c r="N50" s="41"/>
      <c r="O50" s="42"/>
      <c r="P50" s="41"/>
      <c r="Q50" s="41"/>
      <c r="R50" s="42"/>
      <c r="S50" s="41"/>
      <c r="T50" s="41"/>
      <c r="U50" s="42"/>
      <c r="V50" s="42"/>
    </row>
    <row r="51" spans="1:22">
      <c r="A51" s="42" t="s">
        <v>1858</v>
      </c>
      <c r="B51" s="42" t="s">
        <v>1861</v>
      </c>
      <c r="C51" s="42" t="s">
        <v>1862</v>
      </c>
      <c r="D51" s="42" t="s">
        <v>2449</v>
      </c>
      <c r="E51" s="42">
        <v>59.05</v>
      </c>
      <c r="F51" s="42">
        <v>17.3</v>
      </c>
      <c r="G51" s="42" t="s">
        <v>13</v>
      </c>
      <c r="H51" s="63">
        <v>11421</v>
      </c>
      <c r="I51" s="46">
        <v>461080000</v>
      </c>
      <c r="J51" s="42">
        <v>2</v>
      </c>
      <c r="K51" s="42" t="s">
        <v>13</v>
      </c>
      <c r="L51" s="40" t="s">
        <v>13</v>
      </c>
      <c r="M51" s="42" t="s">
        <v>13</v>
      </c>
      <c r="N51" s="41"/>
      <c r="O51" s="42"/>
      <c r="P51" s="41"/>
      <c r="Q51" s="41"/>
      <c r="R51" s="42"/>
      <c r="S51" s="41"/>
      <c r="T51" s="41"/>
      <c r="U51" s="42"/>
      <c r="V51" s="41"/>
    </row>
    <row r="52" spans="1:22">
      <c r="A52" s="42" t="s">
        <v>1908</v>
      </c>
      <c r="B52" s="42" t="s">
        <v>1911</v>
      </c>
      <c r="C52" s="42" t="s">
        <v>1912</v>
      </c>
      <c r="D52" s="42" t="s">
        <v>1916</v>
      </c>
      <c r="E52" s="42">
        <v>57.366700000000002</v>
      </c>
      <c r="F52" s="42">
        <v>13.7333</v>
      </c>
      <c r="G52" s="42" t="s">
        <v>13</v>
      </c>
      <c r="H52" s="63">
        <v>9614</v>
      </c>
      <c r="I52" s="46">
        <v>420530000</v>
      </c>
      <c r="J52" s="42">
        <v>3</v>
      </c>
      <c r="K52" s="42" t="s">
        <v>13</v>
      </c>
      <c r="L52" s="41" t="s">
        <v>13</v>
      </c>
      <c r="M52" s="42" t="s">
        <v>13</v>
      </c>
      <c r="N52" s="41"/>
      <c r="O52" s="42"/>
      <c r="P52" s="41"/>
      <c r="Q52" s="41"/>
      <c r="R52" s="42"/>
      <c r="S52" s="41"/>
      <c r="T52" s="41"/>
      <c r="U52" s="42"/>
      <c r="V52" s="42"/>
    </row>
    <row r="53" spans="1:22">
      <c r="A53" s="42" t="s">
        <v>1979</v>
      </c>
      <c r="B53" s="42" t="s">
        <v>1980</v>
      </c>
      <c r="C53" s="42" t="s">
        <v>1981</v>
      </c>
      <c r="D53" s="42" t="s">
        <v>1981</v>
      </c>
      <c r="E53" s="116">
        <v>57.469695999999999</v>
      </c>
      <c r="F53" s="116">
        <v>18.487759</v>
      </c>
      <c r="G53" s="42" t="s">
        <v>13</v>
      </c>
      <c r="H53" s="63">
        <v>60124</v>
      </c>
      <c r="I53" s="46">
        <v>3134440000</v>
      </c>
      <c r="J53" s="42">
        <v>3</v>
      </c>
      <c r="K53" s="42" t="s">
        <v>13</v>
      </c>
      <c r="L53" s="40" t="s">
        <v>14</v>
      </c>
      <c r="M53" s="42" t="s">
        <v>13</v>
      </c>
      <c r="N53" s="41"/>
      <c r="O53" s="42"/>
      <c r="P53" s="41"/>
      <c r="Q53" s="41"/>
      <c r="R53" s="42"/>
      <c r="S53" s="41"/>
      <c r="T53" s="41"/>
      <c r="U53" s="42"/>
      <c r="V53" s="41"/>
    </row>
    <row r="54" spans="1:22">
      <c r="A54" s="42" t="s">
        <v>2181</v>
      </c>
      <c r="B54" s="42" t="s">
        <v>2196</v>
      </c>
      <c r="C54" s="42" t="s">
        <v>2197</v>
      </c>
      <c r="D54" s="42" t="s">
        <v>2442</v>
      </c>
      <c r="E54" s="42">
        <v>59.316699999999997</v>
      </c>
      <c r="F54" s="42">
        <v>13.1</v>
      </c>
      <c r="G54" s="42" t="s">
        <v>13</v>
      </c>
      <c r="H54" s="63">
        <v>9043</v>
      </c>
      <c r="I54" s="46">
        <v>386380000</v>
      </c>
      <c r="J54" s="42">
        <v>2</v>
      </c>
      <c r="K54" s="42" t="s">
        <v>13</v>
      </c>
      <c r="L54" s="41" t="s">
        <v>13</v>
      </c>
      <c r="M54" s="42" t="s">
        <v>13</v>
      </c>
      <c r="N54" s="41"/>
      <c r="O54" s="42"/>
      <c r="P54" s="41"/>
      <c r="Q54" s="41"/>
      <c r="R54" s="42"/>
      <c r="S54" s="41"/>
      <c r="T54" s="41"/>
      <c r="U54" s="42"/>
      <c r="V54" s="41"/>
    </row>
    <row r="55" spans="1:22">
      <c r="A55" s="42" t="s">
        <v>2079</v>
      </c>
      <c r="B55" s="42" t="s">
        <v>2112</v>
      </c>
      <c r="C55" s="42" t="s">
        <v>2113</v>
      </c>
      <c r="D55" s="42" t="s">
        <v>2438</v>
      </c>
      <c r="E55" s="42">
        <v>58.333300000000001</v>
      </c>
      <c r="F55" s="42">
        <v>12.683299999999999</v>
      </c>
      <c r="G55" s="42" t="s">
        <v>13</v>
      </c>
      <c r="H55" s="63">
        <v>5685</v>
      </c>
      <c r="I55" s="46">
        <v>264649999.99999997</v>
      </c>
      <c r="J55" s="42">
        <v>3</v>
      </c>
      <c r="K55" s="42" t="s">
        <v>13</v>
      </c>
      <c r="L55" s="41" t="s">
        <v>13</v>
      </c>
      <c r="M55" s="42" t="s">
        <v>13</v>
      </c>
      <c r="N55" s="41"/>
      <c r="O55" s="42"/>
      <c r="P55" s="41"/>
      <c r="Q55" s="41"/>
      <c r="R55" s="42"/>
      <c r="S55" s="41"/>
      <c r="T55" s="41"/>
      <c r="U55" s="42"/>
      <c r="V55" s="41"/>
    </row>
    <row r="56" spans="1:22">
      <c r="A56" s="42" t="s">
        <v>2079</v>
      </c>
      <c r="B56" s="42" t="s">
        <v>2118</v>
      </c>
      <c r="C56" s="42" t="s">
        <v>2119</v>
      </c>
      <c r="D56" s="42" t="s">
        <v>2438</v>
      </c>
      <c r="E56" s="42">
        <v>58.986199999999997</v>
      </c>
      <c r="F56" s="42">
        <v>14.095599999999999</v>
      </c>
      <c r="G56" s="42" t="s">
        <v>13</v>
      </c>
      <c r="H56" s="63">
        <v>5169</v>
      </c>
      <c r="I56" s="46">
        <v>315440000</v>
      </c>
      <c r="J56" s="42">
        <v>3</v>
      </c>
      <c r="K56" s="42" t="s">
        <v>13</v>
      </c>
      <c r="L56" s="41" t="s">
        <v>13</v>
      </c>
      <c r="M56" s="42" t="s">
        <v>13</v>
      </c>
      <c r="N56" s="41"/>
      <c r="O56" s="42"/>
      <c r="P56" s="41"/>
      <c r="Q56" s="41"/>
      <c r="R56" s="42"/>
      <c r="S56" s="41"/>
      <c r="T56" s="41"/>
      <c r="U56" s="42"/>
      <c r="V56" s="41"/>
    </row>
    <row r="57" spans="1:22">
      <c r="A57" s="42" t="s">
        <v>2376</v>
      </c>
      <c r="B57" s="42" t="s">
        <v>2388</v>
      </c>
      <c r="C57" s="42" t="s">
        <v>2389</v>
      </c>
      <c r="D57" s="42" t="s">
        <v>2441</v>
      </c>
      <c r="E57" s="42">
        <v>67.133300000000006</v>
      </c>
      <c r="F57" s="42">
        <v>20.7</v>
      </c>
      <c r="G57" s="42" t="s">
        <v>13</v>
      </c>
      <c r="H57" s="63">
        <v>17462</v>
      </c>
      <c r="I57" s="46">
        <v>15691330000</v>
      </c>
      <c r="J57" s="42">
        <v>2</v>
      </c>
      <c r="K57" s="42" t="s">
        <v>13</v>
      </c>
      <c r="L57" s="40" t="s">
        <v>13</v>
      </c>
      <c r="M57" s="42" t="s">
        <v>13</v>
      </c>
      <c r="N57" s="41"/>
      <c r="O57" s="42"/>
      <c r="P57" s="41"/>
      <c r="Q57" s="41"/>
      <c r="R57" s="42"/>
      <c r="S57" s="41"/>
      <c r="T57" s="41"/>
      <c r="U57" s="42"/>
      <c r="V57" s="41"/>
    </row>
    <row r="58" spans="1:22">
      <c r="A58" s="42" t="s">
        <v>2293</v>
      </c>
      <c r="B58" s="42" t="s">
        <v>2301</v>
      </c>
      <c r="C58" s="42" t="s">
        <v>2302</v>
      </c>
      <c r="D58" s="42" t="s">
        <v>2447</v>
      </c>
      <c r="E58" s="42">
        <v>60.667000000000002</v>
      </c>
      <c r="F58" s="42">
        <v>17.166599999999999</v>
      </c>
      <c r="G58" s="42" t="s">
        <v>13</v>
      </c>
      <c r="H58" s="63">
        <v>102904</v>
      </c>
      <c r="I58" s="46">
        <v>1613030000</v>
      </c>
      <c r="J58" s="42">
        <v>2</v>
      </c>
      <c r="K58" s="42" t="s">
        <v>13</v>
      </c>
      <c r="L58" s="40" t="s">
        <v>14</v>
      </c>
      <c r="M58" s="42" t="s">
        <v>13</v>
      </c>
      <c r="N58" s="41"/>
      <c r="O58" s="42"/>
      <c r="P58" s="41"/>
      <c r="Q58" s="41"/>
      <c r="R58" s="42"/>
      <c r="S58" s="41"/>
      <c r="T58" s="41"/>
      <c r="U58" s="42"/>
      <c r="V58" s="41"/>
    </row>
    <row r="59" spans="1:22">
      <c r="A59" s="42" t="s">
        <v>2079</v>
      </c>
      <c r="B59" s="42" t="s">
        <v>2142</v>
      </c>
      <c r="C59" s="42" t="s">
        <v>2078</v>
      </c>
      <c r="D59" s="42" t="s">
        <v>2438</v>
      </c>
      <c r="E59" s="116">
        <v>57.708869999999997</v>
      </c>
      <c r="F59" s="116">
        <v>11.97456</v>
      </c>
      <c r="G59" s="42" t="s">
        <v>13</v>
      </c>
      <c r="H59" s="63">
        <v>583056</v>
      </c>
      <c r="I59" s="46">
        <v>447840000</v>
      </c>
      <c r="J59" s="42">
        <v>1</v>
      </c>
      <c r="K59" s="42" t="s">
        <v>13</v>
      </c>
      <c r="L59" s="40" t="s">
        <v>14</v>
      </c>
      <c r="M59" s="42" t="s">
        <v>13</v>
      </c>
      <c r="N59" s="40" t="s">
        <v>2084</v>
      </c>
      <c r="O59" s="42" t="s">
        <v>13</v>
      </c>
      <c r="P59" s="40" t="s">
        <v>2085</v>
      </c>
      <c r="Q59" s="41"/>
      <c r="R59" s="42"/>
      <c r="S59" s="41"/>
      <c r="T59" s="42" t="s">
        <v>2077</v>
      </c>
      <c r="U59" s="42" t="s">
        <v>13</v>
      </c>
      <c r="V59" s="42" t="s">
        <v>2078</v>
      </c>
    </row>
    <row r="60" spans="1:22">
      <c r="A60" s="42" t="s">
        <v>2079</v>
      </c>
      <c r="B60" s="42" t="s">
        <v>2136</v>
      </c>
      <c r="C60" s="42" t="s">
        <v>2137</v>
      </c>
      <c r="D60" s="42" t="s">
        <v>2438</v>
      </c>
      <c r="E60" s="42">
        <v>58.533299999999997</v>
      </c>
      <c r="F60" s="42">
        <v>13.4833</v>
      </c>
      <c r="G60" s="42" t="s">
        <v>13</v>
      </c>
      <c r="H60" s="63">
        <v>13194</v>
      </c>
      <c r="I60" s="46">
        <v>404550000</v>
      </c>
      <c r="J60" s="42">
        <v>3</v>
      </c>
      <c r="K60" s="42" t="s">
        <v>13</v>
      </c>
      <c r="L60" s="41" t="s">
        <v>13</v>
      </c>
      <c r="M60" s="42" t="s">
        <v>13</v>
      </c>
      <c r="N60" s="41"/>
      <c r="O60" s="42"/>
      <c r="P60" s="41"/>
      <c r="Q60" s="41"/>
      <c r="R60" s="42"/>
      <c r="S60" s="41"/>
      <c r="T60" s="41"/>
      <c r="U60" s="42"/>
      <c r="V60" s="41"/>
    </row>
    <row r="61" spans="1:22">
      <c r="A61" s="42" t="s">
        <v>1908</v>
      </c>
      <c r="B61" s="42" t="s">
        <v>1917</v>
      </c>
      <c r="C61" s="42" t="s">
        <v>1918</v>
      </c>
      <c r="D61" s="42" t="s">
        <v>1916</v>
      </c>
      <c r="E61" s="42">
        <v>57.906599999999997</v>
      </c>
      <c r="F61" s="42">
        <v>14.085599999999999</v>
      </c>
      <c r="G61" s="42" t="s">
        <v>13</v>
      </c>
      <c r="H61" s="63">
        <v>12589</v>
      </c>
      <c r="I61" s="46">
        <v>328490000</v>
      </c>
      <c r="J61" s="42">
        <v>2</v>
      </c>
      <c r="K61" s="42" t="s">
        <v>13</v>
      </c>
      <c r="L61" s="41" t="s">
        <v>13</v>
      </c>
      <c r="M61" s="42" t="s">
        <v>13</v>
      </c>
      <c r="N61" s="41"/>
      <c r="O61" s="42"/>
      <c r="P61" s="41"/>
      <c r="Q61" s="41"/>
      <c r="R61" s="42"/>
      <c r="S61" s="41"/>
      <c r="T61" s="42" t="s">
        <v>1915</v>
      </c>
      <c r="U61" s="42" t="s">
        <v>13</v>
      </c>
      <c r="V61" s="42" t="s">
        <v>1916</v>
      </c>
    </row>
    <row r="62" spans="1:22">
      <c r="A62" s="42" t="s">
        <v>2181</v>
      </c>
      <c r="B62" s="42" t="s">
        <v>2208</v>
      </c>
      <c r="C62" s="42" t="s">
        <v>2209</v>
      </c>
      <c r="D62" s="42" t="s">
        <v>2442</v>
      </c>
      <c r="E62" s="42">
        <v>60.033299999999997</v>
      </c>
      <c r="F62" s="42">
        <v>13.65</v>
      </c>
      <c r="G62" s="42" t="s">
        <v>13</v>
      </c>
      <c r="H62" s="63">
        <v>11517</v>
      </c>
      <c r="I62" s="46">
        <v>1824200000</v>
      </c>
      <c r="J62" s="42">
        <v>3</v>
      </c>
      <c r="K62" s="42" t="s">
        <v>13</v>
      </c>
      <c r="L62" s="41" t="s">
        <v>13</v>
      </c>
      <c r="M62" s="42" t="s">
        <v>13</v>
      </c>
      <c r="N62" s="41"/>
      <c r="O62" s="42"/>
      <c r="P62" s="41"/>
      <c r="Q62" s="41"/>
      <c r="R62" s="42"/>
      <c r="S62" s="41"/>
      <c r="T62" s="41"/>
      <c r="U62" s="42"/>
      <c r="V62" s="41"/>
    </row>
    <row r="63" spans="1:22">
      <c r="A63" s="42" t="s">
        <v>2214</v>
      </c>
      <c r="B63" s="42" t="s">
        <v>2220</v>
      </c>
      <c r="C63" s="42" t="s">
        <v>2221</v>
      </c>
      <c r="D63" s="42" t="s">
        <v>2218</v>
      </c>
      <c r="E63" s="42">
        <v>59.066699999999997</v>
      </c>
      <c r="F63" s="42">
        <v>15.1167</v>
      </c>
      <c r="G63" s="42" t="s">
        <v>13</v>
      </c>
      <c r="H63" s="63">
        <v>15990</v>
      </c>
      <c r="I63" s="46">
        <v>636740000</v>
      </c>
      <c r="J63" s="42">
        <v>3</v>
      </c>
      <c r="K63" s="42" t="s">
        <v>13</v>
      </c>
      <c r="L63" s="41" t="s">
        <v>13</v>
      </c>
      <c r="M63" s="42" t="s">
        <v>13</v>
      </c>
      <c r="N63" s="41"/>
      <c r="O63" s="42"/>
      <c r="P63" s="41"/>
      <c r="Q63" s="41"/>
      <c r="R63" s="42"/>
      <c r="S63" s="41"/>
      <c r="T63" s="42" t="s">
        <v>2217</v>
      </c>
      <c r="U63" s="42" t="s">
        <v>13</v>
      </c>
      <c r="V63" s="42" t="s">
        <v>2218</v>
      </c>
    </row>
    <row r="64" spans="1:22">
      <c r="A64" s="42" t="s">
        <v>2240</v>
      </c>
      <c r="B64" s="42" t="s">
        <v>2249</v>
      </c>
      <c r="C64" s="42" t="s">
        <v>2250</v>
      </c>
      <c r="D64" s="42" t="s">
        <v>2440</v>
      </c>
      <c r="E64" s="42">
        <v>59.616700000000002</v>
      </c>
      <c r="F64" s="42">
        <v>16.216699999999999</v>
      </c>
      <c r="G64" s="42" t="s">
        <v>13</v>
      </c>
      <c r="H64" s="63">
        <v>16400</v>
      </c>
      <c r="I64" s="46">
        <v>169520000</v>
      </c>
      <c r="J64" s="42">
        <v>2</v>
      </c>
      <c r="K64" s="42" t="s">
        <v>13</v>
      </c>
      <c r="L64" s="41" t="s">
        <v>13</v>
      </c>
      <c r="M64" s="42" t="s">
        <v>13</v>
      </c>
      <c r="N64" s="41"/>
      <c r="O64" s="42"/>
      <c r="P64" s="41"/>
      <c r="Q64" s="41"/>
      <c r="R64" s="42"/>
      <c r="S64" s="41"/>
      <c r="T64" s="42" t="s">
        <v>2245</v>
      </c>
      <c r="U64" s="42" t="s">
        <v>13</v>
      </c>
      <c r="V64" s="42" t="s">
        <v>2246</v>
      </c>
    </row>
    <row r="65" spans="1:22">
      <c r="A65" s="42" t="s">
        <v>2064</v>
      </c>
      <c r="B65" s="42" t="s">
        <v>2067</v>
      </c>
      <c r="C65" s="42" t="s">
        <v>2068</v>
      </c>
      <c r="D65" s="42" t="s">
        <v>2450</v>
      </c>
      <c r="E65" s="42">
        <v>56.675400000000003</v>
      </c>
      <c r="F65" s="42">
        <v>12.858700000000001</v>
      </c>
      <c r="G65" s="42" t="s">
        <v>13</v>
      </c>
      <c r="H65" s="63">
        <v>103754</v>
      </c>
      <c r="I65" s="46">
        <v>1013890000</v>
      </c>
      <c r="J65" s="42">
        <v>2</v>
      </c>
      <c r="K65" s="42" t="s">
        <v>13</v>
      </c>
      <c r="L65" s="40" t="s">
        <v>14</v>
      </c>
      <c r="M65" s="42" t="s">
        <v>13</v>
      </c>
      <c r="N65" s="41"/>
      <c r="O65" s="42"/>
      <c r="P65" s="41"/>
      <c r="Q65" s="41"/>
      <c r="R65" s="42"/>
      <c r="S65" s="41"/>
      <c r="T65" s="41"/>
      <c r="U65" s="42"/>
      <c r="V65" s="41"/>
    </row>
    <row r="66" spans="1:22">
      <c r="A66" s="42" t="s">
        <v>2181</v>
      </c>
      <c r="B66" s="42" t="s">
        <v>2190</v>
      </c>
      <c r="C66" s="42" t="s">
        <v>2191</v>
      </c>
      <c r="D66" s="42" t="s">
        <v>2442</v>
      </c>
      <c r="E66" s="116">
        <v>59.306989999999999</v>
      </c>
      <c r="F66" s="116">
        <v>13.548690000000001</v>
      </c>
      <c r="G66" s="42" t="s">
        <v>13</v>
      </c>
      <c r="H66" s="63">
        <v>16668</v>
      </c>
      <c r="I66" s="46">
        <v>59450000</v>
      </c>
      <c r="J66" s="42">
        <v>2</v>
      </c>
      <c r="K66" s="42" t="s">
        <v>13</v>
      </c>
      <c r="L66" s="41" t="s">
        <v>13</v>
      </c>
      <c r="M66" s="42" t="s">
        <v>13</v>
      </c>
      <c r="N66" s="41"/>
      <c r="O66" s="42"/>
      <c r="P66" s="41"/>
      <c r="Q66" s="41"/>
      <c r="R66" s="42"/>
      <c r="S66" s="41"/>
      <c r="T66" s="41"/>
      <c r="U66" s="42"/>
      <c r="V66" s="41"/>
    </row>
    <row r="67" spans="1:22">
      <c r="A67" s="42" t="s">
        <v>1783</v>
      </c>
      <c r="B67" s="42" t="s">
        <v>1804</v>
      </c>
      <c r="C67" s="42" t="s">
        <v>1805</v>
      </c>
      <c r="D67" s="42" t="s">
        <v>1787</v>
      </c>
      <c r="E67" s="116">
        <v>59.167749999999998</v>
      </c>
      <c r="F67" s="116">
        <v>18.144780000000001</v>
      </c>
      <c r="G67" s="42" t="s">
        <v>13</v>
      </c>
      <c r="H67" s="63">
        <v>93690</v>
      </c>
      <c r="I67" s="46">
        <v>455410000</v>
      </c>
      <c r="J67" s="42">
        <v>2</v>
      </c>
      <c r="K67" s="42" t="s">
        <v>13</v>
      </c>
      <c r="L67" s="40" t="s">
        <v>14</v>
      </c>
      <c r="M67" s="42" t="s">
        <v>13</v>
      </c>
      <c r="N67" s="40"/>
      <c r="O67" s="42"/>
      <c r="P67" s="40"/>
      <c r="Q67" s="40" t="s">
        <v>1796</v>
      </c>
      <c r="R67" s="42" t="s">
        <v>13</v>
      </c>
      <c r="S67" s="40" t="s">
        <v>1787</v>
      </c>
      <c r="T67" s="42" t="s">
        <v>1786</v>
      </c>
      <c r="U67" s="42" t="s">
        <v>13</v>
      </c>
      <c r="V67" s="42" t="s">
        <v>1787</v>
      </c>
    </row>
    <row r="68" spans="1:22">
      <c r="A68" s="42" t="s">
        <v>2376</v>
      </c>
      <c r="B68" s="42" t="s">
        <v>2398</v>
      </c>
      <c r="C68" s="42" t="s">
        <v>2399</v>
      </c>
      <c r="D68" s="42" t="s">
        <v>2441</v>
      </c>
      <c r="E68" s="42">
        <v>65.834199999999996</v>
      </c>
      <c r="F68" s="42">
        <v>24.117000000000001</v>
      </c>
      <c r="G68" s="42" t="s">
        <v>13</v>
      </c>
      <c r="H68" s="63">
        <v>9601</v>
      </c>
      <c r="I68" s="46">
        <v>920900000</v>
      </c>
      <c r="J68" s="42">
        <v>2</v>
      </c>
      <c r="K68" s="42" t="s">
        <v>13</v>
      </c>
      <c r="L68" s="40" t="s">
        <v>14</v>
      </c>
      <c r="M68" s="42" t="s">
        <v>13</v>
      </c>
      <c r="N68" s="41"/>
      <c r="O68" s="42"/>
      <c r="P68" s="41"/>
      <c r="Q68" s="41"/>
      <c r="R68" s="42"/>
      <c r="S68" s="41"/>
      <c r="T68" s="41"/>
      <c r="U68" s="42"/>
      <c r="V68" s="41"/>
    </row>
    <row r="69" spans="1:22">
      <c r="A69" s="42" t="s">
        <v>1839</v>
      </c>
      <c r="B69" s="42" t="s">
        <v>1848</v>
      </c>
      <c r="C69" s="42" t="s">
        <v>1849</v>
      </c>
      <c r="D69" s="42" t="s">
        <v>1847</v>
      </c>
      <c r="E69" s="42">
        <v>59.933300000000003</v>
      </c>
      <c r="F69" s="42">
        <v>16.883299999999998</v>
      </c>
      <c r="G69" s="42" t="s">
        <v>13</v>
      </c>
      <c r="H69" s="63">
        <v>14101</v>
      </c>
      <c r="I69" s="46">
        <v>1166880000</v>
      </c>
      <c r="J69" s="42">
        <v>3</v>
      </c>
      <c r="K69" s="42" t="s">
        <v>13</v>
      </c>
      <c r="L69" s="41" t="s">
        <v>13</v>
      </c>
      <c r="M69" s="42" t="s">
        <v>13</v>
      </c>
      <c r="N69" s="41"/>
      <c r="O69" s="42"/>
      <c r="P69" s="41"/>
      <c r="Q69" s="41"/>
      <c r="R69" s="42"/>
      <c r="S69" s="41"/>
      <c r="T69" s="42" t="s">
        <v>1846</v>
      </c>
      <c r="U69" s="42" t="s">
        <v>13</v>
      </c>
      <c r="V69" s="42" t="s">
        <v>1847</v>
      </c>
    </row>
    <row r="70" spans="1:22">
      <c r="A70" s="42" t="s">
        <v>2263</v>
      </c>
      <c r="B70" s="42" t="s">
        <v>2287</v>
      </c>
      <c r="C70" s="42" t="s">
        <v>2288</v>
      </c>
      <c r="D70" s="42" t="s">
        <v>2443</v>
      </c>
      <c r="E70" s="42">
        <v>60.283299999999997</v>
      </c>
      <c r="F70" s="42">
        <v>15.9833</v>
      </c>
      <c r="G70" s="42" t="s">
        <v>13</v>
      </c>
      <c r="H70" s="63">
        <v>15462</v>
      </c>
      <c r="I70" s="46">
        <v>835520000</v>
      </c>
      <c r="J70" s="42">
        <v>3</v>
      </c>
      <c r="K70" s="42" t="s">
        <v>13</v>
      </c>
      <c r="L70" s="41" t="s">
        <v>13</v>
      </c>
      <c r="M70" s="42" t="s">
        <v>13</v>
      </c>
      <c r="N70" s="41"/>
      <c r="O70" s="42"/>
      <c r="P70" s="41"/>
      <c r="Q70" s="41"/>
      <c r="R70" s="42"/>
      <c r="S70" s="41"/>
      <c r="T70" s="41"/>
      <c r="U70" s="42"/>
      <c r="V70" s="41"/>
    </row>
    <row r="71" spans="1:22">
      <c r="A71" s="42" t="s">
        <v>1993</v>
      </c>
      <c r="B71" s="42" t="s">
        <v>2046</v>
      </c>
      <c r="C71" s="42" t="s">
        <v>2011</v>
      </c>
      <c r="D71" s="42" t="s">
        <v>2446</v>
      </c>
      <c r="E71" s="42">
        <v>56.042400000000001</v>
      </c>
      <c r="F71" s="42">
        <v>12.721</v>
      </c>
      <c r="G71" s="42" t="s">
        <v>13</v>
      </c>
      <c r="H71" s="63">
        <v>149280</v>
      </c>
      <c r="I71" s="46">
        <v>343840000</v>
      </c>
      <c r="J71" s="42">
        <v>1</v>
      </c>
      <c r="K71" s="42" t="s">
        <v>13</v>
      </c>
      <c r="L71" s="40" t="s">
        <v>14</v>
      </c>
      <c r="M71" s="42" t="s">
        <v>13</v>
      </c>
      <c r="N71" s="40" t="s">
        <v>2047</v>
      </c>
      <c r="O71" s="42" t="s">
        <v>13</v>
      </c>
      <c r="P71" s="40" t="s">
        <v>2011</v>
      </c>
      <c r="Q71" s="41"/>
      <c r="R71" s="42"/>
      <c r="S71" s="41"/>
      <c r="T71" s="42" t="s">
        <v>2010</v>
      </c>
      <c r="U71" s="42" t="s">
        <v>13</v>
      </c>
      <c r="V71" s="42" t="s">
        <v>2011</v>
      </c>
    </row>
    <row r="72" spans="1:22">
      <c r="A72" s="42" t="s">
        <v>2079</v>
      </c>
      <c r="B72" s="42" t="s">
        <v>2132</v>
      </c>
      <c r="C72" s="42" t="s">
        <v>2133</v>
      </c>
      <c r="D72" s="42" t="s">
        <v>2438</v>
      </c>
      <c r="E72" s="42">
        <v>58.075200000000002</v>
      </c>
      <c r="F72" s="42">
        <v>13.0238</v>
      </c>
      <c r="G72" s="42" t="s">
        <v>13</v>
      </c>
      <c r="H72" s="63">
        <v>9444</v>
      </c>
      <c r="I72" s="46">
        <v>497450000</v>
      </c>
      <c r="J72" s="42">
        <v>3</v>
      </c>
      <c r="K72" s="42" t="s">
        <v>13</v>
      </c>
      <c r="L72" s="41" t="s">
        <v>13</v>
      </c>
      <c r="M72" s="42" t="s">
        <v>13</v>
      </c>
      <c r="N72" s="41"/>
      <c r="O72" s="42"/>
      <c r="P72" s="41"/>
      <c r="Q72" s="41"/>
      <c r="R72" s="42"/>
      <c r="S72" s="41"/>
      <c r="T72" s="41"/>
      <c r="U72" s="42"/>
      <c r="V72" s="41"/>
    </row>
    <row r="73" spans="1:22">
      <c r="A73" s="42" t="s">
        <v>2079</v>
      </c>
      <c r="B73" s="42" t="s">
        <v>2175</v>
      </c>
      <c r="C73" s="42" t="s">
        <v>2176</v>
      </c>
      <c r="D73" s="42" t="s">
        <v>2438</v>
      </c>
      <c r="E73" s="42">
        <v>58.304400000000001</v>
      </c>
      <c r="F73" s="42">
        <v>14.278600000000001</v>
      </c>
      <c r="G73" s="42" t="s">
        <v>13</v>
      </c>
      <c r="H73" s="63">
        <v>9229</v>
      </c>
      <c r="I73" s="46">
        <v>297030000</v>
      </c>
      <c r="J73" s="42">
        <v>2</v>
      </c>
      <c r="K73" s="42" t="s">
        <v>13</v>
      </c>
      <c r="L73" s="41" t="s">
        <v>13</v>
      </c>
      <c r="M73" s="42" t="s">
        <v>13</v>
      </c>
      <c r="N73" s="41"/>
      <c r="O73" s="42"/>
      <c r="P73" s="41"/>
      <c r="Q73" s="41"/>
      <c r="R73" s="42"/>
      <c r="S73" s="41"/>
      <c r="T73" s="41"/>
      <c r="U73" s="42"/>
      <c r="V73" s="41"/>
    </row>
    <row r="74" spans="1:22">
      <c r="A74" s="42" t="s">
        <v>2293</v>
      </c>
      <c r="B74" s="42" t="s">
        <v>386</v>
      </c>
      <c r="C74" s="42" t="s">
        <v>2295</v>
      </c>
      <c r="D74" s="42" t="s">
        <v>2447</v>
      </c>
      <c r="E74" s="42">
        <v>60.55</v>
      </c>
      <c r="F74" s="42">
        <v>16.283300000000001</v>
      </c>
      <c r="G74" s="42" t="s">
        <v>13</v>
      </c>
      <c r="H74" s="63">
        <v>9570</v>
      </c>
      <c r="I74" s="46">
        <v>409910000</v>
      </c>
      <c r="J74" s="42">
        <v>2</v>
      </c>
      <c r="K74" s="42" t="s">
        <v>13</v>
      </c>
      <c r="L74" s="41" t="s">
        <v>13</v>
      </c>
      <c r="M74" s="42" t="s">
        <v>13</v>
      </c>
      <c r="N74" s="41"/>
      <c r="O74" s="42"/>
      <c r="P74" s="41"/>
      <c r="Q74" s="41"/>
      <c r="R74" s="42"/>
      <c r="S74" s="41"/>
      <c r="T74" s="41"/>
      <c r="U74" s="42"/>
      <c r="V74" s="41"/>
    </row>
    <row r="75" spans="1:22">
      <c r="A75" s="42" t="s">
        <v>1783</v>
      </c>
      <c r="B75" s="42" t="s">
        <v>1799</v>
      </c>
      <c r="C75" s="42" t="s">
        <v>1800</v>
      </c>
      <c r="D75" s="42" t="s">
        <v>1787</v>
      </c>
      <c r="E75" s="42">
        <v>59.2333</v>
      </c>
      <c r="F75" s="42">
        <v>17.9833</v>
      </c>
      <c r="G75" s="42" t="s">
        <v>13</v>
      </c>
      <c r="H75" s="63">
        <v>113234</v>
      </c>
      <c r="I75" s="46">
        <v>130860000.00000001</v>
      </c>
      <c r="J75" s="42">
        <v>1</v>
      </c>
      <c r="K75" s="42" t="s">
        <v>13</v>
      </c>
      <c r="L75" s="40" t="s">
        <v>13</v>
      </c>
      <c r="M75" s="42" t="s">
        <v>13</v>
      </c>
      <c r="N75" s="40"/>
      <c r="O75" s="42"/>
      <c r="P75" s="40"/>
      <c r="Q75" s="40" t="s">
        <v>1796</v>
      </c>
      <c r="R75" s="42" t="s">
        <v>13</v>
      </c>
      <c r="S75" s="40" t="s">
        <v>1787</v>
      </c>
      <c r="T75" s="42" t="s">
        <v>1786</v>
      </c>
      <c r="U75" s="42" t="s">
        <v>13</v>
      </c>
      <c r="V75" s="42" t="s">
        <v>1787</v>
      </c>
    </row>
    <row r="76" spans="1:22">
      <c r="A76" s="42" t="s">
        <v>2293</v>
      </c>
      <c r="B76" s="42" t="s">
        <v>2309</v>
      </c>
      <c r="C76" s="42" t="s">
        <v>2310</v>
      </c>
      <c r="D76" s="42" t="s">
        <v>2447</v>
      </c>
      <c r="E76" s="42">
        <v>61.728999999999999</v>
      </c>
      <c r="F76" s="42">
        <v>17.112100000000002</v>
      </c>
      <c r="G76" s="42" t="s">
        <v>13</v>
      </c>
      <c r="H76" s="63">
        <v>37531</v>
      </c>
      <c r="I76" s="46">
        <v>2486800000</v>
      </c>
      <c r="J76" s="42">
        <v>3</v>
      </c>
      <c r="K76" s="42" t="s">
        <v>13</v>
      </c>
      <c r="L76" s="40" t="s">
        <v>14</v>
      </c>
      <c r="M76" s="42" t="s">
        <v>13</v>
      </c>
      <c r="N76" s="41"/>
      <c r="O76" s="42"/>
      <c r="P76" s="41"/>
      <c r="Q76" s="41"/>
      <c r="R76" s="42"/>
      <c r="S76" s="41"/>
      <c r="T76" s="41"/>
      <c r="U76" s="42"/>
      <c r="V76" s="41"/>
    </row>
    <row r="77" spans="1:22">
      <c r="A77" s="42" t="s">
        <v>1954</v>
      </c>
      <c r="B77" s="42" t="s">
        <v>1961</v>
      </c>
      <c r="C77" s="42" t="s">
        <v>1962</v>
      </c>
      <c r="D77" s="42" t="s">
        <v>1968</v>
      </c>
      <c r="E77" s="42">
        <v>57.4833</v>
      </c>
      <c r="F77" s="42">
        <v>15.833299999999999</v>
      </c>
      <c r="G77" s="42" t="s">
        <v>13</v>
      </c>
      <c r="H77" s="63">
        <v>14107</v>
      </c>
      <c r="I77" s="46">
        <v>1121500000</v>
      </c>
      <c r="J77" s="42">
        <v>3</v>
      </c>
      <c r="K77" s="42" t="s">
        <v>13</v>
      </c>
      <c r="L77" s="41" t="s">
        <v>13</v>
      </c>
      <c r="M77" s="42" t="s">
        <v>13</v>
      </c>
      <c r="N77" s="41"/>
      <c r="O77" s="42"/>
      <c r="P77" s="41"/>
      <c r="Q77" s="41"/>
      <c r="R77" s="42"/>
      <c r="S77" s="41"/>
      <c r="T77" s="41"/>
      <c r="U77" s="42"/>
      <c r="V77" s="41"/>
    </row>
    <row r="78" spans="1:22">
      <c r="A78" s="42" t="s">
        <v>2064</v>
      </c>
      <c r="B78" s="42" t="s">
        <v>2065</v>
      </c>
      <c r="C78" s="42" t="s">
        <v>2066</v>
      </c>
      <c r="D78" s="42" t="s">
        <v>2450</v>
      </c>
      <c r="E78" s="116">
        <v>57.001736000000001</v>
      </c>
      <c r="F78" s="116">
        <v>13.242251</v>
      </c>
      <c r="G78" s="42" t="s">
        <v>13</v>
      </c>
      <c r="H78" s="63">
        <v>10649</v>
      </c>
      <c r="I78" s="46">
        <v>946520000</v>
      </c>
      <c r="J78" s="42">
        <v>3</v>
      </c>
      <c r="K78" s="42" t="s">
        <v>13</v>
      </c>
      <c r="L78" s="40" t="s">
        <v>13</v>
      </c>
      <c r="M78" s="42" t="s">
        <v>13</v>
      </c>
      <c r="N78" s="41"/>
      <c r="O78" s="42"/>
      <c r="P78" s="41"/>
      <c r="Q78" s="41"/>
      <c r="R78" s="42"/>
      <c r="S78" s="41"/>
      <c r="T78" s="41"/>
      <c r="U78" s="42"/>
      <c r="V78" s="41"/>
    </row>
    <row r="79" spans="1:22">
      <c r="A79" s="42" t="s">
        <v>1839</v>
      </c>
      <c r="B79" s="42" t="s">
        <v>1840</v>
      </c>
      <c r="C79" s="42" t="s">
        <v>1841</v>
      </c>
      <c r="D79" s="42" t="s">
        <v>1847</v>
      </c>
      <c r="E79" s="116">
        <v>59.649529999999999</v>
      </c>
      <c r="F79" s="116">
        <v>17.507010000000001</v>
      </c>
      <c r="G79" s="42" t="s">
        <v>13</v>
      </c>
      <c r="H79" s="63">
        <v>22019</v>
      </c>
      <c r="I79" s="46">
        <v>143540000</v>
      </c>
      <c r="J79" s="42">
        <v>2</v>
      </c>
      <c r="K79" s="42" t="s">
        <v>13</v>
      </c>
      <c r="L79" s="40" t="s">
        <v>13</v>
      </c>
      <c r="M79" s="42" t="s">
        <v>13</v>
      </c>
      <c r="N79" s="41"/>
      <c r="O79" s="42"/>
      <c r="P79" s="41"/>
      <c r="Q79" s="41"/>
      <c r="R79" s="42"/>
      <c r="S79" s="41"/>
      <c r="T79" s="41"/>
      <c r="U79" s="42"/>
      <c r="V79" s="42"/>
    </row>
    <row r="80" spans="1:22">
      <c r="A80" s="42" t="s">
        <v>2214</v>
      </c>
      <c r="B80" s="42" t="s">
        <v>2224</v>
      </c>
      <c r="C80" s="42" t="s">
        <v>2225</v>
      </c>
      <c r="D80" s="42" t="s">
        <v>2218</v>
      </c>
      <c r="E80" s="42">
        <v>59.783299999999997</v>
      </c>
      <c r="F80" s="42">
        <v>14.5</v>
      </c>
      <c r="G80" s="42" t="s">
        <v>13</v>
      </c>
      <c r="H80" s="63">
        <v>6896</v>
      </c>
      <c r="I80" s="46">
        <v>984950000</v>
      </c>
      <c r="J80" s="42">
        <v>3</v>
      </c>
      <c r="K80" s="42" t="s">
        <v>13</v>
      </c>
      <c r="L80" s="41" t="s">
        <v>13</v>
      </c>
      <c r="M80" s="42" t="s">
        <v>13</v>
      </c>
      <c r="N80" s="41"/>
      <c r="O80" s="42"/>
      <c r="P80" s="41"/>
      <c r="Q80" s="41"/>
      <c r="R80" s="42"/>
      <c r="S80" s="41"/>
      <c r="T80" s="41"/>
      <c r="U80" s="42"/>
      <c r="V80" s="41"/>
    </row>
    <row r="81" spans="1:22">
      <c r="A81" s="42" t="s">
        <v>2326</v>
      </c>
      <c r="B81" s="42" t="s">
        <v>2339</v>
      </c>
      <c r="C81" s="42" t="s">
        <v>2340</v>
      </c>
      <c r="D81" s="42" t="s">
        <v>2444</v>
      </c>
      <c r="E81" s="116">
        <v>62.034624000000001</v>
      </c>
      <c r="F81" s="116">
        <v>14.359037000000001</v>
      </c>
      <c r="G81" s="42" t="s">
        <v>13</v>
      </c>
      <c r="H81" s="63">
        <v>10070</v>
      </c>
      <c r="I81" s="46">
        <v>11283970000</v>
      </c>
      <c r="J81" s="42">
        <v>3</v>
      </c>
      <c r="K81" s="42" t="s">
        <v>13</v>
      </c>
      <c r="L81" s="41" t="s">
        <v>13</v>
      </c>
      <c r="M81" s="42" t="s">
        <v>13</v>
      </c>
      <c r="N81" s="41"/>
      <c r="O81" s="42"/>
      <c r="P81" s="41"/>
      <c r="Q81" s="41"/>
      <c r="R81" s="42"/>
      <c r="S81" s="41"/>
      <c r="T81" s="41"/>
      <c r="U81" s="42"/>
      <c r="V81" s="41"/>
    </row>
    <row r="82" spans="1:22">
      <c r="A82" s="42" t="s">
        <v>2311</v>
      </c>
      <c r="B82" s="42" t="s">
        <v>2316</v>
      </c>
      <c r="C82" s="42" t="s">
        <v>2317</v>
      </c>
      <c r="D82" s="42" t="s">
        <v>2451</v>
      </c>
      <c r="E82" s="42">
        <v>62.632300000000001</v>
      </c>
      <c r="F82" s="42">
        <v>17.937899999999999</v>
      </c>
      <c r="G82" s="42" t="s">
        <v>13</v>
      </c>
      <c r="H82" s="63">
        <v>25114</v>
      </c>
      <c r="I82" s="46">
        <v>1058270000</v>
      </c>
      <c r="J82" s="42">
        <v>2</v>
      </c>
      <c r="K82" s="42" t="s">
        <v>13</v>
      </c>
      <c r="L82" s="40" t="s">
        <v>14</v>
      </c>
      <c r="M82" s="42" t="s">
        <v>13</v>
      </c>
      <c r="N82" s="41"/>
      <c r="O82" s="42"/>
      <c r="P82" s="41"/>
      <c r="Q82" s="41"/>
      <c r="R82" s="42"/>
      <c r="S82" s="41"/>
      <c r="T82" s="41"/>
      <c r="U82" s="42"/>
      <c r="V82" s="41"/>
    </row>
    <row r="83" spans="1:22">
      <c r="A83" s="42" t="s">
        <v>2079</v>
      </c>
      <c r="B83" s="42" t="s">
        <v>2080</v>
      </c>
      <c r="C83" s="42" t="s">
        <v>2081</v>
      </c>
      <c r="D83" s="42" t="s">
        <v>2438</v>
      </c>
      <c r="E83" s="116">
        <v>57.691744399999997</v>
      </c>
      <c r="F83" s="116">
        <v>12.294415900000001</v>
      </c>
      <c r="G83" s="42" t="s">
        <v>13</v>
      </c>
      <c r="H83" s="63">
        <v>38246</v>
      </c>
      <c r="I83" s="46">
        <v>266660000.00000003</v>
      </c>
      <c r="J83" s="42">
        <v>2</v>
      </c>
      <c r="K83" s="42" t="s">
        <v>13</v>
      </c>
      <c r="L83" s="40" t="s">
        <v>13</v>
      </c>
      <c r="M83" s="42" t="s">
        <v>13</v>
      </c>
      <c r="N83" s="41"/>
      <c r="O83" s="42"/>
      <c r="P83" s="41"/>
      <c r="Q83" s="41"/>
      <c r="R83" s="42"/>
      <c r="S83" s="41"/>
      <c r="T83" s="42" t="s">
        <v>2077</v>
      </c>
      <c r="U83" s="42" t="s">
        <v>13</v>
      </c>
      <c r="V83" s="42" t="s">
        <v>2078</v>
      </c>
    </row>
    <row r="84" spans="1:22">
      <c r="A84" s="42" t="s">
        <v>1993</v>
      </c>
      <c r="B84" s="42" t="s">
        <v>2062</v>
      </c>
      <c r="C84" s="42" t="s">
        <v>2063</v>
      </c>
      <c r="D84" s="42" t="s">
        <v>2446</v>
      </c>
      <c r="E84" s="42">
        <v>56.156799999999997</v>
      </c>
      <c r="F84" s="42">
        <v>13.770200000000001</v>
      </c>
      <c r="G84" s="42" t="s">
        <v>13</v>
      </c>
      <c r="H84" s="63">
        <v>52010</v>
      </c>
      <c r="I84" s="46">
        <v>1269540000</v>
      </c>
      <c r="J84" s="42">
        <v>3</v>
      </c>
      <c r="K84" s="42" t="s">
        <v>13</v>
      </c>
      <c r="L84" s="40" t="s">
        <v>13</v>
      </c>
      <c r="M84" s="42" t="s">
        <v>13</v>
      </c>
      <c r="N84" s="41"/>
      <c r="O84" s="42"/>
      <c r="P84" s="41"/>
      <c r="Q84" s="41"/>
      <c r="R84" s="42"/>
      <c r="S84" s="41"/>
      <c r="T84" s="41"/>
      <c r="U84" s="42"/>
      <c r="V84" s="41"/>
    </row>
    <row r="85" spans="1:22">
      <c r="A85" s="42" t="s">
        <v>1993</v>
      </c>
      <c r="B85" s="42" t="s">
        <v>2048</v>
      </c>
      <c r="C85" s="42" t="s">
        <v>2049</v>
      </c>
      <c r="D85" s="42" t="s">
        <v>2446</v>
      </c>
      <c r="E85" s="42">
        <v>56.195999999999998</v>
      </c>
      <c r="F85" s="42">
        <v>12.5769</v>
      </c>
      <c r="G85" s="42" t="s">
        <v>13</v>
      </c>
      <c r="H85" s="63">
        <v>27168</v>
      </c>
      <c r="I85" s="46">
        <v>143480000</v>
      </c>
      <c r="J85" s="42">
        <v>2</v>
      </c>
      <c r="K85" s="42" t="s">
        <v>13</v>
      </c>
      <c r="L85" s="40" t="s">
        <v>14</v>
      </c>
      <c r="M85" s="42" t="s">
        <v>13</v>
      </c>
      <c r="N85" s="41"/>
      <c r="O85" s="42"/>
      <c r="P85" s="41"/>
      <c r="Q85" s="41"/>
      <c r="R85" s="42"/>
      <c r="S85" s="41"/>
      <c r="T85" s="42" t="s">
        <v>2010</v>
      </c>
      <c r="U85" s="42" t="s">
        <v>13</v>
      </c>
      <c r="V85" s="42" t="s">
        <v>2011</v>
      </c>
    </row>
    <row r="86" spans="1:22">
      <c r="A86" s="42" t="s">
        <v>1954</v>
      </c>
      <c r="B86" s="42" t="s">
        <v>1955</v>
      </c>
      <c r="C86" s="42" t="s">
        <v>1956</v>
      </c>
      <c r="D86" s="42" t="s">
        <v>1968</v>
      </c>
      <c r="E86" s="42">
        <v>57.166699999999999</v>
      </c>
      <c r="F86" s="42">
        <v>16.033300000000001</v>
      </c>
      <c r="G86" s="42" t="s">
        <v>13</v>
      </c>
      <c r="H86" s="63">
        <v>5731</v>
      </c>
      <c r="I86" s="46">
        <v>750730000</v>
      </c>
      <c r="J86" s="42">
        <v>3</v>
      </c>
      <c r="K86" s="42" t="s">
        <v>13</v>
      </c>
      <c r="L86" s="41" t="s">
        <v>13</v>
      </c>
      <c r="M86" s="42" t="s">
        <v>13</v>
      </c>
      <c r="N86" s="41"/>
      <c r="O86" s="42"/>
      <c r="P86" s="41"/>
      <c r="Q86" s="41"/>
      <c r="R86" s="42"/>
      <c r="S86" s="41"/>
      <c r="T86" s="41"/>
      <c r="U86" s="42"/>
      <c r="V86" s="41"/>
    </row>
    <row r="87" spans="1:22">
      <c r="A87" s="42" t="s">
        <v>1993</v>
      </c>
      <c r="B87" s="42" t="s">
        <v>2022</v>
      </c>
      <c r="C87" s="42" t="s">
        <v>2023</v>
      </c>
      <c r="D87" s="42" t="s">
        <v>2446</v>
      </c>
      <c r="E87" s="42">
        <v>55.85</v>
      </c>
      <c r="F87" s="42">
        <v>13.65</v>
      </c>
      <c r="G87" s="42" t="s">
        <v>13</v>
      </c>
      <c r="H87" s="63">
        <v>15653</v>
      </c>
      <c r="I87" s="46">
        <v>419240000</v>
      </c>
      <c r="J87" s="42">
        <v>3</v>
      </c>
      <c r="K87" s="42" t="s">
        <v>13</v>
      </c>
      <c r="L87" s="40" t="s">
        <v>13</v>
      </c>
      <c r="M87" s="42" t="s">
        <v>13</v>
      </c>
      <c r="N87" s="41"/>
      <c r="O87" s="42"/>
      <c r="P87" s="41"/>
      <c r="Q87" s="41"/>
      <c r="R87" s="42"/>
      <c r="S87" s="41"/>
      <c r="T87" s="41"/>
      <c r="U87" s="42"/>
      <c r="V87" s="41"/>
    </row>
    <row r="88" spans="1:22">
      <c r="A88" s="42" t="s">
        <v>1993</v>
      </c>
      <c r="B88" s="42" t="s">
        <v>2024</v>
      </c>
      <c r="C88" s="42" t="s">
        <v>2025</v>
      </c>
      <c r="D88" s="42" t="s">
        <v>2446</v>
      </c>
      <c r="E88" s="42">
        <v>55.933300000000003</v>
      </c>
      <c r="F88" s="42">
        <v>13.533300000000001</v>
      </c>
      <c r="G88" s="42" t="s">
        <v>13</v>
      </c>
      <c r="H88" s="63">
        <v>16830</v>
      </c>
      <c r="I88" s="46">
        <v>290510000</v>
      </c>
      <c r="J88" s="42">
        <v>2</v>
      </c>
      <c r="K88" s="42" t="s">
        <v>13</v>
      </c>
      <c r="L88" s="40" t="s">
        <v>13</v>
      </c>
      <c r="M88" s="42" t="s">
        <v>13</v>
      </c>
      <c r="N88" s="41"/>
      <c r="O88" s="42"/>
      <c r="P88" s="41"/>
      <c r="Q88" s="41"/>
      <c r="R88" s="42"/>
      <c r="S88" s="41"/>
      <c r="T88" s="41"/>
      <c r="U88" s="42"/>
      <c r="V88" s="41"/>
    </row>
    <row r="89" spans="1:22">
      <c r="A89" s="42" t="s">
        <v>2376</v>
      </c>
      <c r="B89" s="42" t="s">
        <v>1611</v>
      </c>
      <c r="C89" s="42" t="s">
        <v>2380</v>
      </c>
      <c r="D89" s="42" t="s">
        <v>2441</v>
      </c>
      <c r="E89" s="42">
        <v>66.605000000000004</v>
      </c>
      <c r="F89" s="42">
        <v>19.832899999999999</v>
      </c>
      <c r="G89" s="42" t="s">
        <v>13</v>
      </c>
      <c r="H89" s="63">
        <v>4851</v>
      </c>
      <c r="I89" s="46">
        <v>17600840000</v>
      </c>
      <c r="J89" s="42">
        <v>3</v>
      </c>
      <c r="K89" s="42" t="s">
        <v>13</v>
      </c>
      <c r="L89" s="40" t="s">
        <v>13</v>
      </c>
      <c r="M89" s="42" t="s">
        <v>13</v>
      </c>
      <c r="N89" s="41"/>
      <c r="O89" s="42"/>
      <c r="P89" s="41"/>
      <c r="Q89" s="41"/>
      <c r="R89" s="42"/>
      <c r="S89" s="41"/>
      <c r="T89" s="41"/>
      <c r="U89" s="42"/>
      <c r="V89" s="41"/>
    </row>
    <row r="90" spans="1:22">
      <c r="A90" s="42" t="s">
        <v>1783</v>
      </c>
      <c r="B90" s="42" t="s">
        <v>1794</v>
      </c>
      <c r="C90" s="42" t="s">
        <v>1795</v>
      </c>
      <c r="D90" s="42" t="s">
        <v>1787</v>
      </c>
      <c r="E90" s="116">
        <v>59.410065000000003</v>
      </c>
      <c r="F90" s="116">
        <v>17.836804000000001</v>
      </c>
      <c r="G90" s="42" t="s">
        <v>13</v>
      </c>
      <c r="H90" s="63">
        <v>81274</v>
      </c>
      <c r="I90" s="46">
        <v>53790000</v>
      </c>
      <c r="J90" s="42">
        <v>1</v>
      </c>
      <c r="K90" s="42" t="s">
        <v>13</v>
      </c>
      <c r="L90" s="40" t="s">
        <v>14</v>
      </c>
      <c r="M90" s="42" t="s">
        <v>13</v>
      </c>
      <c r="N90" s="40"/>
      <c r="O90" s="42"/>
      <c r="P90" s="40"/>
      <c r="Q90" s="40" t="s">
        <v>1796</v>
      </c>
      <c r="R90" s="42" t="s">
        <v>13</v>
      </c>
      <c r="S90" s="40" t="s">
        <v>1787</v>
      </c>
      <c r="T90" s="42" t="s">
        <v>1786</v>
      </c>
      <c r="U90" s="42" t="s">
        <v>13</v>
      </c>
      <c r="V90" s="42" t="s">
        <v>1787</v>
      </c>
    </row>
    <row r="91" spans="1:22">
      <c r="A91" s="42" t="s">
        <v>1908</v>
      </c>
      <c r="B91" s="42" t="s">
        <v>1923</v>
      </c>
      <c r="C91" s="42" t="s">
        <v>1916</v>
      </c>
      <c r="D91" s="42" t="s">
        <v>1916</v>
      </c>
      <c r="E91" s="42">
        <v>57.783299999999997</v>
      </c>
      <c r="F91" s="42">
        <v>14.166700000000001</v>
      </c>
      <c r="G91" s="42" t="s">
        <v>13</v>
      </c>
      <c r="H91" s="63">
        <v>142427</v>
      </c>
      <c r="I91" s="46">
        <v>1480190000</v>
      </c>
      <c r="J91" s="42">
        <v>1</v>
      </c>
      <c r="K91" s="42" t="s">
        <v>13</v>
      </c>
      <c r="L91" s="41" t="s">
        <v>13</v>
      </c>
      <c r="M91" s="42" t="s">
        <v>13</v>
      </c>
      <c r="N91" s="40" t="s">
        <v>1924</v>
      </c>
      <c r="O91" s="42" t="s">
        <v>13</v>
      </c>
      <c r="P91" s="40" t="s">
        <v>1916</v>
      </c>
      <c r="Q91" s="41"/>
      <c r="R91" s="42"/>
      <c r="S91" s="41"/>
      <c r="T91" s="42" t="s">
        <v>1915</v>
      </c>
      <c r="U91" s="42" t="s">
        <v>13</v>
      </c>
      <c r="V91" s="42" t="s">
        <v>1916</v>
      </c>
    </row>
    <row r="92" spans="1:22">
      <c r="A92" s="42" t="s">
        <v>2376</v>
      </c>
      <c r="B92" s="42" t="s">
        <v>2383</v>
      </c>
      <c r="C92" s="42" t="s">
        <v>2384</v>
      </c>
      <c r="D92" s="42" t="s">
        <v>2441</v>
      </c>
      <c r="E92" s="42">
        <v>65.849999999999994</v>
      </c>
      <c r="F92" s="42">
        <v>23.133299999999998</v>
      </c>
      <c r="G92" s="42" t="s">
        <v>13</v>
      </c>
      <c r="H92" s="63">
        <v>15812</v>
      </c>
      <c r="I92" s="46">
        <v>1803180000</v>
      </c>
      <c r="J92" s="42">
        <v>3</v>
      </c>
      <c r="K92" s="42" t="s">
        <v>13</v>
      </c>
      <c r="L92" s="40" t="s">
        <v>14</v>
      </c>
      <c r="M92" s="42" t="s">
        <v>13</v>
      </c>
      <c r="N92" s="41"/>
      <c r="O92" s="42"/>
      <c r="P92" s="41"/>
      <c r="Q92" s="41"/>
      <c r="R92" s="42"/>
      <c r="S92" s="41"/>
      <c r="T92" s="41"/>
      <c r="U92" s="42"/>
      <c r="V92" s="41"/>
    </row>
    <row r="93" spans="1:22">
      <c r="A93" s="42" t="s">
        <v>1954</v>
      </c>
      <c r="B93" s="42" t="s">
        <v>1967</v>
      </c>
      <c r="C93" s="42" t="s">
        <v>1968</v>
      </c>
      <c r="D93" s="42" t="s">
        <v>1968</v>
      </c>
      <c r="E93" s="42">
        <v>56.669400000000003</v>
      </c>
      <c r="F93" s="42">
        <v>16.3218</v>
      </c>
      <c r="G93" s="42" t="s">
        <v>13</v>
      </c>
      <c r="H93" s="63">
        <v>70329</v>
      </c>
      <c r="I93" s="46">
        <v>956140000</v>
      </c>
      <c r="J93" s="42">
        <v>2</v>
      </c>
      <c r="K93" s="42" t="s">
        <v>13</v>
      </c>
      <c r="L93" s="40" t="s">
        <v>14</v>
      </c>
      <c r="M93" s="42" t="s">
        <v>13</v>
      </c>
      <c r="N93" s="41"/>
      <c r="O93" s="42"/>
      <c r="P93" s="41"/>
      <c r="Q93" s="41"/>
      <c r="R93" s="42"/>
      <c r="S93" s="41"/>
      <c r="T93" s="41"/>
      <c r="U93" s="42"/>
      <c r="V93" s="41"/>
    </row>
    <row r="94" spans="1:22">
      <c r="A94" s="42" t="s">
        <v>2079</v>
      </c>
      <c r="B94" s="42" t="s">
        <v>2116</v>
      </c>
      <c r="C94" s="42" t="s">
        <v>2117</v>
      </c>
      <c r="D94" s="42" t="s">
        <v>2438</v>
      </c>
      <c r="E94" s="42">
        <v>58.526800000000001</v>
      </c>
      <c r="F94" s="42">
        <v>14.523099999999999</v>
      </c>
      <c r="G94" s="42" t="s">
        <v>13</v>
      </c>
      <c r="H94" s="63">
        <v>6962</v>
      </c>
      <c r="I94" s="46">
        <v>405950000</v>
      </c>
      <c r="J94" s="42">
        <v>3</v>
      </c>
      <c r="K94" s="42" t="s">
        <v>13</v>
      </c>
      <c r="L94" s="41" t="s">
        <v>13</v>
      </c>
      <c r="M94" s="42" t="s">
        <v>13</v>
      </c>
      <c r="N94" s="41"/>
      <c r="O94" s="42"/>
      <c r="P94" s="41"/>
      <c r="Q94" s="41"/>
      <c r="R94" s="42"/>
      <c r="S94" s="41"/>
      <c r="T94" s="41"/>
      <c r="U94" s="42"/>
      <c r="V94" s="41"/>
    </row>
    <row r="95" spans="1:22">
      <c r="A95" s="42" t="s">
        <v>1982</v>
      </c>
      <c r="B95" s="42" t="s">
        <v>1989</v>
      </c>
      <c r="C95" s="42" t="s">
        <v>1990</v>
      </c>
      <c r="D95" s="42" t="s">
        <v>2452</v>
      </c>
      <c r="E95" s="116">
        <v>56.170302999999997</v>
      </c>
      <c r="F95" s="116">
        <v>14.863073</v>
      </c>
      <c r="G95" s="42" t="s">
        <v>13</v>
      </c>
      <c r="H95" s="63">
        <v>32402</v>
      </c>
      <c r="I95" s="46">
        <v>488580000</v>
      </c>
      <c r="J95" s="42">
        <v>2</v>
      </c>
      <c r="K95" s="42" t="s">
        <v>13</v>
      </c>
      <c r="L95" s="40" t="s">
        <v>14</v>
      </c>
      <c r="M95" s="42" t="s">
        <v>13</v>
      </c>
      <c r="N95" s="41"/>
      <c r="O95" s="42"/>
      <c r="P95" s="41"/>
      <c r="Q95" s="41"/>
      <c r="R95" s="42"/>
      <c r="S95" s="41"/>
      <c r="T95" s="41"/>
      <c r="U95" s="42"/>
      <c r="V95" s="41"/>
    </row>
    <row r="96" spans="1:22">
      <c r="A96" s="42" t="s">
        <v>2214</v>
      </c>
      <c r="B96" s="42" t="s">
        <v>2234</v>
      </c>
      <c r="C96" s="42" t="s">
        <v>2235</v>
      </c>
      <c r="D96" s="42" t="s">
        <v>2218</v>
      </c>
      <c r="E96" s="42">
        <v>59.315100000000001</v>
      </c>
      <c r="F96" s="42">
        <v>14.4917</v>
      </c>
      <c r="G96" s="42" t="s">
        <v>13</v>
      </c>
      <c r="H96" s="63">
        <v>30263</v>
      </c>
      <c r="I96" s="46">
        <v>468240000</v>
      </c>
      <c r="J96" s="42">
        <v>2</v>
      </c>
      <c r="K96" s="42" t="s">
        <v>13</v>
      </c>
      <c r="L96" s="41" t="s">
        <v>13</v>
      </c>
      <c r="M96" s="42" t="s">
        <v>13</v>
      </c>
      <c r="N96" s="41"/>
      <c r="O96" s="42"/>
      <c r="P96" s="41"/>
      <c r="Q96" s="41"/>
      <c r="R96" s="42"/>
      <c r="S96" s="41"/>
      <c r="T96" s="41"/>
      <c r="U96" s="42"/>
      <c r="V96" s="41"/>
    </row>
    <row r="97" spans="1:22">
      <c r="A97" s="42" t="s">
        <v>1982</v>
      </c>
      <c r="B97" s="42" t="s">
        <v>1985</v>
      </c>
      <c r="C97" s="42" t="s">
        <v>1986</v>
      </c>
      <c r="D97" s="42" t="s">
        <v>2452</v>
      </c>
      <c r="E97" s="42">
        <v>56.161099999999998</v>
      </c>
      <c r="F97" s="42">
        <v>15.588100000000001</v>
      </c>
      <c r="G97" s="42" t="s">
        <v>13</v>
      </c>
      <c r="H97" s="63">
        <v>66515</v>
      </c>
      <c r="I97" s="46">
        <v>1042500000</v>
      </c>
      <c r="J97" s="42">
        <v>2</v>
      </c>
      <c r="K97" s="42" t="s">
        <v>13</v>
      </c>
      <c r="L97" s="40" t="s">
        <v>14</v>
      </c>
      <c r="M97" s="42" t="s">
        <v>13</v>
      </c>
      <c r="N97" s="41"/>
      <c r="O97" s="42"/>
      <c r="P97" s="41"/>
      <c r="Q97" s="41"/>
      <c r="R97" s="42"/>
      <c r="S97" s="41"/>
      <c r="T97" s="41"/>
      <c r="U97" s="42"/>
      <c r="V97" s="41"/>
    </row>
    <row r="98" spans="1:22">
      <c r="A98" s="42" t="s">
        <v>2181</v>
      </c>
      <c r="B98" s="42" t="s">
        <v>2202</v>
      </c>
      <c r="C98" s="42" t="s">
        <v>2203</v>
      </c>
      <c r="D98" s="42" t="s">
        <v>2442</v>
      </c>
      <c r="E98" s="42">
        <v>59.380800000000001</v>
      </c>
      <c r="F98" s="42">
        <v>13.5016</v>
      </c>
      <c r="G98" s="42" t="s">
        <v>13</v>
      </c>
      <c r="H98" s="63">
        <v>94828</v>
      </c>
      <c r="I98" s="46">
        <v>1168490000</v>
      </c>
      <c r="J98" s="42">
        <v>2</v>
      </c>
      <c r="K98" s="42" t="s">
        <v>13</v>
      </c>
      <c r="L98" s="41" t="s">
        <v>13</v>
      </c>
      <c r="M98" s="42" t="s">
        <v>13</v>
      </c>
      <c r="N98" s="41"/>
      <c r="O98" s="42"/>
      <c r="P98" s="41"/>
      <c r="Q98" s="41"/>
      <c r="R98" s="42"/>
      <c r="S98" s="41"/>
      <c r="T98" s="41"/>
      <c r="U98" s="42"/>
      <c r="V98" s="41"/>
    </row>
    <row r="99" spans="1:22">
      <c r="A99" s="42" t="s">
        <v>1858</v>
      </c>
      <c r="B99" s="42" t="s">
        <v>1869</v>
      </c>
      <c r="C99" s="42" t="s">
        <v>1870</v>
      </c>
      <c r="D99" s="42" t="s">
        <v>2449</v>
      </c>
      <c r="E99" s="42">
        <v>59</v>
      </c>
      <c r="F99" s="42">
        <v>16.2</v>
      </c>
      <c r="G99" s="42" t="s">
        <v>13</v>
      </c>
      <c r="H99" s="63">
        <v>34765</v>
      </c>
      <c r="I99" s="46">
        <v>1020030000</v>
      </c>
      <c r="J99" s="42">
        <v>2</v>
      </c>
      <c r="K99" s="42" t="s">
        <v>13</v>
      </c>
      <c r="L99" s="40" t="s">
        <v>13</v>
      </c>
      <c r="M99" s="42" t="s">
        <v>13</v>
      </c>
      <c r="N99" s="41"/>
      <c r="O99" s="42"/>
      <c r="P99" s="41"/>
      <c r="Q99" s="41"/>
      <c r="R99" s="42"/>
      <c r="S99" s="41"/>
      <c r="T99" s="41"/>
      <c r="U99" s="42"/>
      <c r="V99" s="41"/>
    </row>
    <row r="100" spans="1:22">
      <c r="A100" s="42" t="s">
        <v>2181</v>
      </c>
      <c r="B100" s="42" t="s">
        <v>2182</v>
      </c>
      <c r="C100" s="42" t="s">
        <v>2183</v>
      </c>
      <c r="D100" s="42" t="s">
        <v>2442</v>
      </c>
      <c r="E100" s="42">
        <v>59.5167</v>
      </c>
      <c r="F100" s="42">
        <v>13.316700000000001</v>
      </c>
      <c r="G100" s="42" t="s">
        <v>13</v>
      </c>
      <c r="H100" s="63">
        <v>12115</v>
      </c>
      <c r="I100" s="46">
        <v>359740000</v>
      </c>
      <c r="J100" s="42">
        <v>2</v>
      </c>
      <c r="K100" s="42" t="s">
        <v>13</v>
      </c>
      <c r="L100" s="41" t="s">
        <v>13</v>
      </c>
      <c r="M100" s="42" t="s">
        <v>13</v>
      </c>
      <c r="N100" s="41"/>
      <c r="O100" s="42"/>
      <c r="P100" s="41"/>
      <c r="Q100" s="41"/>
      <c r="R100" s="42"/>
      <c r="S100" s="41"/>
      <c r="T100" s="41"/>
      <c r="U100" s="42"/>
      <c r="V100" s="41"/>
    </row>
    <row r="101" spans="1:22">
      <c r="A101" s="42" t="s">
        <v>1877</v>
      </c>
      <c r="B101" s="42" t="s">
        <v>1882</v>
      </c>
      <c r="C101" s="42" t="s">
        <v>1883</v>
      </c>
      <c r="D101" s="42" t="s">
        <v>2448</v>
      </c>
      <c r="E101" s="116">
        <v>57.912202000000001</v>
      </c>
      <c r="F101" s="116">
        <v>15.951518999999999</v>
      </c>
      <c r="G101" s="42" t="s">
        <v>13</v>
      </c>
      <c r="H101" s="63">
        <v>9991</v>
      </c>
      <c r="I101" s="46">
        <v>1129390000</v>
      </c>
      <c r="J101" s="42">
        <v>3</v>
      </c>
      <c r="K101" s="42" t="s">
        <v>13</v>
      </c>
      <c r="L101" s="41" t="s">
        <v>13</v>
      </c>
      <c r="M101" s="42" t="s">
        <v>13</v>
      </c>
      <c r="N101" s="41"/>
      <c r="O101" s="42"/>
      <c r="P101" s="41"/>
      <c r="Q101" s="41"/>
      <c r="R101" s="42"/>
      <c r="S101" s="41"/>
      <c r="T101" s="42" t="s">
        <v>1884</v>
      </c>
      <c r="U101" s="42" t="s">
        <v>13</v>
      </c>
      <c r="V101" s="42" t="s">
        <v>1885</v>
      </c>
    </row>
    <row r="102" spans="1:22">
      <c r="A102" s="42" t="s">
        <v>2376</v>
      </c>
      <c r="B102" s="42" t="s">
        <v>2400</v>
      </c>
      <c r="C102" s="42" t="s">
        <v>2401</v>
      </c>
      <c r="D102" s="42" t="s">
        <v>2441</v>
      </c>
      <c r="E102" s="42">
        <v>67.849400000000003</v>
      </c>
      <c r="F102" s="42">
        <v>20.2544</v>
      </c>
      <c r="G102" s="42" t="s">
        <v>13</v>
      </c>
      <c r="H102" s="63">
        <v>22664</v>
      </c>
      <c r="I102" s="46">
        <v>19163220000</v>
      </c>
      <c r="J102" s="42">
        <v>2</v>
      </c>
      <c r="K102" s="42" t="s">
        <v>13</v>
      </c>
      <c r="L102" s="40" t="s">
        <v>13</v>
      </c>
      <c r="M102" s="42" t="s">
        <v>13</v>
      </c>
      <c r="N102" s="41"/>
      <c r="O102" s="42"/>
      <c r="P102" s="41"/>
      <c r="Q102" s="41"/>
      <c r="R102" s="42"/>
      <c r="S102" s="41"/>
      <c r="T102" s="41"/>
      <c r="U102" s="42"/>
      <c r="V102" s="41"/>
    </row>
    <row r="103" spans="1:22">
      <c r="A103" s="42" t="s">
        <v>1993</v>
      </c>
      <c r="B103" s="42" t="s">
        <v>2034</v>
      </c>
      <c r="C103" s="42" t="s">
        <v>2035</v>
      </c>
      <c r="D103" s="42" t="s">
        <v>2446</v>
      </c>
      <c r="E103" s="42">
        <v>56.133299999999998</v>
      </c>
      <c r="F103" s="42">
        <v>13.1333</v>
      </c>
      <c r="G103" s="42" t="s">
        <v>13</v>
      </c>
      <c r="H103" s="63">
        <v>17738</v>
      </c>
      <c r="I103" s="46">
        <v>374270000</v>
      </c>
      <c r="J103" s="42">
        <v>3</v>
      </c>
      <c r="K103" s="42" t="s">
        <v>13</v>
      </c>
      <c r="L103" s="41" t="s">
        <v>13</v>
      </c>
      <c r="M103" s="42" t="s">
        <v>13</v>
      </c>
      <c r="N103" s="41"/>
      <c r="O103" s="42"/>
      <c r="P103" s="41"/>
      <c r="Q103" s="41"/>
      <c r="R103" s="42"/>
      <c r="S103" s="41"/>
      <c r="T103" s="41"/>
      <c r="U103" s="42"/>
      <c r="V103" s="41"/>
    </row>
    <row r="104" spans="1:22">
      <c r="A104" s="42" t="s">
        <v>1839</v>
      </c>
      <c r="B104" s="42" t="s">
        <v>1844</v>
      </c>
      <c r="C104" s="42" t="s">
        <v>1845</v>
      </c>
      <c r="D104" s="42" t="s">
        <v>1847</v>
      </c>
      <c r="E104" s="42">
        <v>59.716700000000003</v>
      </c>
      <c r="F104" s="42">
        <v>17.8</v>
      </c>
      <c r="G104" s="42" t="s">
        <v>13</v>
      </c>
      <c r="H104" s="63">
        <v>19106</v>
      </c>
      <c r="I104" s="46">
        <v>282170000</v>
      </c>
      <c r="J104" s="42">
        <v>2</v>
      </c>
      <c r="K104" s="42" t="s">
        <v>13</v>
      </c>
      <c r="L104" s="40" t="s">
        <v>13</v>
      </c>
      <c r="M104" s="42" t="s">
        <v>13</v>
      </c>
      <c r="N104" s="41"/>
      <c r="O104" s="42"/>
      <c r="P104" s="41"/>
      <c r="Q104" s="41"/>
      <c r="R104" s="42"/>
      <c r="S104" s="41"/>
      <c r="T104" s="42" t="s">
        <v>1846</v>
      </c>
      <c r="U104" s="42" t="s">
        <v>13</v>
      </c>
      <c r="V104" s="42" t="s">
        <v>1847</v>
      </c>
    </row>
    <row r="105" spans="1:22">
      <c r="A105" s="42" t="s">
        <v>2311</v>
      </c>
      <c r="B105" s="42" t="s">
        <v>2320</v>
      </c>
      <c r="C105" s="42" t="s">
        <v>2321</v>
      </c>
      <c r="D105" s="42" t="s">
        <v>2451</v>
      </c>
      <c r="E105" s="42">
        <v>62.924799999999998</v>
      </c>
      <c r="F105" s="42">
        <v>17.796299999999999</v>
      </c>
      <c r="G105" s="42" t="s">
        <v>13</v>
      </c>
      <c r="H105" s="63">
        <v>18133</v>
      </c>
      <c r="I105" s="46">
        <v>1694630000</v>
      </c>
      <c r="J105" s="42">
        <v>3</v>
      </c>
      <c r="K105" s="42" t="s">
        <v>13</v>
      </c>
      <c r="L105" s="40" t="s">
        <v>14</v>
      </c>
      <c r="M105" s="42" t="s">
        <v>13</v>
      </c>
      <c r="N105" s="41"/>
      <c r="O105" s="42"/>
      <c r="P105" s="41"/>
      <c r="Q105" s="41"/>
      <c r="R105" s="42"/>
      <c r="S105" s="41"/>
      <c r="T105" s="41"/>
      <c r="U105" s="42"/>
      <c r="V105" s="41"/>
    </row>
    <row r="106" spans="1:22">
      <c r="A106" s="42" t="s">
        <v>1993</v>
      </c>
      <c r="B106" s="42" t="s">
        <v>2056</v>
      </c>
      <c r="C106" s="42" t="s">
        <v>2057</v>
      </c>
      <c r="D106" s="42" t="s">
        <v>2446</v>
      </c>
      <c r="E106" s="42">
        <v>56.033700000000003</v>
      </c>
      <c r="F106" s="42">
        <v>14.1333</v>
      </c>
      <c r="G106" s="42" t="s">
        <v>13</v>
      </c>
      <c r="H106" s="63">
        <v>86217</v>
      </c>
      <c r="I106" s="46">
        <v>1244820000</v>
      </c>
      <c r="J106" s="42">
        <v>2</v>
      </c>
      <c r="K106" s="42" t="s">
        <v>13</v>
      </c>
      <c r="L106" s="40" t="s">
        <v>14</v>
      </c>
      <c r="M106" s="42" t="s">
        <v>13</v>
      </c>
      <c r="N106" s="41"/>
      <c r="O106" s="42"/>
      <c r="P106" s="41"/>
      <c r="Q106" s="41"/>
      <c r="R106" s="42"/>
      <c r="S106" s="41"/>
      <c r="T106" s="41"/>
      <c r="U106" s="42"/>
      <c r="V106" s="41"/>
    </row>
    <row r="107" spans="1:22">
      <c r="A107" s="42" t="s">
        <v>2181</v>
      </c>
      <c r="B107" s="42" t="s">
        <v>2204</v>
      </c>
      <c r="C107" s="42" t="s">
        <v>2205</v>
      </c>
      <c r="D107" s="42" t="s">
        <v>2442</v>
      </c>
      <c r="E107" s="42">
        <v>59.333300000000001</v>
      </c>
      <c r="F107" s="42">
        <v>14.1167</v>
      </c>
      <c r="G107" s="42" t="s">
        <v>13</v>
      </c>
      <c r="H107" s="63">
        <v>24190</v>
      </c>
      <c r="I107" s="46">
        <v>755290000</v>
      </c>
      <c r="J107" s="42">
        <v>2</v>
      </c>
      <c r="K107" s="42" t="s">
        <v>13</v>
      </c>
      <c r="L107" s="41" t="s">
        <v>13</v>
      </c>
      <c r="M107" s="42" t="s">
        <v>13</v>
      </c>
      <c r="N107" s="41"/>
      <c r="O107" s="42"/>
      <c r="P107" s="41"/>
      <c r="Q107" s="41"/>
      <c r="R107" s="42"/>
      <c r="S107" s="41"/>
      <c r="T107" s="41"/>
      <c r="U107" s="42"/>
      <c r="V107" s="41"/>
    </row>
    <row r="108" spans="1:22">
      <c r="A108" s="42" t="s">
        <v>2326</v>
      </c>
      <c r="B108" s="42" t="s">
        <v>2331</v>
      </c>
      <c r="C108" s="42" t="s">
        <v>2332</v>
      </c>
      <c r="D108" s="42" t="s">
        <v>2444</v>
      </c>
      <c r="E108" s="42">
        <v>63.333300000000001</v>
      </c>
      <c r="F108" s="42">
        <v>14.45</v>
      </c>
      <c r="G108" s="42" t="s">
        <v>13</v>
      </c>
      <c r="H108" s="63">
        <v>15054</v>
      </c>
      <c r="I108" s="46">
        <v>6154450000</v>
      </c>
      <c r="J108" s="42">
        <v>3</v>
      </c>
      <c r="K108" s="42" t="s">
        <v>13</v>
      </c>
      <c r="L108" s="40" t="s">
        <v>13</v>
      </c>
      <c r="M108" s="42" t="s">
        <v>13</v>
      </c>
      <c r="N108" s="41"/>
      <c r="O108" s="42"/>
      <c r="P108" s="41"/>
      <c r="Q108" s="41"/>
      <c r="R108" s="42"/>
      <c r="S108" s="41"/>
      <c r="T108" s="41"/>
      <c r="U108" s="42"/>
      <c r="V108" s="41"/>
    </row>
    <row r="109" spans="1:22">
      <c r="A109" s="42" t="s">
        <v>2214</v>
      </c>
      <c r="B109" s="42" t="s">
        <v>2230</v>
      </c>
      <c r="C109" s="42" t="s">
        <v>2231</v>
      </c>
      <c r="D109" s="42" t="s">
        <v>2218</v>
      </c>
      <c r="E109" s="42">
        <v>59.133299999999998</v>
      </c>
      <c r="F109" s="42">
        <v>15.1333</v>
      </c>
      <c r="G109" s="42" t="s">
        <v>13</v>
      </c>
      <c r="H109" s="63">
        <v>21862</v>
      </c>
      <c r="I109" s="46">
        <v>203700000</v>
      </c>
      <c r="J109" s="42">
        <v>2</v>
      </c>
      <c r="K109" s="42" t="s">
        <v>13</v>
      </c>
      <c r="L109" s="41" t="s">
        <v>13</v>
      </c>
      <c r="M109" s="42" t="s">
        <v>13</v>
      </c>
      <c r="N109" s="41"/>
      <c r="O109" s="42"/>
      <c r="P109" s="41"/>
      <c r="Q109" s="41"/>
      <c r="R109" s="42"/>
      <c r="S109" s="41"/>
      <c r="T109" s="42" t="s">
        <v>2217</v>
      </c>
      <c r="U109" s="42" t="s">
        <v>13</v>
      </c>
      <c r="V109" s="42" t="s">
        <v>2218</v>
      </c>
    </row>
    <row r="110" spans="1:22">
      <c r="A110" s="42" t="s">
        <v>2064</v>
      </c>
      <c r="B110" s="42" t="s">
        <v>2075</v>
      </c>
      <c r="C110" s="42" t="s">
        <v>2076</v>
      </c>
      <c r="D110" s="42" t="s">
        <v>2450</v>
      </c>
      <c r="E110" s="42">
        <v>57.4833</v>
      </c>
      <c r="F110" s="42">
        <v>12.066700000000001</v>
      </c>
      <c r="G110" s="42" t="s">
        <v>13</v>
      </c>
      <c r="H110" s="63">
        <v>84930</v>
      </c>
      <c r="I110" s="46">
        <v>606580000</v>
      </c>
      <c r="J110" s="42">
        <v>2</v>
      </c>
      <c r="K110" s="42" t="s">
        <v>13</v>
      </c>
      <c r="L110" s="40" t="s">
        <v>14</v>
      </c>
      <c r="M110" s="42" t="s">
        <v>13</v>
      </c>
      <c r="N110" s="41"/>
      <c r="O110" s="42"/>
      <c r="P110" s="41"/>
      <c r="Q110" s="41"/>
      <c r="R110" s="42"/>
      <c r="S110" s="41"/>
      <c r="T110" s="42" t="s">
        <v>2077</v>
      </c>
      <c r="U110" s="42" t="s">
        <v>13</v>
      </c>
      <c r="V110" s="42" t="s">
        <v>2078</v>
      </c>
    </row>
    <row r="111" spans="1:22">
      <c r="A111" s="42" t="s">
        <v>2240</v>
      </c>
      <c r="B111" s="42" t="s">
        <v>2247</v>
      </c>
      <c r="C111" s="42" t="s">
        <v>2248</v>
      </c>
      <c r="D111" s="42" t="s">
        <v>2440</v>
      </c>
      <c r="E111" s="42">
        <v>59.422699999999999</v>
      </c>
      <c r="F111" s="42">
        <v>16.105899999999998</v>
      </c>
      <c r="G111" s="42" t="s">
        <v>13</v>
      </c>
      <c r="H111" s="63">
        <v>8745</v>
      </c>
      <c r="I111" s="46">
        <v>202610000</v>
      </c>
      <c r="J111" s="42">
        <v>3</v>
      </c>
      <c r="K111" s="42" t="s">
        <v>13</v>
      </c>
      <c r="L111" s="41" t="s">
        <v>13</v>
      </c>
      <c r="M111" s="42" t="s">
        <v>13</v>
      </c>
      <c r="N111" s="41"/>
      <c r="O111" s="42"/>
      <c r="P111" s="41"/>
      <c r="Q111" s="41"/>
      <c r="R111" s="42"/>
      <c r="S111" s="41"/>
      <c r="T111" s="41"/>
      <c r="U111" s="42"/>
      <c r="V111" s="41"/>
    </row>
    <row r="112" spans="1:22">
      <c r="A112" s="42" t="s">
        <v>2079</v>
      </c>
      <c r="B112" s="42" t="s">
        <v>2145</v>
      </c>
      <c r="C112" s="42" t="s">
        <v>2146</v>
      </c>
      <c r="D112" s="42" t="s">
        <v>2438</v>
      </c>
      <c r="E112" s="42">
        <v>57.866700000000002</v>
      </c>
      <c r="F112" s="42">
        <v>11.966699999999999</v>
      </c>
      <c r="G112" s="42" t="s">
        <v>13</v>
      </c>
      <c r="H112" s="63">
        <v>47050</v>
      </c>
      <c r="I112" s="46">
        <v>362490000</v>
      </c>
      <c r="J112" s="42">
        <v>2</v>
      </c>
      <c r="K112" s="42" t="s">
        <v>13</v>
      </c>
      <c r="L112" s="40" t="s">
        <v>14</v>
      </c>
      <c r="M112" s="42" t="s">
        <v>13</v>
      </c>
      <c r="N112" s="41"/>
      <c r="O112" s="42"/>
      <c r="P112" s="41"/>
      <c r="Q112" s="41"/>
      <c r="R112" s="42"/>
      <c r="S112" s="41"/>
      <c r="T112" s="42" t="s">
        <v>2077</v>
      </c>
      <c r="U112" s="42" t="s">
        <v>13</v>
      </c>
      <c r="V112" s="42" t="s">
        <v>2078</v>
      </c>
    </row>
    <row r="113" spans="1:22">
      <c r="A113" s="42" t="s">
        <v>1993</v>
      </c>
      <c r="B113" s="42" t="s">
        <v>2012</v>
      </c>
      <c r="C113" s="42" t="s">
        <v>2013</v>
      </c>
      <c r="D113" s="42" t="s">
        <v>2446</v>
      </c>
      <c r="E113" s="42">
        <v>55.8</v>
      </c>
      <c r="F113" s="42">
        <v>13.1</v>
      </c>
      <c r="G113" s="42" t="s">
        <v>13</v>
      </c>
      <c r="H113" s="63">
        <v>32020</v>
      </c>
      <c r="I113" s="46">
        <v>152450000</v>
      </c>
      <c r="J113" s="42">
        <v>2</v>
      </c>
      <c r="K113" s="42" t="s">
        <v>13</v>
      </c>
      <c r="L113" s="40" t="s">
        <v>14</v>
      </c>
      <c r="M113" s="42" t="s">
        <v>13</v>
      </c>
      <c r="N113" s="41"/>
      <c r="O113" s="42"/>
      <c r="P113" s="41"/>
      <c r="Q113" s="41"/>
      <c r="R113" s="42"/>
      <c r="S113" s="41"/>
      <c r="T113" s="42" t="s">
        <v>1998</v>
      </c>
      <c r="U113" s="42" t="s">
        <v>13</v>
      </c>
      <c r="V113" s="42" t="s">
        <v>1999</v>
      </c>
    </row>
    <row r="114" spans="1:22">
      <c r="A114" s="42" t="s">
        <v>2240</v>
      </c>
      <c r="B114" s="42" t="s">
        <v>2259</v>
      </c>
      <c r="C114" s="42" t="s">
        <v>2260</v>
      </c>
      <c r="D114" s="42" t="s">
        <v>2440</v>
      </c>
      <c r="E114" s="42">
        <v>59.514099999999999</v>
      </c>
      <c r="F114" s="42">
        <v>15.9915</v>
      </c>
      <c r="G114" s="42" t="s">
        <v>13</v>
      </c>
      <c r="H114" s="63">
        <v>26085</v>
      </c>
      <c r="I114" s="46">
        <v>604320000</v>
      </c>
      <c r="J114" s="42">
        <v>2</v>
      </c>
      <c r="K114" s="42" t="s">
        <v>13</v>
      </c>
      <c r="L114" s="41" t="s">
        <v>13</v>
      </c>
      <c r="M114" s="42" t="s">
        <v>13</v>
      </c>
      <c r="N114" s="41"/>
      <c r="O114" s="42"/>
      <c r="P114" s="41"/>
      <c r="Q114" s="41"/>
      <c r="R114" s="42"/>
      <c r="S114" s="41"/>
      <c r="T114" s="41"/>
      <c r="U114" s="42"/>
      <c r="V114" s="41"/>
    </row>
    <row r="115" spans="1:22">
      <c r="A115" s="42" t="s">
        <v>2064</v>
      </c>
      <c r="B115" s="42" t="s">
        <v>2069</v>
      </c>
      <c r="C115" s="42" t="s">
        <v>2070</v>
      </c>
      <c r="D115" s="42" t="s">
        <v>2450</v>
      </c>
      <c r="E115" s="42">
        <v>56.5167</v>
      </c>
      <c r="F115" s="42">
        <v>13.033300000000001</v>
      </c>
      <c r="G115" s="42" t="s">
        <v>13</v>
      </c>
      <c r="H115" s="63">
        <v>25967</v>
      </c>
      <c r="I115" s="46">
        <v>882590000</v>
      </c>
      <c r="J115" s="42">
        <v>3</v>
      </c>
      <c r="K115" s="42" t="s">
        <v>13</v>
      </c>
      <c r="L115" s="40" t="s">
        <v>14</v>
      </c>
      <c r="M115" s="42" t="s">
        <v>13</v>
      </c>
      <c r="N115" s="41"/>
      <c r="O115" s="42"/>
      <c r="P115" s="41"/>
      <c r="Q115" s="41"/>
      <c r="R115" s="42"/>
      <c r="S115" s="41"/>
      <c r="T115" s="41"/>
      <c r="U115" s="42"/>
      <c r="V115" s="41"/>
    </row>
    <row r="116" spans="1:22">
      <c r="A116" s="42" t="s">
        <v>1993</v>
      </c>
      <c r="B116" s="42" t="s">
        <v>2044</v>
      </c>
      <c r="C116" s="42" t="s">
        <v>2045</v>
      </c>
      <c r="D116" s="42" t="s">
        <v>2446</v>
      </c>
      <c r="E116" s="42">
        <v>55.866700000000002</v>
      </c>
      <c r="F116" s="42">
        <v>12.833299999999999</v>
      </c>
      <c r="G116" s="42" t="s">
        <v>13</v>
      </c>
      <c r="H116" s="63">
        <v>46305</v>
      </c>
      <c r="I116" s="46">
        <v>140220000</v>
      </c>
      <c r="J116" s="42">
        <v>2</v>
      </c>
      <c r="K116" s="42" t="s">
        <v>13</v>
      </c>
      <c r="L116" s="40" t="s">
        <v>14</v>
      </c>
      <c r="M116" s="42" t="s">
        <v>13</v>
      </c>
      <c r="N116" s="41"/>
      <c r="O116" s="42"/>
      <c r="P116" s="40"/>
      <c r="Q116" s="41"/>
      <c r="R116" s="42"/>
      <c r="S116" s="41"/>
      <c r="T116" s="41"/>
      <c r="U116" s="42"/>
      <c r="V116" s="41"/>
    </row>
    <row r="117" spans="1:22">
      <c r="A117" s="42" t="s">
        <v>2214</v>
      </c>
      <c r="B117" s="42" t="s">
        <v>364</v>
      </c>
      <c r="C117" s="42" t="s">
        <v>2219</v>
      </c>
      <c r="D117" s="42" t="s">
        <v>2218</v>
      </c>
      <c r="E117" s="42">
        <v>58.9833</v>
      </c>
      <c r="F117" s="42">
        <v>14.6167</v>
      </c>
      <c r="G117" s="42" t="s">
        <v>13</v>
      </c>
      <c r="H117" s="63">
        <v>5659</v>
      </c>
      <c r="I117" s="46">
        <v>601920000</v>
      </c>
      <c r="J117" s="42">
        <v>3</v>
      </c>
      <c r="K117" s="42" t="s">
        <v>13</v>
      </c>
      <c r="L117" s="41" t="s">
        <v>13</v>
      </c>
      <c r="M117" s="42" t="s">
        <v>13</v>
      </c>
      <c r="N117" s="41"/>
      <c r="O117" s="42"/>
      <c r="P117" s="41"/>
      <c r="Q117" s="41"/>
      <c r="R117" s="42"/>
      <c r="S117" s="41"/>
      <c r="T117" s="41"/>
      <c r="U117" s="42"/>
      <c r="V117" s="41"/>
    </row>
    <row r="118" spans="1:22">
      <c r="A118" s="42" t="s">
        <v>2214</v>
      </c>
      <c r="B118" s="42" t="s">
        <v>2215</v>
      </c>
      <c r="C118" s="42" t="s">
        <v>2216</v>
      </c>
      <c r="D118" s="42" t="s">
        <v>2218</v>
      </c>
      <c r="E118" s="116">
        <v>59.253888888889001</v>
      </c>
      <c r="F118" s="116">
        <v>14.960277777778</v>
      </c>
      <c r="G118" s="42" t="s">
        <v>13</v>
      </c>
      <c r="H118" s="63">
        <v>8472</v>
      </c>
      <c r="I118" s="46">
        <v>463130000</v>
      </c>
      <c r="J118" s="42">
        <v>3</v>
      </c>
      <c r="K118" s="42" t="s">
        <v>13</v>
      </c>
      <c r="L118" s="41" t="s">
        <v>13</v>
      </c>
      <c r="M118" s="42" t="s">
        <v>13</v>
      </c>
      <c r="N118" s="41"/>
      <c r="O118" s="42"/>
      <c r="P118" s="41"/>
      <c r="Q118" s="41"/>
      <c r="R118" s="42"/>
      <c r="S118" s="41"/>
      <c r="T118" s="42" t="s">
        <v>2217</v>
      </c>
      <c r="U118" s="42" t="s">
        <v>13</v>
      </c>
      <c r="V118" s="42" t="s">
        <v>2218</v>
      </c>
    </row>
    <row r="119" spans="1:22">
      <c r="A119" s="42" t="s">
        <v>2263</v>
      </c>
      <c r="B119" s="42" t="s">
        <v>2270</v>
      </c>
      <c r="C119" s="42" t="s">
        <v>2271</v>
      </c>
      <c r="D119" s="42" t="s">
        <v>2443</v>
      </c>
      <c r="E119" s="42">
        <v>60.7333</v>
      </c>
      <c r="F119" s="42">
        <v>15.0167</v>
      </c>
      <c r="G119" s="42" t="s">
        <v>13</v>
      </c>
      <c r="H119" s="63">
        <v>15801</v>
      </c>
      <c r="I119" s="46">
        <v>1221170000</v>
      </c>
      <c r="J119" s="42">
        <v>3</v>
      </c>
      <c r="K119" s="42" t="s">
        <v>13</v>
      </c>
      <c r="L119" s="41" t="s">
        <v>13</v>
      </c>
      <c r="M119" s="42" t="s">
        <v>13</v>
      </c>
      <c r="N119" s="41"/>
      <c r="O119" s="42"/>
      <c r="P119" s="41"/>
      <c r="Q119" s="41"/>
      <c r="R119" s="42"/>
      <c r="S119" s="41"/>
      <c r="T119" s="41"/>
      <c r="U119" s="42"/>
      <c r="V119" s="41"/>
    </row>
    <row r="120" spans="1:22">
      <c r="A120" s="42" t="s">
        <v>2079</v>
      </c>
      <c r="B120" s="42" t="s">
        <v>2106</v>
      </c>
      <c r="C120" s="42" t="s">
        <v>2107</v>
      </c>
      <c r="D120" s="42" t="s">
        <v>2438</v>
      </c>
      <c r="E120" s="42">
        <v>57.7667</v>
      </c>
      <c r="F120" s="42">
        <v>12.2667</v>
      </c>
      <c r="G120" s="42" t="s">
        <v>13</v>
      </c>
      <c r="H120" s="63">
        <v>43020</v>
      </c>
      <c r="I120" s="46">
        <v>258550000</v>
      </c>
      <c r="J120" s="42">
        <v>2</v>
      </c>
      <c r="K120" s="42" t="s">
        <v>13</v>
      </c>
      <c r="L120" s="40" t="s">
        <v>13</v>
      </c>
      <c r="M120" s="42" t="s">
        <v>13</v>
      </c>
      <c r="N120" s="41"/>
      <c r="O120" s="42"/>
      <c r="P120" s="41"/>
      <c r="Q120" s="41"/>
      <c r="R120" s="42"/>
      <c r="S120" s="41"/>
      <c r="T120" s="42" t="s">
        <v>2077</v>
      </c>
      <c r="U120" s="42" t="s">
        <v>13</v>
      </c>
      <c r="V120" s="42" t="s">
        <v>2078</v>
      </c>
    </row>
    <row r="121" spans="1:22">
      <c r="A121" s="42" t="s">
        <v>1937</v>
      </c>
      <c r="B121" s="42" t="s">
        <v>1940</v>
      </c>
      <c r="C121" s="42" t="s">
        <v>1941</v>
      </c>
      <c r="D121" s="42" t="s">
        <v>2439</v>
      </c>
      <c r="E121" s="42">
        <v>56.75</v>
      </c>
      <c r="F121" s="42">
        <v>15.2667</v>
      </c>
      <c r="G121" s="42" t="s">
        <v>13</v>
      </c>
      <c r="H121" s="63">
        <v>8655</v>
      </c>
      <c r="I121" s="46">
        <v>412560000</v>
      </c>
      <c r="J121" s="42">
        <v>3</v>
      </c>
      <c r="K121" s="42" t="s">
        <v>13</v>
      </c>
      <c r="L121" s="41" t="s">
        <v>13</v>
      </c>
      <c r="M121" s="42" t="s">
        <v>13</v>
      </c>
      <c r="N121" s="41"/>
      <c r="O121" s="42"/>
      <c r="P121" s="41"/>
      <c r="Q121" s="41"/>
      <c r="R121" s="42"/>
      <c r="S121" s="41"/>
      <c r="T121" s="41"/>
      <c r="U121" s="42"/>
      <c r="V121" s="41"/>
    </row>
    <row r="122" spans="1:22">
      <c r="A122" s="42" t="s">
        <v>1783</v>
      </c>
      <c r="B122" s="42" t="s">
        <v>1829</v>
      </c>
      <c r="C122" s="42" t="s">
        <v>1830</v>
      </c>
      <c r="D122" s="42" t="s">
        <v>1787</v>
      </c>
      <c r="E122" s="42">
        <v>59.364199999999997</v>
      </c>
      <c r="F122" s="42">
        <v>18.131</v>
      </c>
      <c r="G122" s="42" t="s">
        <v>13</v>
      </c>
      <c r="H122" s="63">
        <v>48005</v>
      </c>
      <c r="I122" s="46">
        <v>30690000</v>
      </c>
      <c r="J122" s="42">
        <v>2</v>
      </c>
      <c r="K122" s="42" t="s">
        <v>13</v>
      </c>
      <c r="L122" s="40" t="s">
        <v>14</v>
      </c>
      <c r="M122" s="42" t="s">
        <v>13</v>
      </c>
      <c r="N122" s="41"/>
      <c r="O122" s="42"/>
      <c r="P122" s="41"/>
      <c r="Q122" s="40" t="s">
        <v>1796</v>
      </c>
      <c r="R122" s="42" t="s">
        <v>13</v>
      </c>
      <c r="S122" s="40" t="s">
        <v>1787</v>
      </c>
      <c r="T122" s="42" t="s">
        <v>1786</v>
      </c>
      <c r="U122" s="42" t="s">
        <v>13</v>
      </c>
      <c r="V122" s="42" t="s">
        <v>1787</v>
      </c>
    </row>
    <row r="123" spans="1:22">
      <c r="A123" s="42" t="s">
        <v>2079</v>
      </c>
      <c r="B123" s="42" t="s">
        <v>2169</v>
      </c>
      <c r="C123" s="42" t="s">
        <v>2170</v>
      </c>
      <c r="D123" s="42" t="s">
        <v>2438</v>
      </c>
      <c r="E123" s="42">
        <v>58.5</v>
      </c>
      <c r="F123" s="42">
        <v>13.166700000000001</v>
      </c>
      <c r="G123" s="42" t="s">
        <v>13</v>
      </c>
      <c r="H123" s="63">
        <v>40328</v>
      </c>
      <c r="I123" s="46">
        <v>698600000</v>
      </c>
      <c r="J123" s="42">
        <v>2</v>
      </c>
      <c r="K123" s="42" t="s">
        <v>13</v>
      </c>
      <c r="L123" s="41" t="s">
        <v>13</v>
      </c>
      <c r="M123" s="42" t="s">
        <v>13</v>
      </c>
      <c r="N123" s="41"/>
      <c r="O123" s="42"/>
      <c r="P123" s="41"/>
      <c r="Q123" s="41"/>
      <c r="R123" s="42"/>
      <c r="S123" s="41"/>
      <c r="T123" s="41"/>
      <c r="U123" s="42"/>
      <c r="V123" s="41"/>
    </row>
    <row r="124" spans="1:22">
      <c r="A124" s="42" t="s">
        <v>2079</v>
      </c>
      <c r="B124" s="42" t="s">
        <v>2126</v>
      </c>
      <c r="C124" s="42" t="s">
        <v>2127</v>
      </c>
      <c r="D124" s="42" t="s">
        <v>2438</v>
      </c>
      <c r="E124" s="42">
        <v>58.133299999999998</v>
      </c>
      <c r="F124" s="42">
        <v>12.1333</v>
      </c>
      <c r="G124" s="42" t="s">
        <v>13</v>
      </c>
      <c r="H124" s="63">
        <v>14282</v>
      </c>
      <c r="I124" s="46">
        <v>315600000</v>
      </c>
      <c r="J124" s="42">
        <v>3</v>
      </c>
      <c r="K124" s="42" t="s">
        <v>13</v>
      </c>
      <c r="L124" s="40" t="s">
        <v>13</v>
      </c>
      <c r="M124" s="42" t="s">
        <v>13</v>
      </c>
      <c r="N124" s="41"/>
      <c r="O124" s="42"/>
      <c r="P124" s="41"/>
      <c r="Q124" s="41"/>
      <c r="R124" s="42"/>
      <c r="S124" s="41"/>
      <c r="T124" s="42" t="s">
        <v>2077</v>
      </c>
      <c r="U124" s="42" t="s">
        <v>13</v>
      </c>
      <c r="V124" s="42" t="s">
        <v>2078</v>
      </c>
    </row>
    <row r="125" spans="1:22">
      <c r="A125" s="42" t="s">
        <v>2214</v>
      </c>
      <c r="B125" s="42" t="s">
        <v>2238</v>
      </c>
      <c r="C125" s="42" t="s">
        <v>2239</v>
      </c>
      <c r="D125" s="42" t="s">
        <v>2218</v>
      </c>
      <c r="E125" s="42">
        <v>59.602400000000003</v>
      </c>
      <c r="F125" s="42">
        <v>15.212999999999999</v>
      </c>
      <c r="G125" s="42" t="s">
        <v>13</v>
      </c>
      <c r="H125" s="63">
        <v>23658</v>
      </c>
      <c r="I125" s="46">
        <v>1377510000</v>
      </c>
      <c r="J125" s="42">
        <v>3</v>
      </c>
      <c r="K125" s="42" t="s">
        <v>13</v>
      </c>
      <c r="L125" s="41" t="s">
        <v>13</v>
      </c>
      <c r="M125" s="42" t="s">
        <v>13</v>
      </c>
      <c r="N125" s="41"/>
      <c r="O125" s="42"/>
      <c r="P125" s="41"/>
      <c r="Q125" s="41"/>
      <c r="R125" s="42"/>
      <c r="S125" s="41"/>
      <c r="T125" s="41"/>
      <c r="U125" s="42"/>
      <c r="V125" s="41"/>
    </row>
    <row r="126" spans="1:22">
      <c r="A126" s="42" t="s">
        <v>1877</v>
      </c>
      <c r="B126" s="42" t="s">
        <v>1896</v>
      </c>
      <c r="C126" s="42" t="s">
        <v>1885</v>
      </c>
      <c r="D126" s="42" t="s">
        <v>2448</v>
      </c>
      <c r="E126" s="42">
        <v>58.409399999999998</v>
      </c>
      <c r="F126" s="42">
        <v>15.6257</v>
      </c>
      <c r="G126" s="42" t="s">
        <v>13</v>
      </c>
      <c r="H126" s="63">
        <v>164616</v>
      </c>
      <c r="I126" s="46">
        <v>1427810000</v>
      </c>
      <c r="J126" s="42">
        <v>1</v>
      </c>
      <c r="K126" s="42" t="s">
        <v>13</v>
      </c>
      <c r="L126" s="41" t="s">
        <v>13</v>
      </c>
      <c r="M126" s="42" t="s">
        <v>13</v>
      </c>
      <c r="N126" s="40" t="s">
        <v>1897</v>
      </c>
      <c r="O126" s="42" t="s">
        <v>13</v>
      </c>
      <c r="P126" s="40" t="s">
        <v>1885</v>
      </c>
      <c r="Q126" s="41"/>
      <c r="R126" s="42"/>
      <c r="S126" s="41"/>
      <c r="T126" s="42" t="s">
        <v>1884</v>
      </c>
      <c r="U126" s="42" t="s">
        <v>13</v>
      </c>
      <c r="V126" s="42" t="s">
        <v>1885</v>
      </c>
    </row>
    <row r="127" spans="1:22">
      <c r="A127" s="42" t="s">
        <v>1937</v>
      </c>
      <c r="B127" s="42" t="s">
        <v>1952</v>
      </c>
      <c r="C127" s="42" t="s">
        <v>1953</v>
      </c>
      <c r="D127" s="42" t="s">
        <v>2439</v>
      </c>
      <c r="E127" s="42">
        <v>56.833300000000001</v>
      </c>
      <c r="F127" s="42">
        <v>13.933299999999999</v>
      </c>
      <c r="G127" s="42" t="s">
        <v>13</v>
      </c>
      <c r="H127" s="63">
        <v>28401</v>
      </c>
      <c r="I127" s="46">
        <v>1747870000</v>
      </c>
      <c r="J127" s="42">
        <v>2</v>
      </c>
      <c r="K127" s="42" t="s">
        <v>13</v>
      </c>
      <c r="L127" s="41" t="s">
        <v>13</v>
      </c>
      <c r="M127" s="42" t="s">
        <v>13</v>
      </c>
      <c r="N127" s="41"/>
      <c r="O127" s="42"/>
      <c r="P127" s="41"/>
      <c r="Q127" s="41"/>
      <c r="R127" s="42"/>
      <c r="S127" s="41"/>
      <c r="T127" s="41"/>
      <c r="U127" s="42"/>
      <c r="V127" s="41"/>
    </row>
    <row r="128" spans="1:22">
      <c r="A128" s="42" t="s">
        <v>2293</v>
      </c>
      <c r="B128" s="42" t="s">
        <v>2299</v>
      </c>
      <c r="C128" s="42" t="s">
        <v>2300</v>
      </c>
      <c r="D128" s="42" t="s">
        <v>2447</v>
      </c>
      <c r="E128" s="42">
        <v>61.833300000000001</v>
      </c>
      <c r="F128" s="42">
        <v>16.100000000000001</v>
      </c>
      <c r="G128" s="42" t="s">
        <v>13</v>
      </c>
      <c r="H128" s="63">
        <v>18867</v>
      </c>
      <c r="I128" s="46">
        <v>5256400000</v>
      </c>
      <c r="J128" s="42">
        <v>3</v>
      </c>
      <c r="K128" s="42" t="s">
        <v>13</v>
      </c>
      <c r="L128" s="41" t="s">
        <v>13</v>
      </c>
      <c r="M128" s="42" t="s">
        <v>13</v>
      </c>
      <c r="N128" s="41"/>
      <c r="O128" s="42"/>
      <c r="P128" s="41"/>
      <c r="Q128" s="41"/>
      <c r="R128" s="42"/>
      <c r="S128" s="41"/>
      <c r="T128" s="41"/>
      <c r="U128" s="42"/>
      <c r="V128" s="41"/>
    </row>
    <row r="129" spans="1:22">
      <c r="A129" s="42" t="s">
        <v>2214</v>
      </c>
      <c r="B129" s="42" t="s">
        <v>2226</v>
      </c>
      <c r="C129" s="42" t="s">
        <v>2227</v>
      </c>
      <c r="D129" s="42" t="s">
        <v>2218</v>
      </c>
      <c r="E129" s="116">
        <v>59.926220000000001</v>
      </c>
      <c r="F129" s="116">
        <v>14.96499</v>
      </c>
      <c r="G129" s="42" t="s">
        <v>13</v>
      </c>
      <c r="H129" s="63">
        <v>4674</v>
      </c>
      <c r="I129" s="46">
        <v>575530000</v>
      </c>
      <c r="J129" s="42">
        <v>3</v>
      </c>
      <c r="K129" s="42" t="s">
        <v>13</v>
      </c>
      <c r="L129" s="41" t="s">
        <v>13</v>
      </c>
      <c r="M129" s="42" t="s">
        <v>13</v>
      </c>
      <c r="N129" s="41"/>
      <c r="O129" s="42"/>
      <c r="P129" s="41"/>
      <c r="Q129" s="41"/>
      <c r="R129" s="42"/>
      <c r="S129" s="41"/>
      <c r="T129" s="41"/>
      <c r="U129" s="42"/>
      <c r="V129" s="41"/>
    </row>
    <row r="130" spans="1:22">
      <c r="A130" s="42" t="s">
        <v>1993</v>
      </c>
      <c r="B130" s="42" t="s">
        <v>2014</v>
      </c>
      <c r="C130" s="42" t="s">
        <v>2015</v>
      </c>
      <c r="D130" s="42" t="s">
        <v>2446</v>
      </c>
      <c r="E130" s="42">
        <v>55.683300000000003</v>
      </c>
      <c r="F130" s="42">
        <v>13.083299999999999</v>
      </c>
      <c r="G130" s="42" t="s">
        <v>13</v>
      </c>
      <c r="H130" s="63">
        <v>24876</v>
      </c>
      <c r="I130" s="46">
        <v>55490000</v>
      </c>
      <c r="J130" s="42">
        <v>2</v>
      </c>
      <c r="K130" s="42" t="s">
        <v>13</v>
      </c>
      <c r="L130" s="40" t="s">
        <v>14</v>
      </c>
      <c r="M130" s="42" t="s">
        <v>13</v>
      </c>
      <c r="N130" s="41"/>
      <c r="O130" s="42"/>
      <c r="P130" s="41"/>
      <c r="Q130" s="41"/>
      <c r="R130" s="42"/>
      <c r="S130" s="41"/>
      <c r="T130" s="42" t="s">
        <v>1998</v>
      </c>
      <c r="U130" s="42" t="s">
        <v>13</v>
      </c>
      <c r="V130" s="42" t="s">
        <v>1999</v>
      </c>
    </row>
    <row r="131" spans="1:22">
      <c r="A131" s="42" t="s">
        <v>2263</v>
      </c>
      <c r="B131" s="42" t="s">
        <v>2291</v>
      </c>
      <c r="C131" s="42" t="s">
        <v>2292</v>
      </c>
      <c r="D131" s="42" t="s">
        <v>2443</v>
      </c>
      <c r="E131" s="42">
        <v>60.133299999999998</v>
      </c>
      <c r="F131" s="42">
        <v>15.183299999999999</v>
      </c>
      <c r="G131" s="42" t="s">
        <v>13</v>
      </c>
      <c r="H131" s="63">
        <v>26604</v>
      </c>
      <c r="I131" s="46">
        <v>1490340000</v>
      </c>
      <c r="J131" s="42">
        <v>2</v>
      </c>
      <c r="K131" s="42" t="s">
        <v>13</v>
      </c>
      <c r="L131" s="41" t="s">
        <v>13</v>
      </c>
      <c r="M131" s="42" t="s">
        <v>13</v>
      </c>
      <c r="N131" s="41"/>
      <c r="O131" s="42"/>
      <c r="P131" s="41"/>
      <c r="Q131" s="41"/>
      <c r="R131" s="42"/>
      <c r="S131" s="41"/>
      <c r="T131" s="41"/>
      <c r="U131" s="42"/>
      <c r="V131" s="41"/>
    </row>
    <row r="132" spans="1:22">
      <c r="A132" s="42" t="s">
        <v>2376</v>
      </c>
      <c r="B132" s="42" t="s">
        <v>2392</v>
      </c>
      <c r="C132" s="42" t="s">
        <v>2393</v>
      </c>
      <c r="D132" s="42" t="s">
        <v>2441</v>
      </c>
      <c r="E132" s="42">
        <v>65.583799999999997</v>
      </c>
      <c r="F132" s="42">
        <v>22.191500000000001</v>
      </c>
      <c r="G132" s="42" t="s">
        <v>13</v>
      </c>
      <c r="H132" s="63">
        <v>78549</v>
      </c>
      <c r="I132" s="46">
        <v>2088389999.9999998</v>
      </c>
      <c r="J132" s="42">
        <v>2</v>
      </c>
      <c r="K132" s="42" t="s">
        <v>13</v>
      </c>
      <c r="L132" s="40" t="s">
        <v>14</v>
      </c>
      <c r="M132" s="42" t="s">
        <v>13</v>
      </c>
      <c r="N132" s="41"/>
      <c r="O132" s="42"/>
      <c r="P132" s="41"/>
      <c r="Q132" s="41"/>
      <c r="R132" s="42"/>
      <c r="S132" s="41"/>
      <c r="T132" s="41"/>
      <c r="U132" s="42"/>
      <c r="V132" s="41"/>
    </row>
    <row r="133" spans="1:22">
      <c r="A133" s="42" t="s">
        <v>1993</v>
      </c>
      <c r="B133" s="42" t="s">
        <v>2042</v>
      </c>
      <c r="C133" s="42" t="s">
        <v>216</v>
      </c>
      <c r="D133" s="42" t="s">
        <v>2446</v>
      </c>
      <c r="E133" s="42">
        <v>55.7</v>
      </c>
      <c r="F133" s="42">
        <v>13.183299999999999</v>
      </c>
      <c r="G133" s="42" t="s">
        <v>13</v>
      </c>
      <c r="H133" s="63">
        <v>125941</v>
      </c>
      <c r="I133" s="46">
        <v>426830000</v>
      </c>
      <c r="J133" s="42">
        <v>1</v>
      </c>
      <c r="K133" s="42" t="s">
        <v>13</v>
      </c>
      <c r="L133" s="40" t="s">
        <v>13</v>
      </c>
      <c r="M133" s="42" t="s">
        <v>13</v>
      </c>
      <c r="N133" s="40" t="s">
        <v>2043</v>
      </c>
      <c r="O133" s="42" t="s">
        <v>13</v>
      </c>
      <c r="P133" s="40" t="s">
        <v>216</v>
      </c>
      <c r="Q133" s="41"/>
      <c r="R133" s="42"/>
      <c r="S133" s="41"/>
      <c r="T133" s="42" t="s">
        <v>1998</v>
      </c>
      <c r="U133" s="42" t="s">
        <v>13</v>
      </c>
      <c r="V133" s="42" t="s">
        <v>1999</v>
      </c>
    </row>
    <row r="134" spans="1:22">
      <c r="A134" s="42" t="s">
        <v>2343</v>
      </c>
      <c r="B134" s="42" t="s">
        <v>2372</v>
      </c>
      <c r="C134" s="42" t="s">
        <v>2373</v>
      </c>
      <c r="D134" s="42" t="s">
        <v>2445</v>
      </c>
      <c r="E134" s="42">
        <v>64.599999999999994</v>
      </c>
      <c r="F134" s="42">
        <v>18.666699999999999</v>
      </c>
      <c r="G134" s="42" t="s">
        <v>13</v>
      </c>
      <c r="H134" s="63">
        <v>12324</v>
      </c>
      <c r="I134" s="46">
        <v>5518140000</v>
      </c>
      <c r="J134" s="42">
        <v>2</v>
      </c>
      <c r="K134" s="42" t="s">
        <v>13</v>
      </c>
      <c r="L134" s="41" t="s">
        <v>13</v>
      </c>
      <c r="M134" s="42" t="s">
        <v>13</v>
      </c>
      <c r="N134" s="41"/>
      <c r="O134" s="42"/>
      <c r="P134" s="41"/>
      <c r="Q134" s="41"/>
      <c r="R134" s="42"/>
      <c r="S134" s="41"/>
      <c r="T134" s="41"/>
      <c r="U134" s="42"/>
      <c r="V134" s="41"/>
    </row>
    <row r="135" spans="1:22">
      <c r="A135" s="42" t="s">
        <v>2079</v>
      </c>
      <c r="B135" s="42" t="s">
        <v>2147</v>
      </c>
      <c r="C135" s="42" t="s">
        <v>2148</v>
      </c>
      <c r="D135" s="42" t="s">
        <v>2438</v>
      </c>
      <c r="E135" s="42">
        <v>58.283299999999997</v>
      </c>
      <c r="F135" s="42">
        <v>11.433299999999999</v>
      </c>
      <c r="G135" s="42" t="s">
        <v>13</v>
      </c>
      <c r="H135" s="63">
        <v>14366</v>
      </c>
      <c r="I135" s="46">
        <v>208440000</v>
      </c>
      <c r="J135" s="42">
        <v>2</v>
      </c>
      <c r="K135" s="42" t="s">
        <v>13</v>
      </c>
      <c r="L135" s="40" t="s">
        <v>14</v>
      </c>
      <c r="M135" s="42" t="s">
        <v>13</v>
      </c>
      <c r="N135" s="41"/>
      <c r="O135" s="42"/>
      <c r="P135" s="41"/>
      <c r="Q135" s="41"/>
      <c r="R135" s="42"/>
      <c r="S135" s="41"/>
      <c r="T135" s="41"/>
      <c r="U135" s="42"/>
      <c r="V135" s="41"/>
    </row>
    <row r="136" spans="1:22">
      <c r="A136" s="42" t="s">
        <v>1993</v>
      </c>
      <c r="B136" s="42" t="s">
        <v>2040</v>
      </c>
      <c r="C136" s="42" t="s">
        <v>1999</v>
      </c>
      <c r="D136" s="42" t="s">
        <v>2446</v>
      </c>
      <c r="E136" s="42">
        <v>55.593200000000003</v>
      </c>
      <c r="F136" s="42">
        <v>13.0214</v>
      </c>
      <c r="G136" s="42" t="s">
        <v>13</v>
      </c>
      <c r="H136" s="63">
        <v>347949</v>
      </c>
      <c r="I136" s="46">
        <v>156950000</v>
      </c>
      <c r="J136" s="42">
        <v>1</v>
      </c>
      <c r="K136" s="42" t="s">
        <v>13</v>
      </c>
      <c r="L136" s="40" t="s">
        <v>14</v>
      </c>
      <c r="M136" s="42" t="s">
        <v>13</v>
      </c>
      <c r="N136" s="40" t="s">
        <v>2041</v>
      </c>
      <c r="O136" s="42" t="s">
        <v>13</v>
      </c>
      <c r="P136" s="40" t="s">
        <v>1999</v>
      </c>
      <c r="Q136" s="41"/>
      <c r="R136" s="42"/>
      <c r="S136" s="41"/>
      <c r="T136" s="42" t="s">
        <v>1998</v>
      </c>
      <c r="U136" s="42" t="s">
        <v>13</v>
      </c>
      <c r="V136" s="42" t="s">
        <v>1999</v>
      </c>
    </row>
    <row r="137" spans="1:22">
      <c r="A137" s="42" t="s">
        <v>2263</v>
      </c>
      <c r="B137" s="42" t="s">
        <v>2266</v>
      </c>
      <c r="C137" s="42" t="s">
        <v>2267</v>
      </c>
      <c r="D137" s="42" t="s">
        <v>2443</v>
      </c>
      <c r="E137" s="116">
        <v>60.686371999999999</v>
      </c>
      <c r="F137" s="116">
        <v>13.720966000000001</v>
      </c>
      <c r="G137" s="42" t="s">
        <v>13</v>
      </c>
      <c r="H137" s="63">
        <v>10177</v>
      </c>
      <c r="I137" s="46">
        <v>4085010000</v>
      </c>
      <c r="J137" s="42">
        <v>3</v>
      </c>
      <c r="K137" s="42" t="s">
        <v>13</v>
      </c>
      <c r="L137" s="41" t="s">
        <v>13</v>
      </c>
      <c r="M137" s="42" t="s">
        <v>13</v>
      </c>
      <c r="N137" s="41"/>
      <c r="O137" s="42"/>
      <c r="P137" s="41"/>
      <c r="Q137" s="41"/>
      <c r="R137" s="42"/>
      <c r="S137" s="41"/>
      <c r="T137" s="41"/>
      <c r="U137" s="42"/>
      <c r="V137" s="41"/>
    </row>
    <row r="138" spans="1:22">
      <c r="A138" s="42" t="s">
        <v>2343</v>
      </c>
      <c r="B138" s="42" t="s">
        <v>2356</v>
      </c>
      <c r="C138" s="42" t="s">
        <v>2357</v>
      </c>
      <c r="D138" s="42" t="s">
        <v>2445</v>
      </c>
      <c r="E138" s="42">
        <v>65.183300000000003</v>
      </c>
      <c r="F138" s="42">
        <v>18.75</v>
      </c>
      <c r="G138" s="42" t="s">
        <v>13</v>
      </c>
      <c r="H138" s="63">
        <v>3024</v>
      </c>
      <c r="I138" s="46">
        <v>1598210000</v>
      </c>
      <c r="J138" s="42">
        <v>3</v>
      </c>
      <c r="K138" s="42" t="s">
        <v>13</v>
      </c>
      <c r="L138" s="41" t="s">
        <v>13</v>
      </c>
      <c r="M138" s="42" t="s">
        <v>13</v>
      </c>
      <c r="N138" s="41"/>
      <c r="O138" s="42"/>
      <c r="P138" s="41"/>
      <c r="Q138" s="41"/>
      <c r="R138" s="42"/>
      <c r="S138" s="41"/>
      <c r="T138" s="41"/>
      <c r="U138" s="42"/>
      <c r="V138" s="41"/>
    </row>
    <row r="139" spans="1:22">
      <c r="A139" s="42" t="s">
        <v>2079</v>
      </c>
      <c r="B139" s="42" t="s">
        <v>2167</v>
      </c>
      <c r="C139" s="42" t="s">
        <v>2168</v>
      </c>
      <c r="D139" s="42" t="s">
        <v>2438</v>
      </c>
      <c r="E139" s="42">
        <v>58.704999999999998</v>
      </c>
      <c r="F139" s="42">
        <v>13.827999999999999</v>
      </c>
      <c r="G139" s="42" t="s">
        <v>13</v>
      </c>
      <c r="H139" s="63">
        <v>24513</v>
      </c>
      <c r="I139" s="46">
        <v>602400000</v>
      </c>
      <c r="J139" s="42">
        <v>2</v>
      </c>
      <c r="K139" s="42" t="s">
        <v>13</v>
      </c>
      <c r="L139" s="41" t="s">
        <v>13</v>
      </c>
      <c r="M139" s="42" t="s">
        <v>13</v>
      </c>
      <c r="N139" s="41"/>
      <c r="O139" s="42"/>
      <c r="P139" s="41"/>
      <c r="Q139" s="41"/>
      <c r="R139" s="42"/>
      <c r="S139" s="41"/>
      <c r="T139" s="41"/>
      <c r="U139" s="42"/>
      <c r="V139" s="41"/>
    </row>
    <row r="140" spans="1:22">
      <c r="A140" s="42" t="s">
        <v>2079</v>
      </c>
      <c r="B140" s="42" t="s">
        <v>2128</v>
      </c>
      <c r="C140" s="42" t="s">
        <v>2129</v>
      </c>
      <c r="D140" s="42" t="s">
        <v>2438</v>
      </c>
      <c r="E140" s="116">
        <v>59.334591000000003</v>
      </c>
      <c r="F140" s="116">
        <v>18.06324</v>
      </c>
      <c r="G140" s="42" t="s">
        <v>13</v>
      </c>
      <c r="H140" s="63">
        <v>34896</v>
      </c>
      <c r="I140" s="46">
        <v>929200000</v>
      </c>
      <c r="J140" s="42">
        <v>3</v>
      </c>
      <c r="K140" s="42" t="s">
        <v>13</v>
      </c>
      <c r="L140" s="41" t="s">
        <v>13</v>
      </c>
      <c r="M140" s="42" t="s">
        <v>13</v>
      </c>
      <c r="N140" s="41"/>
      <c r="O140" s="42"/>
      <c r="P140" s="41"/>
      <c r="Q140" s="41"/>
      <c r="R140" s="42"/>
      <c r="S140" s="41"/>
      <c r="T140" s="41"/>
      <c r="U140" s="42"/>
      <c r="V140" s="41"/>
    </row>
    <row r="141" spans="1:22">
      <c r="A141" s="42" t="s">
        <v>1937</v>
      </c>
      <c r="B141" s="42" t="s">
        <v>1948</v>
      </c>
      <c r="C141" s="42" t="s">
        <v>1949</v>
      </c>
      <c r="D141" s="42" t="s">
        <v>2439</v>
      </c>
      <c r="E141" s="42">
        <v>56.433300000000003</v>
      </c>
      <c r="F141" s="42">
        <v>13.6</v>
      </c>
      <c r="G141" s="42" t="s">
        <v>13</v>
      </c>
      <c r="H141" s="63">
        <v>10373</v>
      </c>
      <c r="I141" s="46">
        <v>517090000.00000006</v>
      </c>
      <c r="J141" s="42">
        <v>3</v>
      </c>
      <c r="K141" s="42" t="s">
        <v>13</v>
      </c>
      <c r="L141" s="41" t="s">
        <v>13</v>
      </c>
      <c r="M141" s="42" t="s">
        <v>13</v>
      </c>
      <c r="N141" s="41"/>
      <c r="O141" s="42"/>
      <c r="P141" s="41"/>
      <c r="Q141" s="41"/>
      <c r="R141" s="42"/>
      <c r="S141" s="41"/>
      <c r="T141" s="41"/>
      <c r="U141" s="42"/>
      <c r="V141" s="41"/>
    </row>
    <row r="142" spans="1:22">
      <c r="A142" s="42" t="s">
        <v>2079</v>
      </c>
      <c r="B142" s="42" t="s">
        <v>2124</v>
      </c>
      <c r="C142" s="42" t="s">
        <v>2125</v>
      </c>
      <c r="D142" s="42" t="s">
        <v>2438</v>
      </c>
      <c r="E142" s="42">
        <v>58.7</v>
      </c>
      <c r="F142" s="42">
        <v>12.466699999999999</v>
      </c>
      <c r="G142" s="42" t="s">
        <v>13</v>
      </c>
      <c r="H142" s="63">
        <v>9312</v>
      </c>
      <c r="I142" s="46">
        <v>513720000</v>
      </c>
      <c r="J142" s="42">
        <v>3</v>
      </c>
      <c r="K142" s="42" t="s">
        <v>13</v>
      </c>
      <c r="L142" s="41" t="s">
        <v>13</v>
      </c>
      <c r="M142" s="42" t="s">
        <v>13</v>
      </c>
      <c r="N142" s="41"/>
      <c r="O142" s="42"/>
      <c r="P142" s="41"/>
      <c r="Q142" s="41"/>
      <c r="R142" s="42"/>
      <c r="S142" s="41"/>
      <c r="T142" s="41"/>
      <c r="U142" s="42"/>
      <c r="V142" s="41"/>
    </row>
    <row r="143" spans="1:22">
      <c r="A143" s="42" t="s">
        <v>1877</v>
      </c>
      <c r="B143" s="42" t="s">
        <v>1906</v>
      </c>
      <c r="C143" s="42" t="s">
        <v>1907</v>
      </c>
      <c r="D143" s="42" t="s">
        <v>2448</v>
      </c>
      <c r="E143" s="42">
        <v>58.332099999999997</v>
      </c>
      <c r="F143" s="42">
        <v>15.1312</v>
      </c>
      <c r="G143" s="42" t="s">
        <v>13</v>
      </c>
      <c r="H143" s="63">
        <v>27960</v>
      </c>
      <c r="I143" s="46">
        <v>546920000</v>
      </c>
      <c r="J143" s="42">
        <v>3</v>
      </c>
      <c r="K143" s="42" t="s">
        <v>13</v>
      </c>
      <c r="L143" s="41" t="s">
        <v>13</v>
      </c>
      <c r="M143" s="42" t="s">
        <v>13</v>
      </c>
      <c r="N143" s="41"/>
      <c r="O143" s="42"/>
      <c r="P143" s="41"/>
      <c r="Q143" s="41"/>
      <c r="R143" s="42"/>
      <c r="S143" s="41"/>
      <c r="T143" s="42" t="s">
        <v>1884</v>
      </c>
      <c r="U143" s="42" t="s">
        <v>13</v>
      </c>
      <c r="V143" s="42" t="s">
        <v>1885</v>
      </c>
    </row>
    <row r="144" spans="1:22">
      <c r="A144" s="42" t="s">
        <v>2263</v>
      </c>
      <c r="B144" s="42" t="s">
        <v>2280</v>
      </c>
      <c r="C144" s="42" t="s">
        <v>1781</v>
      </c>
      <c r="D144" s="42" t="s">
        <v>2443</v>
      </c>
      <c r="E144" s="42">
        <v>61.009599999999999</v>
      </c>
      <c r="F144" s="42">
        <v>14.563499999999999</v>
      </c>
      <c r="G144" s="42" t="s">
        <v>13</v>
      </c>
      <c r="H144" s="63">
        <v>20492</v>
      </c>
      <c r="I144" s="46">
        <v>2812470000</v>
      </c>
      <c r="J144" s="42">
        <v>2</v>
      </c>
      <c r="K144" s="42" t="s">
        <v>13</v>
      </c>
      <c r="L144" s="41" t="s">
        <v>13</v>
      </c>
      <c r="M144" s="42" t="s">
        <v>13</v>
      </c>
      <c r="N144" s="41"/>
      <c r="O144" s="42"/>
      <c r="P144" s="41"/>
      <c r="Q144" s="41"/>
      <c r="R144" s="42"/>
      <c r="S144" s="41"/>
      <c r="T144" s="41"/>
      <c r="U144" s="42"/>
      <c r="V144" s="41"/>
    </row>
    <row r="145" spans="1:22">
      <c r="A145" s="42" t="s">
        <v>1877</v>
      </c>
      <c r="B145" s="42" t="s">
        <v>1902</v>
      </c>
      <c r="C145" s="42" t="s">
        <v>1903</v>
      </c>
      <c r="D145" s="42" t="s">
        <v>2448</v>
      </c>
      <c r="E145" s="42">
        <v>58.55</v>
      </c>
      <c r="F145" s="42">
        <v>15.05</v>
      </c>
      <c r="G145" s="42" t="s">
        <v>13</v>
      </c>
      <c r="H145" s="63">
        <v>43640</v>
      </c>
      <c r="I145" s="46">
        <v>983010000</v>
      </c>
      <c r="J145" s="42">
        <v>2</v>
      </c>
      <c r="K145" s="42" t="s">
        <v>13</v>
      </c>
      <c r="L145" s="40" t="s">
        <v>13</v>
      </c>
      <c r="M145" s="42" t="s">
        <v>13</v>
      </c>
      <c r="N145" s="41"/>
      <c r="O145" s="42"/>
      <c r="P145" s="41"/>
      <c r="Q145" s="41"/>
      <c r="R145" s="42"/>
      <c r="S145" s="41"/>
      <c r="T145" s="41"/>
      <c r="U145" s="42"/>
      <c r="V145" s="42"/>
    </row>
    <row r="146" spans="1:22">
      <c r="A146" s="42" t="s">
        <v>1908</v>
      </c>
      <c r="B146" s="42" t="s">
        <v>1913</v>
      </c>
      <c r="C146" s="42" t="s">
        <v>1914</v>
      </c>
      <c r="D146" s="42" t="s">
        <v>1916</v>
      </c>
      <c r="E146" s="42">
        <v>57.916699999999999</v>
      </c>
      <c r="F146" s="42">
        <v>13.8833</v>
      </c>
      <c r="G146" s="42" t="s">
        <v>13</v>
      </c>
      <c r="H146" s="63">
        <v>7385</v>
      </c>
      <c r="I146" s="46">
        <v>200120000</v>
      </c>
      <c r="J146" s="42">
        <v>2</v>
      </c>
      <c r="K146" s="42" t="s">
        <v>13</v>
      </c>
      <c r="L146" s="41" t="s">
        <v>13</v>
      </c>
      <c r="M146" s="42" t="s">
        <v>13</v>
      </c>
      <c r="N146" s="41"/>
      <c r="O146" s="42"/>
      <c r="P146" s="41"/>
      <c r="Q146" s="41"/>
      <c r="R146" s="42"/>
      <c r="S146" s="41"/>
      <c r="T146" s="42" t="s">
        <v>1915</v>
      </c>
      <c r="U146" s="42" t="s">
        <v>13</v>
      </c>
      <c r="V146" s="42" t="s">
        <v>1916</v>
      </c>
    </row>
    <row r="147" spans="1:22">
      <c r="A147" s="42" t="s">
        <v>2079</v>
      </c>
      <c r="B147" s="42" t="s">
        <v>2096</v>
      </c>
      <c r="C147" s="42" t="s">
        <v>2097</v>
      </c>
      <c r="D147" s="42" t="s">
        <v>2438</v>
      </c>
      <c r="E147" s="42">
        <v>58.4833</v>
      </c>
      <c r="F147" s="42">
        <v>11.683299999999999</v>
      </c>
      <c r="G147" s="42" t="s">
        <v>13</v>
      </c>
      <c r="H147" s="63">
        <v>10582</v>
      </c>
      <c r="I147" s="46">
        <v>633990000</v>
      </c>
      <c r="J147" s="42">
        <v>3</v>
      </c>
      <c r="K147" s="42" t="s">
        <v>13</v>
      </c>
      <c r="L147" s="40" t="s">
        <v>14</v>
      </c>
      <c r="M147" s="42" t="s">
        <v>13</v>
      </c>
      <c r="N147" s="41"/>
      <c r="O147" s="42"/>
      <c r="P147" s="41"/>
      <c r="Q147" s="41"/>
      <c r="R147" s="42"/>
      <c r="S147" s="41"/>
      <c r="T147" s="41"/>
      <c r="U147" s="42"/>
      <c r="V147" s="41"/>
    </row>
    <row r="148" spans="1:22">
      <c r="A148" s="42" t="s">
        <v>2181</v>
      </c>
      <c r="B148" s="42" t="s">
        <v>2192</v>
      </c>
      <c r="C148" s="42" t="s">
        <v>2193</v>
      </c>
      <c r="D148" s="42" t="s">
        <v>2442</v>
      </c>
      <c r="E148" s="42">
        <v>59.833300000000001</v>
      </c>
      <c r="F148" s="42">
        <v>13.533300000000001</v>
      </c>
      <c r="G148" s="42" t="s">
        <v>13</v>
      </c>
      <c r="H148" s="63">
        <v>3725</v>
      </c>
      <c r="I148" s="46">
        <v>141580000</v>
      </c>
      <c r="J148" s="42">
        <v>3</v>
      </c>
      <c r="K148" s="42" t="s">
        <v>13</v>
      </c>
      <c r="L148" s="41" t="s">
        <v>13</v>
      </c>
      <c r="M148" s="42" t="s">
        <v>13</v>
      </c>
      <c r="N148" s="41"/>
      <c r="O148" s="42"/>
      <c r="P148" s="41"/>
      <c r="Q148" s="41"/>
      <c r="R148" s="42"/>
      <c r="S148" s="41"/>
      <c r="T148" s="41"/>
      <c r="U148" s="42"/>
      <c r="V148" s="41"/>
    </row>
    <row r="149" spans="1:22">
      <c r="A149" s="42" t="s">
        <v>2079</v>
      </c>
      <c r="B149" s="42" t="s">
        <v>2143</v>
      </c>
      <c r="C149" s="42" t="s">
        <v>2144</v>
      </c>
      <c r="D149" s="42" t="s">
        <v>2438</v>
      </c>
      <c r="E149" s="42">
        <v>57.654200000000003</v>
      </c>
      <c r="F149" s="42">
        <v>12.0139</v>
      </c>
      <c r="G149" s="42" t="s">
        <v>13</v>
      </c>
      <c r="H149" s="63">
        <v>69901</v>
      </c>
      <c r="I149" s="46">
        <v>145880000</v>
      </c>
      <c r="J149" s="42">
        <v>2</v>
      </c>
      <c r="K149" s="42" t="s">
        <v>13</v>
      </c>
      <c r="L149" s="40" t="s">
        <v>14</v>
      </c>
      <c r="M149" s="42" t="s">
        <v>13</v>
      </c>
      <c r="N149" s="41"/>
      <c r="O149" s="42"/>
      <c r="P149" s="41"/>
      <c r="Q149" s="41"/>
      <c r="R149" s="42"/>
      <c r="S149" s="41"/>
      <c r="T149" s="42" t="s">
        <v>2077</v>
      </c>
      <c r="U149" s="42" t="s">
        <v>13</v>
      </c>
      <c r="V149" s="42" t="s">
        <v>2078</v>
      </c>
    </row>
    <row r="150" spans="1:22">
      <c r="A150" s="42" t="s">
        <v>1954</v>
      </c>
      <c r="B150" s="42" t="s">
        <v>1963</v>
      </c>
      <c r="C150" s="42" t="s">
        <v>1964</v>
      </c>
      <c r="D150" s="42" t="s">
        <v>1968</v>
      </c>
      <c r="E150" s="42">
        <v>57.033299999999997</v>
      </c>
      <c r="F150" s="42">
        <v>16.433299999999999</v>
      </c>
      <c r="G150" s="42" t="s">
        <v>13</v>
      </c>
      <c r="H150" s="63">
        <v>13264</v>
      </c>
      <c r="I150" s="46">
        <v>598670000</v>
      </c>
      <c r="J150" s="42">
        <v>3</v>
      </c>
      <c r="K150" s="42" t="s">
        <v>13</v>
      </c>
      <c r="L150" s="40" t="s">
        <v>14</v>
      </c>
      <c r="M150" s="42" t="s">
        <v>13</v>
      </c>
      <c r="N150" s="41"/>
      <c r="O150" s="42"/>
      <c r="P150" s="41"/>
      <c r="Q150" s="41"/>
      <c r="R150" s="42"/>
      <c r="S150" s="41"/>
      <c r="T150" s="41"/>
      <c r="U150" s="42"/>
      <c r="V150" s="41"/>
    </row>
    <row r="151" spans="1:22">
      <c r="A151" s="42" t="s">
        <v>1954</v>
      </c>
      <c r="B151" s="42" t="s">
        <v>1959</v>
      </c>
      <c r="C151" s="42" t="s">
        <v>1960</v>
      </c>
      <c r="D151" s="42" t="s">
        <v>1968</v>
      </c>
      <c r="E151" s="42">
        <v>56.5167</v>
      </c>
      <c r="F151" s="42">
        <v>16.383299999999998</v>
      </c>
      <c r="G151" s="42" t="s">
        <v>13</v>
      </c>
      <c r="H151" s="63">
        <v>15487</v>
      </c>
      <c r="I151" s="46">
        <v>666360000</v>
      </c>
      <c r="J151" s="42">
        <v>3</v>
      </c>
      <c r="K151" s="42" t="s">
        <v>13</v>
      </c>
      <c r="L151" s="40" t="s">
        <v>14</v>
      </c>
      <c r="M151" s="42" t="s">
        <v>13</v>
      </c>
      <c r="N151" s="41"/>
      <c r="O151" s="42"/>
      <c r="P151" s="41"/>
      <c r="Q151" s="41"/>
      <c r="R151" s="42"/>
      <c r="S151" s="41"/>
      <c r="T151" s="41"/>
      <c r="U151" s="42"/>
      <c r="V151" s="41"/>
    </row>
    <row r="152" spans="1:22">
      <c r="A152" s="42" t="s">
        <v>1783</v>
      </c>
      <c r="B152" s="42" t="s">
        <v>1823</v>
      </c>
      <c r="C152" s="42" t="s">
        <v>1824</v>
      </c>
      <c r="D152" s="42" t="s">
        <v>1787</v>
      </c>
      <c r="E152" s="42">
        <v>59.3</v>
      </c>
      <c r="F152" s="42">
        <v>18.166699999999999</v>
      </c>
      <c r="G152" s="42" t="s">
        <v>13</v>
      </c>
      <c r="H152" s="63">
        <v>106505</v>
      </c>
      <c r="I152" s="46">
        <v>94930000</v>
      </c>
      <c r="J152" s="42">
        <v>2</v>
      </c>
      <c r="K152" s="42" t="s">
        <v>13</v>
      </c>
      <c r="L152" s="40" t="s">
        <v>14</v>
      </c>
      <c r="M152" s="42" t="s">
        <v>13</v>
      </c>
      <c r="N152" s="41"/>
      <c r="O152" s="42"/>
      <c r="P152" s="41"/>
      <c r="Q152" s="40" t="s">
        <v>1796</v>
      </c>
      <c r="R152" s="42" t="s">
        <v>13</v>
      </c>
      <c r="S152" s="40" t="s">
        <v>1787</v>
      </c>
      <c r="T152" s="42" t="s">
        <v>1786</v>
      </c>
      <c r="U152" s="42" t="s">
        <v>13</v>
      </c>
      <c r="V152" s="42" t="s">
        <v>1787</v>
      </c>
    </row>
    <row r="153" spans="1:22">
      <c r="A153" s="42" t="s">
        <v>2214</v>
      </c>
      <c r="B153" s="42" t="s">
        <v>2236</v>
      </c>
      <c r="C153" s="42" t="s">
        <v>2237</v>
      </c>
      <c r="D153" s="42" t="s">
        <v>2218</v>
      </c>
      <c r="E153" s="42">
        <v>59.5167</v>
      </c>
      <c r="F153" s="42">
        <v>15.033300000000001</v>
      </c>
      <c r="G153" s="42" t="s">
        <v>13</v>
      </c>
      <c r="H153" s="63">
        <v>10686</v>
      </c>
      <c r="I153" s="46">
        <v>618590000</v>
      </c>
      <c r="J153" s="42">
        <v>2</v>
      </c>
      <c r="K153" s="42" t="s">
        <v>13</v>
      </c>
      <c r="L153" s="41" t="s">
        <v>13</v>
      </c>
      <c r="M153" s="42" t="s">
        <v>13</v>
      </c>
      <c r="N153" s="41"/>
      <c r="O153" s="42"/>
      <c r="P153" s="41"/>
      <c r="Q153" s="41"/>
      <c r="R153" s="42"/>
      <c r="S153" s="41"/>
      <c r="T153" s="42" t="s">
        <v>2217</v>
      </c>
      <c r="U153" s="42" t="s">
        <v>13</v>
      </c>
      <c r="V153" s="42" t="s">
        <v>2218</v>
      </c>
    </row>
    <row r="154" spans="1:22">
      <c r="A154" s="42" t="s">
        <v>2240</v>
      </c>
      <c r="B154" s="42" t="s">
        <v>2251</v>
      </c>
      <c r="C154" s="42" t="s">
        <v>2252</v>
      </c>
      <c r="D154" s="42" t="s">
        <v>2440</v>
      </c>
      <c r="E154" s="42">
        <v>60.066699999999997</v>
      </c>
      <c r="F154" s="42">
        <v>15.933299999999999</v>
      </c>
      <c r="G154" s="42" t="s">
        <v>13</v>
      </c>
      <c r="H154" s="63">
        <v>5729</v>
      </c>
      <c r="I154" s="46">
        <v>417830000</v>
      </c>
      <c r="J154" s="42">
        <v>3</v>
      </c>
      <c r="K154" s="42" t="s">
        <v>13</v>
      </c>
      <c r="L154" s="41" t="s">
        <v>13</v>
      </c>
      <c r="M154" s="42" t="s">
        <v>13</v>
      </c>
      <c r="N154" s="41"/>
      <c r="O154" s="42"/>
      <c r="P154" s="41"/>
      <c r="Q154" s="41"/>
      <c r="R154" s="42"/>
      <c r="S154" s="41"/>
      <c r="T154" s="41"/>
      <c r="U154" s="42"/>
      <c r="V154" s="41"/>
    </row>
    <row r="155" spans="1:22">
      <c r="A155" s="42" t="s">
        <v>2293</v>
      </c>
      <c r="B155" s="42" t="s">
        <v>2297</v>
      </c>
      <c r="C155" s="42" t="s">
        <v>2298</v>
      </c>
      <c r="D155" s="42" t="s">
        <v>2447</v>
      </c>
      <c r="E155" s="116">
        <v>62.052610000000001</v>
      </c>
      <c r="F155" s="116">
        <v>16.913779999999999</v>
      </c>
      <c r="G155" s="42" t="s">
        <v>13</v>
      </c>
      <c r="H155" s="63">
        <v>9483</v>
      </c>
      <c r="I155" s="46">
        <v>1370060000</v>
      </c>
      <c r="J155" s="42">
        <v>3</v>
      </c>
      <c r="K155" s="42" t="s">
        <v>13</v>
      </c>
      <c r="L155" s="40" t="s">
        <v>14</v>
      </c>
      <c r="M155" s="42" t="s">
        <v>13</v>
      </c>
      <c r="N155" s="41"/>
      <c r="O155" s="42"/>
      <c r="P155" s="41"/>
      <c r="Q155" s="41"/>
      <c r="R155" s="42"/>
      <c r="S155" s="41"/>
      <c r="T155" s="41"/>
      <c r="U155" s="42"/>
      <c r="V155" s="41"/>
    </row>
    <row r="156" spans="1:22">
      <c r="A156" s="42" t="s">
        <v>2343</v>
      </c>
      <c r="B156" s="42" t="s">
        <v>2344</v>
      </c>
      <c r="C156" s="42" t="s">
        <v>2345</v>
      </c>
      <c r="D156" s="42" t="s">
        <v>2445</v>
      </c>
      <c r="E156" s="42">
        <v>63.566699999999997</v>
      </c>
      <c r="F156" s="42">
        <v>19.5</v>
      </c>
      <c r="G156" s="42" t="s">
        <v>13</v>
      </c>
      <c r="H156" s="63">
        <v>7108</v>
      </c>
      <c r="I156" s="46">
        <v>1230660000</v>
      </c>
      <c r="J156" s="42">
        <v>3</v>
      </c>
      <c r="K156" s="42" t="s">
        <v>13</v>
      </c>
      <c r="L156" s="40" t="s">
        <v>14</v>
      </c>
      <c r="M156" s="42" t="s">
        <v>13</v>
      </c>
      <c r="N156" s="41"/>
      <c r="O156" s="42"/>
      <c r="P156" s="41"/>
      <c r="Q156" s="41"/>
      <c r="R156" s="42"/>
      <c r="S156" s="41"/>
      <c r="T156" s="42" t="s">
        <v>2346</v>
      </c>
      <c r="U156" s="42" t="s">
        <v>13</v>
      </c>
      <c r="V156" s="42" t="s">
        <v>2347</v>
      </c>
    </row>
    <row r="157" spans="1:22">
      <c r="A157" s="42" t="s">
        <v>1877</v>
      </c>
      <c r="B157" s="42" t="s">
        <v>1898</v>
      </c>
      <c r="C157" s="42" t="s">
        <v>1895</v>
      </c>
      <c r="D157" s="42" t="s">
        <v>2448</v>
      </c>
      <c r="E157" s="42">
        <v>58.591900000000003</v>
      </c>
      <c r="F157" s="42">
        <v>16.185600000000001</v>
      </c>
      <c r="G157" s="42" t="s">
        <v>13</v>
      </c>
      <c r="H157" s="63">
        <v>143478</v>
      </c>
      <c r="I157" s="46">
        <v>1494710000</v>
      </c>
      <c r="J157" s="42">
        <v>1</v>
      </c>
      <c r="K157" s="42" t="s">
        <v>13</v>
      </c>
      <c r="L157" s="40" t="s">
        <v>14</v>
      </c>
      <c r="M157" s="42" t="s">
        <v>13</v>
      </c>
      <c r="N157" s="40" t="s">
        <v>1899</v>
      </c>
      <c r="O157" s="42" t="s">
        <v>13</v>
      </c>
      <c r="P157" s="40" t="s">
        <v>1895</v>
      </c>
      <c r="Q157" s="41"/>
      <c r="R157" s="42"/>
      <c r="S157" s="41"/>
      <c r="T157" s="42" t="s">
        <v>1894</v>
      </c>
      <c r="U157" s="42" t="s">
        <v>13</v>
      </c>
      <c r="V157" s="42" t="s">
        <v>1895</v>
      </c>
    </row>
    <row r="158" spans="1:22">
      <c r="A158" s="42" t="s">
        <v>1783</v>
      </c>
      <c r="B158" s="42" t="s">
        <v>1833</v>
      </c>
      <c r="C158" s="42" t="s">
        <v>1834</v>
      </c>
      <c r="D158" s="42" t="s">
        <v>1787</v>
      </c>
      <c r="E158" s="42">
        <v>59.7667</v>
      </c>
      <c r="F158" s="42">
        <v>18.7</v>
      </c>
      <c r="G158" s="42" t="s">
        <v>13</v>
      </c>
      <c r="H158" s="63">
        <v>63673</v>
      </c>
      <c r="I158" s="46">
        <v>2015090000</v>
      </c>
      <c r="J158" s="42">
        <v>3</v>
      </c>
      <c r="K158" s="42" t="s">
        <v>13</v>
      </c>
      <c r="L158" s="40" t="s">
        <v>14</v>
      </c>
      <c r="M158" s="42" t="s">
        <v>13</v>
      </c>
      <c r="N158" s="41"/>
      <c r="O158" s="42"/>
      <c r="P158" s="41"/>
      <c r="Q158" s="41"/>
      <c r="R158" s="42"/>
      <c r="S158" s="41"/>
      <c r="T158" s="42" t="s">
        <v>1786</v>
      </c>
      <c r="U158" s="42" t="s">
        <v>13</v>
      </c>
      <c r="V158" s="42" t="s">
        <v>1787</v>
      </c>
    </row>
    <row r="159" spans="1:22">
      <c r="A159" s="42" t="s">
        <v>2343</v>
      </c>
      <c r="B159" s="42" t="s">
        <v>2354</v>
      </c>
      <c r="C159" s="42" t="s">
        <v>2355</v>
      </c>
      <c r="D159" s="42" t="s">
        <v>2445</v>
      </c>
      <c r="E159" s="42">
        <v>64.916700000000006</v>
      </c>
      <c r="F159" s="42">
        <v>19.4833</v>
      </c>
      <c r="G159" s="42" t="s">
        <v>13</v>
      </c>
      <c r="H159" s="63">
        <v>3945</v>
      </c>
      <c r="I159" s="46">
        <v>1739130000</v>
      </c>
      <c r="J159" s="42">
        <v>3</v>
      </c>
      <c r="K159" s="42" t="s">
        <v>13</v>
      </c>
      <c r="L159" s="41" t="s">
        <v>13</v>
      </c>
      <c r="M159" s="42" t="s">
        <v>13</v>
      </c>
      <c r="N159" s="41"/>
      <c r="O159" s="42"/>
      <c r="P159" s="41"/>
      <c r="Q159" s="41"/>
      <c r="R159" s="42"/>
      <c r="S159" s="41"/>
      <c r="T159" s="41"/>
      <c r="U159" s="42"/>
      <c r="V159" s="41"/>
    </row>
    <row r="160" spans="1:22">
      <c r="A160" s="42" t="s">
        <v>1954</v>
      </c>
      <c r="B160" s="42" t="s">
        <v>1969</v>
      </c>
      <c r="C160" s="42" t="s">
        <v>1970</v>
      </c>
      <c r="D160" s="42" t="s">
        <v>1968</v>
      </c>
      <c r="E160" s="42">
        <v>56.75</v>
      </c>
      <c r="F160" s="42">
        <v>15.9</v>
      </c>
      <c r="G160" s="42" t="s">
        <v>13</v>
      </c>
      <c r="H160" s="63">
        <v>20273</v>
      </c>
      <c r="I160" s="46">
        <v>1171720000</v>
      </c>
      <c r="J160" s="42">
        <v>2</v>
      </c>
      <c r="K160" s="42" t="s">
        <v>13</v>
      </c>
      <c r="L160" s="40" t="s">
        <v>13</v>
      </c>
      <c r="M160" s="42" t="s">
        <v>13</v>
      </c>
      <c r="N160" s="41"/>
      <c r="O160" s="42"/>
      <c r="P160" s="41"/>
      <c r="Q160" s="41"/>
      <c r="R160" s="42"/>
      <c r="S160" s="41"/>
      <c r="T160" s="41"/>
      <c r="U160" s="42"/>
      <c r="V160" s="41"/>
    </row>
    <row r="161" spans="1:22">
      <c r="A161" s="42" t="s">
        <v>1783</v>
      </c>
      <c r="B161" s="42" t="s">
        <v>1810</v>
      </c>
      <c r="C161" s="42" t="s">
        <v>1811</v>
      </c>
      <c r="D161" s="42" t="s">
        <v>1787</v>
      </c>
      <c r="E161" s="42">
        <v>59.183300000000003</v>
      </c>
      <c r="F161" s="42">
        <v>17.433299999999999</v>
      </c>
      <c r="G161" s="42" t="s">
        <v>13</v>
      </c>
      <c r="H161" s="63">
        <v>11222</v>
      </c>
      <c r="I161" s="46">
        <v>152680000</v>
      </c>
      <c r="J161" s="42">
        <v>2</v>
      </c>
      <c r="K161" s="42" t="s">
        <v>13</v>
      </c>
      <c r="L161" s="40" t="s">
        <v>13</v>
      </c>
      <c r="M161" s="42" t="s">
        <v>13</v>
      </c>
      <c r="N161" s="40"/>
      <c r="O161" s="42"/>
      <c r="P161" s="40"/>
      <c r="Q161" s="41"/>
      <c r="R161" s="42"/>
      <c r="S161" s="41"/>
      <c r="T161" s="42" t="s">
        <v>1786</v>
      </c>
      <c r="U161" s="42" t="s">
        <v>13</v>
      </c>
      <c r="V161" s="42" t="s">
        <v>1787</v>
      </c>
    </row>
    <row r="162" spans="1:22">
      <c r="A162" s="42" t="s">
        <v>1858</v>
      </c>
      <c r="B162" s="42" t="s">
        <v>1863</v>
      </c>
      <c r="C162" s="42" t="s">
        <v>1864</v>
      </c>
      <c r="D162" s="42" t="s">
        <v>2449</v>
      </c>
      <c r="E162" s="42">
        <v>58.758200000000002</v>
      </c>
      <c r="F162" s="42">
        <v>17.0185</v>
      </c>
      <c r="G162" s="42" t="s">
        <v>13</v>
      </c>
      <c r="H162" s="63">
        <v>57071</v>
      </c>
      <c r="I162" s="46">
        <v>1418730000</v>
      </c>
      <c r="J162" s="42">
        <v>2</v>
      </c>
      <c r="K162" s="42" t="s">
        <v>13</v>
      </c>
      <c r="L162" s="40" t="s">
        <v>14</v>
      </c>
      <c r="M162" s="42" t="s">
        <v>13</v>
      </c>
      <c r="N162" s="41"/>
      <c r="O162" s="42"/>
      <c r="P162" s="41"/>
      <c r="Q162" s="41"/>
      <c r="R162" s="42"/>
      <c r="S162" s="41"/>
      <c r="T162" s="41"/>
      <c r="U162" s="42"/>
      <c r="V162" s="41"/>
    </row>
    <row r="163" spans="1:22">
      <c r="A163" s="42" t="s">
        <v>1783</v>
      </c>
      <c r="B163" s="42" t="s">
        <v>1837</v>
      </c>
      <c r="C163" s="42" t="s">
        <v>1838</v>
      </c>
      <c r="D163" s="42" t="s">
        <v>1787</v>
      </c>
      <c r="E163" s="42">
        <v>58.907600000000002</v>
      </c>
      <c r="F163" s="42">
        <v>17.944600000000001</v>
      </c>
      <c r="G163" s="42" t="s">
        <v>13</v>
      </c>
      <c r="H163" s="63">
        <v>28811</v>
      </c>
      <c r="I163" s="46">
        <v>357330000</v>
      </c>
      <c r="J163" s="42">
        <v>2</v>
      </c>
      <c r="K163" s="42" t="s">
        <v>13</v>
      </c>
      <c r="L163" s="40" t="s">
        <v>14</v>
      </c>
      <c r="M163" s="42" t="s">
        <v>13</v>
      </c>
      <c r="N163" s="41"/>
      <c r="O163" s="42"/>
      <c r="P163" s="41"/>
      <c r="Q163" s="41"/>
      <c r="R163" s="42"/>
      <c r="S163" s="41"/>
      <c r="T163" s="42" t="s">
        <v>1786</v>
      </c>
      <c r="U163" s="42" t="s">
        <v>13</v>
      </c>
      <c r="V163" s="42" t="s">
        <v>1787</v>
      </c>
    </row>
    <row r="164" spans="1:22">
      <c r="A164" s="42" t="s">
        <v>1908</v>
      </c>
      <c r="B164" s="42" t="s">
        <v>1925</v>
      </c>
      <c r="C164" s="42" t="s">
        <v>1926</v>
      </c>
      <c r="D164" s="42" t="s">
        <v>1916</v>
      </c>
      <c r="E164" s="42">
        <v>57.65</v>
      </c>
      <c r="F164" s="42">
        <v>14.683299999999999</v>
      </c>
      <c r="G164" s="42" t="s">
        <v>13</v>
      </c>
      <c r="H164" s="63">
        <v>31563</v>
      </c>
      <c r="I164" s="46">
        <v>930170000</v>
      </c>
      <c r="J164" s="42">
        <v>2</v>
      </c>
      <c r="K164" s="42" t="s">
        <v>13</v>
      </c>
      <c r="L164" s="41" t="s">
        <v>13</v>
      </c>
      <c r="M164" s="42" t="s">
        <v>13</v>
      </c>
      <c r="N164" s="41"/>
      <c r="O164" s="42"/>
      <c r="P164" s="41"/>
      <c r="Q164" s="41"/>
      <c r="R164" s="42"/>
      <c r="S164" s="41"/>
      <c r="T164" s="41"/>
      <c r="U164" s="42"/>
      <c r="V164" s="41"/>
    </row>
    <row r="165" spans="1:22">
      <c r="A165" s="42" t="s">
        <v>2293</v>
      </c>
      <c r="B165" s="42" t="s">
        <v>382</v>
      </c>
      <c r="C165" s="42" t="s">
        <v>2294</v>
      </c>
      <c r="D165" s="42" t="s">
        <v>2447</v>
      </c>
      <c r="E165" s="42">
        <v>60.883299999999998</v>
      </c>
      <c r="F165" s="42">
        <v>16.716699999999999</v>
      </c>
      <c r="G165" s="42" t="s">
        <v>13</v>
      </c>
      <c r="H165" s="63">
        <v>5884</v>
      </c>
      <c r="I165" s="46">
        <v>1064680000.0000001</v>
      </c>
      <c r="J165" s="42">
        <v>3</v>
      </c>
      <c r="K165" s="42" t="s">
        <v>13</v>
      </c>
      <c r="L165" s="40" t="s">
        <v>13</v>
      </c>
      <c r="M165" s="42" t="s">
        <v>13</v>
      </c>
      <c r="N165" s="41"/>
      <c r="O165" s="42"/>
      <c r="P165" s="41"/>
      <c r="Q165" s="41"/>
      <c r="R165" s="42"/>
      <c r="S165" s="41"/>
      <c r="T165" s="41"/>
      <c r="U165" s="42"/>
      <c r="V165" s="41"/>
    </row>
    <row r="166" spans="1:22">
      <c r="A166" s="42" t="s">
        <v>1982</v>
      </c>
      <c r="B166" s="42" t="s">
        <v>1983</v>
      </c>
      <c r="C166" s="42" t="s">
        <v>1984</v>
      </c>
      <c r="D166" s="42" t="s">
        <v>2452</v>
      </c>
      <c r="E166" s="42">
        <v>56.2667</v>
      </c>
      <c r="F166" s="42">
        <v>14.5</v>
      </c>
      <c r="G166" s="42" t="s">
        <v>13</v>
      </c>
      <c r="H166" s="63">
        <v>13311</v>
      </c>
      <c r="I166" s="46">
        <v>389760000</v>
      </c>
      <c r="J166" s="42">
        <v>2</v>
      </c>
      <c r="K166" s="42" t="s">
        <v>13</v>
      </c>
      <c r="L166" s="40" t="s">
        <v>13</v>
      </c>
      <c r="M166" s="42" t="s">
        <v>13</v>
      </c>
      <c r="N166" s="41"/>
      <c r="O166" s="42"/>
      <c r="P166" s="41"/>
      <c r="Q166" s="41"/>
      <c r="R166" s="42"/>
      <c r="S166" s="41"/>
      <c r="T166" s="41"/>
      <c r="U166" s="42"/>
      <c r="V166" s="41"/>
    </row>
    <row r="167" spans="1:22">
      <c r="A167" s="42" t="s">
        <v>2263</v>
      </c>
      <c r="B167" s="42" t="s">
        <v>2274</v>
      </c>
      <c r="C167" s="42" t="s">
        <v>2275</v>
      </c>
      <c r="D167" s="42" t="s">
        <v>2443</v>
      </c>
      <c r="E167" s="42">
        <v>61.116700000000002</v>
      </c>
      <c r="F167" s="42">
        <v>14.6167</v>
      </c>
      <c r="G167" s="42" t="s">
        <v>13</v>
      </c>
      <c r="H167" s="63">
        <v>6877</v>
      </c>
      <c r="I167" s="46">
        <v>1730730000</v>
      </c>
      <c r="J167" s="42">
        <v>3</v>
      </c>
      <c r="K167" s="42" t="s">
        <v>13</v>
      </c>
      <c r="L167" s="41" t="s">
        <v>13</v>
      </c>
      <c r="M167" s="42" t="s">
        <v>13</v>
      </c>
      <c r="N167" s="41"/>
      <c r="O167" s="42"/>
      <c r="P167" s="41"/>
      <c r="Q167" s="41"/>
      <c r="R167" s="42"/>
      <c r="S167" s="41"/>
      <c r="T167" s="41"/>
      <c r="U167" s="42"/>
      <c r="V167" s="41"/>
    </row>
    <row r="168" spans="1:22">
      <c r="A168" s="42" t="s">
        <v>2079</v>
      </c>
      <c r="B168" s="42" t="s">
        <v>2092</v>
      </c>
      <c r="C168" s="42" t="s">
        <v>2093</v>
      </c>
      <c r="D168" s="42" t="s">
        <v>2438</v>
      </c>
      <c r="E168" s="116">
        <v>58.23603</v>
      </c>
      <c r="F168" s="116">
        <v>11.678559999999999</v>
      </c>
      <c r="G168" s="42" t="s">
        <v>13</v>
      </c>
      <c r="H168" s="63">
        <v>15315</v>
      </c>
      <c r="I168" s="46">
        <v>386500000</v>
      </c>
      <c r="J168" s="42">
        <v>3</v>
      </c>
      <c r="K168" s="42" t="s">
        <v>13</v>
      </c>
      <c r="L168" s="40" t="s">
        <v>14</v>
      </c>
      <c r="M168" s="42" t="s">
        <v>13</v>
      </c>
      <c r="N168" s="41"/>
      <c r="O168" s="42"/>
      <c r="P168" s="41"/>
      <c r="Q168" s="41"/>
      <c r="R168" s="42"/>
      <c r="S168" s="41"/>
      <c r="T168" s="41"/>
      <c r="U168" s="42"/>
      <c r="V168" s="41"/>
    </row>
    <row r="169" spans="1:22">
      <c r="A169" s="42" t="s">
        <v>1993</v>
      </c>
      <c r="B169" s="42" t="s">
        <v>2030</v>
      </c>
      <c r="C169" s="42" t="s">
        <v>2031</v>
      </c>
      <c r="D169" s="42" t="s">
        <v>2446</v>
      </c>
      <c r="E169" s="42">
        <v>56.366700000000002</v>
      </c>
      <c r="F169" s="42">
        <v>13.9833</v>
      </c>
      <c r="G169" s="42" t="s">
        <v>13</v>
      </c>
      <c r="H169" s="63">
        <v>13198</v>
      </c>
      <c r="I169" s="46">
        <v>575280000</v>
      </c>
      <c r="J169" s="42">
        <v>2</v>
      </c>
      <c r="K169" s="42" t="s">
        <v>13</v>
      </c>
      <c r="L169" s="40" t="s">
        <v>13</v>
      </c>
      <c r="M169" s="42" t="s">
        <v>13</v>
      </c>
      <c r="N169" s="41"/>
      <c r="O169" s="42"/>
      <c r="P169" s="41"/>
      <c r="Q169" s="41"/>
      <c r="R169" s="42"/>
      <c r="S169" s="41"/>
      <c r="T169" s="41"/>
      <c r="U169" s="42"/>
      <c r="V169" s="41"/>
    </row>
    <row r="170" spans="1:22">
      <c r="A170" s="42" t="s">
        <v>1954</v>
      </c>
      <c r="B170" s="42" t="s">
        <v>1971</v>
      </c>
      <c r="C170" s="42" t="s">
        <v>1972</v>
      </c>
      <c r="D170" s="42" t="s">
        <v>1968</v>
      </c>
      <c r="E170" s="42">
        <v>57.2667</v>
      </c>
      <c r="F170" s="42">
        <v>16.433299999999999</v>
      </c>
      <c r="G170" s="42" t="s">
        <v>13</v>
      </c>
      <c r="H170" s="63">
        <v>27147</v>
      </c>
      <c r="I170" s="46">
        <v>1045680000.0000001</v>
      </c>
      <c r="J170" s="42">
        <v>2</v>
      </c>
      <c r="K170" s="42" t="s">
        <v>13</v>
      </c>
      <c r="L170" s="40" t="s">
        <v>14</v>
      </c>
      <c r="M170" s="42" t="s">
        <v>13</v>
      </c>
      <c r="N170" s="41"/>
      <c r="O170" s="42"/>
      <c r="P170" s="41"/>
      <c r="Q170" s="41"/>
      <c r="R170" s="42"/>
      <c r="S170" s="41"/>
      <c r="T170" s="41"/>
      <c r="U170" s="42"/>
      <c r="V170" s="41"/>
    </row>
    <row r="171" spans="1:22">
      <c r="A171" s="42" t="s">
        <v>2293</v>
      </c>
      <c r="B171" s="42" t="s">
        <v>405</v>
      </c>
      <c r="C171" s="42" t="s">
        <v>2296</v>
      </c>
      <c r="D171" s="42" t="s">
        <v>2447</v>
      </c>
      <c r="E171" s="116">
        <v>61.519316699999997</v>
      </c>
      <c r="F171" s="116">
        <v>15.5306327</v>
      </c>
      <c r="G171" s="42" t="s">
        <v>13</v>
      </c>
      <c r="H171" s="63">
        <v>11672</v>
      </c>
      <c r="I171" s="46">
        <v>1873320000</v>
      </c>
      <c r="J171" s="42">
        <v>3</v>
      </c>
      <c r="K171" s="42" t="s">
        <v>13</v>
      </c>
      <c r="L171" s="41" t="s">
        <v>13</v>
      </c>
      <c r="M171" s="42" t="s">
        <v>13</v>
      </c>
      <c r="N171" s="41"/>
      <c r="O171" s="42"/>
      <c r="P171" s="41"/>
      <c r="Q171" s="41"/>
      <c r="R171" s="42"/>
      <c r="S171" s="41"/>
      <c r="T171" s="41"/>
      <c r="U171" s="42"/>
      <c r="V171" s="41"/>
    </row>
    <row r="172" spans="1:22">
      <c r="A172" s="42" t="s">
        <v>1858</v>
      </c>
      <c r="B172" s="42" t="s">
        <v>1865</v>
      </c>
      <c r="C172" s="42" t="s">
        <v>1866</v>
      </c>
      <c r="D172" s="42" t="s">
        <v>2449</v>
      </c>
      <c r="E172" s="42">
        <v>58.666699999999999</v>
      </c>
      <c r="F172" s="42">
        <v>17.100000000000001</v>
      </c>
      <c r="G172" s="42" t="s">
        <v>13</v>
      </c>
      <c r="H172" s="63">
        <v>11995</v>
      </c>
      <c r="I172" s="46">
        <v>34970000</v>
      </c>
      <c r="J172" s="42">
        <v>2</v>
      </c>
      <c r="K172" s="42" t="s">
        <v>13</v>
      </c>
      <c r="L172" s="40" t="s">
        <v>14</v>
      </c>
      <c r="M172" s="42" t="s">
        <v>13</v>
      </c>
      <c r="N172" s="41"/>
      <c r="O172" s="42"/>
      <c r="P172" s="41"/>
      <c r="Q172" s="41"/>
      <c r="R172" s="42"/>
      <c r="S172" s="41"/>
      <c r="T172" s="41"/>
      <c r="U172" s="42"/>
      <c r="V172" s="41"/>
    </row>
    <row r="173" spans="1:22">
      <c r="A173" s="42" t="s">
        <v>2376</v>
      </c>
      <c r="B173" s="42" t="s">
        <v>2386</v>
      </c>
      <c r="C173" s="42" t="s">
        <v>2387</v>
      </c>
      <c r="D173" s="42" t="s">
        <v>2441</v>
      </c>
      <c r="E173" s="42">
        <v>67.209400000000002</v>
      </c>
      <c r="F173" s="42">
        <v>23.379799999999999</v>
      </c>
      <c r="G173" s="42" t="s">
        <v>13</v>
      </c>
      <c r="H173" s="63">
        <v>5966</v>
      </c>
      <c r="I173" s="46">
        <v>7839800000</v>
      </c>
      <c r="J173" s="42">
        <v>3</v>
      </c>
      <c r="K173" s="42" t="s">
        <v>13</v>
      </c>
      <c r="L173" s="41" t="s">
        <v>13</v>
      </c>
      <c r="M173" s="42" t="s">
        <v>13</v>
      </c>
      <c r="N173" s="41"/>
      <c r="O173" s="42"/>
      <c r="P173" s="41"/>
      <c r="Q173" s="41"/>
      <c r="R173" s="42"/>
      <c r="S173" s="41"/>
      <c r="T173" s="41"/>
      <c r="U173" s="42"/>
      <c r="V173" s="41"/>
    </row>
    <row r="174" spans="1:22">
      <c r="A174" s="42" t="s">
        <v>2079</v>
      </c>
      <c r="B174" s="42" t="s">
        <v>2082</v>
      </c>
      <c r="C174" s="42" t="s">
        <v>2083</v>
      </c>
      <c r="D174" s="42" t="s">
        <v>2438</v>
      </c>
      <c r="E174" s="42">
        <v>57.7333</v>
      </c>
      <c r="F174" s="42">
        <v>12.1167</v>
      </c>
      <c r="G174" s="42" t="s">
        <v>13</v>
      </c>
      <c r="H174" s="63">
        <v>39512</v>
      </c>
      <c r="I174" s="46">
        <v>56820000</v>
      </c>
      <c r="J174" s="42">
        <v>1</v>
      </c>
      <c r="K174" s="42" t="s">
        <v>13</v>
      </c>
      <c r="L174" s="40" t="s">
        <v>14</v>
      </c>
      <c r="M174" s="42" t="s">
        <v>13</v>
      </c>
      <c r="N174" s="41" t="s">
        <v>2084</v>
      </c>
      <c r="O174" s="42" t="s">
        <v>13</v>
      </c>
      <c r="P174" s="41" t="s">
        <v>2085</v>
      </c>
      <c r="Q174" s="41"/>
      <c r="R174" s="42"/>
      <c r="S174" s="41"/>
      <c r="T174" s="42" t="s">
        <v>2077</v>
      </c>
      <c r="U174" s="42" t="s">
        <v>13</v>
      </c>
      <c r="V174" s="42" t="s">
        <v>2078</v>
      </c>
    </row>
    <row r="175" spans="1:22">
      <c r="A175" s="42" t="s">
        <v>1993</v>
      </c>
      <c r="B175" s="42" t="s">
        <v>2032</v>
      </c>
      <c r="C175" s="42" t="s">
        <v>2033</v>
      </c>
      <c r="D175" s="42" t="s">
        <v>2446</v>
      </c>
      <c r="E175" s="42">
        <v>56.133299999999998</v>
      </c>
      <c r="F175" s="42">
        <v>13.3833</v>
      </c>
      <c r="G175" s="42" t="s">
        <v>13</v>
      </c>
      <c r="H175" s="63">
        <v>7476</v>
      </c>
      <c r="I175" s="46">
        <v>158850000</v>
      </c>
      <c r="J175" s="42">
        <v>3</v>
      </c>
      <c r="K175" s="42" t="s">
        <v>13</v>
      </c>
      <c r="L175" s="41" t="s">
        <v>13</v>
      </c>
      <c r="M175" s="42" t="s">
        <v>13</v>
      </c>
      <c r="N175" s="41"/>
      <c r="O175" s="42"/>
      <c r="P175" s="41"/>
      <c r="Q175" s="41"/>
      <c r="R175" s="42"/>
      <c r="S175" s="41"/>
      <c r="T175" s="41"/>
      <c r="U175" s="42"/>
      <c r="V175" s="41"/>
    </row>
    <row r="176" spans="1:22">
      <c r="A176" s="42" t="s">
        <v>2376</v>
      </c>
      <c r="B176" s="42" t="s">
        <v>2394</v>
      </c>
      <c r="C176" s="42" t="s">
        <v>2395</v>
      </c>
      <c r="D176" s="42" t="s">
        <v>2441</v>
      </c>
      <c r="E176" s="42">
        <v>65.333299999999994</v>
      </c>
      <c r="F176" s="42">
        <v>21.5</v>
      </c>
      <c r="G176" s="42" t="s">
        <v>13</v>
      </c>
      <c r="H176" s="63">
        <v>42226</v>
      </c>
      <c r="I176" s="46">
        <v>3086120000</v>
      </c>
      <c r="J176" s="42">
        <v>2</v>
      </c>
      <c r="K176" s="42" t="s">
        <v>13</v>
      </c>
      <c r="L176" s="40" t="s">
        <v>14</v>
      </c>
      <c r="M176" s="42" t="s">
        <v>13</v>
      </c>
      <c r="N176" s="41"/>
      <c r="O176" s="42"/>
      <c r="P176" s="41"/>
      <c r="Q176" s="41"/>
      <c r="R176" s="42"/>
      <c r="S176" s="41"/>
      <c r="T176" s="41"/>
      <c r="U176" s="42"/>
      <c r="V176" s="41"/>
    </row>
    <row r="177" spans="1:22">
      <c r="A177" s="42" t="s">
        <v>2326</v>
      </c>
      <c r="B177" s="42" t="s">
        <v>2327</v>
      </c>
      <c r="C177" s="42" t="s">
        <v>2328</v>
      </c>
      <c r="D177" s="42" t="s">
        <v>2444</v>
      </c>
      <c r="E177" s="116">
        <v>63.1247063</v>
      </c>
      <c r="F177" s="116">
        <v>16.366489900000001</v>
      </c>
      <c r="G177" s="42" t="s">
        <v>13</v>
      </c>
      <c r="H177" s="63">
        <v>5208</v>
      </c>
      <c r="I177" s="46">
        <v>2510890000</v>
      </c>
      <c r="J177" s="42">
        <v>3</v>
      </c>
      <c r="K177" s="42" t="s">
        <v>13</v>
      </c>
      <c r="L177" s="40" t="s">
        <v>13</v>
      </c>
      <c r="M177" s="42" t="s">
        <v>13</v>
      </c>
      <c r="N177" s="41"/>
      <c r="O177" s="42"/>
      <c r="P177" s="41"/>
      <c r="Q177" s="41"/>
      <c r="R177" s="42"/>
      <c r="S177" s="41"/>
      <c r="T177" s="41"/>
      <c r="U177" s="42"/>
      <c r="V177" s="41"/>
    </row>
    <row r="178" spans="1:22">
      <c r="A178" s="42" t="s">
        <v>2343</v>
      </c>
      <c r="B178" s="42" t="s">
        <v>2352</v>
      </c>
      <c r="C178" s="42" t="s">
        <v>2353</v>
      </c>
      <c r="D178" s="42" t="s">
        <v>2445</v>
      </c>
      <c r="E178" s="42">
        <v>64.183300000000003</v>
      </c>
      <c r="F178" s="42">
        <v>20.85</v>
      </c>
      <c r="G178" s="42" t="s">
        <v>13</v>
      </c>
      <c r="H178" s="63">
        <v>6748</v>
      </c>
      <c r="I178" s="46">
        <v>1292330000</v>
      </c>
      <c r="J178" s="42">
        <v>3</v>
      </c>
      <c r="K178" s="42" t="s">
        <v>13</v>
      </c>
      <c r="L178" s="40" t="s">
        <v>14</v>
      </c>
      <c r="M178" s="42" t="s">
        <v>13</v>
      </c>
      <c r="N178" s="41"/>
      <c r="O178" s="42"/>
      <c r="P178" s="41"/>
      <c r="Q178" s="41"/>
      <c r="R178" s="42"/>
      <c r="S178" s="41"/>
      <c r="T178" s="42" t="s">
        <v>2346</v>
      </c>
      <c r="U178" s="42" t="s">
        <v>13</v>
      </c>
      <c r="V178" s="42" t="s">
        <v>2347</v>
      </c>
    </row>
    <row r="179" spans="1:22">
      <c r="A179" s="42" t="s">
        <v>1982</v>
      </c>
      <c r="B179" s="42" t="s">
        <v>1987</v>
      </c>
      <c r="C179" s="42" t="s">
        <v>1988</v>
      </c>
      <c r="D179" s="42" t="s">
        <v>2452</v>
      </c>
      <c r="E179" s="42">
        <v>56.2</v>
      </c>
      <c r="F179" s="42">
        <v>15.3</v>
      </c>
      <c r="G179" s="42" t="s">
        <v>13</v>
      </c>
      <c r="H179" s="63">
        <v>29372</v>
      </c>
      <c r="I179" s="46">
        <v>825160000</v>
      </c>
      <c r="J179" s="42">
        <v>3</v>
      </c>
      <c r="K179" s="42" t="s">
        <v>13</v>
      </c>
      <c r="L179" s="40" t="s">
        <v>14</v>
      </c>
      <c r="M179" s="42" t="s">
        <v>13</v>
      </c>
      <c r="N179" s="41"/>
      <c r="O179" s="42"/>
      <c r="P179" s="41"/>
      <c r="Q179" s="41"/>
      <c r="R179" s="42"/>
      <c r="S179" s="41"/>
      <c r="T179" s="41"/>
      <c r="U179" s="42"/>
      <c r="V179" s="41"/>
    </row>
    <row r="180" spans="1:22">
      <c r="A180" s="42" t="s">
        <v>2263</v>
      </c>
      <c r="B180" s="42" t="s">
        <v>2272</v>
      </c>
      <c r="C180" s="42" t="s">
        <v>2273</v>
      </c>
      <c r="D180" s="42" t="s">
        <v>2443</v>
      </c>
      <c r="E180" s="42">
        <v>60.883299999999998</v>
      </c>
      <c r="F180" s="42">
        <v>15.1</v>
      </c>
      <c r="G180" s="42" t="s">
        <v>13</v>
      </c>
      <c r="H180" s="63">
        <v>11047</v>
      </c>
      <c r="I180" s="46">
        <v>1920780000</v>
      </c>
      <c r="J180" s="42">
        <v>3</v>
      </c>
      <c r="K180" s="42" t="s">
        <v>13</v>
      </c>
      <c r="L180" s="41" t="s">
        <v>13</v>
      </c>
      <c r="M180" s="42" t="s">
        <v>13</v>
      </c>
      <c r="N180" s="41"/>
      <c r="O180" s="42"/>
      <c r="P180" s="41"/>
      <c r="Q180" s="41"/>
      <c r="R180" s="42"/>
      <c r="S180" s="41"/>
      <c r="T180" s="41"/>
      <c r="U180" s="42"/>
      <c r="V180" s="41"/>
    </row>
    <row r="181" spans="1:22">
      <c r="A181" s="42" t="s">
        <v>2240</v>
      </c>
      <c r="B181" s="42" t="s">
        <v>2255</v>
      </c>
      <c r="C181" s="42" t="s">
        <v>2256</v>
      </c>
      <c r="D181" s="42" t="s">
        <v>2440</v>
      </c>
      <c r="E181" s="42">
        <v>59.916699999999999</v>
      </c>
      <c r="F181" s="42">
        <v>16.600000000000001</v>
      </c>
      <c r="G181" s="42" t="s">
        <v>13</v>
      </c>
      <c r="H181" s="63">
        <v>22867</v>
      </c>
      <c r="I181" s="46">
        <v>1166870000</v>
      </c>
      <c r="J181" s="42">
        <v>2</v>
      </c>
      <c r="K181" s="42" t="s">
        <v>13</v>
      </c>
      <c r="L181" s="41" t="s">
        <v>13</v>
      </c>
      <c r="M181" s="42" t="s">
        <v>13</v>
      </c>
      <c r="N181" s="41"/>
      <c r="O181" s="42"/>
      <c r="P181" s="41"/>
      <c r="Q181" s="41"/>
      <c r="R181" s="42"/>
      <c r="S181" s="41"/>
      <c r="T181" s="42" t="s">
        <v>2245</v>
      </c>
      <c r="U181" s="42" t="s">
        <v>13</v>
      </c>
      <c r="V181" s="42" t="s">
        <v>2246</v>
      </c>
    </row>
    <row r="182" spans="1:22">
      <c r="A182" s="42" t="s">
        <v>1783</v>
      </c>
      <c r="B182" s="42" t="s">
        <v>1803</v>
      </c>
      <c r="C182" s="42" t="s">
        <v>1782</v>
      </c>
      <c r="D182" s="42" t="s">
        <v>1787</v>
      </c>
      <c r="E182" s="116">
        <v>59.207680000000003</v>
      </c>
      <c r="F182" s="116">
        <v>17.774221600000001</v>
      </c>
      <c r="G182" s="42" t="s">
        <v>13</v>
      </c>
      <c r="H182" s="63">
        <v>16959</v>
      </c>
      <c r="I182" s="46">
        <v>54100000</v>
      </c>
      <c r="J182" s="42">
        <v>2</v>
      </c>
      <c r="K182" s="42" t="s">
        <v>13</v>
      </c>
      <c r="L182" s="40" t="s">
        <v>14</v>
      </c>
      <c r="M182" s="42" t="s">
        <v>13</v>
      </c>
      <c r="N182" s="40"/>
      <c r="O182" s="42"/>
      <c r="P182" s="40"/>
      <c r="Q182" s="41"/>
      <c r="R182" s="42"/>
      <c r="S182" s="41"/>
      <c r="T182" s="42" t="s">
        <v>1786</v>
      </c>
      <c r="U182" s="42" t="s">
        <v>13</v>
      </c>
      <c r="V182" s="42" t="s">
        <v>1787</v>
      </c>
    </row>
    <row r="183" spans="1:22">
      <c r="A183" s="42" t="s">
        <v>2293</v>
      </c>
      <c r="B183" s="42" t="s">
        <v>2303</v>
      </c>
      <c r="C183" s="42" t="s">
        <v>2304</v>
      </c>
      <c r="D183" s="42" t="s">
        <v>2447</v>
      </c>
      <c r="E183" s="42">
        <v>60.616700000000002</v>
      </c>
      <c r="F183" s="42">
        <v>16.7667</v>
      </c>
      <c r="G183" s="42" t="s">
        <v>13</v>
      </c>
      <c r="H183" s="63">
        <v>39290</v>
      </c>
      <c r="I183" s="46">
        <v>1165580000</v>
      </c>
      <c r="J183" s="42">
        <v>2</v>
      </c>
      <c r="K183" s="42" t="s">
        <v>13</v>
      </c>
      <c r="L183" s="41" t="s">
        <v>13</v>
      </c>
      <c r="M183" s="42" t="s">
        <v>13</v>
      </c>
      <c r="N183" s="41"/>
      <c r="O183" s="42"/>
      <c r="P183" s="41"/>
      <c r="Q183" s="41"/>
      <c r="R183" s="42"/>
      <c r="S183" s="41"/>
      <c r="T183" s="41"/>
      <c r="U183" s="42"/>
      <c r="V183" s="41"/>
    </row>
    <row r="184" spans="1:22">
      <c r="A184" s="42" t="s">
        <v>1783</v>
      </c>
      <c r="B184" s="42" t="s">
        <v>1835</v>
      </c>
      <c r="C184" s="42" t="s">
        <v>1836</v>
      </c>
      <c r="D184" s="42" t="s">
        <v>1787</v>
      </c>
      <c r="E184" s="116">
        <v>59.617310000000003</v>
      </c>
      <c r="F184" s="116">
        <v>17.723610000000001</v>
      </c>
      <c r="G184" s="42" t="s">
        <v>13</v>
      </c>
      <c r="H184" s="63">
        <v>49537</v>
      </c>
      <c r="I184" s="46">
        <v>327660000</v>
      </c>
      <c r="J184" s="42">
        <v>2</v>
      </c>
      <c r="K184" s="42" t="s">
        <v>13</v>
      </c>
      <c r="L184" s="40" t="s">
        <v>13</v>
      </c>
      <c r="M184" s="42" t="s">
        <v>13</v>
      </c>
      <c r="N184" s="41"/>
      <c r="O184" s="42"/>
      <c r="P184" s="41"/>
      <c r="Q184" s="41"/>
      <c r="R184" s="42"/>
      <c r="S184" s="41"/>
      <c r="T184" s="42" t="s">
        <v>1786</v>
      </c>
      <c r="U184" s="42" t="s">
        <v>13</v>
      </c>
      <c r="V184" s="42" t="s">
        <v>1787</v>
      </c>
    </row>
    <row r="185" spans="1:22">
      <c r="A185" s="42" t="s">
        <v>1993</v>
      </c>
      <c r="B185" s="42" t="s">
        <v>2058</v>
      </c>
      <c r="C185" s="42" t="s">
        <v>2059</v>
      </c>
      <c r="D185" s="42" t="s">
        <v>2446</v>
      </c>
      <c r="E185" s="42">
        <v>55.55</v>
      </c>
      <c r="F185" s="42">
        <v>14.333299999999999</v>
      </c>
      <c r="G185" s="42" t="s">
        <v>13</v>
      </c>
      <c r="H185" s="63">
        <v>19227</v>
      </c>
      <c r="I185" s="46">
        <v>392300000</v>
      </c>
      <c r="J185" s="42">
        <v>3</v>
      </c>
      <c r="K185" s="42" t="s">
        <v>13</v>
      </c>
      <c r="L185" s="40" t="s">
        <v>14</v>
      </c>
      <c r="M185" s="42" t="s">
        <v>13</v>
      </c>
      <c r="N185" s="41"/>
      <c r="O185" s="42"/>
      <c r="P185" s="41"/>
      <c r="Q185" s="41"/>
      <c r="R185" s="42"/>
      <c r="S185" s="41"/>
      <c r="T185" s="41"/>
      <c r="U185" s="42"/>
      <c r="V185" s="41"/>
    </row>
    <row r="186" spans="1:22">
      <c r="A186" s="42" t="s">
        <v>1993</v>
      </c>
      <c r="B186" s="42" t="s">
        <v>2020</v>
      </c>
      <c r="C186" s="42" t="s">
        <v>2021</v>
      </c>
      <c r="D186" s="42" t="s">
        <v>2446</v>
      </c>
      <c r="E186" s="42">
        <v>55.633299999999998</v>
      </c>
      <c r="F186" s="42">
        <v>13.7</v>
      </c>
      <c r="G186" s="42" t="s">
        <v>13</v>
      </c>
      <c r="H186" s="63">
        <v>19412</v>
      </c>
      <c r="I186" s="46">
        <v>491790000</v>
      </c>
      <c r="J186" s="42">
        <v>3</v>
      </c>
      <c r="K186" s="42" t="s">
        <v>13</v>
      </c>
      <c r="L186" s="40" t="s">
        <v>13</v>
      </c>
      <c r="M186" s="42" t="s">
        <v>13</v>
      </c>
      <c r="N186" s="41"/>
      <c r="O186" s="42"/>
      <c r="P186" s="41"/>
      <c r="Q186" s="41"/>
      <c r="R186" s="42"/>
      <c r="S186" s="41"/>
      <c r="T186" s="41"/>
      <c r="U186" s="42"/>
      <c r="V186" s="41"/>
    </row>
    <row r="187" spans="1:22">
      <c r="A187" s="42" t="s">
        <v>2079</v>
      </c>
      <c r="B187" s="42" t="s">
        <v>2171</v>
      </c>
      <c r="C187" s="42" t="s">
        <v>2172</v>
      </c>
      <c r="D187" s="42" t="s">
        <v>2438</v>
      </c>
      <c r="E187" s="42">
        <v>58.366700000000002</v>
      </c>
      <c r="F187" s="42">
        <v>13.416700000000001</v>
      </c>
      <c r="G187" s="42" t="s">
        <v>13</v>
      </c>
      <c r="H187" s="63">
        <v>18695</v>
      </c>
      <c r="I187" s="46">
        <v>428490000</v>
      </c>
      <c r="J187" s="42">
        <v>2</v>
      </c>
      <c r="K187" s="42" t="s">
        <v>13</v>
      </c>
      <c r="L187" s="41" t="s">
        <v>13</v>
      </c>
      <c r="M187" s="42" t="s">
        <v>13</v>
      </c>
      <c r="N187" s="41"/>
      <c r="O187" s="42"/>
      <c r="P187" s="41"/>
      <c r="Q187" s="41"/>
      <c r="R187" s="42"/>
      <c r="S187" s="41"/>
      <c r="T187" s="41"/>
      <c r="U187" s="42"/>
      <c r="V187" s="41"/>
    </row>
    <row r="188" spans="1:22">
      <c r="A188" s="42" t="s">
        <v>2343</v>
      </c>
      <c r="B188" s="42" t="s">
        <v>2374</v>
      </c>
      <c r="C188" s="42" t="s">
        <v>2375</v>
      </c>
      <c r="D188" s="42" t="s">
        <v>2445</v>
      </c>
      <c r="E188" s="42">
        <v>64.650000000000006</v>
      </c>
      <c r="F188" s="42">
        <v>20.85</v>
      </c>
      <c r="G188" s="42" t="s">
        <v>13</v>
      </c>
      <c r="H188" s="63">
        <v>72840</v>
      </c>
      <c r="I188" s="46">
        <v>6802330000</v>
      </c>
      <c r="J188" s="42">
        <v>2</v>
      </c>
      <c r="K188" s="42" t="s">
        <v>13</v>
      </c>
      <c r="L188" s="40" t="s">
        <v>14</v>
      </c>
      <c r="M188" s="42" t="s">
        <v>13</v>
      </c>
      <c r="N188" s="41"/>
      <c r="O188" s="42"/>
      <c r="P188" s="41"/>
      <c r="Q188" s="41"/>
      <c r="R188" s="42"/>
      <c r="S188" s="41"/>
      <c r="T188" s="41"/>
      <c r="U188" s="42"/>
      <c r="V188" s="41"/>
    </row>
    <row r="189" spans="1:22">
      <c r="A189" s="42" t="s">
        <v>2240</v>
      </c>
      <c r="B189" s="42" t="s">
        <v>2241</v>
      </c>
      <c r="C189" s="42" t="s">
        <v>2242</v>
      </c>
      <c r="D189" s="42" t="s">
        <v>2440</v>
      </c>
      <c r="E189" s="42">
        <v>59.833300000000001</v>
      </c>
      <c r="F189" s="42">
        <v>15.683299999999999</v>
      </c>
      <c r="G189" s="42" t="s">
        <v>13</v>
      </c>
      <c r="H189" s="63">
        <v>4366</v>
      </c>
      <c r="I189" s="46">
        <v>659400000</v>
      </c>
      <c r="J189" s="42">
        <v>3</v>
      </c>
      <c r="K189" s="42" t="s">
        <v>13</v>
      </c>
      <c r="L189" s="41" t="s">
        <v>13</v>
      </c>
      <c r="M189" s="42" t="s">
        <v>13</v>
      </c>
      <c r="N189" s="41"/>
      <c r="O189" s="42"/>
      <c r="P189" s="41"/>
      <c r="Q189" s="41"/>
      <c r="R189" s="42"/>
      <c r="S189" s="41"/>
      <c r="T189" s="41"/>
      <c r="U189" s="42"/>
      <c r="V189" s="41"/>
    </row>
    <row r="190" spans="1:22">
      <c r="A190" s="42" t="s">
        <v>1993</v>
      </c>
      <c r="B190" s="42" t="s">
        <v>2018</v>
      </c>
      <c r="C190" s="42" t="s">
        <v>2019</v>
      </c>
      <c r="D190" s="42" t="s">
        <v>2446</v>
      </c>
      <c r="E190" s="42">
        <v>55.466700000000003</v>
      </c>
      <c r="F190" s="42">
        <v>13.5</v>
      </c>
      <c r="G190" s="42" t="s">
        <v>13</v>
      </c>
      <c r="H190" s="63">
        <v>16042</v>
      </c>
      <c r="I190" s="46">
        <v>193420000</v>
      </c>
      <c r="J190" s="42">
        <v>3</v>
      </c>
      <c r="K190" s="42" t="s">
        <v>13</v>
      </c>
      <c r="L190" s="40" t="s">
        <v>14</v>
      </c>
      <c r="M190" s="42" t="s">
        <v>13</v>
      </c>
      <c r="N190" s="41"/>
      <c r="O190" s="42"/>
      <c r="P190" s="41"/>
      <c r="Q190" s="41"/>
      <c r="R190" s="42"/>
      <c r="S190" s="41"/>
      <c r="T190" s="42" t="s">
        <v>1998</v>
      </c>
      <c r="U190" s="42" t="s">
        <v>13</v>
      </c>
      <c r="V190" s="42" t="s">
        <v>1999</v>
      </c>
    </row>
    <row r="191" spans="1:22">
      <c r="A191" s="42" t="s">
        <v>2079</v>
      </c>
      <c r="B191" s="42" t="s">
        <v>2173</v>
      </c>
      <c r="C191" s="42" t="s">
        <v>2174</v>
      </c>
      <c r="D191" s="42" t="s">
        <v>2438</v>
      </c>
      <c r="E191" s="42">
        <v>58.4</v>
      </c>
      <c r="F191" s="42">
        <v>13.85</v>
      </c>
      <c r="G191" s="42" t="s">
        <v>13</v>
      </c>
      <c r="H191" s="63">
        <v>56791</v>
      </c>
      <c r="I191" s="46">
        <v>673630000</v>
      </c>
      <c r="J191" s="42">
        <v>2</v>
      </c>
      <c r="K191" s="42" t="s">
        <v>13</v>
      </c>
      <c r="L191" s="41" t="s">
        <v>13</v>
      </c>
      <c r="M191" s="42" t="s">
        <v>13</v>
      </c>
      <c r="N191" s="41"/>
      <c r="O191" s="42"/>
      <c r="P191" s="41"/>
      <c r="Q191" s="41"/>
      <c r="R191" s="42"/>
      <c r="S191" s="41"/>
      <c r="T191" s="41"/>
      <c r="U191" s="42"/>
      <c r="V191" s="41"/>
    </row>
    <row r="192" spans="1:22">
      <c r="A192" s="42" t="s">
        <v>2263</v>
      </c>
      <c r="B192" s="42" t="s">
        <v>2278</v>
      </c>
      <c r="C192" s="42" t="s">
        <v>2279</v>
      </c>
      <c r="D192" s="42" t="s">
        <v>2443</v>
      </c>
      <c r="E192" s="42">
        <v>60.133299999999998</v>
      </c>
      <c r="F192" s="42">
        <v>15.416700000000001</v>
      </c>
      <c r="G192" s="42" t="s">
        <v>13</v>
      </c>
      <c r="H192" s="63">
        <v>10854</v>
      </c>
      <c r="I192" s="46">
        <v>947980000</v>
      </c>
      <c r="J192" s="42">
        <v>3</v>
      </c>
      <c r="K192" s="42" t="s">
        <v>13</v>
      </c>
      <c r="L192" s="41" t="s">
        <v>13</v>
      </c>
      <c r="M192" s="42" t="s">
        <v>13</v>
      </c>
      <c r="N192" s="41"/>
      <c r="O192" s="42"/>
      <c r="P192" s="41"/>
      <c r="Q192" s="41"/>
      <c r="R192" s="42"/>
      <c r="S192" s="41"/>
      <c r="T192" s="41"/>
      <c r="U192" s="42"/>
      <c r="V192" s="41"/>
    </row>
    <row r="193" spans="1:22">
      <c r="A193" s="42" t="s">
        <v>2311</v>
      </c>
      <c r="B193" s="42" t="s">
        <v>2322</v>
      </c>
      <c r="C193" s="42" t="s">
        <v>2323</v>
      </c>
      <c r="D193" s="42" t="s">
        <v>2451</v>
      </c>
      <c r="E193" s="42">
        <v>63.166699999999999</v>
      </c>
      <c r="F193" s="42">
        <v>17.2667</v>
      </c>
      <c r="G193" s="42" t="s">
        <v>13</v>
      </c>
      <c r="H193" s="63">
        <v>18872</v>
      </c>
      <c r="I193" s="46">
        <v>5396590000</v>
      </c>
      <c r="J193" s="42">
        <v>3</v>
      </c>
      <c r="K193" s="42" t="s">
        <v>13</v>
      </c>
      <c r="L193" s="40" t="s">
        <v>13</v>
      </c>
      <c r="M193" s="42" t="s">
        <v>13</v>
      </c>
      <c r="N193" s="41"/>
      <c r="O193" s="42"/>
      <c r="P193" s="41"/>
      <c r="Q193" s="41"/>
      <c r="R193" s="42"/>
      <c r="S193" s="41"/>
      <c r="T193" s="41"/>
      <c r="U193" s="42"/>
      <c r="V193" s="41"/>
    </row>
    <row r="194" spans="1:22">
      <c r="A194" s="42" t="s">
        <v>1783</v>
      </c>
      <c r="B194" s="42" t="s">
        <v>1816</v>
      </c>
      <c r="C194" s="42" t="s">
        <v>1817</v>
      </c>
      <c r="D194" s="42" t="s">
        <v>1787</v>
      </c>
      <c r="E194" s="42">
        <v>59.466700000000003</v>
      </c>
      <c r="F194" s="42">
        <v>17.899999999999999</v>
      </c>
      <c r="G194" s="42" t="s">
        <v>13</v>
      </c>
      <c r="H194" s="63">
        <v>73990</v>
      </c>
      <c r="I194" s="46">
        <v>52610000</v>
      </c>
      <c r="J194" s="42">
        <v>1</v>
      </c>
      <c r="K194" s="42" t="s">
        <v>13</v>
      </c>
      <c r="L194" s="40" t="s">
        <v>14</v>
      </c>
      <c r="M194" s="42" t="s">
        <v>13</v>
      </c>
      <c r="N194" s="40"/>
      <c r="O194" s="42"/>
      <c r="P194" s="40"/>
      <c r="Q194" s="40" t="s">
        <v>1796</v>
      </c>
      <c r="R194" s="42" t="s">
        <v>13</v>
      </c>
      <c r="S194" s="40" t="s">
        <v>1787</v>
      </c>
      <c r="T194" s="42" t="s">
        <v>1786</v>
      </c>
      <c r="U194" s="42" t="s">
        <v>13</v>
      </c>
      <c r="V194" s="42" t="s">
        <v>1787</v>
      </c>
    </row>
    <row r="195" spans="1:22">
      <c r="A195" s="42" t="s">
        <v>1783</v>
      </c>
      <c r="B195" s="42" t="s">
        <v>1827</v>
      </c>
      <c r="C195" s="42" t="s">
        <v>1828</v>
      </c>
      <c r="D195" s="42" t="s">
        <v>1787</v>
      </c>
      <c r="E195" s="42">
        <v>59.366700000000002</v>
      </c>
      <c r="F195" s="42">
        <v>18.0167</v>
      </c>
      <c r="G195" s="42" t="s">
        <v>13</v>
      </c>
      <c r="H195" s="63">
        <v>83162</v>
      </c>
      <c r="I195" s="46">
        <v>19270000</v>
      </c>
      <c r="J195" s="42">
        <v>1</v>
      </c>
      <c r="K195" s="42" t="s">
        <v>13</v>
      </c>
      <c r="L195" s="40" t="s">
        <v>14</v>
      </c>
      <c r="M195" s="42" t="s">
        <v>13</v>
      </c>
      <c r="N195" s="41"/>
      <c r="O195" s="42"/>
      <c r="P195" s="41"/>
      <c r="Q195" s="40" t="s">
        <v>1796</v>
      </c>
      <c r="R195" s="42" t="s">
        <v>13</v>
      </c>
      <c r="S195" s="40" t="s">
        <v>1787</v>
      </c>
      <c r="T195" s="42" t="s">
        <v>1786</v>
      </c>
      <c r="U195" s="42" t="s">
        <v>13</v>
      </c>
      <c r="V195" s="42" t="s">
        <v>1787</v>
      </c>
    </row>
    <row r="196" spans="1:22">
      <c r="A196" s="42" t="s">
        <v>2343</v>
      </c>
      <c r="B196" s="42" t="s">
        <v>2360</v>
      </c>
      <c r="C196" s="42" t="s">
        <v>2361</v>
      </c>
      <c r="D196" s="42" t="s">
        <v>2445</v>
      </c>
      <c r="E196" s="42">
        <v>65.532399999999996</v>
      </c>
      <c r="F196" s="42">
        <v>17.543099999999999</v>
      </c>
      <c r="G196" s="42" t="s">
        <v>13</v>
      </c>
      <c r="H196" s="63">
        <v>2442</v>
      </c>
      <c r="I196" s="46">
        <v>7366620000</v>
      </c>
      <c r="J196" s="42">
        <v>3</v>
      </c>
      <c r="K196" s="42" t="s">
        <v>13</v>
      </c>
      <c r="L196" s="41" t="s">
        <v>13</v>
      </c>
      <c r="M196" s="42" t="s">
        <v>13</v>
      </c>
      <c r="N196" s="41"/>
      <c r="O196" s="42"/>
      <c r="P196" s="41"/>
      <c r="Q196" s="41"/>
      <c r="R196" s="42"/>
      <c r="S196" s="41"/>
      <c r="T196" s="41"/>
      <c r="U196" s="42"/>
      <c r="V196" s="41"/>
    </row>
    <row r="197" spans="1:22">
      <c r="A197" s="42" t="s">
        <v>2079</v>
      </c>
      <c r="B197" s="42" t="s">
        <v>2094</v>
      </c>
      <c r="C197" s="42" t="s">
        <v>2095</v>
      </c>
      <c r="D197" s="42" t="s">
        <v>2438</v>
      </c>
      <c r="E197" s="116">
        <v>58.416666999999997</v>
      </c>
      <c r="F197" s="116" t="s">
        <v>2457</v>
      </c>
      <c r="G197" s="42" t="s">
        <v>13</v>
      </c>
      <c r="H197" s="63">
        <v>9100</v>
      </c>
      <c r="I197" s="46">
        <v>138200000</v>
      </c>
      <c r="J197" s="42">
        <v>3</v>
      </c>
      <c r="K197" s="42" t="s">
        <v>13</v>
      </c>
      <c r="L197" s="40" t="s">
        <v>14</v>
      </c>
      <c r="M197" s="42" t="s">
        <v>13</v>
      </c>
      <c r="N197" s="41"/>
      <c r="O197" s="42"/>
      <c r="P197" s="41"/>
      <c r="Q197" s="41"/>
      <c r="R197" s="42"/>
      <c r="S197" s="41"/>
      <c r="T197" s="41"/>
      <c r="U197" s="42"/>
      <c r="V197" s="41"/>
    </row>
    <row r="198" spans="1:22">
      <c r="A198" s="42" t="s">
        <v>1993</v>
      </c>
      <c r="B198" s="42" t="s">
        <v>1996</v>
      </c>
      <c r="C198" s="42" t="s">
        <v>1997</v>
      </c>
      <c r="D198" s="42" t="s">
        <v>2446</v>
      </c>
      <c r="E198" s="42">
        <v>55.633299999999998</v>
      </c>
      <c r="F198" s="42">
        <v>13.216699999999999</v>
      </c>
      <c r="G198" s="42" t="s">
        <v>13</v>
      </c>
      <c r="H198" s="63">
        <v>25883</v>
      </c>
      <c r="I198" s="46">
        <v>106810000</v>
      </c>
      <c r="J198" s="42">
        <v>2</v>
      </c>
      <c r="K198" s="42" t="s">
        <v>13</v>
      </c>
      <c r="L198" s="40" t="s">
        <v>14</v>
      </c>
      <c r="M198" s="42" t="s">
        <v>13</v>
      </c>
      <c r="N198" s="41"/>
      <c r="O198" s="42"/>
      <c r="P198" s="41"/>
      <c r="Q198" s="41"/>
      <c r="R198" s="42"/>
      <c r="S198" s="41"/>
      <c r="T198" s="42" t="s">
        <v>1998</v>
      </c>
      <c r="U198" s="42" t="s">
        <v>13</v>
      </c>
      <c r="V198" s="42" t="s">
        <v>1999</v>
      </c>
    </row>
    <row r="199" spans="1:22">
      <c r="A199" s="42" t="s">
        <v>2079</v>
      </c>
      <c r="B199" s="42" t="s">
        <v>2088</v>
      </c>
      <c r="C199" s="42" t="s">
        <v>2089</v>
      </c>
      <c r="D199" s="42" t="s">
        <v>2438</v>
      </c>
      <c r="E199" s="42">
        <v>58.083300000000001</v>
      </c>
      <c r="F199" s="42">
        <v>11.816700000000001</v>
      </c>
      <c r="G199" s="42" t="s">
        <v>13</v>
      </c>
      <c r="H199" s="63">
        <v>27044</v>
      </c>
      <c r="I199" s="46">
        <v>251830000</v>
      </c>
      <c r="J199" s="42">
        <v>3</v>
      </c>
      <c r="K199" s="42" t="s">
        <v>13</v>
      </c>
      <c r="L199" s="40" t="s">
        <v>14</v>
      </c>
      <c r="M199" s="42" t="s">
        <v>13</v>
      </c>
      <c r="N199" s="41"/>
      <c r="O199" s="42"/>
      <c r="P199" s="41"/>
      <c r="Q199" s="41"/>
      <c r="R199" s="42"/>
      <c r="S199" s="41"/>
      <c r="T199" s="42" t="s">
        <v>2077</v>
      </c>
      <c r="U199" s="42" t="s">
        <v>13</v>
      </c>
      <c r="V199" s="42" t="s">
        <v>2078</v>
      </c>
    </row>
    <row r="200" spans="1:22">
      <c r="A200" s="42" t="s">
        <v>1783</v>
      </c>
      <c r="B200" s="42" t="s">
        <v>1818</v>
      </c>
      <c r="C200" s="42" t="s">
        <v>1787</v>
      </c>
      <c r="D200" s="42" t="s">
        <v>1787</v>
      </c>
      <c r="E200" s="42">
        <v>59.3294</v>
      </c>
      <c r="F200" s="42">
        <v>18.0686</v>
      </c>
      <c r="G200" s="42" t="s">
        <v>13</v>
      </c>
      <c r="H200" s="63">
        <v>975551</v>
      </c>
      <c r="I200" s="46">
        <v>187210000</v>
      </c>
      <c r="J200" s="42">
        <v>1</v>
      </c>
      <c r="K200" s="42" t="s">
        <v>13</v>
      </c>
      <c r="L200" s="40" t="s">
        <v>14</v>
      </c>
      <c r="M200" s="42" t="s">
        <v>13</v>
      </c>
      <c r="N200" s="40" t="s">
        <v>1819</v>
      </c>
      <c r="O200" s="42" t="s">
        <v>13</v>
      </c>
      <c r="P200" s="40" t="s">
        <v>1787</v>
      </c>
      <c r="Q200" s="40" t="s">
        <v>1796</v>
      </c>
      <c r="R200" s="42" t="s">
        <v>13</v>
      </c>
      <c r="S200" s="40" t="s">
        <v>1787</v>
      </c>
      <c r="T200" s="42" t="s">
        <v>1786</v>
      </c>
      <c r="U200" s="42" t="s">
        <v>13</v>
      </c>
      <c r="V200" s="42" t="s">
        <v>1787</v>
      </c>
    </row>
    <row r="201" spans="1:22">
      <c r="A201" s="42" t="s">
        <v>2181</v>
      </c>
      <c r="B201" s="42" t="s">
        <v>2188</v>
      </c>
      <c r="C201" s="42" t="s">
        <v>2189</v>
      </c>
      <c r="D201" s="42" t="s">
        <v>2442</v>
      </c>
      <c r="E201" s="42">
        <v>59.533299999999997</v>
      </c>
      <c r="F201" s="42">
        <v>14.2667</v>
      </c>
      <c r="G201" s="42" t="s">
        <v>13</v>
      </c>
      <c r="H201" s="63">
        <v>3990</v>
      </c>
      <c r="I201" s="46">
        <v>391720000</v>
      </c>
      <c r="J201" s="42">
        <v>3</v>
      </c>
      <c r="K201" s="42" t="s">
        <v>13</v>
      </c>
      <c r="L201" s="41" t="s">
        <v>13</v>
      </c>
      <c r="M201" s="42" t="s">
        <v>13</v>
      </c>
      <c r="N201" s="41"/>
      <c r="O201" s="42"/>
      <c r="P201" s="41"/>
      <c r="Q201" s="41"/>
      <c r="R201" s="42"/>
      <c r="S201" s="41"/>
      <c r="T201" s="41"/>
      <c r="U201" s="42"/>
      <c r="V201" s="41"/>
    </row>
    <row r="202" spans="1:22">
      <c r="A202" s="42" t="s">
        <v>2343</v>
      </c>
      <c r="B202" s="42" t="s">
        <v>2358</v>
      </c>
      <c r="C202" s="42" t="s">
        <v>2359</v>
      </c>
      <c r="D202" s="42" t="s">
        <v>2445</v>
      </c>
      <c r="E202" s="42">
        <v>65.099999999999994</v>
      </c>
      <c r="F202" s="42">
        <v>17.100000000000001</v>
      </c>
      <c r="G202" s="42" t="s">
        <v>13</v>
      </c>
      <c r="H202" s="63">
        <v>5826</v>
      </c>
      <c r="I202" s="46">
        <v>7298860000</v>
      </c>
      <c r="J202" s="42">
        <v>3</v>
      </c>
      <c r="K202" s="42" t="s">
        <v>13</v>
      </c>
      <c r="L202" s="41" t="s">
        <v>13</v>
      </c>
      <c r="M202" s="42" t="s">
        <v>13</v>
      </c>
      <c r="N202" s="41"/>
      <c r="O202" s="42"/>
      <c r="P202" s="41"/>
      <c r="Q202" s="41"/>
      <c r="R202" s="42"/>
      <c r="S202" s="41"/>
      <c r="T202" s="41"/>
      <c r="U202" s="42"/>
      <c r="V202" s="41"/>
    </row>
    <row r="203" spans="1:22">
      <c r="A203" s="42" t="s">
        <v>1858</v>
      </c>
      <c r="B203" s="42" t="s">
        <v>1873</v>
      </c>
      <c r="C203" s="42" t="s">
        <v>1874</v>
      </c>
      <c r="D203" s="42" t="s">
        <v>2449</v>
      </c>
      <c r="E203" s="42">
        <v>59.383299999999998</v>
      </c>
      <c r="F203" s="42">
        <v>17.033300000000001</v>
      </c>
      <c r="G203" s="42" t="s">
        <v>13</v>
      </c>
      <c r="H203" s="63">
        <v>37290</v>
      </c>
      <c r="I203" s="46">
        <v>739340000</v>
      </c>
      <c r="J203" s="42">
        <v>3</v>
      </c>
      <c r="K203" s="42" t="s">
        <v>13</v>
      </c>
      <c r="L203" s="41" t="s">
        <v>13</v>
      </c>
      <c r="M203" s="42" t="s">
        <v>13</v>
      </c>
      <c r="N203" s="41"/>
      <c r="O203" s="42"/>
      <c r="P203" s="41"/>
      <c r="Q203" s="41"/>
      <c r="R203" s="42"/>
      <c r="S203" s="41"/>
      <c r="T203" s="41"/>
      <c r="U203" s="42"/>
      <c r="V203" s="41"/>
    </row>
    <row r="204" spans="1:22">
      <c r="A204" s="42" t="s">
        <v>2079</v>
      </c>
      <c r="B204" s="42" t="s">
        <v>2151</v>
      </c>
      <c r="C204" s="42" t="s">
        <v>2152</v>
      </c>
      <c r="D204" s="42" t="s">
        <v>2438</v>
      </c>
      <c r="E204" s="42">
        <v>58.944099999999999</v>
      </c>
      <c r="F204" s="42">
        <v>11.186400000000001</v>
      </c>
      <c r="G204" s="42" t="s">
        <v>13</v>
      </c>
      <c r="H204" s="63">
        <v>13244</v>
      </c>
      <c r="I204" s="46">
        <v>467500000</v>
      </c>
      <c r="J204" s="42">
        <v>2</v>
      </c>
      <c r="K204" s="42" t="s">
        <v>13</v>
      </c>
      <c r="L204" s="40" t="s">
        <v>14</v>
      </c>
      <c r="M204" s="42" t="s">
        <v>13</v>
      </c>
      <c r="N204" s="41"/>
      <c r="O204" s="42"/>
      <c r="P204" s="41"/>
      <c r="Q204" s="41"/>
      <c r="R204" s="42"/>
      <c r="S204" s="41"/>
      <c r="T204" s="41"/>
      <c r="U204" s="42"/>
      <c r="V204" s="41"/>
    </row>
    <row r="205" spans="1:22">
      <c r="A205" s="42" t="s">
        <v>2326</v>
      </c>
      <c r="B205" s="42" t="s">
        <v>2333</v>
      </c>
      <c r="C205" s="42" t="s">
        <v>2334</v>
      </c>
      <c r="D205" s="42" t="s">
        <v>2444</v>
      </c>
      <c r="E205" s="42">
        <v>63.85</v>
      </c>
      <c r="F205" s="42">
        <v>15.583299999999999</v>
      </c>
      <c r="G205" s="42" t="s">
        <v>13</v>
      </c>
      <c r="H205" s="63">
        <v>11488</v>
      </c>
      <c r="I205" s="46">
        <v>10464220000</v>
      </c>
      <c r="J205" s="42">
        <v>3</v>
      </c>
      <c r="K205" s="42" t="s">
        <v>13</v>
      </c>
      <c r="L205" s="41" t="s">
        <v>13</v>
      </c>
      <c r="M205" s="42" t="s">
        <v>13</v>
      </c>
      <c r="N205" s="41"/>
      <c r="O205" s="42"/>
      <c r="P205" s="41"/>
      <c r="Q205" s="41"/>
      <c r="R205" s="42"/>
      <c r="S205" s="41"/>
      <c r="T205" s="41"/>
      <c r="U205" s="42"/>
      <c r="V205" s="41"/>
    </row>
    <row r="206" spans="1:22">
      <c r="A206" s="42" t="s">
        <v>1783</v>
      </c>
      <c r="B206" s="42" t="s">
        <v>1825</v>
      </c>
      <c r="C206" s="42" t="s">
        <v>1826</v>
      </c>
      <c r="D206" s="42" t="s">
        <v>1787</v>
      </c>
      <c r="E206" s="42">
        <v>59.360700000000001</v>
      </c>
      <c r="F206" s="42">
        <v>17.971699999999998</v>
      </c>
      <c r="G206" s="42" t="s">
        <v>13</v>
      </c>
      <c r="H206" s="63">
        <v>52801</v>
      </c>
      <c r="I206" s="46">
        <v>8690000</v>
      </c>
      <c r="J206" s="42">
        <v>1</v>
      </c>
      <c r="K206" s="42" t="s">
        <v>13</v>
      </c>
      <c r="L206" s="40" t="s">
        <v>14</v>
      </c>
      <c r="M206" s="42" t="s">
        <v>13</v>
      </c>
      <c r="N206" s="41"/>
      <c r="O206" s="42"/>
      <c r="P206" s="41"/>
      <c r="Q206" s="40" t="s">
        <v>1796</v>
      </c>
      <c r="R206" s="42" t="s">
        <v>13</v>
      </c>
      <c r="S206" s="40" t="s">
        <v>1787</v>
      </c>
      <c r="T206" s="42" t="s">
        <v>1786</v>
      </c>
      <c r="U206" s="42" t="s">
        <v>13</v>
      </c>
      <c r="V206" s="42" t="s">
        <v>1787</v>
      </c>
    </row>
    <row r="207" spans="1:22">
      <c r="A207" s="42" t="s">
        <v>2311</v>
      </c>
      <c r="B207" s="42" t="s">
        <v>2318</v>
      </c>
      <c r="C207" s="42" t="s">
        <v>2319</v>
      </c>
      <c r="D207" s="42" t="s">
        <v>2451</v>
      </c>
      <c r="E207" s="42">
        <v>62.3902</v>
      </c>
      <c r="F207" s="42">
        <v>17.306699999999999</v>
      </c>
      <c r="G207" s="42" t="s">
        <v>13</v>
      </c>
      <c r="H207" s="63">
        <v>99439</v>
      </c>
      <c r="I207" s="46">
        <v>3189140000</v>
      </c>
      <c r="J207" s="42">
        <v>2</v>
      </c>
      <c r="K207" s="42" t="s">
        <v>13</v>
      </c>
      <c r="L207" s="40" t="s">
        <v>14</v>
      </c>
      <c r="M207" s="42" t="s">
        <v>13</v>
      </c>
      <c r="N207" s="41"/>
      <c r="O207" s="42"/>
      <c r="P207" s="41"/>
      <c r="Q207" s="41"/>
      <c r="R207" s="42"/>
      <c r="S207" s="41"/>
      <c r="T207" s="41"/>
      <c r="U207" s="42"/>
      <c r="V207" s="41"/>
    </row>
    <row r="208" spans="1:22">
      <c r="A208" s="42" t="s">
        <v>2181</v>
      </c>
      <c r="B208" s="42" t="s">
        <v>2200</v>
      </c>
      <c r="C208" s="42" t="s">
        <v>2201</v>
      </c>
      <c r="D208" s="42" t="s">
        <v>2442</v>
      </c>
      <c r="E208" s="42">
        <v>59.833300000000001</v>
      </c>
      <c r="F208" s="42">
        <v>13.15</v>
      </c>
      <c r="G208" s="42" t="s">
        <v>13</v>
      </c>
      <c r="H208" s="63">
        <v>13335</v>
      </c>
      <c r="I208" s="46">
        <v>1287980000</v>
      </c>
      <c r="J208" s="42">
        <v>3</v>
      </c>
      <c r="K208" s="42" t="s">
        <v>13</v>
      </c>
      <c r="L208" s="41" t="s">
        <v>13</v>
      </c>
      <c r="M208" s="42" t="s">
        <v>13</v>
      </c>
      <c r="N208" s="41"/>
      <c r="O208" s="42"/>
      <c r="P208" s="41"/>
      <c r="Q208" s="41"/>
      <c r="R208" s="42"/>
      <c r="S208" s="41"/>
      <c r="T208" s="41"/>
      <c r="U208" s="42"/>
      <c r="V208" s="41"/>
    </row>
    <row r="209" spans="1:22">
      <c r="A209" s="42" t="s">
        <v>2240</v>
      </c>
      <c r="B209" s="42" t="s">
        <v>2243</v>
      </c>
      <c r="C209" s="42" t="s">
        <v>2244</v>
      </c>
      <c r="D209" s="42" t="s">
        <v>2440</v>
      </c>
      <c r="E209" s="42">
        <v>59.716700000000003</v>
      </c>
      <c r="F209" s="42">
        <v>16.216699999999999</v>
      </c>
      <c r="G209" s="42" t="s">
        <v>13</v>
      </c>
      <c r="H209" s="63">
        <v>10092</v>
      </c>
      <c r="I209" s="46">
        <v>343910000</v>
      </c>
      <c r="J209" s="42">
        <v>2</v>
      </c>
      <c r="K209" s="42" t="s">
        <v>13</v>
      </c>
      <c r="L209" s="41" t="s">
        <v>13</v>
      </c>
      <c r="M209" s="42" t="s">
        <v>13</v>
      </c>
      <c r="N209" s="41"/>
      <c r="O209" s="42"/>
      <c r="P209" s="41"/>
      <c r="Q209" s="41"/>
      <c r="R209" s="42"/>
      <c r="S209" s="41"/>
      <c r="T209" s="42" t="s">
        <v>2245</v>
      </c>
      <c r="U209" s="42" t="s">
        <v>13</v>
      </c>
      <c r="V209" s="42" t="s">
        <v>2246</v>
      </c>
    </row>
    <row r="210" spans="1:22">
      <c r="A210" s="42" t="s">
        <v>1993</v>
      </c>
      <c r="B210" s="42" t="s">
        <v>1994</v>
      </c>
      <c r="C210" s="42" t="s">
        <v>1995</v>
      </c>
      <c r="D210" s="42" t="s">
        <v>2446</v>
      </c>
      <c r="E210" s="42">
        <v>55.916699999999999</v>
      </c>
      <c r="F210" s="42">
        <v>13.1</v>
      </c>
      <c r="G210" s="42" t="s">
        <v>13</v>
      </c>
      <c r="H210" s="63">
        <v>14276</v>
      </c>
      <c r="I210" s="46">
        <v>386770000</v>
      </c>
      <c r="J210" s="42">
        <v>3</v>
      </c>
      <c r="K210" s="42" t="s">
        <v>13</v>
      </c>
      <c r="L210" s="40" t="s">
        <v>13</v>
      </c>
      <c r="M210" s="42" t="s">
        <v>13</v>
      </c>
      <c r="N210" s="41"/>
      <c r="O210" s="42"/>
      <c r="P210" s="41"/>
      <c r="Q210" s="41"/>
      <c r="R210" s="42"/>
      <c r="S210" s="41"/>
      <c r="T210" s="41"/>
      <c r="U210" s="42"/>
      <c r="V210" s="41"/>
    </row>
    <row r="211" spans="1:22">
      <c r="A211" s="42" t="s">
        <v>1993</v>
      </c>
      <c r="B211" s="42" t="s">
        <v>2016</v>
      </c>
      <c r="C211" s="42" t="s">
        <v>2017</v>
      </c>
      <c r="D211" s="42" t="s">
        <v>2446</v>
      </c>
      <c r="E211" s="42">
        <v>55.5</v>
      </c>
      <c r="F211" s="42">
        <v>13.2333</v>
      </c>
      <c r="G211" s="42" t="s">
        <v>13</v>
      </c>
      <c r="H211" s="63">
        <v>22665</v>
      </c>
      <c r="I211" s="46">
        <v>217710000</v>
      </c>
      <c r="J211" s="42">
        <v>2</v>
      </c>
      <c r="K211" s="42" t="s">
        <v>13</v>
      </c>
      <c r="L211" s="40" t="s">
        <v>13</v>
      </c>
      <c r="M211" s="42" t="s">
        <v>13</v>
      </c>
      <c r="N211" s="41"/>
      <c r="O211" s="42"/>
      <c r="P211" s="41"/>
      <c r="Q211" s="41"/>
      <c r="R211" s="42"/>
      <c r="S211" s="41"/>
      <c r="T211" s="42" t="s">
        <v>1998</v>
      </c>
      <c r="U211" s="42" t="s">
        <v>13</v>
      </c>
      <c r="V211" s="42" t="s">
        <v>1999</v>
      </c>
    </row>
    <row r="212" spans="1:22">
      <c r="A212" s="42" t="s">
        <v>2079</v>
      </c>
      <c r="B212" s="42" t="s">
        <v>2130</v>
      </c>
      <c r="C212" s="42" t="s">
        <v>2131</v>
      </c>
      <c r="D212" s="42" t="s">
        <v>2438</v>
      </c>
      <c r="E212" s="42">
        <v>57.496000000000002</v>
      </c>
      <c r="F212" s="42">
        <v>13.110200000000001</v>
      </c>
      <c r="G212" s="42" t="s">
        <v>13</v>
      </c>
      <c r="H212" s="63">
        <v>10751</v>
      </c>
      <c r="I212" s="46">
        <v>919650000</v>
      </c>
      <c r="J212" s="42">
        <v>3</v>
      </c>
      <c r="K212" s="42" t="s">
        <v>13</v>
      </c>
      <c r="L212" s="41" t="s">
        <v>13</v>
      </c>
      <c r="M212" s="42" t="s">
        <v>13</v>
      </c>
      <c r="N212" s="41"/>
      <c r="O212" s="42"/>
      <c r="P212" s="41"/>
      <c r="Q212" s="41"/>
      <c r="R212" s="42"/>
      <c r="S212" s="41"/>
      <c r="T212" s="41"/>
      <c r="U212" s="42"/>
      <c r="V212" s="41"/>
    </row>
    <row r="213" spans="1:22">
      <c r="A213" s="42" t="s">
        <v>2181</v>
      </c>
      <c r="B213" s="42" t="s">
        <v>2212</v>
      </c>
      <c r="C213" s="42" t="s">
        <v>2213</v>
      </c>
      <c r="D213" s="42" t="s">
        <v>2442</v>
      </c>
      <c r="E213" s="42">
        <v>59.133000000000003</v>
      </c>
      <c r="F213" s="42">
        <v>12.9213</v>
      </c>
      <c r="G213" s="42" t="s">
        <v>13</v>
      </c>
      <c r="H213" s="63">
        <v>15420</v>
      </c>
      <c r="I213" s="46">
        <v>1221340000</v>
      </c>
      <c r="J213" s="42">
        <v>2</v>
      </c>
      <c r="K213" s="42" t="s">
        <v>13</v>
      </c>
      <c r="L213" s="41" t="s">
        <v>13</v>
      </c>
      <c r="M213" s="42" t="s">
        <v>13</v>
      </c>
      <c r="N213" s="41"/>
      <c r="O213" s="42"/>
      <c r="P213" s="41"/>
      <c r="Q213" s="41"/>
      <c r="R213" s="42"/>
      <c r="S213" s="41"/>
      <c r="T213" s="41"/>
      <c r="U213" s="42"/>
      <c r="V213" s="41"/>
    </row>
    <row r="214" spans="1:22">
      <c r="A214" s="42" t="s">
        <v>2263</v>
      </c>
      <c r="B214" s="42" t="s">
        <v>2285</v>
      </c>
      <c r="C214" s="42" t="s">
        <v>2286</v>
      </c>
      <c r="D214" s="42" t="s">
        <v>2443</v>
      </c>
      <c r="E214" s="42">
        <v>60.35</v>
      </c>
      <c r="F214" s="42">
        <v>15.75</v>
      </c>
      <c r="G214" s="42" t="s">
        <v>13</v>
      </c>
      <c r="H214" s="63">
        <v>11161</v>
      </c>
      <c r="I214" s="46">
        <v>570310000</v>
      </c>
      <c r="J214" s="42">
        <v>3</v>
      </c>
      <c r="K214" s="42" t="s">
        <v>13</v>
      </c>
      <c r="L214" s="41" t="s">
        <v>13</v>
      </c>
      <c r="M214" s="42" t="s">
        <v>13</v>
      </c>
      <c r="N214" s="41"/>
      <c r="O214" s="42"/>
      <c r="P214" s="41"/>
      <c r="Q214" s="41"/>
      <c r="R214" s="42"/>
      <c r="S214" s="41"/>
      <c r="T214" s="41"/>
      <c r="U214" s="42"/>
      <c r="V214" s="41"/>
    </row>
    <row r="215" spans="1:22">
      <c r="A215" s="42" t="s">
        <v>1908</v>
      </c>
      <c r="B215" s="42" t="s">
        <v>1929</v>
      </c>
      <c r="C215" s="42" t="s">
        <v>1930</v>
      </c>
      <c r="D215" s="42" t="s">
        <v>1916</v>
      </c>
      <c r="E215" s="42">
        <v>57.4</v>
      </c>
      <c r="F215" s="42">
        <v>14.666700000000001</v>
      </c>
      <c r="G215" s="42" t="s">
        <v>13</v>
      </c>
      <c r="H215" s="63">
        <v>11721</v>
      </c>
      <c r="I215" s="46">
        <v>678950000</v>
      </c>
      <c r="J215" s="42">
        <v>3</v>
      </c>
      <c r="K215" s="42" t="s">
        <v>13</v>
      </c>
      <c r="L215" s="41" t="s">
        <v>13</v>
      </c>
      <c r="M215" s="42" t="s">
        <v>13</v>
      </c>
      <c r="N215" s="41"/>
      <c r="O215" s="42"/>
      <c r="P215" s="41"/>
      <c r="Q215" s="41"/>
      <c r="R215" s="42"/>
      <c r="S215" s="41"/>
      <c r="T215" s="41"/>
      <c r="U215" s="42"/>
      <c r="V215" s="41"/>
    </row>
    <row r="216" spans="1:22">
      <c r="A216" s="42" t="s">
        <v>2293</v>
      </c>
      <c r="B216" s="42" t="s">
        <v>2305</v>
      </c>
      <c r="C216" s="42" t="s">
        <v>2306</v>
      </c>
      <c r="D216" s="42" t="s">
        <v>2447</v>
      </c>
      <c r="E216" s="42">
        <v>61.308399999999999</v>
      </c>
      <c r="F216" s="42">
        <v>17.052600000000002</v>
      </c>
      <c r="G216" s="42" t="s">
        <v>13</v>
      </c>
      <c r="H216" s="63">
        <v>25492</v>
      </c>
      <c r="I216" s="46">
        <v>1059420000.0000001</v>
      </c>
      <c r="J216" s="42">
        <v>3</v>
      </c>
      <c r="K216" s="42" t="s">
        <v>13</v>
      </c>
      <c r="L216" s="40" t="s">
        <v>14</v>
      </c>
      <c r="M216" s="42" t="s">
        <v>13</v>
      </c>
      <c r="N216" s="41"/>
      <c r="O216" s="42"/>
      <c r="P216" s="41"/>
      <c r="Q216" s="41"/>
      <c r="R216" s="42"/>
      <c r="S216" s="41"/>
      <c r="T216" s="41"/>
      <c r="U216" s="42"/>
      <c r="V216" s="41"/>
    </row>
    <row r="217" spans="1:22">
      <c r="A217" s="42" t="s">
        <v>1877</v>
      </c>
      <c r="B217" s="42" t="s">
        <v>1900</v>
      </c>
      <c r="C217" s="42" t="s">
        <v>1901</v>
      </c>
      <c r="D217" s="42" t="s">
        <v>2448</v>
      </c>
      <c r="E217" s="42">
        <v>58.4833</v>
      </c>
      <c r="F217" s="42">
        <v>16.3</v>
      </c>
      <c r="G217" s="42" t="s">
        <v>13</v>
      </c>
      <c r="H217" s="63">
        <v>14616</v>
      </c>
      <c r="I217" s="46">
        <v>673470000</v>
      </c>
      <c r="J217" s="42">
        <v>3</v>
      </c>
      <c r="K217" s="42" t="s">
        <v>13</v>
      </c>
      <c r="L217" s="40" t="s">
        <v>14</v>
      </c>
      <c r="M217" s="42" t="s">
        <v>13</v>
      </c>
      <c r="N217" s="41"/>
      <c r="O217" s="42"/>
      <c r="P217" s="41"/>
      <c r="Q217" s="41"/>
      <c r="R217" s="42"/>
      <c r="S217" s="41"/>
      <c r="T217" s="42" t="s">
        <v>1894</v>
      </c>
      <c r="U217" s="42" t="s">
        <v>13</v>
      </c>
      <c r="V217" s="42" t="s">
        <v>1895</v>
      </c>
    </row>
    <row r="218" spans="1:22">
      <c r="A218" s="42" t="s">
        <v>1783</v>
      </c>
      <c r="B218" s="42" t="s">
        <v>1820</v>
      </c>
      <c r="C218" s="42" t="s">
        <v>1821</v>
      </c>
      <c r="D218" s="42" t="s">
        <v>1787</v>
      </c>
      <c r="E218" s="42">
        <v>59.197800000000001</v>
      </c>
      <c r="F218" s="42">
        <v>17.627199999999998</v>
      </c>
      <c r="G218" s="42" t="s">
        <v>13</v>
      </c>
      <c r="H218" s="63">
        <v>100111</v>
      </c>
      <c r="I218" s="46">
        <v>524000000</v>
      </c>
      <c r="J218" s="42">
        <v>1</v>
      </c>
      <c r="K218" s="42" t="s">
        <v>13</v>
      </c>
      <c r="L218" s="40" t="s">
        <v>14</v>
      </c>
      <c r="M218" s="42" t="s">
        <v>13</v>
      </c>
      <c r="N218" s="41" t="s">
        <v>1822</v>
      </c>
      <c r="O218" s="42" t="s">
        <v>13</v>
      </c>
      <c r="P218" s="41" t="s">
        <v>1821</v>
      </c>
      <c r="Q218" s="41"/>
      <c r="R218" s="42"/>
      <c r="S218" s="41"/>
      <c r="T218" s="42" t="s">
        <v>1786</v>
      </c>
      <c r="U218" s="42" t="s">
        <v>13</v>
      </c>
      <c r="V218" s="42" t="s">
        <v>1787</v>
      </c>
    </row>
    <row r="219" spans="1:22">
      <c r="A219" s="42" t="s">
        <v>1982</v>
      </c>
      <c r="B219" s="42" t="s">
        <v>1991</v>
      </c>
      <c r="C219" s="42" t="s">
        <v>1992</v>
      </c>
      <c r="D219" s="42" t="s">
        <v>2452</v>
      </c>
      <c r="E219" s="42">
        <v>56.05</v>
      </c>
      <c r="F219" s="42">
        <v>14.55</v>
      </c>
      <c r="G219" s="42" t="s">
        <v>13</v>
      </c>
      <c r="H219" s="63">
        <v>17456</v>
      </c>
      <c r="I219" s="46">
        <v>185260000</v>
      </c>
      <c r="J219" s="42">
        <v>3</v>
      </c>
      <c r="K219" s="42" t="s">
        <v>13</v>
      </c>
      <c r="L219" s="40" t="s">
        <v>14</v>
      </c>
      <c r="M219" s="42" t="s">
        <v>13</v>
      </c>
      <c r="N219" s="41"/>
      <c r="O219" s="42"/>
      <c r="P219" s="41"/>
      <c r="Q219" s="41"/>
      <c r="R219" s="42"/>
      <c r="S219" s="41"/>
      <c r="T219" s="41"/>
      <c r="U219" s="42"/>
      <c r="V219" s="41"/>
    </row>
    <row r="220" spans="1:22">
      <c r="A220" s="42" t="s">
        <v>2079</v>
      </c>
      <c r="B220" s="42" t="s">
        <v>2098</v>
      </c>
      <c r="C220" s="42" t="s">
        <v>2099</v>
      </c>
      <c r="D220" s="42" t="s">
        <v>2438</v>
      </c>
      <c r="E220" s="120">
        <v>58.719299999999997</v>
      </c>
      <c r="F220" s="120">
        <v>11.338100000000001</v>
      </c>
      <c r="G220" s="42" t="s">
        <v>13</v>
      </c>
      <c r="H220" s="63">
        <v>12912</v>
      </c>
      <c r="I220" s="46">
        <v>917180000</v>
      </c>
      <c r="J220" s="42">
        <v>3</v>
      </c>
      <c r="K220" s="42" t="s">
        <v>13</v>
      </c>
      <c r="L220" s="40" t="s">
        <v>14</v>
      </c>
      <c r="M220" s="42" t="s">
        <v>13</v>
      </c>
      <c r="N220" s="41"/>
      <c r="O220" s="42"/>
      <c r="P220" s="41"/>
      <c r="Q220" s="41"/>
      <c r="R220" s="42"/>
      <c r="S220" s="41"/>
      <c r="T220" s="41"/>
      <c r="U220" s="42"/>
      <c r="V220" s="41"/>
    </row>
    <row r="221" spans="1:22">
      <c r="A221" s="42" t="s">
        <v>2079</v>
      </c>
      <c r="B221" s="42" t="s">
        <v>2138</v>
      </c>
      <c r="C221" s="42" t="s">
        <v>2139</v>
      </c>
      <c r="D221" s="42" t="s">
        <v>2438</v>
      </c>
      <c r="E221" s="42">
        <v>58.418999999999997</v>
      </c>
      <c r="F221" s="42">
        <v>14.157999999999999</v>
      </c>
      <c r="G221" s="42" t="s">
        <v>13</v>
      </c>
      <c r="H221" s="63">
        <v>11297</v>
      </c>
      <c r="I221" s="46">
        <v>219800000</v>
      </c>
      <c r="J221" s="42">
        <v>2</v>
      </c>
      <c r="K221" s="42" t="s">
        <v>13</v>
      </c>
      <c r="L221" s="41" t="s">
        <v>13</v>
      </c>
      <c r="M221" s="42" t="s">
        <v>13</v>
      </c>
      <c r="N221" s="41"/>
      <c r="O221" s="42"/>
      <c r="P221" s="41"/>
      <c r="Q221" s="41"/>
      <c r="R221" s="42"/>
      <c r="S221" s="41"/>
      <c r="T221" s="41"/>
      <c r="U221" s="42"/>
      <c r="V221" s="41"/>
    </row>
    <row r="222" spans="1:22">
      <c r="A222" s="42" t="s">
        <v>2079</v>
      </c>
      <c r="B222" s="42" t="s">
        <v>2177</v>
      </c>
      <c r="C222" s="42" t="s">
        <v>2178</v>
      </c>
      <c r="D222" s="42" t="s">
        <v>2438</v>
      </c>
      <c r="E222" s="42">
        <v>58.179400000000001</v>
      </c>
      <c r="F222" s="42">
        <v>13.959899999999999</v>
      </c>
      <c r="G222" s="42" t="s">
        <v>13</v>
      </c>
      <c r="H222" s="63">
        <v>12790</v>
      </c>
      <c r="I222" s="46">
        <v>517960000.00000006</v>
      </c>
      <c r="J222" s="42">
        <v>2</v>
      </c>
      <c r="K222" s="42" t="s">
        <v>13</v>
      </c>
      <c r="L222" s="41" t="s">
        <v>13</v>
      </c>
      <c r="M222" s="42" t="s">
        <v>13</v>
      </c>
      <c r="N222" s="41"/>
      <c r="O222" s="42"/>
      <c r="P222" s="41"/>
      <c r="Q222" s="41"/>
      <c r="R222" s="42"/>
      <c r="S222" s="41"/>
      <c r="T222" s="41"/>
      <c r="U222" s="42"/>
      <c r="V222" s="41"/>
    </row>
    <row r="223" spans="1:22">
      <c r="A223" s="42" t="s">
        <v>1839</v>
      </c>
      <c r="B223" s="42" t="s">
        <v>1850</v>
      </c>
      <c r="C223" s="42" t="s">
        <v>1851</v>
      </c>
      <c r="D223" s="42" t="s">
        <v>1847</v>
      </c>
      <c r="E223" s="42">
        <v>60.333300000000001</v>
      </c>
      <c r="F223" s="42">
        <v>17.5</v>
      </c>
      <c r="G223" s="42" t="s">
        <v>13</v>
      </c>
      <c r="H223" s="63">
        <v>21327</v>
      </c>
      <c r="I223" s="46">
        <v>1540000000</v>
      </c>
      <c r="J223" s="42">
        <v>3</v>
      </c>
      <c r="K223" s="42" t="s">
        <v>13</v>
      </c>
      <c r="L223" s="40" t="s">
        <v>14</v>
      </c>
      <c r="M223" s="42" t="s">
        <v>13</v>
      </c>
      <c r="N223" s="41"/>
      <c r="O223" s="42"/>
      <c r="P223" s="41"/>
      <c r="Q223" s="41"/>
      <c r="R223" s="42"/>
      <c r="S223" s="41"/>
      <c r="T223" s="42" t="s">
        <v>1846</v>
      </c>
      <c r="U223" s="42" t="s">
        <v>13</v>
      </c>
      <c r="V223" s="42" t="s">
        <v>1847</v>
      </c>
    </row>
    <row r="224" spans="1:22">
      <c r="A224" s="42" t="s">
        <v>2311</v>
      </c>
      <c r="B224" s="42" t="s">
        <v>2314</v>
      </c>
      <c r="C224" s="42" t="s">
        <v>2315</v>
      </c>
      <c r="D224" s="42" t="s">
        <v>2451</v>
      </c>
      <c r="E224" s="42">
        <v>62.477800000000002</v>
      </c>
      <c r="F224" s="42">
        <v>17.306899999999999</v>
      </c>
      <c r="G224" s="42" t="s">
        <v>13</v>
      </c>
      <c r="H224" s="63">
        <v>17963</v>
      </c>
      <c r="I224" s="46">
        <v>783160000</v>
      </c>
      <c r="J224" s="42">
        <v>2</v>
      </c>
      <c r="K224" s="42" t="s">
        <v>13</v>
      </c>
      <c r="L224" s="40" t="s">
        <v>14</v>
      </c>
      <c r="M224" s="42" t="s">
        <v>13</v>
      </c>
      <c r="N224" s="41"/>
      <c r="O224" s="42"/>
      <c r="P224" s="41"/>
      <c r="Q224" s="41"/>
      <c r="R224" s="42"/>
      <c r="S224" s="41"/>
      <c r="T224" s="41"/>
      <c r="U224" s="42"/>
      <c r="V224" s="41"/>
    </row>
    <row r="225" spans="1:22">
      <c r="A225" s="42" t="s">
        <v>1937</v>
      </c>
      <c r="B225" s="42" t="s">
        <v>1942</v>
      </c>
      <c r="C225" s="42" t="s">
        <v>1943</v>
      </c>
      <c r="D225" s="42" t="s">
        <v>2439</v>
      </c>
      <c r="E225" s="42">
        <v>56.533299999999997</v>
      </c>
      <c r="F225" s="42">
        <v>14.9833</v>
      </c>
      <c r="G225" s="42" t="s">
        <v>13</v>
      </c>
      <c r="H225" s="63">
        <v>12369</v>
      </c>
      <c r="I225" s="46">
        <v>1044540000</v>
      </c>
      <c r="J225" s="42">
        <v>3</v>
      </c>
      <c r="K225" s="42" t="s">
        <v>13</v>
      </c>
      <c r="L225" s="41" t="s">
        <v>13</v>
      </c>
      <c r="M225" s="42" t="s">
        <v>13</v>
      </c>
      <c r="N225" s="41"/>
      <c r="O225" s="42"/>
      <c r="P225" s="41"/>
      <c r="Q225" s="41"/>
      <c r="R225" s="42"/>
      <c r="S225" s="41"/>
      <c r="T225" s="41"/>
      <c r="U225" s="42"/>
      <c r="V225" s="41"/>
    </row>
    <row r="226" spans="1:22">
      <c r="A226" s="42" t="s">
        <v>2079</v>
      </c>
      <c r="B226" s="42" t="s">
        <v>2090</v>
      </c>
      <c r="C226" s="42" t="s">
        <v>2091</v>
      </c>
      <c r="D226" s="42" t="s">
        <v>2438</v>
      </c>
      <c r="E226" s="116">
        <v>58.009422999999998</v>
      </c>
      <c r="F226" s="116">
        <v>11.651235</v>
      </c>
      <c r="G226" s="42" t="s">
        <v>13</v>
      </c>
      <c r="H226" s="63">
        <v>16147</v>
      </c>
      <c r="I226" s="46">
        <v>167350000</v>
      </c>
      <c r="J226" s="42">
        <v>3</v>
      </c>
      <c r="K226" s="42" t="s">
        <v>13</v>
      </c>
      <c r="L226" s="40" t="s">
        <v>14</v>
      </c>
      <c r="M226" s="42" t="s">
        <v>13</v>
      </c>
      <c r="N226" s="41"/>
      <c r="O226" s="42"/>
      <c r="P226" s="41"/>
      <c r="Q226" s="41"/>
      <c r="R226" s="42"/>
      <c r="S226" s="41"/>
      <c r="T226" s="42" t="s">
        <v>2077</v>
      </c>
      <c r="U226" s="42" t="s">
        <v>13</v>
      </c>
      <c r="V226" s="42" t="s">
        <v>2078</v>
      </c>
    </row>
    <row r="227" spans="1:22">
      <c r="A227" s="42" t="s">
        <v>1993</v>
      </c>
      <c r="B227" s="42" t="s">
        <v>2026</v>
      </c>
      <c r="C227" s="42" t="s">
        <v>2027</v>
      </c>
      <c r="D227" s="42" t="s">
        <v>2446</v>
      </c>
      <c r="E227" s="42">
        <v>55.55</v>
      </c>
      <c r="F227" s="42">
        <v>13.95</v>
      </c>
      <c r="G227" s="42" t="s">
        <v>13</v>
      </c>
      <c r="H227" s="63">
        <v>13663</v>
      </c>
      <c r="I227" s="46">
        <v>396020000</v>
      </c>
      <c r="J227" s="42">
        <v>3</v>
      </c>
      <c r="K227" s="42" t="s">
        <v>13</v>
      </c>
      <c r="L227" s="40" t="s">
        <v>13</v>
      </c>
      <c r="M227" s="42" t="s">
        <v>13</v>
      </c>
      <c r="N227" s="41"/>
      <c r="O227" s="42"/>
      <c r="P227" s="41"/>
      <c r="Q227" s="41"/>
      <c r="R227" s="42"/>
      <c r="S227" s="41"/>
      <c r="T227" s="41"/>
      <c r="U227" s="42"/>
      <c r="V227" s="41"/>
    </row>
    <row r="228" spans="1:22">
      <c r="A228" s="42" t="s">
        <v>2181</v>
      </c>
      <c r="B228" s="42" t="s">
        <v>2186</v>
      </c>
      <c r="C228" s="42" t="s">
        <v>2187</v>
      </c>
      <c r="D228" s="42" t="s">
        <v>2442</v>
      </c>
      <c r="E228" s="42">
        <v>60.133299999999998</v>
      </c>
      <c r="F228" s="42">
        <v>13</v>
      </c>
      <c r="G228" s="42" t="s">
        <v>13</v>
      </c>
      <c r="H228" s="63">
        <v>11549</v>
      </c>
      <c r="I228" s="46">
        <v>4162260000</v>
      </c>
      <c r="J228" s="42">
        <v>3</v>
      </c>
      <c r="K228" s="42" t="s">
        <v>13</v>
      </c>
      <c r="L228" s="41" t="s">
        <v>13</v>
      </c>
      <c r="M228" s="42" t="s">
        <v>13</v>
      </c>
      <c r="N228" s="41"/>
      <c r="O228" s="42"/>
      <c r="P228" s="41"/>
      <c r="Q228" s="41"/>
      <c r="R228" s="42"/>
      <c r="S228" s="41"/>
      <c r="T228" s="41"/>
      <c r="U228" s="42"/>
      <c r="V228" s="41"/>
    </row>
    <row r="229" spans="1:22">
      <c r="A229" s="42" t="s">
        <v>1954</v>
      </c>
      <c r="B229" s="42" t="s">
        <v>1957</v>
      </c>
      <c r="C229" s="42" t="s">
        <v>1958</v>
      </c>
      <c r="D229" s="42" t="s">
        <v>1968</v>
      </c>
      <c r="E229" s="42">
        <v>56.4</v>
      </c>
      <c r="F229" s="42">
        <v>16</v>
      </c>
      <c r="G229" s="42" t="s">
        <v>13</v>
      </c>
      <c r="H229" s="63">
        <v>7149</v>
      </c>
      <c r="I229" s="46">
        <v>468450000</v>
      </c>
      <c r="J229" s="42">
        <v>3</v>
      </c>
      <c r="K229" s="42" t="s">
        <v>13</v>
      </c>
      <c r="L229" s="40" t="s">
        <v>14</v>
      </c>
      <c r="M229" s="42" t="s">
        <v>13</v>
      </c>
      <c r="N229" s="41"/>
      <c r="O229" s="42"/>
      <c r="P229" s="41"/>
      <c r="Q229" s="41"/>
      <c r="R229" s="42"/>
      <c r="S229" s="41"/>
      <c r="T229" s="41"/>
      <c r="U229" s="42"/>
      <c r="V229" s="41"/>
    </row>
    <row r="230" spans="1:22">
      <c r="A230" s="42" t="s">
        <v>2079</v>
      </c>
      <c r="B230" s="42" t="s">
        <v>2120</v>
      </c>
      <c r="C230" s="42" t="s">
        <v>2121</v>
      </c>
      <c r="D230" s="42" t="s">
        <v>2438</v>
      </c>
      <c r="E230" s="42">
        <v>57.483800000000002</v>
      </c>
      <c r="F230" s="42">
        <v>13.358700000000001</v>
      </c>
      <c r="G230" s="42" t="s">
        <v>13</v>
      </c>
      <c r="H230" s="63">
        <v>11885</v>
      </c>
      <c r="I230" s="46">
        <v>741180000</v>
      </c>
      <c r="J230" s="42">
        <v>3</v>
      </c>
      <c r="K230" s="42" t="s">
        <v>13</v>
      </c>
      <c r="L230" s="41" t="s">
        <v>13</v>
      </c>
      <c r="M230" s="42" t="s">
        <v>13</v>
      </c>
      <c r="N230" s="41"/>
      <c r="O230" s="42"/>
      <c r="P230" s="41"/>
      <c r="Q230" s="41"/>
      <c r="R230" s="42"/>
      <c r="S230" s="41"/>
      <c r="T230" s="41"/>
      <c r="U230" s="42"/>
      <c r="V230" s="41"/>
    </row>
    <row r="231" spans="1:22">
      <c r="A231" s="42" t="s">
        <v>1908</v>
      </c>
      <c r="B231" s="42" t="s">
        <v>1935</v>
      </c>
      <c r="C231" s="42" t="s">
        <v>1936</v>
      </c>
      <c r="D231" s="42" t="s">
        <v>1916</v>
      </c>
      <c r="E231" s="42">
        <v>58.032200000000003</v>
      </c>
      <c r="F231" s="42">
        <v>14.975</v>
      </c>
      <c r="G231" s="42" t="s">
        <v>13</v>
      </c>
      <c r="H231" s="63">
        <v>18903</v>
      </c>
      <c r="I231" s="46">
        <v>402570000</v>
      </c>
      <c r="J231" s="42">
        <v>2</v>
      </c>
      <c r="K231" s="42" t="s">
        <v>13</v>
      </c>
      <c r="L231" s="41" t="s">
        <v>13</v>
      </c>
      <c r="M231" s="42" t="s">
        <v>13</v>
      </c>
      <c r="N231" s="41"/>
      <c r="O231" s="42"/>
      <c r="P231" s="41"/>
      <c r="Q231" s="41"/>
      <c r="R231" s="42"/>
      <c r="S231" s="41"/>
      <c r="T231" s="41"/>
      <c r="U231" s="42"/>
      <c r="V231" s="41"/>
    </row>
    <row r="232" spans="1:22">
      <c r="A232" s="42" t="s">
        <v>1993</v>
      </c>
      <c r="B232" s="42" t="s">
        <v>2054</v>
      </c>
      <c r="C232" s="42" t="s">
        <v>2055</v>
      </c>
      <c r="D232" s="42" t="s">
        <v>2446</v>
      </c>
      <c r="E232" s="42">
        <v>55.366700000000002</v>
      </c>
      <c r="F232" s="42">
        <v>13.166700000000001</v>
      </c>
      <c r="G232" s="42" t="s">
        <v>13</v>
      </c>
      <c r="H232" s="63">
        <v>45877</v>
      </c>
      <c r="I232" s="46">
        <v>340000000</v>
      </c>
      <c r="J232" s="42">
        <v>2</v>
      </c>
      <c r="K232" s="42" t="s">
        <v>13</v>
      </c>
      <c r="L232" s="40" t="s">
        <v>14</v>
      </c>
      <c r="M232" s="42" t="s">
        <v>13</v>
      </c>
      <c r="N232" s="41"/>
      <c r="O232" s="42"/>
      <c r="P232" s="41"/>
      <c r="Q232" s="41"/>
      <c r="R232" s="42"/>
      <c r="S232" s="41"/>
      <c r="T232" s="42" t="s">
        <v>1998</v>
      </c>
      <c r="U232" s="42" t="s">
        <v>13</v>
      </c>
      <c r="V232" s="42" t="s">
        <v>1999</v>
      </c>
    </row>
    <row r="233" spans="1:22">
      <c r="A233" s="42" t="s">
        <v>2079</v>
      </c>
      <c r="B233" s="42" t="s">
        <v>2155</v>
      </c>
      <c r="C233" s="42" t="s">
        <v>2156</v>
      </c>
      <c r="D233" s="42" t="s">
        <v>2438</v>
      </c>
      <c r="E233" s="42">
        <v>58.267099999999999</v>
      </c>
      <c r="F233" s="42">
        <v>12.3</v>
      </c>
      <c r="G233" s="42" t="s">
        <v>13</v>
      </c>
      <c r="H233" s="63">
        <v>59249</v>
      </c>
      <c r="I233" s="46">
        <v>409630000</v>
      </c>
      <c r="J233" s="42">
        <v>2</v>
      </c>
      <c r="K233" s="42" t="s">
        <v>13</v>
      </c>
      <c r="L233" s="40" t="s">
        <v>13</v>
      </c>
      <c r="M233" s="42" t="s">
        <v>13</v>
      </c>
      <c r="N233" s="41"/>
      <c r="O233" s="42"/>
      <c r="P233" s="41"/>
      <c r="Q233" s="41"/>
      <c r="R233" s="42"/>
      <c r="S233" s="41"/>
      <c r="T233" s="41"/>
      <c r="U233" s="42"/>
      <c r="V233" s="41"/>
    </row>
    <row r="234" spans="1:22">
      <c r="A234" s="42" t="s">
        <v>1858</v>
      </c>
      <c r="B234" s="42" t="s">
        <v>1875</v>
      </c>
      <c r="C234" s="42" t="s">
        <v>1876</v>
      </c>
      <c r="D234" s="42" t="s">
        <v>2449</v>
      </c>
      <c r="E234" s="42">
        <v>58.9</v>
      </c>
      <c r="F234" s="42">
        <v>17.55</v>
      </c>
      <c r="G234" s="42" t="s">
        <v>13</v>
      </c>
      <c r="H234" s="63">
        <v>14309</v>
      </c>
      <c r="I234" s="46">
        <v>209160000</v>
      </c>
      <c r="J234" s="42">
        <v>3</v>
      </c>
      <c r="K234" s="42" t="s">
        <v>13</v>
      </c>
      <c r="L234" s="40" t="s">
        <v>14</v>
      </c>
      <c r="M234" s="42" t="s">
        <v>13</v>
      </c>
      <c r="N234" s="41"/>
      <c r="O234" s="42"/>
      <c r="P234" s="41"/>
      <c r="Q234" s="41"/>
      <c r="R234" s="42"/>
      <c r="S234" s="41"/>
      <c r="T234" s="41"/>
      <c r="U234" s="42"/>
      <c r="V234" s="41"/>
    </row>
    <row r="235" spans="1:22">
      <c r="A235" s="42" t="s">
        <v>1783</v>
      </c>
      <c r="B235" s="42" t="s">
        <v>1806</v>
      </c>
      <c r="C235" s="42" t="s">
        <v>1807</v>
      </c>
      <c r="D235" s="42" t="s">
        <v>1787</v>
      </c>
      <c r="E235" s="42">
        <v>59.2333</v>
      </c>
      <c r="F235" s="42">
        <v>18.3</v>
      </c>
      <c r="G235" s="42" t="s">
        <v>13</v>
      </c>
      <c r="H235" s="63">
        <v>48678</v>
      </c>
      <c r="I235" s="46">
        <v>69040000</v>
      </c>
      <c r="J235" s="42">
        <v>1</v>
      </c>
      <c r="K235" s="42" t="s">
        <v>13</v>
      </c>
      <c r="L235" s="40" t="s">
        <v>14</v>
      </c>
      <c r="M235" s="42" t="s">
        <v>13</v>
      </c>
      <c r="N235" s="40"/>
      <c r="O235" s="42"/>
      <c r="P235" s="40"/>
      <c r="Q235" s="40" t="s">
        <v>1796</v>
      </c>
      <c r="R235" s="42" t="s">
        <v>13</v>
      </c>
      <c r="S235" s="40" t="s">
        <v>1787</v>
      </c>
      <c r="T235" s="42" t="s">
        <v>1786</v>
      </c>
      <c r="U235" s="42" t="s">
        <v>13</v>
      </c>
      <c r="V235" s="42" t="s">
        <v>1787</v>
      </c>
    </row>
    <row r="236" spans="1:22">
      <c r="A236" s="42" t="s">
        <v>1783</v>
      </c>
      <c r="B236" s="42" t="s">
        <v>1812</v>
      </c>
      <c r="C236" s="42" t="s">
        <v>1813</v>
      </c>
      <c r="D236" s="42" t="s">
        <v>1787</v>
      </c>
      <c r="E236" s="42">
        <v>59.5</v>
      </c>
      <c r="F236" s="42">
        <v>18.05</v>
      </c>
      <c r="G236" s="42" t="s">
        <v>13</v>
      </c>
      <c r="H236" s="63">
        <v>72755</v>
      </c>
      <c r="I236" s="46">
        <v>60690000</v>
      </c>
      <c r="J236" s="42">
        <v>1</v>
      </c>
      <c r="K236" s="42" t="s">
        <v>13</v>
      </c>
      <c r="L236" s="40" t="s">
        <v>14</v>
      </c>
      <c r="M236" s="42" t="s">
        <v>13</v>
      </c>
      <c r="N236" s="40"/>
      <c r="O236" s="42"/>
      <c r="P236" s="40"/>
      <c r="Q236" s="41" t="s">
        <v>1796</v>
      </c>
      <c r="R236" s="42" t="s">
        <v>13</v>
      </c>
      <c r="S236" s="41" t="s">
        <v>1787</v>
      </c>
      <c r="T236" s="42" t="s">
        <v>1786</v>
      </c>
      <c r="U236" s="42" t="s">
        <v>13</v>
      </c>
      <c r="V236" s="42" t="s">
        <v>1787</v>
      </c>
    </row>
    <row r="237" spans="1:22">
      <c r="A237" s="42" t="s">
        <v>2079</v>
      </c>
      <c r="B237" s="42" t="s">
        <v>2140</v>
      </c>
      <c r="C237" s="42" t="s">
        <v>2141</v>
      </c>
      <c r="D237" s="42" t="s">
        <v>2438</v>
      </c>
      <c r="E237" s="42">
        <v>58.701999999999998</v>
      </c>
      <c r="F237" s="42">
        <v>14.118399999999999</v>
      </c>
      <c r="G237" s="42" t="s">
        <v>13</v>
      </c>
      <c r="H237" s="63">
        <v>9281</v>
      </c>
      <c r="I237" s="46">
        <v>540690000</v>
      </c>
      <c r="J237" s="42">
        <v>3</v>
      </c>
      <c r="K237" s="42" t="s">
        <v>13</v>
      </c>
      <c r="L237" s="41" t="s">
        <v>13</v>
      </c>
      <c r="M237" s="42" t="s">
        <v>13</v>
      </c>
      <c r="N237" s="41"/>
      <c r="O237" s="42"/>
      <c r="P237" s="41"/>
      <c r="Q237" s="41"/>
      <c r="R237" s="42"/>
      <c r="S237" s="41"/>
      <c r="T237" s="41"/>
      <c r="U237" s="42"/>
      <c r="V237" s="41"/>
    </row>
    <row r="238" spans="1:22">
      <c r="A238" s="42" t="s">
        <v>2079</v>
      </c>
      <c r="B238" s="42" t="s">
        <v>2149</v>
      </c>
      <c r="C238" s="42" t="s">
        <v>2150</v>
      </c>
      <c r="D238" s="42" t="s">
        <v>2438</v>
      </c>
      <c r="E238" s="42">
        <v>58.366700000000002</v>
      </c>
      <c r="F238" s="42">
        <v>11.933299999999999</v>
      </c>
      <c r="G238" s="42" t="s">
        <v>13</v>
      </c>
      <c r="H238" s="63">
        <v>56787</v>
      </c>
      <c r="I238" s="46">
        <v>637640000</v>
      </c>
      <c r="J238" s="42">
        <v>2</v>
      </c>
      <c r="K238" s="42" t="s">
        <v>13</v>
      </c>
      <c r="L238" s="40" t="s">
        <v>14</v>
      </c>
      <c r="M238" s="42" t="s">
        <v>13</v>
      </c>
      <c r="N238" s="41"/>
      <c r="O238" s="42"/>
      <c r="P238" s="41"/>
      <c r="Q238" s="41"/>
      <c r="R238" s="42"/>
      <c r="S238" s="41"/>
      <c r="T238" s="41"/>
      <c r="U238" s="42"/>
      <c r="V238" s="41"/>
    </row>
    <row r="239" spans="1:22">
      <c r="A239" s="42" t="s">
        <v>2079</v>
      </c>
      <c r="B239" s="42" t="s">
        <v>2163</v>
      </c>
      <c r="C239" s="42" t="s">
        <v>2164</v>
      </c>
      <c r="D239" s="42" t="s">
        <v>2438</v>
      </c>
      <c r="E239" s="42">
        <v>57.791699999999999</v>
      </c>
      <c r="F239" s="42">
        <v>13.4186</v>
      </c>
      <c r="G239" s="42" t="s">
        <v>13</v>
      </c>
      <c r="H239" s="63">
        <v>24704</v>
      </c>
      <c r="I239" s="46">
        <v>1045859999.9999999</v>
      </c>
      <c r="J239" s="42">
        <v>3</v>
      </c>
      <c r="K239" s="42" t="s">
        <v>13</v>
      </c>
      <c r="L239" s="41" t="s">
        <v>13</v>
      </c>
      <c r="M239" s="42" t="s">
        <v>13</v>
      </c>
      <c r="N239" s="41"/>
      <c r="O239" s="42"/>
      <c r="P239" s="41"/>
      <c r="Q239" s="41"/>
      <c r="R239" s="42"/>
      <c r="S239" s="41"/>
      <c r="T239" s="41"/>
      <c r="U239" s="42"/>
      <c r="V239" s="41"/>
    </row>
    <row r="240" spans="1:22">
      <c r="A240" s="42" t="s">
        <v>2343</v>
      </c>
      <c r="B240" s="42" t="s">
        <v>2370</v>
      </c>
      <c r="C240" s="42" t="s">
        <v>2347</v>
      </c>
      <c r="D240" s="42" t="s">
        <v>2445</v>
      </c>
      <c r="E240" s="42">
        <v>63.828499999999998</v>
      </c>
      <c r="F240" s="42">
        <v>20.270600000000002</v>
      </c>
      <c r="G240" s="42" t="s">
        <v>13</v>
      </c>
      <c r="H240" s="63">
        <v>130224</v>
      </c>
      <c r="I240" s="46">
        <v>2316690000</v>
      </c>
      <c r="J240" s="42">
        <v>1</v>
      </c>
      <c r="K240" s="42" t="s">
        <v>13</v>
      </c>
      <c r="L240" s="40" t="s">
        <v>14</v>
      </c>
      <c r="M240" s="42" t="s">
        <v>13</v>
      </c>
      <c r="N240" s="40" t="s">
        <v>2371</v>
      </c>
      <c r="O240" s="42" t="s">
        <v>13</v>
      </c>
      <c r="P240" s="40" t="s">
        <v>2347</v>
      </c>
      <c r="Q240" s="41"/>
      <c r="R240" s="42"/>
      <c r="S240" s="41"/>
      <c r="T240" s="42" t="s">
        <v>2346</v>
      </c>
      <c r="U240" s="42" t="s">
        <v>13</v>
      </c>
      <c r="V240" s="42" t="s">
        <v>2347</v>
      </c>
    </row>
    <row r="241" spans="1:22">
      <c r="A241" s="42" t="s">
        <v>1783</v>
      </c>
      <c r="B241" s="42" t="s">
        <v>1784</v>
      </c>
      <c r="C241" s="42" t="s">
        <v>1785</v>
      </c>
      <c r="D241" s="42" t="s">
        <v>1787</v>
      </c>
      <c r="E241" s="42">
        <v>59.5167</v>
      </c>
      <c r="F241" s="42">
        <v>17.899999999999999</v>
      </c>
      <c r="G241" s="42" t="s">
        <v>13</v>
      </c>
      <c r="H241" s="63">
        <v>47184</v>
      </c>
      <c r="I241" s="46">
        <v>75000000</v>
      </c>
      <c r="J241" s="42">
        <v>2</v>
      </c>
      <c r="K241" s="42" t="s">
        <v>13</v>
      </c>
      <c r="L241" s="40" t="s">
        <v>14</v>
      </c>
      <c r="M241" s="42" t="s">
        <v>13</v>
      </c>
      <c r="N241" s="40"/>
      <c r="O241" s="42"/>
      <c r="P241" s="40"/>
      <c r="Q241" s="41"/>
      <c r="R241" s="42"/>
      <c r="S241" s="41"/>
      <c r="T241" s="42" t="s">
        <v>1786</v>
      </c>
      <c r="U241" s="42" t="s">
        <v>13</v>
      </c>
      <c r="V241" s="42" t="s">
        <v>1787</v>
      </c>
    </row>
    <row r="242" spans="1:22">
      <c r="A242" s="42" t="s">
        <v>1783</v>
      </c>
      <c r="B242" s="42" t="s">
        <v>1808</v>
      </c>
      <c r="C242" s="42" t="s">
        <v>1809</v>
      </c>
      <c r="D242" s="42" t="s">
        <v>1787</v>
      </c>
      <c r="E242" s="120">
        <v>59.509473</v>
      </c>
      <c r="F242" s="121">
        <v>17.633299999999998</v>
      </c>
      <c r="G242" s="42" t="s">
        <v>13</v>
      </c>
      <c r="H242" s="63">
        <v>30195</v>
      </c>
      <c r="I242" s="46">
        <v>235300000</v>
      </c>
      <c r="J242" s="42">
        <v>2</v>
      </c>
      <c r="K242" s="42" t="s">
        <v>13</v>
      </c>
      <c r="L242" s="40" t="s">
        <v>13</v>
      </c>
      <c r="M242" s="42" t="s">
        <v>13</v>
      </c>
      <c r="N242" s="40"/>
      <c r="O242" s="42"/>
      <c r="P242" s="40"/>
      <c r="Q242" s="41"/>
      <c r="R242" s="42"/>
      <c r="S242" s="41"/>
      <c r="T242" s="42" t="s">
        <v>1786</v>
      </c>
      <c r="U242" s="42" t="s">
        <v>13</v>
      </c>
      <c r="V242" s="42" t="s">
        <v>1787</v>
      </c>
    </row>
    <row r="243" spans="1:22">
      <c r="A243" s="42" t="s">
        <v>1839</v>
      </c>
      <c r="B243" s="42" t="s">
        <v>1852</v>
      </c>
      <c r="C243" s="42" t="s">
        <v>1847</v>
      </c>
      <c r="D243" s="42" t="s">
        <v>1847</v>
      </c>
      <c r="E243" s="42">
        <v>59.860100000000003</v>
      </c>
      <c r="F243" s="42">
        <v>17.64</v>
      </c>
      <c r="G243" s="42" t="s">
        <v>13</v>
      </c>
      <c r="H243" s="63">
        <v>233839</v>
      </c>
      <c r="I243" s="46">
        <v>2182310000</v>
      </c>
      <c r="J243" s="42">
        <v>1</v>
      </c>
      <c r="K243" s="42" t="s">
        <v>13</v>
      </c>
      <c r="L243" s="40" t="s">
        <v>13</v>
      </c>
      <c r="M243" s="42" t="s">
        <v>13</v>
      </c>
      <c r="N243" s="40" t="s">
        <v>1853</v>
      </c>
      <c r="O243" s="42" t="s">
        <v>13</v>
      </c>
      <c r="P243" s="40" t="s">
        <v>1847</v>
      </c>
      <c r="Q243" s="41"/>
      <c r="R243" s="42"/>
      <c r="S243" s="41"/>
      <c r="T243" s="42" t="s">
        <v>1846</v>
      </c>
      <c r="U243" s="42" t="s">
        <v>13</v>
      </c>
      <c r="V243" s="42" t="s">
        <v>1847</v>
      </c>
    </row>
    <row r="244" spans="1:22">
      <c r="A244" s="42" t="s">
        <v>1937</v>
      </c>
      <c r="B244" s="42" t="s">
        <v>1938</v>
      </c>
      <c r="C244" s="42" t="s">
        <v>1939</v>
      </c>
      <c r="D244" s="42" t="s">
        <v>2439</v>
      </c>
      <c r="E244" s="116">
        <v>57.034419999999997</v>
      </c>
      <c r="F244" s="116">
        <v>15.44727</v>
      </c>
      <c r="G244" s="42" t="s">
        <v>13</v>
      </c>
      <c r="H244" s="63">
        <v>9498</v>
      </c>
      <c r="I244" s="46">
        <v>1171840000</v>
      </c>
      <c r="J244" s="42">
        <v>3</v>
      </c>
      <c r="K244" s="42" t="s">
        <v>13</v>
      </c>
      <c r="L244" s="41" t="s">
        <v>13</v>
      </c>
      <c r="M244" s="42" t="s">
        <v>13</v>
      </c>
      <c r="N244" s="41"/>
      <c r="O244" s="42"/>
      <c r="P244" s="41"/>
      <c r="Q244" s="41"/>
      <c r="R244" s="42"/>
      <c r="S244" s="41"/>
      <c r="T244" s="41"/>
      <c r="U244" s="42"/>
      <c r="V244" s="41"/>
    </row>
    <row r="245" spans="1:22">
      <c r="A245" s="42" t="s">
        <v>1877</v>
      </c>
      <c r="B245" s="42" t="s">
        <v>1904</v>
      </c>
      <c r="C245" s="42" t="s">
        <v>1905</v>
      </c>
      <c r="D245" s="42" t="s">
        <v>2448</v>
      </c>
      <c r="E245" s="42">
        <v>58.45</v>
      </c>
      <c r="F245" s="42">
        <v>14.9</v>
      </c>
      <c r="G245" s="42" t="s">
        <v>13</v>
      </c>
      <c r="H245" s="63">
        <v>7423</v>
      </c>
      <c r="I245" s="46">
        <v>191600000</v>
      </c>
      <c r="J245" s="42">
        <v>2</v>
      </c>
      <c r="K245" s="42" t="s">
        <v>13</v>
      </c>
      <c r="L245" s="40" t="s">
        <v>13</v>
      </c>
      <c r="M245" s="42" t="s">
        <v>13</v>
      </c>
      <c r="N245" s="41"/>
      <c r="O245" s="42"/>
      <c r="P245" s="41"/>
      <c r="Q245" s="41"/>
      <c r="R245" s="42"/>
      <c r="S245" s="41"/>
      <c r="T245" s="41"/>
      <c r="U245" s="42"/>
      <c r="V245" s="42"/>
    </row>
    <row r="246" spans="1:22">
      <c r="A246" s="42" t="s">
        <v>1908</v>
      </c>
      <c r="B246" s="42" t="s">
        <v>1921</v>
      </c>
      <c r="C246" s="42" t="s">
        <v>1922</v>
      </c>
      <c r="D246" s="42" t="s">
        <v>1916</v>
      </c>
      <c r="E246" s="116">
        <v>57.498961999999999</v>
      </c>
      <c r="F246" s="120">
        <v>14.148630000000001</v>
      </c>
      <c r="G246" s="42" t="s">
        <v>13</v>
      </c>
      <c r="H246" s="63">
        <v>14532</v>
      </c>
      <c r="I246" s="46">
        <v>824900000</v>
      </c>
      <c r="J246" s="42">
        <v>3</v>
      </c>
      <c r="K246" s="42" t="s">
        <v>13</v>
      </c>
      <c r="L246" s="41" t="s">
        <v>13</v>
      </c>
      <c r="M246" s="42" t="s">
        <v>13</v>
      </c>
      <c r="N246" s="41"/>
      <c r="O246" s="42"/>
      <c r="P246" s="41"/>
      <c r="Q246" s="41"/>
      <c r="R246" s="42"/>
      <c r="S246" s="41"/>
      <c r="T246" s="42" t="s">
        <v>1915</v>
      </c>
      <c r="U246" s="42" t="s">
        <v>13</v>
      </c>
      <c r="V246" s="42" t="s">
        <v>1916</v>
      </c>
    </row>
    <row r="247" spans="1:22">
      <c r="A247" s="42" t="s">
        <v>1877</v>
      </c>
      <c r="B247" s="42" t="s">
        <v>1892</v>
      </c>
      <c r="C247" s="42" t="s">
        <v>1893</v>
      </c>
      <c r="D247" s="42" t="s">
        <v>2448</v>
      </c>
      <c r="E247" s="42">
        <v>58.1997</v>
      </c>
      <c r="F247" s="42">
        <v>16.594000000000001</v>
      </c>
      <c r="G247" s="42" t="s">
        <v>13</v>
      </c>
      <c r="H247" s="63">
        <v>7737</v>
      </c>
      <c r="I247" s="46">
        <v>733620000</v>
      </c>
      <c r="J247" s="42">
        <v>3</v>
      </c>
      <c r="K247" s="42" t="s">
        <v>13</v>
      </c>
      <c r="L247" s="40" t="s">
        <v>14</v>
      </c>
      <c r="M247" s="42" t="s">
        <v>13</v>
      </c>
      <c r="N247" s="41"/>
      <c r="O247" s="42"/>
      <c r="P247" s="41"/>
      <c r="Q247" s="41"/>
      <c r="R247" s="42"/>
      <c r="S247" s="41"/>
      <c r="T247" s="42" t="s">
        <v>1894</v>
      </c>
      <c r="U247" s="42" t="s">
        <v>13</v>
      </c>
      <c r="V247" s="42" t="s">
        <v>1895</v>
      </c>
    </row>
    <row r="248" spans="1:22">
      <c r="A248" s="42" t="s">
        <v>1783</v>
      </c>
      <c r="B248" s="42" t="s">
        <v>1788</v>
      </c>
      <c r="C248" s="42" t="s">
        <v>1789</v>
      </c>
      <c r="D248" s="42" t="s">
        <v>1787</v>
      </c>
      <c r="E248" s="42">
        <v>59.533299999999997</v>
      </c>
      <c r="F248" s="42">
        <v>18.083300000000001</v>
      </c>
      <c r="G248" s="42" t="s">
        <v>13</v>
      </c>
      <c r="H248" s="63">
        <v>34119</v>
      </c>
      <c r="I248" s="46">
        <v>357730000</v>
      </c>
      <c r="J248" s="42">
        <v>2</v>
      </c>
      <c r="K248" s="42" t="s">
        <v>13</v>
      </c>
      <c r="L248" s="40" t="s">
        <v>13</v>
      </c>
      <c r="M248" s="42" t="s">
        <v>13</v>
      </c>
      <c r="N248" s="40"/>
      <c r="O248" s="42"/>
      <c r="P248" s="40"/>
      <c r="Q248" s="41"/>
      <c r="R248" s="42"/>
      <c r="S248" s="41"/>
      <c r="T248" s="42" t="s">
        <v>1786</v>
      </c>
      <c r="U248" s="42" t="s">
        <v>13</v>
      </c>
      <c r="V248" s="42" t="s">
        <v>1787</v>
      </c>
    </row>
    <row r="249" spans="1:22">
      <c r="A249" s="42" t="s">
        <v>2263</v>
      </c>
      <c r="B249" s="42" t="s">
        <v>2264</v>
      </c>
      <c r="C249" s="42" t="s">
        <v>2265</v>
      </c>
      <c r="D249" s="42" t="s">
        <v>2443</v>
      </c>
      <c r="E249" s="42">
        <v>60.5167</v>
      </c>
      <c r="F249" s="42">
        <v>14.216699999999999</v>
      </c>
      <c r="G249" s="42" t="s">
        <v>13</v>
      </c>
      <c r="H249" s="63">
        <v>6801</v>
      </c>
      <c r="I249" s="46">
        <v>1540030000</v>
      </c>
      <c r="J249" s="42">
        <v>3</v>
      </c>
      <c r="K249" s="42" t="s">
        <v>13</v>
      </c>
      <c r="L249" s="41" t="s">
        <v>13</v>
      </c>
      <c r="M249" s="42" t="s">
        <v>13</v>
      </c>
      <c r="N249" s="41"/>
      <c r="O249" s="42"/>
      <c r="P249" s="41"/>
      <c r="Q249" s="41"/>
      <c r="R249" s="42"/>
      <c r="S249" s="41"/>
      <c r="T249" s="41"/>
      <c r="U249" s="42"/>
      <c r="V249" s="41"/>
    </row>
    <row r="250" spans="1:22">
      <c r="A250" s="42" t="s">
        <v>2079</v>
      </c>
      <c r="B250" s="42" t="s">
        <v>2134</v>
      </c>
      <c r="C250" s="42" t="s">
        <v>2135</v>
      </c>
      <c r="D250" s="42" t="s">
        <v>2438</v>
      </c>
      <c r="E250" s="42">
        <v>58.2667</v>
      </c>
      <c r="F250" s="42">
        <v>12.95</v>
      </c>
      <c r="G250" s="42" t="s">
        <v>13</v>
      </c>
      <c r="H250" s="63">
        <v>16096</v>
      </c>
      <c r="I250" s="46">
        <v>696860000</v>
      </c>
      <c r="J250" s="42">
        <v>3</v>
      </c>
      <c r="K250" s="42" t="s">
        <v>13</v>
      </c>
      <c r="L250" s="41" t="s">
        <v>13</v>
      </c>
      <c r="M250" s="42" t="s">
        <v>13</v>
      </c>
      <c r="N250" s="41"/>
      <c r="O250" s="42"/>
      <c r="P250" s="41"/>
      <c r="Q250" s="41"/>
      <c r="R250" s="42"/>
      <c r="S250" s="41"/>
      <c r="T250" s="41"/>
      <c r="U250" s="42"/>
      <c r="V250" s="41"/>
    </row>
    <row r="251" spans="1:22">
      <c r="A251" s="42" t="s">
        <v>2064</v>
      </c>
      <c r="B251" s="42" t="s">
        <v>2073</v>
      </c>
      <c r="C251" s="42" t="s">
        <v>2074</v>
      </c>
      <c r="D251" s="42" t="s">
        <v>2450</v>
      </c>
      <c r="E251" s="42">
        <v>57.108600000000003</v>
      </c>
      <c r="F251" s="42">
        <v>12.2661</v>
      </c>
      <c r="G251" s="42" t="s">
        <v>13</v>
      </c>
      <c r="H251" s="63">
        <v>65397</v>
      </c>
      <c r="I251" s="46">
        <v>868610000</v>
      </c>
      <c r="J251" s="42">
        <v>2</v>
      </c>
      <c r="K251" s="42" t="s">
        <v>13</v>
      </c>
      <c r="L251" s="40" t="s">
        <v>14</v>
      </c>
      <c r="M251" s="42" t="s">
        <v>13</v>
      </c>
      <c r="N251" s="41"/>
      <c r="O251" s="42"/>
      <c r="P251" s="41"/>
      <c r="Q251" s="41"/>
      <c r="R251" s="42"/>
      <c r="S251" s="41"/>
      <c r="T251" s="41"/>
      <c r="U251" s="42"/>
      <c r="V251" s="41"/>
    </row>
    <row r="252" spans="1:22">
      <c r="A252" s="42" t="s">
        <v>1783</v>
      </c>
      <c r="B252" s="42" t="s">
        <v>1831</v>
      </c>
      <c r="C252" s="42" t="s">
        <v>1832</v>
      </c>
      <c r="D252" s="42" t="s">
        <v>1787</v>
      </c>
      <c r="E252" s="42">
        <v>59.4</v>
      </c>
      <c r="F252" s="42">
        <v>18.333300000000001</v>
      </c>
      <c r="G252" s="42" t="s">
        <v>13</v>
      </c>
      <c r="H252" s="63">
        <v>11886</v>
      </c>
      <c r="I252" s="46">
        <v>57630000</v>
      </c>
      <c r="J252" s="42">
        <v>2</v>
      </c>
      <c r="K252" s="42" t="s">
        <v>13</v>
      </c>
      <c r="L252" s="40" t="s">
        <v>14</v>
      </c>
      <c r="M252" s="42" t="s">
        <v>13</v>
      </c>
      <c r="N252" s="41"/>
      <c r="O252" s="42"/>
      <c r="P252" s="41"/>
      <c r="Q252" s="41"/>
      <c r="R252" s="42"/>
      <c r="S252" s="41"/>
      <c r="T252" s="42" t="s">
        <v>1786</v>
      </c>
      <c r="U252" s="42" t="s">
        <v>13</v>
      </c>
      <c r="V252" s="42" t="s">
        <v>1787</v>
      </c>
    </row>
    <row r="253" spans="1:22">
      <c r="A253" s="42" t="s">
        <v>1993</v>
      </c>
      <c r="B253" s="42" t="s">
        <v>2002</v>
      </c>
      <c r="C253" s="42" t="s">
        <v>2003</v>
      </c>
      <c r="D253" s="42" t="s">
        <v>2446</v>
      </c>
      <c r="E253" s="42">
        <v>55.466700000000003</v>
      </c>
      <c r="F253" s="42">
        <v>13.0167</v>
      </c>
      <c r="G253" s="42" t="s">
        <v>13</v>
      </c>
      <c r="H253" s="63">
        <v>36915</v>
      </c>
      <c r="I253" s="46">
        <v>142650000</v>
      </c>
      <c r="J253" s="42">
        <v>2</v>
      </c>
      <c r="K253" s="42" t="s">
        <v>13</v>
      </c>
      <c r="L253" s="40" t="s">
        <v>14</v>
      </c>
      <c r="M253" s="42" t="s">
        <v>13</v>
      </c>
      <c r="N253" s="41"/>
      <c r="O253" s="42"/>
      <c r="P253" s="41"/>
      <c r="Q253" s="41"/>
      <c r="R253" s="42"/>
      <c r="S253" s="41"/>
      <c r="T253" s="42" t="s">
        <v>1998</v>
      </c>
      <c r="U253" s="42" t="s">
        <v>13</v>
      </c>
      <c r="V253" s="42" t="s">
        <v>1999</v>
      </c>
    </row>
    <row r="254" spans="1:22">
      <c r="A254" s="42" t="s">
        <v>1908</v>
      </c>
      <c r="B254" s="42" t="s">
        <v>1931</v>
      </c>
      <c r="C254" s="42" t="s">
        <v>1932</v>
      </c>
      <c r="D254" s="42" t="s">
        <v>1916</v>
      </c>
      <c r="E254" s="42">
        <v>57.433300000000003</v>
      </c>
      <c r="F254" s="42">
        <v>15.066700000000001</v>
      </c>
      <c r="G254" s="42" t="s">
        <v>13</v>
      </c>
      <c r="H254" s="63">
        <v>27502</v>
      </c>
      <c r="I254" s="46">
        <v>1500270000</v>
      </c>
      <c r="J254" s="42">
        <v>3</v>
      </c>
      <c r="K254" s="42" t="s">
        <v>13</v>
      </c>
      <c r="L254" s="41" t="s">
        <v>13</v>
      </c>
      <c r="M254" s="42" t="s">
        <v>13</v>
      </c>
      <c r="N254" s="41"/>
      <c r="O254" s="42"/>
      <c r="P254" s="41"/>
      <c r="Q254" s="41"/>
      <c r="R254" s="42"/>
      <c r="S254" s="41"/>
      <c r="T254" s="41"/>
      <c r="U254" s="42"/>
      <c r="V254" s="41"/>
    </row>
    <row r="255" spans="1:22">
      <c r="A255" s="42" t="s">
        <v>2343</v>
      </c>
      <c r="B255" s="42" t="s">
        <v>2366</v>
      </c>
      <c r="C255" s="42" t="s">
        <v>2367</v>
      </c>
      <c r="D255" s="42" t="s">
        <v>2445</v>
      </c>
      <c r="E255" s="42">
        <v>64.616699999999994</v>
      </c>
      <c r="F255" s="42">
        <v>16.649999999999999</v>
      </c>
      <c r="G255" s="42" t="s">
        <v>13</v>
      </c>
      <c r="H255" s="63">
        <v>6539</v>
      </c>
      <c r="I255" s="46">
        <v>8047210000</v>
      </c>
      <c r="J255" s="42">
        <v>3</v>
      </c>
      <c r="K255" s="42" t="s">
        <v>13</v>
      </c>
      <c r="L255" s="41" t="s">
        <v>13</v>
      </c>
      <c r="M255" s="42" t="s">
        <v>13</v>
      </c>
      <c r="N255" s="41"/>
      <c r="O255" s="42"/>
      <c r="P255" s="41"/>
      <c r="Q255" s="41"/>
      <c r="R255" s="42"/>
      <c r="S255" s="41"/>
      <c r="T255" s="41"/>
      <c r="U255" s="42"/>
      <c r="V255" s="41"/>
    </row>
    <row r="256" spans="1:22">
      <c r="A256" s="42" t="s">
        <v>1954</v>
      </c>
      <c r="B256" s="42" t="s">
        <v>1975</v>
      </c>
      <c r="C256" s="42" t="s">
        <v>1976</v>
      </c>
      <c r="D256" s="42" t="s">
        <v>1968</v>
      </c>
      <c r="E256" s="42">
        <v>57.665700000000001</v>
      </c>
      <c r="F256" s="42">
        <v>15.857900000000001</v>
      </c>
      <c r="G256" s="42" t="s">
        <v>13</v>
      </c>
      <c r="H256" s="63">
        <v>15672</v>
      </c>
      <c r="I256" s="46">
        <v>1140150000</v>
      </c>
      <c r="J256" s="42">
        <v>3</v>
      </c>
      <c r="K256" s="42" t="s">
        <v>13</v>
      </c>
      <c r="L256" s="40" t="s">
        <v>13</v>
      </c>
      <c r="M256" s="42" t="s">
        <v>13</v>
      </c>
      <c r="N256" s="41"/>
      <c r="O256" s="42"/>
      <c r="P256" s="41"/>
      <c r="Q256" s="41"/>
      <c r="R256" s="42"/>
      <c r="S256" s="41"/>
      <c r="T256" s="41"/>
      <c r="U256" s="42"/>
      <c r="V256" s="41"/>
    </row>
    <row r="257" spans="1:22">
      <c r="A257" s="42" t="s">
        <v>2343</v>
      </c>
      <c r="B257" s="42" t="s">
        <v>2350</v>
      </c>
      <c r="C257" s="42" t="s">
        <v>2351</v>
      </c>
      <c r="D257" s="42" t="s">
        <v>2445</v>
      </c>
      <c r="E257" s="42">
        <v>64.2</v>
      </c>
      <c r="F257" s="42">
        <v>19.7333</v>
      </c>
      <c r="G257" s="42" t="s">
        <v>13</v>
      </c>
      <c r="H257" s="63">
        <v>5485</v>
      </c>
      <c r="I257" s="46">
        <v>2630120000</v>
      </c>
      <c r="J257" s="42">
        <v>3</v>
      </c>
      <c r="K257" s="42" t="s">
        <v>13</v>
      </c>
      <c r="L257" s="41" t="s">
        <v>13</v>
      </c>
      <c r="M257" s="42" t="s">
        <v>13</v>
      </c>
      <c r="N257" s="41"/>
      <c r="O257" s="42"/>
      <c r="P257" s="41"/>
      <c r="Q257" s="41"/>
      <c r="R257" s="42"/>
      <c r="S257" s="41"/>
      <c r="T257" s="42" t="s">
        <v>2346</v>
      </c>
      <c r="U257" s="42" t="s">
        <v>13</v>
      </c>
      <c r="V257" s="42" t="s">
        <v>2347</v>
      </c>
    </row>
    <row r="258" spans="1:22">
      <c r="A258" s="42" t="s">
        <v>1858</v>
      </c>
      <c r="B258" s="42" t="s">
        <v>1859</v>
      </c>
      <c r="C258" s="42" t="s">
        <v>1860</v>
      </c>
      <c r="D258" s="42" t="s">
        <v>2449</v>
      </c>
      <c r="E258" s="42">
        <v>59.033299999999997</v>
      </c>
      <c r="F258" s="42">
        <v>15.8667</v>
      </c>
      <c r="G258" s="42" t="s">
        <v>13</v>
      </c>
      <c r="H258" s="63">
        <v>9144</v>
      </c>
      <c r="I258" s="46">
        <v>370320000</v>
      </c>
      <c r="J258" s="42">
        <v>3</v>
      </c>
      <c r="K258" s="42" t="s">
        <v>13</v>
      </c>
      <c r="L258" s="40" t="s">
        <v>13</v>
      </c>
      <c r="M258" s="42" t="s">
        <v>13</v>
      </c>
      <c r="N258" s="41"/>
      <c r="O258" s="42"/>
      <c r="P258" s="41"/>
      <c r="Q258" s="41"/>
      <c r="R258" s="42"/>
      <c r="S258" s="41"/>
      <c r="T258" s="41"/>
      <c r="U258" s="42"/>
      <c r="V258" s="41"/>
    </row>
    <row r="259" spans="1:22">
      <c r="A259" s="42" t="s">
        <v>2079</v>
      </c>
      <c r="B259" s="42" t="s">
        <v>2108</v>
      </c>
      <c r="C259" s="42" t="s">
        <v>2109</v>
      </c>
      <c r="D259" s="42" t="s">
        <v>2438</v>
      </c>
      <c r="E259" s="42">
        <v>58.034100000000002</v>
      </c>
      <c r="F259" s="42">
        <v>12.808299999999999</v>
      </c>
      <c r="G259" s="42" t="s">
        <v>13</v>
      </c>
      <c r="H259" s="63">
        <v>11946</v>
      </c>
      <c r="I259" s="46">
        <v>426600000</v>
      </c>
      <c r="J259" s="42">
        <v>3</v>
      </c>
      <c r="K259" s="42" t="s">
        <v>13</v>
      </c>
      <c r="L259" s="40" t="s">
        <v>13</v>
      </c>
      <c r="M259" s="42" t="s">
        <v>13</v>
      </c>
      <c r="N259" s="41"/>
      <c r="O259" s="42"/>
      <c r="P259" s="41"/>
      <c r="Q259" s="41"/>
      <c r="R259" s="42"/>
      <c r="S259" s="41"/>
      <c r="T259" s="41"/>
      <c r="U259" s="42"/>
      <c r="V259" s="41"/>
    </row>
    <row r="260" spans="1:22">
      <c r="A260" s="42" t="s">
        <v>2079</v>
      </c>
      <c r="B260" s="42" t="s">
        <v>2153</v>
      </c>
      <c r="C260" s="42" t="s">
        <v>2154</v>
      </c>
      <c r="D260" s="42" t="s">
        <v>2438</v>
      </c>
      <c r="E260" s="42">
        <v>58.363</v>
      </c>
      <c r="F260" s="42">
        <v>12.33</v>
      </c>
      <c r="G260" s="42" t="s">
        <v>13</v>
      </c>
      <c r="H260" s="63">
        <v>39624</v>
      </c>
      <c r="I260" s="46">
        <v>643940000</v>
      </c>
      <c r="J260" s="42">
        <v>2</v>
      </c>
      <c r="K260" s="42" t="s">
        <v>13</v>
      </c>
      <c r="L260" s="40" t="s">
        <v>13</v>
      </c>
      <c r="M260" s="42" t="s">
        <v>13</v>
      </c>
      <c r="N260" s="41"/>
      <c r="O260" s="42"/>
      <c r="P260" s="41"/>
      <c r="Q260" s="41"/>
      <c r="R260" s="42"/>
      <c r="S260" s="41"/>
      <c r="T260" s="41"/>
      <c r="U260" s="42"/>
      <c r="V260" s="41"/>
    </row>
    <row r="261" spans="1:22">
      <c r="A261" s="42" t="s">
        <v>2343</v>
      </c>
      <c r="B261" s="42" t="s">
        <v>2364</v>
      </c>
      <c r="C261" s="42" t="s">
        <v>2365</v>
      </c>
      <c r="D261" s="42" t="s">
        <v>2445</v>
      </c>
      <c r="E261" s="42">
        <v>63.916699999999999</v>
      </c>
      <c r="F261" s="42">
        <v>19.75</v>
      </c>
      <c r="G261" s="42" t="s">
        <v>13</v>
      </c>
      <c r="H261" s="63">
        <v>8997</v>
      </c>
      <c r="I261" s="46">
        <v>529510000</v>
      </c>
      <c r="J261" s="42">
        <v>3</v>
      </c>
      <c r="K261" s="42" t="s">
        <v>13</v>
      </c>
      <c r="L261" s="41" t="s">
        <v>13</v>
      </c>
      <c r="M261" s="42" t="s">
        <v>13</v>
      </c>
      <c r="N261" s="41"/>
      <c r="O261" s="42"/>
      <c r="P261" s="41"/>
      <c r="Q261" s="41"/>
      <c r="R261" s="42"/>
      <c r="S261" s="41"/>
      <c r="T261" s="42" t="s">
        <v>2346</v>
      </c>
      <c r="U261" s="42" t="s">
        <v>13</v>
      </c>
      <c r="V261" s="42" t="s">
        <v>2347</v>
      </c>
    </row>
    <row r="262" spans="1:22">
      <c r="A262" s="42" t="s">
        <v>1783</v>
      </c>
      <c r="B262" s="42" t="s">
        <v>1792</v>
      </c>
      <c r="C262" s="42" t="s">
        <v>1793</v>
      </c>
      <c r="D262" s="42" t="s">
        <v>1787</v>
      </c>
      <c r="E262" s="116">
        <v>59.329444000000002</v>
      </c>
      <c r="F262" s="116">
        <v>19.072222</v>
      </c>
      <c r="G262" s="42" t="s">
        <v>13</v>
      </c>
      <c r="H262" s="63">
        <v>45566</v>
      </c>
      <c r="I262" s="46">
        <v>443970000</v>
      </c>
      <c r="J262" s="42">
        <v>3</v>
      </c>
      <c r="K262" s="42" t="s">
        <v>13</v>
      </c>
      <c r="L262" s="40" t="s">
        <v>14</v>
      </c>
      <c r="M262" s="42" t="s">
        <v>13</v>
      </c>
      <c r="N262" s="40"/>
      <c r="O262" s="42"/>
      <c r="P262" s="40"/>
      <c r="Q262" s="41"/>
      <c r="R262" s="42"/>
      <c r="S262" s="41"/>
      <c r="T262" s="42" t="s">
        <v>1786</v>
      </c>
      <c r="U262" s="42" t="s">
        <v>13</v>
      </c>
      <c r="V262" s="42" t="s">
        <v>1787</v>
      </c>
    </row>
    <row r="263" spans="1:22">
      <c r="A263" s="42" t="s">
        <v>1908</v>
      </c>
      <c r="B263" s="42" t="s">
        <v>1927</v>
      </c>
      <c r="C263" s="42" t="s">
        <v>1928</v>
      </c>
      <c r="D263" s="42" t="s">
        <v>1916</v>
      </c>
      <c r="E263" s="42">
        <v>57.183300000000003</v>
      </c>
      <c r="F263" s="42">
        <v>14.033300000000001</v>
      </c>
      <c r="G263" s="42" t="s">
        <v>13</v>
      </c>
      <c r="H263" s="63">
        <v>34530</v>
      </c>
      <c r="I263" s="46">
        <v>1216170000</v>
      </c>
      <c r="J263" s="42">
        <v>2</v>
      </c>
      <c r="K263" s="42" t="s">
        <v>13</v>
      </c>
      <c r="L263" s="41" t="s">
        <v>13</v>
      </c>
      <c r="M263" s="42" t="s">
        <v>13</v>
      </c>
      <c r="N263" s="41"/>
      <c r="O263" s="42"/>
      <c r="P263" s="41"/>
      <c r="Q263" s="41"/>
      <c r="R263" s="42"/>
      <c r="S263" s="41"/>
      <c r="T263" s="41"/>
      <c r="U263" s="42"/>
      <c r="V263" s="41"/>
    </row>
    <row r="264" spans="1:22">
      <c r="A264" s="42" t="s">
        <v>1954</v>
      </c>
      <c r="B264" s="42" t="s">
        <v>1973</v>
      </c>
      <c r="C264" s="42" t="s">
        <v>1974</v>
      </c>
      <c r="D264" s="42" t="s">
        <v>1968</v>
      </c>
      <c r="E264" s="42">
        <v>57.75</v>
      </c>
      <c r="F264" s="42">
        <v>16.633299999999998</v>
      </c>
      <c r="G264" s="42" t="s">
        <v>13</v>
      </c>
      <c r="H264" s="63">
        <v>36655</v>
      </c>
      <c r="I264" s="46">
        <v>1873960000</v>
      </c>
      <c r="J264" s="42">
        <v>2</v>
      </c>
      <c r="K264" s="42" t="s">
        <v>13</v>
      </c>
      <c r="L264" s="40" t="s">
        <v>14</v>
      </c>
      <c r="M264" s="42" t="s">
        <v>13</v>
      </c>
      <c r="N264" s="41"/>
      <c r="O264" s="42"/>
      <c r="P264" s="41"/>
      <c r="Q264" s="41"/>
      <c r="R264" s="42"/>
      <c r="S264" s="41"/>
      <c r="T264" s="41"/>
      <c r="U264" s="42"/>
      <c r="V264" s="41"/>
    </row>
    <row r="265" spans="1:22">
      <c r="A265" s="42" t="s">
        <v>2240</v>
      </c>
      <c r="B265" s="42" t="s">
        <v>2253</v>
      </c>
      <c r="C265" s="42" t="s">
        <v>2246</v>
      </c>
      <c r="D265" s="42" t="s">
        <v>2440</v>
      </c>
      <c r="E265" s="42">
        <v>59.6173</v>
      </c>
      <c r="F265" s="42">
        <v>16.542200000000001</v>
      </c>
      <c r="G265" s="42" t="s">
        <v>13</v>
      </c>
      <c r="H265" s="63">
        <v>155551</v>
      </c>
      <c r="I265" s="46">
        <v>958360000</v>
      </c>
      <c r="J265" s="42">
        <v>1</v>
      </c>
      <c r="K265" s="42" t="s">
        <v>13</v>
      </c>
      <c r="L265" s="41" t="s">
        <v>13</v>
      </c>
      <c r="M265" s="42" t="s">
        <v>13</v>
      </c>
      <c r="N265" s="40" t="s">
        <v>2254</v>
      </c>
      <c r="O265" s="42" t="s">
        <v>13</v>
      </c>
      <c r="P265" s="40" t="s">
        <v>2246</v>
      </c>
      <c r="Q265" s="41"/>
      <c r="R265" s="42"/>
      <c r="S265" s="41"/>
      <c r="T265" s="42" t="s">
        <v>2245</v>
      </c>
      <c r="U265" s="42" t="s">
        <v>13</v>
      </c>
      <c r="V265" s="42" t="s">
        <v>2246</v>
      </c>
    </row>
    <row r="266" spans="1:22">
      <c r="A266" s="42" t="s">
        <v>1937</v>
      </c>
      <c r="B266" s="42" t="s">
        <v>1950</v>
      </c>
      <c r="C266" s="42" t="s">
        <v>1951</v>
      </c>
      <c r="D266" s="42" t="s">
        <v>2439</v>
      </c>
      <c r="E266" s="42">
        <v>56.883699999999997</v>
      </c>
      <c r="F266" s="42">
        <v>14.816700000000001</v>
      </c>
      <c r="G266" s="42" t="s">
        <v>13</v>
      </c>
      <c r="H266" s="63">
        <v>94859</v>
      </c>
      <c r="I266" s="46">
        <v>1664920000</v>
      </c>
      <c r="J266" s="42">
        <v>2</v>
      </c>
      <c r="K266" s="42" t="s">
        <v>13</v>
      </c>
      <c r="L266" s="41" t="s">
        <v>13</v>
      </c>
      <c r="M266" s="42" t="s">
        <v>13</v>
      </c>
      <c r="N266" s="41"/>
      <c r="O266" s="42"/>
      <c r="P266" s="41"/>
      <c r="Q266" s="41"/>
      <c r="R266" s="42"/>
      <c r="S266" s="41"/>
      <c r="T266" s="41"/>
      <c r="U266" s="42"/>
      <c r="V266" s="41"/>
    </row>
    <row r="267" spans="1:22">
      <c r="A267" s="42" t="s">
        <v>1877</v>
      </c>
      <c r="B267" s="42" t="s">
        <v>1880</v>
      </c>
      <c r="C267" s="42" t="s">
        <v>1881</v>
      </c>
      <c r="D267" s="42" t="s">
        <v>2448</v>
      </c>
      <c r="E267" s="120">
        <v>57.859519499999998</v>
      </c>
      <c r="F267" s="120">
        <v>15.2973458</v>
      </c>
      <c r="G267" s="42" t="s">
        <v>13</v>
      </c>
      <c r="H267" s="63">
        <v>3726</v>
      </c>
      <c r="I267" s="46">
        <v>675330000</v>
      </c>
      <c r="J267" s="42">
        <v>3</v>
      </c>
      <c r="K267" s="42" t="s">
        <v>13</v>
      </c>
      <c r="L267" s="41" t="s">
        <v>13</v>
      </c>
      <c r="M267" s="42" t="s">
        <v>13</v>
      </c>
      <c r="N267" s="41"/>
      <c r="O267" s="42"/>
      <c r="P267" s="41"/>
      <c r="Q267" s="41"/>
      <c r="R267" s="42"/>
      <c r="S267" s="41"/>
      <c r="T267" s="41"/>
      <c r="U267" s="42"/>
      <c r="V267" s="41"/>
    </row>
    <row r="268" spans="1:22">
      <c r="A268" s="42" t="s">
        <v>1993</v>
      </c>
      <c r="B268" s="42" t="s">
        <v>2052</v>
      </c>
      <c r="C268" s="42" t="s">
        <v>2053</v>
      </c>
      <c r="D268" s="42" t="s">
        <v>2446</v>
      </c>
      <c r="E268" s="42">
        <v>55.416699999999999</v>
      </c>
      <c r="F268" s="42">
        <v>13.816700000000001</v>
      </c>
      <c r="G268" s="42" t="s">
        <v>13</v>
      </c>
      <c r="H268" s="63">
        <v>30970</v>
      </c>
      <c r="I268" s="46">
        <v>349920000</v>
      </c>
      <c r="J268" s="42">
        <v>2</v>
      </c>
      <c r="K268" s="42" t="s">
        <v>13</v>
      </c>
      <c r="L268" s="40" t="s">
        <v>14</v>
      </c>
      <c r="M268" s="42" t="s">
        <v>13</v>
      </c>
      <c r="N268" s="41"/>
      <c r="O268" s="42"/>
      <c r="P268" s="41"/>
      <c r="Q268" s="41"/>
      <c r="R268" s="42"/>
      <c r="S268" s="41"/>
      <c r="T268" s="41"/>
      <c r="U268" s="42"/>
      <c r="V268" s="41"/>
    </row>
    <row r="269" spans="1:22">
      <c r="A269" s="42" t="s">
        <v>2079</v>
      </c>
      <c r="B269" s="42" t="s">
        <v>2165</v>
      </c>
      <c r="C269" s="42" t="s">
        <v>2166</v>
      </c>
      <c r="D269" s="42" t="s">
        <v>2438</v>
      </c>
      <c r="E269" s="42">
        <v>59.05</v>
      </c>
      <c r="F269" s="42">
        <v>12.7</v>
      </c>
      <c r="G269" s="42" t="s">
        <v>13</v>
      </c>
      <c r="H269" s="63">
        <v>12441</v>
      </c>
      <c r="I269" s="46">
        <v>480980000</v>
      </c>
      <c r="J269" s="42">
        <v>2</v>
      </c>
      <c r="K269" s="42" t="s">
        <v>13</v>
      </c>
      <c r="L269" s="41" t="s">
        <v>13</v>
      </c>
      <c r="M269" s="42" t="s">
        <v>13</v>
      </c>
      <c r="N269" s="41"/>
      <c r="O269" s="42"/>
      <c r="P269" s="41"/>
      <c r="Q269" s="41"/>
      <c r="R269" s="42"/>
      <c r="S269" s="41"/>
      <c r="T269" s="41"/>
      <c r="U269" s="42"/>
      <c r="V269" s="41"/>
    </row>
    <row r="270" spans="1:22">
      <c r="A270" s="42" t="s">
        <v>2311</v>
      </c>
      <c r="B270" s="42" t="s">
        <v>2312</v>
      </c>
      <c r="C270" s="42" t="s">
        <v>2313</v>
      </c>
      <c r="D270" s="42" t="s">
        <v>2451</v>
      </c>
      <c r="E270" s="42">
        <v>62.5167</v>
      </c>
      <c r="F270" s="42">
        <v>15.6167</v>
      </c>
      <c r="G270" s="42" t="s">
        <v>13</v>
      </c>
      <c r="H270" s="63">
        <v>9226</v>
      </c>
      <c r="I270" s="46">
        <v>3050170000</v>
      </c>
      <c r="J270" s="42">
        <v>3</v>
      </c>
      <c r="K270" s="42" t="s">
        <v>13</v>
      </c>
      <c r="L270" s="40" t="s">
        <v>13</v>
      </c>
      <c r="M270" s="42" t="s">
        <v>13</v>
      </c>
      <c r="N270" s="41"/>
      <c r="O270" s="42"/>
      <c r="P270" s="41"/>
      <c r="Q270" s="41"/>
      <c r="R270" s="42"/>
      <c r="S270" s="41"/>
      <c r="T270" s="41"/>
      <c r="U270" s="42"/>
      <c r="V270" s="41"/>
    </row>
    <row r="271" spans="1:22">
      <c r="A271" s="42" t="s">
        <v>2326</v>
      </c>
      <c r="B271" s="42" t="s">
        <v>2335</v>
      </c>
      <c r="C271" s="42" t="s">
        <v>2336</v>
      </c>
      <c r="D271" s="42" t="s">
        <v>2444</v>
      </c>
      <c r="E271" s="42">
        <v>63.393799999999999</v>
      </c>
      <c r="F271" s="42">
        <v>12.9351</v>
      </c>
      <c r="G271" s="42" t="s">
        <v>13</v>
      </c>
      <c r="H271" s="63">
        <v>12049</v>
      </c>
      <c r="I271" s="46">
        <v>7195000000</v>
      </c>
      <c r="J271" s="42">
        <v>3</v>
      </c>
      <c r="K271" s="42" t="s">
        <v>13</v>
      </c>
      <c r="L271" s="41" t="s">
        <v>13</v>
      </c>
      <c r="M271" s="42" t="s">
        <v>13</v>
      </c>
      <c r="N271" s="41"/>
      <c r="O271" s="42"/>
      <c r="P271" s="41"/>
      <c r="Q271" s="41"/>
      <c r="R271" s="42"/>
      <c r="S271" s="41"/>
      <c r="T271" s="41"/>
      <c r="U271" s="42"/>
      <c r="V271" s="41"/>
    </row>
    <row r="272" spans="1:22">
      <c r="A272" s="42" t="s">
        <v>2181</v>
      </c>
      <c r="B272" s="42" t="s">
        <v>2198</v>
      </c>
      <c r="C272" s="42" t="s">
        <v>2199</v>
      </c>
      <c r="D272" s="42" t="s">
        <v>2442</v>
      </c>
      <c r="E272" s="42">
        <v>59.383299999999998</v>
      </c>
      <c r="F272" s="42">
        <v>12.1333</v>
      </c>
      <c r="G272" s="42" t="s">
        <v>13</v>
      </c>
      <c r="H272" s="63">
        <v>9996</v>
      </c>
      <c r="I272" s="46">
        <v>1409470000</v>
      </c>
      <c r="J272" s="42">
        <v>3</v>
      </c>
      <c r="K272" s="42" t="s">
        <v>13</v>
      </c>
      <c r="L272" s="41" t="s">
        <v>13</v>
      </c>
      <c r="M272" s="42" t="s">
        <v>13</v>
      </c>
      <c r="N272" s="41"/>
      <c r="O272" s="42"/>
      <c r="P272" s="41"/>
      <c r="Q272" s="41"/>
      <c r="R272" s="42"/>
      <c r="S272" s="41"/>
      <c r="T272" s="41"/>
      <c r="U272" s="42"/>
      <c r="V272" s="41"/>
    </row>
    <row r="273" spans="1:22">
      <c r="A273" s="42" t="s">
        <v>2343</v>
      </c>
      <c r="B273" s="42" t="s">
        <v>2368</v>
      </c>
      <c r="C273" s="42" t="s">
        <v>2369</v>
      </c>
      <c r="D273" s="42" t="s">
        <v>2445</v>
      </c>
      <c r="E273" s="42">
        <v>64.166700000000006</v>
      </c>
      <c r="F273" s="42">
        <v>17.333300000000001</v>
      </c>
      <c r="G273" s="42" t="s">
        <v>13</v>
      </c>
      <c r="H273" s="63">
        <v>2805</v>
      </c>
      <c r="I273" s="46">
        <v>4223450000</v>
      </c>
      <c r="J273" s="42">
        <v>3</v>
      </c>
      <c r="K273" s="42" t="s">
        <v>13</v>
      </c>
      <c r="L273" s="41" t="s">
        <v>13</v>
      </c>
      <c r="M273" s="42" t="s">
        <v>13</v>
      </c>
      <c r="N273" s="41"/>
      <c r="O273" s="42"/>
      <c r="P273" s="41"/>
      <c r="Q273" s="41"/>
      <c r="R273" s="42"/>
      <c r="S273" s="41"/>
      <c r="T273" s="41"/>
      <c r="U273" s="42"/>
      <c r="V273" s="41"/>
    </row>
    <row r="274" spans="1:22">
      <c r="A274" s="42" t="s">
        <v>1993</v>
      </c>
      <c r="B274" s="42" t="s">
        <v>2036</v>
      </c>
      <c r="C274" s="42" t="s">
        <v>2037</v>
      </c>
      <c r="D274" s="42" t="s">
        <v>2446</v>
      </c>
      <c r="E274" s="42">
        <v>56.133299999999998</v>
      </c>
      <c r="F274" s="42">
        <v>12.95</v>
      </c>
      <c r="G274" s="42" t="s">
        <v>13</v>
      </c>
      <c r="H274" s="63">
        <v>16063</v>
      </c>
      <c r="I274" s="46">
        <v>92340000</v>
      </c>
      <c r="J274" s="42">
        <v>2</v>
      </c>
      <c r="K274" s="42" t="s">
        <v>13</v>
      </c>
      <c r="L274" s="41" t="s">
        <v>13</v>
      </c>
      <c r="M274" s="42" t="s">
        <v>13</v>
      </c>
      <c r="N274" s="41"/>
      <c r="O274" s="42"/>
      <c r="P274" s="41"/>
      <c r="Q274" s="41"/>
      <c r="R274" s="42"/>
      <c r="S274" s="41"/>
      <c r="T274" s="42" t="s">
        <v>2010</v>
      </c>
      <c r="U274" s="42" t="s">
        <v>13</v>
      </c>
      <c r="V274" s="42" t="s">
        <v>2011</v>
      </c>
    </row>
    <row r="275" spans="1:22">
      <c r="A275" s="42" t="s">
        <v>1877</v>
      </c>
      <c r="B275" s="42" t="s">
        <v>1888</v>
      </c>
      <c r="C275" s="42" t="s">
        <v>1889</v>
      </c>
      <c r="D275" s="42" t="s">
        <v>2448</v>
      </c>
      <c r="E275" s="42">
        <v>58.2</v>
      </c>
      <c r="F275" s="42">
        <v>16</v>
      </c>
      <c r="G275" s="42" t="s">
        <v>13</v>
      </c>
      <c r="H275" s="63">
        <v>11427</v>
      </c>
      <c r="I275" s="46">
        <v>686540000</v>
      </c>
      <c r="J275" s="42">
        <v>2</v>
      </c>
      <c r="K275" s="42" t="s">
        <v>13</v>
      </c>
      <c r="L275" s="40" t="s">
        <v>13</v>
      </c>
      <c r="M275" s="42" t="s">
        <v>13</v>
      </c>
      <c r="N275" s="41"/>
      <c r="O275" s="42"/>
      <c r="P275" s="41"/>
      <c r="Q275" s="41"/>
      <c r="R275" s="42"/>
      <c r="S275" s="41"/>
      <c r="T275" s="42" t="s">
        <v>1884</v>
      </c>
      <c r="U275" s="42" t="s">
        <v>13</v>
      </c>
      <c r="V275" s="42" t="s">
        <v>1885</v>
      </c>
    </row>
    <row r="276" spans="1:22">
      <c r="A276" s="42" t="s">
        <v>1937</v>
      </c>
      <c r="B276" s="42" t="s">
        <v>1946</v>
      </c>
      <c r="C276" s="42" t="s">
        <v>1947</v>
      </c>
      <c r="D276" s="42" t="s">
        <v>2439</v>
      </c>
      <c r="E276" s="42">
        <v>56.55</v>
      </c>
      <c r="F276" s="42">
        <v>14.1333</v>
      </c>
      <c r="G276" s="42" t="s">
        <v>13</v>
      </c>
      <c r="H276" s="63">
        <v>17884</v>
      </c>
      <c r="I276" s="46">
        <v>890460000</v>
      </c>
      <c r="J276" s="42">
        <v>2</v>
      </c>
      <c r="K276" s="42" t="s">
        <v>13</v>
      </c>
      <c r="L276" s="41" t="s">
        <v>13</v>
      </c>
      <c r="M276" s="42" t="s">
        <v>13</v>
      </c>
      <c r="N276" s="41"/>
      <c r="O276" s="42"/>
      <c r="P276" s="41"/>
      <c r="Q276" s="41"/>
      <c r="R276" s="42"/>
      <c r="S276" s="41"/>
      <c r="T276" s="41"/>
      <c r="U276" s="42"/>
      <c r="V276" s="41"/>
    </row>
    <row r="277" spans="1:22">
      <c r="A277" s="42" t="s">
        <v>2263</v>
      </c>
      <c r="B277" s="42" t="s">
        <v>2276</v>
      </c>
      <c r="C277" s="42" t="s">
        <v>2277</v>
      </c>
      <c r="D277" s="42" t="s">
        <v>2443</v>
      </c>
      <c r="E277" s="42">
        <v>61.2333</v>
      </c>
      <c r="F277" s="42">
        <v>14.033300000000001</v>
      </c>
      <c r="G277" s="42" t="s">
        <v>13</v>
      </c>
      <c r="H277" s="63">
        <v>7033</v>
      </c>
      <c r="I277" s="46">
        <v>6871320000</v>
      </c>
      <c r="J277" s="42">
        <v>3</v>
      </c>
      <c r="K277" s="42" t="s">
        <v>13</v>
      </c>
      <c r="L277" s="41" t="s">
        <v>13</v>
      </c>
      <c r="M277" s="42" t="s">
        <v>13</v>
      </c>
      <c r="N277" s="41"/>
      <c r="O277" s="42"/>
      <c r="P277" s="41"/>
      <c r="Q277" s="41"/>
      <c r="R277" s="42"/>
      <c r="S277" s="41"/>
      <c r="T277" s="41"/>
      <c r="U277" s="42"/>
      <c r="V277" s="41"/>
    </row>
    <row r="278" spans="1:22">
      <c r="A278" s="42" t="s">
        <v>1839</v>
      </c>
      <c r="B278" s="42" t="s">
        <v>1842</v>
      </c>
      <c r="C278" s="42" t="s">
        <v>1843</v>
      </c>
      <c r="D278" s="42" t="s">
        <v>1847</v>
      </c>
      <c r="E278" s="116">
        <v>60.568607</v>
      </c>
      <c r="F278" s="116">
        <v>17.448913000000001</v>
      </c>
      <c r="G278" s="42" t="s">
        <v>13</v>
      </c>
      <c r="H278" s="63">
        <v>9511</v>
      </c>
      <c r="I278" s="46">
        <v>221560000</v>
      </c>
      <c r="J278" s="42">
        <v>3</v>
      </c>
      <c r="K278" s="42" t="s">
        <v>13</v>
      </c>
      <c r="L278" s="40" t="s">
        <v>14</v>
      </c>
      <c r="M278" s="42" t="s">
        <v>13</v>
      </c>
      <c r="N278" s="41"/>
      <c r="O278" s="42"/>
      <c r="P278" s="41"/>
      <c r="Q278" s="41"/>
      <c r="R278" s="42"/>
      <c r="S278" s="41"/>
      <c r="T278" s="41"/>
      <c r="U278" s="42"/>
      <c r="V278" s="42"/>
    </row>
    <row r="279" spans="1:22">
      <c r="A279" s="42" t="s">
        <v>2376</v>
      </c>
      <c r="B279" s="42" t="s">
        <v>2390</v>
      </c>
      <c r="C279" s="42" t="s">
        <v>2391</v>
      </c>
      <c r="D279" s="42" t="s">
        <v>2441</v>
      </c>
      <c r="E279" s="42">
        <v>65.666700000000006</v>
      </c>
      <c r="F279" s="42">
        <v>21</v>
      </c>
      <c r="G279" s="42" t="s">
        <v>13</v>
      </c>
      <c r="H279" s="63">
        <v>8054</v>
      </c>
      <c r="I279" s="46">
        <v>1699250000</v>
      </c>
      <c r="J279" s="42">
        <v>3</v>
      </c>
      <c r="K279" s="42" t="s">
        <v>13</v>
      </c>
      <c r="L279" s="41" t="s">
        <v>13</v>
      </c>
      <c r="M279" s="42" t="s">
        <v>13</v>
      </c>
      <c r="N279" s="41"/>
      <c r="O279" s="42"/>
      <c r="P279" s="41"/>
      <c r="Q279" s="41"/>
      <c r="R279" s="42"/>
      <c r="S279" s="41"/>
      <c r="T279" s="41"/>
      <c r="U279" s="42"/>
      <c r="V279" s="41"/>
    </row>
    <row r="280" spans="1:22">
      <c r="A280" s="42" t="s">
        <v>1993</v>
      </c>
      <c r="B280" s="42" t="s">
        <v>2060</v>
      </c>
      <c r="C280" s="42" t="s">
        <v>2061</v>
      </c>
      <c r="D280" s="42" t="s">
        <v>2446</v>
      </c>
      <c r="E280" s="42">
        <v>56.25</v>
      </c>
      <c r="F280" s="42">
        <v>12.8667</v>
      </c>
      <c r="G280" s="42" t="s">
        <v>13</v>
      </c>
      <c r="H280" s="63">
        <v>42910</v>
      </c>
      <c r="I280" s="46">
        <v>419800000</v>
      </c>
      <c r="J280" s="42">
        <v>2</v>
      </c>
      <c r="K280" s="42" t="s">
        <v>13</v>
      </c>
      <c r="L280" s="40" t="s">
        <v>14</v>
      </c>
      <c r="M280" s="42" t="s">
        <v>13</v>
      </c>
      <c r="N280" s="41"/>
      <c r="O280" s="42"/>
      <c r="P280" s="41"/>
      <c r="Q280" s="41"/>
      <c r="R280" s="42"/>
      <c r="S280" s="41"/>
      <c r="T280" s="42" t="s">
        <v>2010</v>
      </c>
      <c r="U280" s="42" t="s">
        <v>13</v>
      </c>
      <c r="V280" s="42" t="s">
        <v>2011</v>
      </c>
    </row>
    <row r="281" spans="1:22">
      <c r="A281" s="42" t="s">
        <v>2079</v>
      </c>
      <c r="B281" s="42" t="s">
        <v>2086</v>
      </c>
      <c r="C281" s="42" t="s">
        <v>2087</v>
      </c>
      <c r="D281" s="42" t="s">
        <v>2438</v>
      </c>
      <c r="E281" s="42">
        <v>57.708100000000002</v>
      </c>
      <c r="F281" s="42">
        <v>11.641299999999999</v>
      </c>
      <c r="G281" s="42" t="s">
        <v>13</v>
      </c>
      <c r="H281" s="63">
        <v>12934</v>
      </c>
      <c r="I281" s="46">
        <v>25750000</v>
      </c>
      <c r="J281" s="42">
        <v>2</v>
      </c>
      <c r="K281" s="42" t="s">
        <v>13</v>
      </c>
      <c r="L281" s="40" t="s">
        <v>14</v>
      </c>
      <c r="M281" s="42" t="s">
        <v>13</v>
      </c>
      <c r="N281" s="41"/>
      <c r="O281" s="42"/>
      <c r="P281" s="41"/>
      <c r="Q281" s="41"/>
      <c r="R281" s="42"/>
      <c r="S281" s="41"/>
      <c r="T281" s="42" t="s">
        <v>2077</v>
      </c>
      <c r="U281" s="42" t="s">
        <v>13</v>
      </c>
      <c r="V281" s="42" t="s">
        <v>2078</v>
      </c>
    </row>
    <row r="282" spans="1:22">
      <c r="A282" s="42" t="s">
        <v>1877</v>
      </c>
      <c r="B282" s="42" t="s">
        <v>1878</v>
      </c>
      <c r="C282" s="42" t="s">
        <v>1879</v>
      </c>
      <c r="D282" s="42" t="s">
        <v>2448</v>
      </c>
      <c r="E282" s="42">
        <v>58.2333</v>
      </c>
      <c r="F282" s="42">
        <v>14.65</v>
      </c>
      <c r="G282" s="42" t="s">
        <v>13</v>
      </c>
      <c r="H282" s="63">
        <v>5338</v>
      </c>
      <c r="I282" s="46">
        <v>434050000</v>
      </c>
      <c r="J282" s="42">
        <v>3</v>
      </c>
      <c r="K282" s="42" t="s">
        <v>13</v>
      </c>
      <c r="L282" s="41" t="s">
        <v>13</v>
      </c>
      <c r="M282" s="42" t="s">
        <v>13</v>
      </c>
      <c r="N282" s="41"/>
      <c r="O282" s="42"/>
      <c r="P282" s="41"/>
      <c r="Q282" s="41"/>
      <c r="R282" s="42"/>
      <c r="S282" s="41"/>
      <c r="T282" s="41"/>
      <c r="U282" s="42"/>
      <c r="V282" s="41"/>
    </row>
    <row r="283" spans="1:22">
      <c r="A283" s="42" t="s">
        <v>2214</v>
      </c>
      <c r="B283" s="42" t="s">
        <v>2228</v>
      </c>
      <c r="C283" s="42" t="s">
        <v>2218</v>
      </c>
      <c r="D283" s="42" t="s">
        <v>2218</v>
      </c>
      <c r="E283" s="42">
        <v>59.2669</v>
      </c>
      <c r="F283" s="42">
        <v>15.1965</v>
      </c>
      <c r="G283" s="42" t="s">
        <v>13</v>
      </c>
      <c r="H283" s="63">
        <v>156381</v>
      </c>
      <c r="I283" s="46">
        <v>1373030000</v>
      </c>
      <c r="J283" s="42">
        <v>1</v>
      </c>
      <c r="K283" s="42" t="s">
        <v>13</v>
      </c>
      <c r="L283" s="41" t="s">
        <v>13</v>
      </c>
      <c r="M283" s="42" t="s">
        <v>13</v>
      </c>
      <c r="N283" s="40" t="s">
        <v>2229</v>
      </c>
      <c r="O283" s="42" t="s">
        <v>13</v>
      </c>
      <c r="P283" s="40" t="s">
        <v>2218</v>
      </c>
      <c r="Q283" s="41"/>
      <c r="R283" s="42"/>
      <c r="S283" s="41"/>
      <c r="T283" s="42" t="s">
        <v>2217</v>
      </c>
      <c r="U283" s="42" t="s">
        <v>13</v>
      </c>
      <c r="V283" s="42" t="s">
        <v>2218</v>
      </c>
    </row>
    <row r="284" spans="1:22">
      <c r="A284" s="42" t="s">
        <v>1993</v>
      </c>
      <c r="B284" s="42" t="s">
        <v>2006</v>
      </c>
      <c r="C284" s="42" t="s">
        <v>2007</v>
      </c>
      <c r="D284" s="42" t="s">
        <v>2446</v>
      </c>
      <c r="E284" s="42">
        <v>56.283299999999997</v>
      </c>
      <c r="F284" s="42">
        <v>13.283300000000001</v>
      </c>
      <c r="G284" s="42" t="s">
        <v>13</v>
      </c>
      <c r="H284" s="63">
        <v>10451</v>
      </c>
      <c r="I284" s="46">
        <v>319260000</v>
      </c>
      <c r="J284" s="42">
        <v>3</v>
      </c>
      <c r="K284" s="42" t="s">
        <v>13</v>
      </c>
      <c r="L284" s="40" t="s">
        <v>13</v>
      </c>
      <c r="M284" s="42" t="s">
        <v>13</v>
      </c>
      <c r="N284" s="41"/>
      <c r="O284" s="42"/>
      <c r="P284" s="41"/>
      <c r="Q284" s="41"/>
      <c r="R284" s="42"/>
      <c r="S284" s="41"/>
      <c r="T284" s="41"/>
      <c r="U284" s="42"/>
      <c r="V284" s="41"/>
    </row>
    <row r="285" spans="1:22">
      <c r="A285" s="42" t="s">
        <v>2311</v>
      </c>
      <c r="B285" s="42" t="s">
        <v>2324</v>
      </c>
      <c r="C285" s="42" t="s">
        <v>2325</v>
      </c>
      <c r="D285" s="42" t="s">
        <v>2451</v>
      </c>
      <c r="E285" s="42">
        <v>63.293999999999997</v>
      </c>
      <c r="F285" s="42">
        <v>18.712199999999999</v>
      </c>
      <c r="G285" s="42" t="s">
        <v>13</v>
      </c>
      <c r="H285" s="63">
        <v>55807</v>
      </c>
      <c r="I285" s="46">
        <v>6376530000</v>
      </c>
      <c r="J285" s="42">
        <v>3</v>
      </c>
      <c r="K285" s="42" t="s">
        <v>13</v>
      </c>
      <c r="L285" s="40" t="s">
        <v>14</v>
      </c>
      <c r="M285" s="42" t="s">
        <v>13</v>
      </c>
      <c r="N285" s="41"/>
      <c r="O285" s="42"/>
      <c r="P285" s="41"/>
      <c r="Q285" s="41"/>
      <c r="R285" s="42"/>
      <c r="S285" s="41"/>
      <c r="T285" s="41"/>
      <c r="U285" s="42"/>
      <c r="V285" s="41"/>
    </row>
    <row r="286" spans="1:22">
      <c r="A286" s="42" t="s">
        <v>2326</v>
      </c>
      <c r="B286" s="42" t="s">
        <v>2341</v>
      </c>
      <c r="C286" s="42" t="s">
        <v>2342</v>
      </c>
      <c r="D286" s="42" t="s">
        <v>2444</v>
      </c>
      <c r="E286" s="42">
        <v>63.177500000000002</v>
      </c>
      <c r="F286" s="42">
        <v>14.641400000000001</v>
      </c>
      <c r="G286" s="42" t="s">
        <v>13</v>
      </c>
      <c r="H286" s="63">
        <v>63985</v>
      </c>
      <c r="I286" s="46">
        <v>2208350000</v>
      </c>
      <c r="J286" s="42">
        <v>2</v>
      </c>
      <c r="K286" s="42" t="s">
        <v>13</v>
      </c>
      <c r="L286" s="41" t="s">
        <v>13</v>
      </c>
      <c r="M286" s="42" t="s">
        <v>13</v>
      </c>
      <c r="N286" s="41"/>
      <c r="O286" s="42"/>
      <c r="P286" s="41"/>
      <c r="Q286" s="41"/>
      <c r="R286" s="42"/>
      <c r="S286" s="41"/>
      <c r="T286" s="41"/>
      <c r="U286" s="42"/>
      <c r="V286" s="41"/>
    </row>
    <row r="287" spans="1:22">
      <c r="A287" s="42" t="s">
        <v>1783</v>
      </c>
      <c r="B287" s="42" t="s">
        <v>1790</v>
      </c>
      <c r="C287" s="42" t="s">
        <v>1791</v>
      </c>
      <c r="D287" s="42" t="s">
        <v>1787</v>
      </c>
      <c r="E287" s="116">
        <v>59.485833333332998</v>
      </c>
      <c r="F287" s="116">
        <v>18.386666666667001</v>
      </c>
      <c r="G287" s="42" t="s">
        <v>13</v>
      </c>
      <c r="H287" s="63">
        <v>46644</v>
      </c>
      <c r="I287" s="46">
        <v>312350000</v>
      </c>
      <c r="J287" s="42">
        <v>2</v>
      </c>
      <c r="K287" s="42" t="s">
        <v>13</v>
      </c>
      <c r="L287" s="40" t="s">
        <v>14</v>
      </c>
      <c r="M287" s="42" t="s">
        <v>13</v>
      </c>
      <c r="N287" s="40"/>
      <c r="O287" s="42"/>
      <c r="P287" s="40"/>
      <c r="Q287" s="41"/>
      <c r="R287" s="42"/>
      <c r="S287" s="41"/>
      <c r="T287" s="42" t="s">
        <v>1786</v>
      </c>
      <c r="U287" s="42" t="s">
        <v>13</v>
      </c>
      <c r="V287" s="42" t="s">
        <v>1787</v>
      </c>
    </row>
    <row r="288" spans="1:22">
      <c r="A288" s="42" t="s">
        <v>1839</v>
      </c>
      <c r="B288" s="42" t="s">
        <v>1856</v>
      </c>
      <c r="C288" s="42" t="s">
        <v>1857</v>
      </c>
      <c r="D288" s="42" t="s">
        <v>1847</v>
      </c>
      <c r="E288" s="42">
        <v>60.258899999999997</v>
      </c>
      <c r="F288" s="42">
        <v>18.3736</v>
      </c>
      <c r="G288" s="42" t="s">
        <v>13</v>
      </c>
      <c r="H288" s="63">
        <v>22251</v>
      </c>
      <c r="I288" s="46">
        <v>1474520000</v>
      </c>
      <c r="J288" s="42">
        <v>3</v>
      </c>
      <c r="K288" s="42" t="s">
        <v>13</v>
      </c>
      <c r="L288" s="40" t="s">
        <v>14</v>
      </c>
      <c r="M288" s="42" t="s">
        <v>13</v>
      </c>
      <c r="N288" s="41"/>
      <c r="O288" s="42"/>
      <c r="P288" s="41"/>
      <c r="Q288" s="41"/>
      <c r="R288" s="42"/>
      <c r="S288" s="41"/>
      <c r="T288" s="42" t="s">
        <v>1846</v>
      </c>
      <c r="U288" s="42" t="s">
        <v>13</v>
      </c>
      <c r="V288" s="42" t="s">
        <v>1847</v>
      </c>
    </row>
    <row r="289" spans="1:22">
      <c r="A289" s="42" t="s">
        <v>1993</v>
      </c>
      <c r="B289" s="42" t="s">
        <v>2004</v>
      </c>
      <c r="C289" s="42" t="s">
        <v>2005</v>
      </c>
      <c r="D289" s="42" t="s">
        <v>2446</v>
      </c>
      <c r="E289" s="116">
        <v>56.237877300000001</v>
      </c>
      <c r="F289" s="116">
        <v>14.2161662</v>
      </c>
      <c r="G289" s="42" t="s">
        <v>13</v>
      </c>
      <c r="H289" s="63">
        <v>15017</v>
      </c>
      <c r="I289" s="46">
        <v>431670000</v>
      </c>
      <c r="J289" s="42">
        <v>3</v>
      </c>
      <c r="K289" s="42" t="s">
        <v>13</v>
      </c>
      <c r="L289" s="40" t="s">
        <v>13</v>
      </c>
      <c r="M289" s="42" t="s">
        <v>13</v>
      </c>
      <c r="N289" s="41"/>
      <c r="O289" s="42"/>
      <c r="P289" s="41"/>
      <c r="Q289" s="41"/>
      <c r="R289" s="42"/>
      <c r="S289" s="41"/>
      <c r="T289" s="41"/>
      <c r="U289" s="42"/>
      <c r="V289" s="41"/>
    </row>
    <row r="290" spans="1:22">
      <c r="A290" s="42" t="s">
        <v>2376</v>
      </c>
      <c r="B290" s="42" t="s">
        <v>2381</v>
      </c>
      <c r="C290" s="42" t="s">
        <v>2382</v>
      </c>
      <c r="D290" s="42" t="s">
        <v>2441</v>
      </c>
      <c r="E290" s="42">
        <v>66.316699999999997</v>
      </c>
      <c r="F290" s="42">
        <v>22.833300000000001</v>
      </c>
      <c r="G290" s="42" t="s">
        <v>13</v>
      </c>
      <c r="H290" s="63">
        <v>3289</v>
      </c>
      <c r="I290" s="46">
        <v>2764760000</v>
      </c>
      <c r="J290" s="42">
        <v>3</v>
      </c>
      <c r="K290" s="42" t="s">
        <v>13</v>
      </c>
      <c r="L290" s="41" t="s">
        <v>13</v>
      </c>
      <c r="M290" s="42" t="s">
        <v>13</v>
      </c>
      <c r="N290" s="41"/>
      <c r="O290" s="42"/>
      <c r="P290" s="41"/>
      <c r="Q290" s="41"/>
      <c r="R290" s="42"/>
      <c r="S290" s="41"/>
      <c r="T290" s="41"/>
      <c r="U290" s="42"/>
      <c r="V290" s="41"/>
    </row>
    <row r="291" spans="1:22">
      <c r="A291" s="42" t="s">
        <v>2376</v>
      </c>
      <c r="B291" s="42" t="s">
        <v>2385</v>
      </c>
      <c r="C291" s="42" t="s">
        <v>1568</v>
      </c>
      <c r="D291" s="42" t="s">
        <v>2441</v>
      </c>
      <c r="E291" s="42">
        <v>66.388099999999994</v>
      </c>
      <c r="F291" s="42">
        <v>23.643599999999999</v>
      </c>
      <c r="G291" s="42" t="s">
        <v>13</v>
      </c>
      <c r="H291" s="63">
        <v>4217</v>
      </c>
      <c r="I291" s="46">
        <v>2358030000</v>
      </c>
      <c r="J291" s="42">
        <v>3</v>
      </c>
      <c r="K291" s="42" t="s">
        <v>13</v>
      </c>
      <c r="L291" s="41" t="s">
        <v>13</v>
      </c>
      <c r="M291" s="42" t="s">
        <v>13</v>
      </c>
      <c r="N291" s="41"/>
      <c r="O291" s="42"/>
      <c r="P291" s="41"/>
      <c r="Q291" s="41"/>
      <c r="R291" s="42"/>
      <c r="S291" s="41"/>
      <c r="T291" s="41"/>
      <c r="U291" s="42"/>
      <c r="V291" s="41"/>
    </row>
    <row r="292" spans="1:22">
      <c r="H292" s="47"/>
    </row>
  </sheetData>
  <autoFilter ref="A1:V292">
    <sortState ref="A2:T292">
      <sortCondition ref="C1:C29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Q70"/>
  <sheetViews>
    <sheetView workbookViewId="0"/>
  </sheetViews>
  <sheetFormatPr defaultColWidth="24" defaultRowHeight="14.4"/>
  <cols>
    <col min="1" max="1" width="15.6640625" style="2" customWidth="1"/>
    <col min="2" max="2" width="15.44140625" style="2" customWidth="1"/>
    <col min="3" max="4" width="31.6640625" style="2" customWidth="1"/>
    <col min="5" max="5" width="12.109375" style="66" customWidth="1"/>
    <col min="6" max="7" width="17" style="2" customWidth="1"/>
    <col min="8" max="8" width="10.6640625" style="2" customWidth="1"/>
    <col min="9" max="10" width="15.44140625" style="39" customWidth="1"/>
    <col min="11" max="11" width="18.44140625" style="39" customWidth="1"/>
    <col min="12" max="12" width="15.44140625" style="2" customWidth="1"/>
    <col min="13" max="13" width="19.6640625" style="2" customWidth="1"/>
    <col min="14" max="14" width="17.33203125" style="2" customWidth="1"/>
    <col min="15" max="15" width="15.44140625" style="2" customWidth="1"/>
    <col min="16" max="16" width="21.44140625" style="2" customWidth="1"/>
    <col min="17" max="17" width="21.5546875" style="2" customWidth="1"/>
  </cols>
  <sheetData>
    <row r="1" spans="1:17" s="1" customFormat="1" ht="45" customHeight="1">
      <c r="A1" s="56" t="s">
        <v>0</v>
      </c>
      <c r="B1" s="56" t="s">
        <v>1</v>
      </c>
      <c r="C1" s="56" t="s">
        <v>2</v>
      </c>
      <c r="D1" s="56" t="s">
        <v>3</v>
      </c>
      <c r="E1" s="30" t="s">
        <v>2414</v>
      </c>
      <c r="F1" s="56" t="s">
        <v>4</v>
      </c>
      <c r="G1" s="29" t="s">
        <v>5</v>
      </c>
      <c r="H1" s="30" t="s">
        <v>6</v>
      </c>
      <c r="I1" s="48" t="s">
        <v>7</v>
      </c>
      <c r="J1" s="49" t="s">
        <v>8</v>
      </c>
      <c r="K1" s="49" t="s">
        <v>9</v>
      </c>
      <c r="L1" s="57" t="s">
        <v>198</v>
      </c>
      <c r="M1" s="49" t="s">
        <v>199</v>
      </c>
      <c r="N1" s="57" t="s">
        <v>200</v>
      </c>
      <c r="O1" s="57" t="s">
        <v>10</v>
      </c>
      <c r="P1" s="49" t="s">
        <v>11</v>
      </c>
      <c r="Q1" s="57" t="s">
        <v>12</v>
      </c>
    </row>
    <row r="2" spans="1:17">
      <c r="A2" s="62" t="s">
        <v>1579</v>
      </c>
      <c r="B2" s="55" t="s">
        <v>1580</v>
      </c>
      <c r="C2" s="70" t="s">
        <v>1581</v>
      </c>
      <c r="D2" s="70" t="s">
        <v>1582</v>
      </c>
      <c r="E2" s="62" t="s">
        <v>13</v>
      </c>
      <c r="F2" s="71"/>
      <c r="G2" s="31">
        <v>244337020.64899999</v>
      </c>
      <c r="H2" s="32">
        <v>1</v>
      </c>
      <c r="I2" s="69" t="s">
        <v>13</v>
      </c>
      <c r="J2" s="68" t="s">
        <v>14</v>
      </c>
      <c r="K2" s="68" t="s">
        <v>13</v>
      </c>
      <c r="L2" s="72"/>
      <c r="M2" s="50"/>
      <c r="N2" s="50"/>
      <c r="O2" s="50"/>
      <c r="P2" s="50"/>
      <c r="Q2" s="50"/>
    </row>
    <row r="3" spans="1:17">
      <c r="A3" s="62" t="s">
        <v>1579</v>
      </c>
      <c r="B3" s="55" t="s">
        <v>1583</v>
      </c>
      <c r="C3" s="73" t="s">
        <v>1584</v>
      </c>
      <c r="D3" s="73" t="s">
        <v>1585</v>
      </c>
      <c r="E3" s="62" t="s">
        <v>13</v>
      </c>
      <c r="F3" s="71"/>
      <c r="G3" s="31">
        <v>109837687.193</v>
      </c>
      <c r="H3" s="32">
        <v>1</v>
      </c>
      <c r="I3" s="69" t="s">
        <v>13</v>
      </c>
      <c r="J3" s="68" t="s">
        <v>14</v>
      </c>
      <c r="K3" s="68" t="s">
        <v>13</v>
      </c>
      <c r="L3" s="72"/>
      <c r="M3" s="50"/>
      <c r="N3" s="50"/>
      <c r="O3" s="50"/>
      <c r="P3" s="50"/>
      <c r="Q3" s="50"/>
    </row>
    <row r="4" spans="1:17">
      <c r="A4" s="62" t="s">
        <v>1579</v>
      </c>
      <c r="B4" s="55" t="s">
        <v>1586</v>
      </c>
      <c r="C4" s="70" t="s">
        <v>1587</v>
      </c>
      <c r="D4" s="70" t="s">
        <v>1588</v>
      </c>
      <c r="E4" s="62" t="s">
        <v>13</v>
      </c>
      <c r="F4" s="71"/>
      <c r="G4" s="31">
        <v>2109098.25997</v>
      </c>
      <c r="H4" s="32">
        <v>1</v>
      </c>
      <c r="I4" s="69" t="s">
        <v>13</v>
      </c>
      <c r="J4" s="68" t="s">
        <v>14</v>
      </c>
      <c r="K4" s="68" t="s">
        <v>13</v>
      </c>
      <c r="L4" s="42"/>
      <c r="M4" s="42"/>
      <c r="N4" s="42"/>
      <c r="O4" s="42"/>
      <c r="P4" s="42"/>
      <c r="Q4" s="42"/>
    </row>
    <row r="5" spans="1:17">
      <c r="A5" s="62" t="s">
        <v>1579</v>
      </c>
      <c r="B5" s="55" t="s">
        <v>1589</v>
      </c>
      <c r="C5" s="70" t="s">
        <v>1590</v>
      </c>
      <c r="D5" s="70" t="s">
        <v>1591</v>
      </c>
      <c r="E5" s="62" t="s">
        <v>13</v>
      </c>
      <c r="F5" s="71"/>
      <c r="G5" s="31">
        <v>45675474.314099997</v>
      </c>
      <c r="H5" s="32">
        <v>1</v>
      </c>
      <c r="I5" s="69" t="s">
        <v>13</v>
      </c>
      <c r="J5" s="68" t="s">
        <v>14</v>
      </c>
      <c r="K5" s="68" t="s">
        <v>13</v>
      </c>
      <c r="L5" s="42"/>
      <c r="M5" s="42"/>
      <c r="N5" s="42"/>
      <c r="O5" s="42"/>
      <c r="P5" s="42"/>
      <c r="Q5" s="42"/>
    </row>
    <row r="6" spans="1:17">
      <c r="A6" s="62" t="s">
        <v>1579</v>
      </c>
      <c r="B6" s="55" t="s">
        <v>1592</v>
      </c>
      <c r="C6" s="70" t="s">
        <v>1593</v>
      </c>
      <c r="D6" s="70" t="s">
        <v>1594</v>
      </c>
      <c r="E6" s="62" t="s">
        <v>13</v>
      </c>
      <c r="F6" s="71"/>
      <c r="G6" s="31">
        <v>173856543.14500001</v>
      </c>
      <c r="H6" s="32">
        <v>1</v>
      </c>
      <c r="I6" s="69" t="s">
        <v>13</v>
      </c>
      <c r="J6" s="68" t="s">
        <v>14</v>
      </c>
      <c r="K6" s="68" t="s">
        <v>13</v>
      </c>
      <c r="L6" s="42"/>
      <c r="M6" s="42"/>
      <c r="N6" s="42"/>
      <c r="O6" s="42"/>
      <c r="P6" s="42"/>
      <c r="Q6" s="42"/>
    </row>
    <row r="7" spans="1:17">
      <c r="A7" s="62" t="s">
        <v>1579</v>
      </c>
      <c r="B7" s="55" t="s">
        <v>1595</v>
      </c>
      <c r="C7" s="70" t="s">
        <v>1596</v>
      </c>
      <c r="D7" s="70" t="s">
        <v>1597</v>
      </c>
      <c r="E7" s="62" t="s">
        <v>13</v>
      </c>
      <c r="F7" s="71"/>
      <c r="G7" s="31">
        <v>186156251.634</v>
      </c>
      <c r="H7" s="32">
        <v>1</v>
      </c>
      <c r="I7" s="69" t="s">
        <v>13</v>
      </c>
      <c r="J7" s="68" t="s">
        <v>14</v>
      </c>
      <c r="K7" s="68" t="s">
        <v>13</v>
      </c>
      <c r="L7" s="42"/>
      <c r="M7" s="42"/>
      <c r="N7" s="42"/>
      <c r="O7" s="42"/>
      <c r="P7" s="42"/>
      <c r="Q7" s="42"/>
    </row>
    <row r="8" spans="1:17">
      <c r="A8" s="62" t="s">
        <v>1579</v>
      </c>
      <c r="B8" s="55" t="s">
        <v>1598</v>
      </c>
      <c r="C8" s="70" t="s">
        <v>1599</v>
      </c>
      <c r="D8" s="70" t="s">
        <v>1600</v>
      </c>
      <c r="E8" s="62" t="s">
        <v>13</v>
      </c>
      <c r="F8" s="64"/>
      <c r="G8" s="31">
        <v>284078480.361</v>
      </c>
      <c r="H8" s="32">
        <v>3</v>
      </c>
      <c r="I8" s="69" t="s">
        <v>13</v>
      </c>
      <c r="J8" s="68" t="s">
        <v>14</v>
      </c>
      <c r="K8" s="68" t="s">
        <v>13</v>
      </c>
      <c r="L8" s="42"/>
      <c r="M8" s="42"/>
      <c r="N8" s="42"/>
      <c r="O8" s="42"/>
      <c r="P8" s="42"/>
      <c r="Q8" s="42"/>
    </row>
    <row r="9" spans="1:17">
      <c r="A9" s="62" t="s">
        <v>1601</v>
      </c>
      <c r="B9" s="55" t="s">
        <v>1602</v>
      </c>
      <c r="C9" s="70" t="s">
        <v>1603</v>
      </c>
      <c r="D9" s="70" t="s">
        <v>1604</v>
      </c>
      <c r="E9" s="62" t="s">
        <v>13</v>
      </c>
      <c r="F9" s="71"/>
      <c r="G9" s="31">
        <v>144483499.76899999</v>
      </c>
      <c r="H9" s="32">
        <v>2</v>
      </c>
      <c r="I9" s="69" t="s">
        <v>13</v>
      </c>
      <c r="J9" s="68" t="s">
        <v>14</v>
      </c>
      <c r="K9" s="68" t="s">
        <v>13</v>
      </c>
      <c r="L9" s="42"/>
      <c r="M9" s="42"/>
      <c r="N9" s="42"/>
      <c r="O9" s="42"/>
      <c r="P9" s="42"/>
      <c r="Q9" s="42"/>
    </row>
    <row r="10" spans="1:17">
      <c r="A10" s="62" t="s">
        <v>1601</v>
      </c>
      <c r="B10" s="55" t="s">
        <v>1605</v>
      </c>
      <c r="C10" s="70" t="s">
        <v>1606</v>
      </c>
      <c r="D10" s="70" t="s">
        <v>1607</v>
      </c>
      <c r="E10" s="62" t="s">
        <v>13</v>
      </c>
      <c r="F10" s="71"/>
      <c r="G10" s="31">
        <v>423459337.96899998</v>
      </c>
      <c r="H10" s="32">
        <v>3</v>
      </c>
      <c r="I10" s="69" t="s">
        <v>13</v>
      </c>
      <c r="J10" s="68" t="s">
        <v>14</v>
      </c>
      <c r="K10" s="68" t="s">
        <v>13</v>
      </c>
      <c r="L10" s="42"/>
      <c r="M10" s="42"/>
      <c r="N10" s="42"/>
      <c r="O10" s="42"/>
      <c r="P10" s="42"/>
      <c r="Q10" s="42"/>
    </row>
    <row r="11" spans="1:17">
      <c r="A11" s="62" t="s">
        <v>1601</v>
      </c>
      <c r="B11" s="55" t="s">
        <v>1608</v>
      </c>
      <c r="C11" s="70" t="s">
        <v>1609</v>
      </c>
      <c r="D11" s="70" t="s">
        <v>1610</v>
      </c>
      <c r="E11" s="62" t="s">
        <v>13</v>
      </c>
      <c r="F11" s="71"/>
      <c r="G11" s="31">
        <v>164399869.785</v>
      </c>
      <c r="H11" s="32">
        <v>3</v>
      </c>
      <c r="I11" s="69" t="s">
        <v>13</v>
      </c>
      <c r="J11" s="68" t="s">
        <v>14</v>
      </c>
      <c r="K11" s="68" t="s">
        <v>13</v>
      </c>
      <c r="L11" s="42"/>
      <c r="M11" s="42"/>
      <c r="N11" s="42"/>
      <c r="O11" s="42"/>
      <c r="P11" s="42"/>
      <c r="Q11" s="42"/>
    </row>
    <row r="12" spans="1:17">
      <c r="A12" s="62" t="s">
        <v>1601</v>
      </c>
      <c r="B12" s="55" t="s">
        <v>1611</v>
      </c>
      <c r="C12" s="70" t="s">
        <v>1612</v>
      </c>
      <c r="D12" s="70" t="s">
        <v>1613</v>
      </c>
      <c r="E12" s="62" t="s">
        <v>13</v>
      </c>
      <c r="F12" s="71"/>
      <c r="G12" s="31">
        <v>82461735.731900007</v>
      </c>
      <c r="H12" s="32">
        <v>3</v>
      </c>
      <c r="I12" s="69" t="s">
        <v>13</v>
      </c>
      <c r="J12" s="68" t="s">
        <v>14</v>
      </c>
      <c r="K12" s="68" t="s">
        <v>13</v>
      </c>
      <c r="L12" s="42"/>
      <c r="M12" s="42"/>
      <c r="N12" s="42"/>
      <c r="O12" s="42"/>
      <c r="P12" s="42"/>
      <c r="Q12" s="42"/>
    </row>
    <row r="13" spans="1:17">
      <c r="A13" s="62" t="s">
        <v>1601</v>
      </c>
      <c r="B13" s="55" t="s">
        <v>1614</v>
      </c>
      <c r="C13" s="70" t="s">
        <v>1615</v>
      </c>
      <c r="D13" s="70" t="s">
        <v>1616</v>
      </c>
      <c r="E13" s="62" t="s">
        <v>13</v>
      </c>
      <c r="F13" s="71"/>
      <c r="G13" s="31">
        <v>8572378.5854400005</v>
      </c>
      <c r="H13" s="32">
        <v>2</v>
      </c>
      <c r="I13" s="69" t="s">
        <v>13</v>
      </c>
      <c r="J13" s="68" t="s">
        <v>14</v>
      </c>
      <c r="K13" s="68" t="s">
        <v>13</v>
      </c>
      <c r="L13" s="42"/>
      <c r="M13" s="42"/>
      <c r="N13" s="42"/>
      <c r="O13" s="42"/>
      <c r="P13" s="42"/>
      <c r="Q13" s="42"/>
    </row>
    <row r="14" spans="1:17">
      <c r="A14" s="62" t="s">
        <v>1601</v>
      </c>
      <c r="B14" s="55" t="s">
        <v>1617</v>
      </c>
      <c r="C14" s="70" t="s">
        <v>1618</v>
      </c>
      <c r="D14" s="70" t="s">
        <v>1618</v>
      </c>
      <c r="E14" s="62" t="s">
        <v>13</v>
      </c>
      <c r="F14" s="64"/>
      <c r="G14" s="31">
        <v>215855230.37</v>
      </c>
      <c r="H14" s="32">
        <v>3</v>
      </c>
      <c r="I14" s="69" t="s">
        <v>13</v>
      </c>
      <c r="J14" s="68" t="s">
        <v>14</v>
      </c>
      <c r="K14" s="68" t="s">
        <v>13</v>
      </c>
      <c r="L14" s="42"/>
      <c r="M14" s="42"/>
      <c r="N14" s="42"/>
      <c r="O14" s="42"/>
      <c r="P14" s="42"/>
      <c r="Q14" s="42"/>
    </row>
    <row r="15" spans="1:17">
      <c r="A15" s="62" t="s">
        <v>1601</v>
      </c>
      <c r="B15" s="55" t="s">
        <v>1619</v>
      </c>
      <c r="C15" s="70" t="s">
        <v>1620</v>
      </c>
      <c r="D15" s="70" t="s">
        <v>1621</v>
      </c>
      <c r="E15" s="62" t="s">
        <v>13</v>
      </c>
      <c r="F15" s="64"/>
      <c r="G15" s="31">
        <v>481063511.66399997</v>
      </c>
      <c r="H15" s="32">
        <v>3</v>
      </c>
      <c r="I15" s="69" t="s">
        <v>13</v>
      </c>
      <c r="J15" s="68" t="s">
        <v>14</v>
      </c>
      <c r="K15" s="68" t="s">
        <v>13</v>
      </c>
      <c r="L15" s="42"/>
      <c r="M15" s="42"/>
      <c r="N15" s="42"/>
      <c r="O15" s="42"/>
      <c r="P15" s="42"/>
      <c r="Q15" s="42"/>
    </row>
    <row r="16" spans="1:17">
      <c r="A16" s="62" t="s">
        <v>1601</v>
      </c>
      <c r="B16" s="55" t="s">
        <v>1622</v>
      </c>
      <c r="C16" s="70" t="s">
        <v>1623</v>
      </c>
      <c r="D16" s="70" t="s">
        <v>1624</v>
      </c>
      <c r="E16" s="62" t="s">
        <v>13</v>
      </c>
      <c r="F16" s="71"/>
      <c r="G16" s="31">
        <v>4926791758.1099997</v>
      </c>
      <c r="H16" s="32">
        <v>3</v>
      </c>
      <c r="I16" s="69" t="s">
        <v>13</v>
      </c>
      <c r="J16" s="68" t="s">
        <v>14</v>
      </c>
      <c r="K16" s="68" t="s">
        <v>13</v>
      </c>
      <c r="L16" s="42"/>
      <c r="M16" s="42"/>
      <c r="N16" s="42"/>
      <c r="O16" s="42"/>
      <c r="P16" s="42"/>
      <c r="Q16" s="42"/>
    </row>
    <row r="17" spans="1:17">
      <c r="A17" s="62" t="s">
        <v>1601</v>
      </c>
      <c r="B17" s="55" t="s">
        <v>1625</v>
      </c>
      <c r="C17" s="70" t="s">
        <v>1626</v>
      </c>
      <c r="D17" s="70" t="s">
        <v>1627</v>
      </c>
      <c r="E17" s="62" t="s">
        <v>13</v>
      </c>
      <c r="F17" s="64"/>
      <c r="G17" s="31">
        <v>149075212.535</v>
      </c>
      <c r="H17" s="32">
        <v>3</v>
      </c>
      <c r="I17" s="69" t="s">
        <v>13</v>
      </c>
      <c r="J17" s="68" t="s">
        <v>14</v>
      </c>
      <c r="K17" s="68" t="s">
        <v>13</v>
      </c>
      <c r="L17" s="42"/>
      <c r="M17" s="42"/>
      <c r="N17" s="42"/>
      <c r="O17" s="42"/>
      <c r="P17" s="42"/>
      <c r="Q17" s="42"/>
    </row>
    <row r="18" spans="1:17">
      <c r="A18" s="62" t="s">
        <v>1601</v>
      </c>
      <c r="B18" s="55" t="s">
        <v>1628</v>
      </c>
      <c r="C18" s="70" t="s">
        <v>1629</v>
      </c>
      <c r="D18" s="70" t="s">
        <v>1629</v>
      </c>
      <c r="E18" s="62" t="s">
        <v>13</v>
      </c>
      <c r="F18" s="64"/>
      <c r="G18" s="31">
        <v>242936554.28600001</v>
      </c>
      <c r="H18" s="32">
        <v>3</v>
      </c>
      <c r="I18" s="69" t="s">
        <v>13</v>
      </c>
      <c r="J18" s="68" t="s">
        <v>14</v>
      </c>
      <c r="K18" s="68" t="s">
        <v>13</v>
      </c>
      <c r="L18" s="42"/>
      <c r="M18" s="42"/>
      <c r="N18" s="42"/>
      <c r="O18" s="42"/>
      <c r="P18" s="42"/>
      <c r="Q18" s="42"/>
    </row>
    <row r="19" spans="1:17">
      <c r="A19" s="62" t="s">
        <v>1601</v>
      </c>
      <c r="B19" s="55" t="s">
        <v>1630</v>
      </c>
      <c r="C19" s="70" t="s">
        <v>1631</v>
      </c>
      <c r="D19" s="70" t="s">
        <v>1632</v>
      </c>
      <c r="E19" s="62" t="s">
        <v>13</v>
      </c>
      <c r="F19" s="71"/>
      <c r="G19" s="31">
        <v>10525424.1073</v>
      </c>
      <c r="H19" s="32">
        <v>3</v>
      </c>
      <c r="I19" s="69" t="s">
        <v>13</v>
      </c>
      <c r="J19" s="68" t="s">
        <v>14</v>
      </c>
      <c r="K19" s="68" t="s">
        <v>13</v>
      </c>
      <c r="L19" s="42"/>
      <c r="M19" s="42"/>
      <c r="N19" s="42"/>
      <c r="O19" s="42"/>
      <c r="P19" s="42"/>
      <c r="Q19" s="42"/>
    </row>
    <row r="20" spans="1:17">
      <c r="A20" s="62" t="s">
        <v>1601</v>
      </c>
      <c r="B20" s="55" t="s">
        <v>1633</v>
      </c>
      <c r="C20" s="70" t="s">
        <v>1634</v>
      </c>
      <c r="D20" s="70" t="s">
        <v>1634</v>
      </c>
      <c r="E20" s="62" t="s">
        <v>13</v>
      </c>
      <c r="F20" s="64"/>
      <c r="G20" s="31">
        <v>383513284.87699997</v>
      </c>
      <c r="H20" s="32">
        <v>3</v>
      </c>
      <c r="I20" s="69" t="s">
        <v>13</v>
      </c>
      <c r="J20" s="68" t="s">
        <v>14</v>
      </c>
      <c r="K20" s="68" t="s">
        <v>13</v>
      </c>
      <c r="L20" s="42"/>
      <c r="M20" s="42"/>
      <c r="N20" s="42"/>
      <c r="O20" s="42"/>
      <c r="P20" s="42"/>
      <c r="Q20" s="42"/>
    </row>
    <row r="21" spans="1:17">
      <c r="A21" s="62" t="s">
        <v>1601</v>
      </c>
      <c r="B21" s="55" t="s">
        <v>1635</v>
      </c>
      <c r="C21" s="70" t="s">
        <v>1636</v>
      </c>
      <c r="D21" s="70" t="s">
        <v>1637</v>
      </c>
      <c r="E21" s="62" t="s">
        <v>13</v>
      </c>
      <c r="F21" s="71"/>
      <c r="G21" s="31">
        <v>682036681.68599999</v>
      </c>
      <c r="H21" s="32">
        <v>3</v>
      </c>
      <c r="I21" s="69" t="s">
        <v>13</v>
      </c>
      <c r="J21" s="68" t="s">
        <v>14</v>
      </c>
      <c r="K21" s="68" t="s">
        <v>13</v>
      </c>
      <c r="L21" s="42"/>
      <c r="M21" s="42"/>
      <c r="N21" s="42"/>
      <c r="O21" s="42"/>
      <c r="P21" s="42"/>
      <c r="Q21" s="42"/>
    </row>
    <row r="22" spans="1:17">
      <c r="A22" s="62" t="s">
        <v>1601</v>
      </c>
      <c r="B22" s="55" t="s">
        <v>621</v>
      </c>
      <c r="C22" s="70" t="s">
        <v>1638</v>
      </c>
      <c r="D22" s="70" t="s">
        <v>1639</v>
      </c>
      <c r="E22" s="62" t="s">
        <v>13</v>
      </c>
      <c r="F22" s="64"/>
      <c r="G22" s="31">
        <v>2426884074.8499999</v>
      </c>
      <c r="H22" s="32">
        <v>3</v>
      </c>
      <c r="I22" s="69" t="s">
        <v>13</v>
      </c>
      <c r="J22" s="68" t="s">
        <v>14</v>
      </c>
      <c r="K22" s="68" t="s">
        <v>13</v>
      </c>
      <c r="L22" s="42"/>
      <c r="M22" s="42"/>
      <c r="N22" s="42"/>
      <c r="O22" s="42"/>
      <c r="P22" s="42"/>
      <c r="Q22" s="42"/>
    </row>
    <row r="23" spans="1:17">
      <c r="A23" s="62" t="s">
        <v>1601</v>
      </c>
      <c r="B23" s="55" t="s">
        <v>1640</v>
      </c>
      <c r="C23" s="70" t="s">
        <v>1641</v>
      </c>
      <c r="D23" s="70" t="s">
        <v>1642</v>
      </c>
      <c r="E23" s="62" t="s">
        <v>13</v>
      </c>
      <c r="F23" s="64"/>
      <c r="G23" s="31">
        <v>108082773.009</v>
      </c>
      <c r="H23" s="32">
        <v>3</v>
      </c>
      <c r="I23" s="69" t="s">
        <v>13</v>
      </c>
      <c r="J23" s="68" t="s">
        <v>14</v>
      </c>
      <c r="K23" s="68" t="s">
        <v>13</v>
      </c>
      <c r="L23" s="42"/>
      <c r="M23" s="42"/>
      <c r="N23" s="42"/>
      <c r="O23" s="42"/>
      <c r="P23" s="42"/>
      <c r="Q23" s="42"/>
    </row>
    <row r="24" spans="1:17">
      <c r="A24" s="62" t="s">
        <v>1601</v>
      </c>
      <c r="B24" s="55" t="s">
        <v>1643</v>
      </c>
      <c r="C24" s="70" t="s">
        <v>1644</v>
      </c>
      <c r="D24" s="70" t="s">
        <v>1645</v>
      </c>
      <c r="E24" s="62" t="s">
        <v>13</v>
      </c>
      <c r="F24" s="71"/>
      <c r="G24" s="31">
        <v>2380555023.1700001</v>
      </c>
      <c r="H24" s="32">
        <v>3</v>
      </c>
      <c r="I24" s="69" t="s">
        <v>13</v>
      </c>
      <c r="J24" s="68" t="s">
        <v>14</v>
      </c>
      <c r="K24" s="68" t="s">
        <v>13</v>
      </c>
      <c r="L24" s="42"/>
      <c r="M24" s="42"/>
      <c r="N24" s="42"/>
      <c r="O24" s="42"/>
      <c r="P24" s="42"/>
      <c r="Q24" s="42"/>
    </row>
    <row r="25" spans="1:17">
      <c r="A25" s="62" t="s">
        <v>1601</v>
      </c>
      <c r="B25" s="55" t="s">
        <v>1646</v>
      </c>
      <c r="C25" s="70" t="s">
        <v>1647</v>
      </c>
      <c r="D25" s="70" t="s">
        <v>1648</v>
      </c>
      <c r="E25" s="62" t="s">
        <v>13</v>
      </c>
      <c r="F25" s="64"/>
      <c r="G25" s="31">
        <v>1096231348.4200001</v>
      </c>
      <c r="H25" s="32">
        <v>3</v>
      </c>
      <c r="I25" s="69" t="s">
        <v>13</v>
      </c>
      <c r="J25" s="68" t="s">
        <v>14</v>
      </c>
      <c r="K25" s="68" t="s">
        <v>13</v>
      </c>
      <c r="L25" s="42"/>
      <c r="M25" s="42"/>
      <c r="N25" s="42"/>
      <c r="O25" s="42"/>
      <c r="P25" s="42"/>
      <c r="Q25" s="42"/>
    </row>
    <row r="26" spans="1:17">
      <c r="A26" s="62" t="s">
        <v>1601</v>
      </c>
      <c r="B26" s="55" t="s">
        <v>1649</v>
      </c>
      <c r="C26" s="70" t="s">
        <v>1650</v>
      </c>
      <c r="D26" s="70" t="s">
        <v>1651</v>
      </c>
      <c r="E26" s="62" t="s">
        <v>13</v>
      </c>
      <c r="F26" s="64"/>
      <c r="G26" s="31">
        <v>175381917.20300001</v>
      </c>
      <c r="H26" s="32">
        <v>3</v>
      </c>
      <c r="I26" s="69" t="s">
        <v>13</v>
      </c>
      <c r="J26" s="68" t="s">
        <v>14</v>
      </c>
      <c r="K26" s="68" t="s">
        <v>13</v>
      </c>
      <c r="L26" s="42"/>
      <c r="M26" s="42"/>
      <c r="N26" s="42"/>
      <c r="O26" s="42"/>
      <c r="P26" s="42"/>
      <c r="Q26" s="42"/>
    </row>
    <row r="27" spans="1:17">
      <c r="A27" s="62" t="s">
        <v>1601</v>
      </c>
      <c r="B27" s="55" t="s">
        <v>1652</v>
      </c>
      <c r="C27" s="70" t="s">
        <v>1653</v>
      </c>
      <c r="D27" s="70" t="s">
        <v>1654</v>
      </c>
      <c r="E27" s="62" t="s">
        <v>13</v>
      </c>
      <c r="F27" s="71"/>
      <c r="G27" s="31">
        <v>1336060374.0799999</v>
      </c>
      <c r="H27" s="32">
        <v>3</v>
      </c>
      <c r="I27" s="69" t="s">
        <v>13</v>
      </c>
      <c r="J27" s="68" t="s">
        <v>14</v>
      </c>
      <c r="K27" s="68" t="s">
        <v>13</v>
      </c>
      <c r="L27" s="42"/>
      <c r="M27" s="42"/>
      <c r="N27" s="42"/>
      <c r="O27" s="42"/>
      <c r="P27" s="42"/>
      <c r="Q27" s="42"/>
    </row>
    <row r="28" spans="1:17">
      <c r="A28" s="62" t="s">
        <v>1601</v>
      </c>
      <c r="B28" s="55" t="s">
        <v>1655</v>
      </c>
      <c r="C28" s="70" t="s">
        <v>1656</v>
      </c>
      <c r="D28" s="70" t="s">
        <v>1657</v>
      </c>
      <c r="E28" s="62" t="s">
        <v>13</v>
      </c>
      <c r="F28" s="64"/>
      <c r="G28" s="31">
        <v>750344971.10899997</v>
      </c>
      <c r="H28" s="32">
        <v>3</v>
      </c>
      <c r="I28" s="69" t="s">
        <v>13</v>
      </c>
      <c r="J28" s="68" t="s">
        <v>14</v>
      </c>
      <c r="K28" s="68" t="s">
        <v>13</v>
      </c>
      <c r="L28" s="42"/>
      <c r="M28" s="42"/>
      <c r="N28" s="42"/>
      <c r="O28" s="42"/>
      <c r="P28" s="42"/>
      <c r="Q28" s="42"/>
    </row>
    <row r="29" spans="1:17">
      <c r="A29" s="62" t="s">
        <v>1601</v>
      </c>
      <c r="B29" s="55" t="s">
        <v>1658</v>
      </c>
      <c r="C29" s="70" t="s">
        <v>1659</v>
      </c>
      <c r="D29" s="70" t="s">
        <v>1660</v>
      </c>
      <c r="E29" s="62" t="s">
        <v>13</v>
      </c>
      <c r="F29" s="64"/>
      <c r="G29" s="31">
        <v>705414483.38399994</v>
      </c>
      <c r="H29" s="32">
        <v>3</v>
      </c>
      <c r="I29" s="69" t="s">
        <v>13</v>
      </c>
      <c r="J29" s="68" t="s">
        <v>14</v>
      </c>
      <c r="K29" s="68" t="s">
        <v>13</v>
      </c>
      <c r="L29" s="42"/>
      <c r="M29" s="42"/>
      <c r="N29" s="42"/>
      <c r="O29" s="42"/>
      <c r="P29" s="42"/>
      <c r="Q29" s="42"/>
    </row>
    <row r="30" spans="1:17">
      <c r="A30" s="62" t="s">
        <v>1601</v>
      </c>
      <c r="B30" s="55" t="s">
        <v>1661</v>
      </c>
      <c r="C30" s="70" t="s">
        <v>1662</v>
      </c>
      <c r="D30" s="70" t="s">
        <v>1662</v>
      </c>
      <c r="E30" s="62" t="s">
        <v>13</v>
      </c>
      <c r="F30" s="64"/>
      <c r="G30" s="31">
        <v>458402861.06900001</v>
      </c>
      <c r="H30" s="32">
        <v>3</v>
      </c>
      <c r="I30" s="69" t="s">
        <v>13</v>
      </c>
      <c r="J30" s="68" t="s">
        <v>14</v>
      </c>
      <c r="K30" s="68" t="s">
        <v>13</v>
      </c>
      <c r="L30" s="42"/>
      <c r="M30" s="42"/>
      <c r="N30" s="42"/>
      <c r="O30" s="42"/>
      <c r="P30" s="42"/>
      <c r="Q30" s="42"/>
    </row>
    <row r="31" spans="1:17">
      <c r="A31" s="62" t="s">
        <v>1601</v>
      </c>
      <c r="B31" s="55" t="s">
        <v>1663</v>
      </c>
      <c r="C31" s="70" t="s">
        <v>1664</v>
      </c>
      <c r="D31" s="70" t="s">
        <v>1665</v>
      </c>
      <c r="E31" s="62" t="s">
        <v>13</v>
      </c>
      <c r="F31" s="64"/>
      <c r="G31" s="31">
        <v>1833877477.2</v>
      </c>
      <c r="H31" s="32">
        <v>3</v>
      </c>
      <c r="I31" s="69" t="s">
        <v>13</v>
      </c>
      <c r="J31" s="68" t="s">
        <v>14</v>
      </c>
      <c r="K31" s="68" t="s">
        <v>13</v>
      </c>
      <c r="L31" s="42"/>
      <c r="M31" s="42"/>
      <c r="N31" s="42"/>
      <c r="O31" s="42"/>
      <c r="P31" s="42"/>
      <c r="Q31" s="42"/>
    </row>
    <row r="32" spans="1:17">
      <c r="A32" s="62" t="s">
        <v>1601</v>
      </c>
      <c r="B32" s="55" t="s">
        <v>1666</v>
      </c>
      <c r="C32" s="70" t="s">
        <v>1667</v>
      </c>
      <c r="D32" s="70" t="s">
        <v>1668</v>
      </c>
      <c r="E32" s="62" t="s">
        <v>13</v>
      </c>
      <c r="F32" s="71"/>
      <c r="G32" s="31">
        <v>4176446815.6199999</v>
      </c>
      <c r="H32" s="32">
        <v>3</v>
      </c>
      <c r="I32" s="69" t="s">
        <v>13</v>
      </c>
      <c r="J32" s="68" t="s">
        <v>14</v>
      </c>
      <c r="K32" s="68" t="s">
        <v>13</v>
      </c>
      <c r="L32" s="42"/>
      <c r="M32" s="42"/>
      <c r="N32" s="42"/>
      <c r="O32" s="42"/>
      <c r="P32" s="42"/>
      <c r="Q32" s="42"/>
    </row>
    <row r="33" spans="1:17">
      <c r="A33" s="62" t="s">
        <v>1601</v>
      </c>
      <c r="B33" s="55" t="s">
        <v>1669</v>
      </c>
      <c r="C33" s="70" t="s">
        <v>1670</v>
      </c>
      <c r="D33" s="70" t="s">
        <v>1671</v>
      </c>
      <c r="E33" s="62" t="s">
        <v>13</v>
      </c>
      <c r="F33" s="71"/>
      <c r="G33" s="31">
        <v>3022828506.3600001</v>
      </c>
      <c r="H33" s="32">
        <v>3</v>
      </c>
      <c r="I33" s="69" t="s">
        <v>13</v>
      </c>
      <c r="J33" s="68" t="s">
        <v>14</v>
      </c>
      <c r="K33" s="68" t="s">
        <v>13</v>
      </c>
      <c r="L33" s="42"/>
      <c r="M33" s="42"/>
      <c r="N33" s="42"/>
      <c r="O33" s="42"/>
      <c r="P33" s="42"/>
      <c r="Q33" s="42"/>
    </row>
    <row r="34" spans="1:17">
      <c r="A34" s="62" t="s">
        <v>1601</v>
      </c>
      <c r="B34" s="55" t="s">
        <v>1672</v>
      </c>
      <c r="C34" s="70" t="s">
        <v>1673</v>
      </c>
      <c r="D34" s="70" t="s">
        <v>1674</v>
      </c>
      <c r="E34" s="62" t="s">
        <v>13</v>
      </c>
      <c r="F34" s="64"/>
      <c r="G34" s="31">
        <v>182614700.01300001</v>
      </c>
      <c r="H34" s="32">
        <v>3</v>
      </c>
      <c r="I34" s="69" t="s">
        <v>13</v>
      </c>
      <c r="J34" s="68" t="s">
        <v>14</v>
      </c>
      <c r="K34" s="68" t="s">
        <v>13</v>
      </c>
      <c r="L34" s="42"/>
      <c r="M34" s="42"/>
      <c r="N34" s="42"/>
      <c r="O34" s="42"/>
      <c r="P34" s="42"/>
      <c r="Q34" s="42"/>
    </row>
    <row r="35" spans="1:17">
      <c r="A35" s="62" t="s">
        <v>1601</v>
      </c>
      <c r="B35" s="55" t="s">
        <v>1675</v>
      </c>
      <c r="C35" s="70" t="s">
        <v>1676</v>
      </c>
      <c r="D35" s="70" t="s">
        <v>1677</v>
      </c>
      <c r="E35" s="62" t="s">
        <v>13</v>
      </c>
      <c r="F35" s="64"/>
      <c r="G35" s="31">
        <v>52601910.170999996</v>
      </c>
      <c r="H35" s="32">
        <v>3</v>
      </c>
      <c r="I35" s="69" t="s">
        <v>13</v>
      </c>
      <c r="J35" s="68" t="s">
        <v>14</v>
      </c>
      <c r="K35" s="68" t="s">
        <v>13</v>
      </c>
      <c r="L35" s="42"/>
      <c r="M35" s="42"/>
      <c r="N35" s="42"/>
      <c r="O35" s="42"/>
      <c r="P35" s="42"/>
      <c r="Q35" s="42"/>
    </row>
    <row r="36" spans="1:17">
      <c r="A36" s="62" t="s">
        <v>1601</v>
      </c>
      <c r="B36" s="55" t="s">
        <v>1678</v>
      </c>
      <c r="C36" s="70" t="s">
        <v>1679</v>
      </c>
      <c r="D36" s="70" t="s">
        <v>1680</v>
      </c>
      <c r="E36" s="62" t="s">
        <v>13</v>
      </c>
      <c r="F36" s="64"/>
      <c r="G36" s="31">
        <v>488589823.222</v>
      </c>
      <c r="H36" s="32">
        <v>3</v>
      </c>
      <c r="I36" s="69" t="s">
        <v>13</v>
      </c>
      <c r="J36" s="68" t="s">
        <v>14</v>
      </c>
      <c r="K36" s="68" t="s">
        <v>13</v>
      </c>
      <c r="L36" s="42"/>
      <c r="M36" s="42"/>
      <c r="N36" s="42"/>
      <c r="O36" s="42"/>
      <c r="P36" s="42"/>
      <c r="Q36" s="42"/>
    </row>
    <row r="37" spans="1:17">
      <c r="A37" s="62" t="s">
        <v>1601</v>
      </c>
      <c r="B37" s="55" t="s">
        <v>1681</v>
      </c>
      <c r="C37" s="70" t="s">
        <v>1682</v>
      </c>
      <c r="D37" s="70" t="s">
        <v>1683</v>
      </c>
      <c r="E37" s="62" t="s">
        <v>13</v>
      </c>
      <c r="F37" s="64"/>
      <c r="G37" s="31">
        <v>3815981299.48</v>
      </c>
      <c r="H37" s="32">
        <v>3</v>
      </c>
      <c r="I37" s="69" t="s">
        <v>13</v>
      </c>
      <c r="J37" s="68" t="s">
        <v>14</v>
      </c>
      <c r="K37" s="68" t="s">
        <v>13</v>
      </c>
      <c r="L37" s="42"/>
      <c r="M37" s="42"/>
      <c r="N37" s="42"/>
      <c r="O37" s="42"/>
      <c r="P37" s="42"/>
      <c r="Q37" s="42"/>
    </row>
    <row r="38" spans="1:17">
      <c r="A38" s="62" t="s">
        <v>1601</v>
      </c>
      <c r="B38" s="55" t="s">
        <v>1684</v>
      </c>
      <c r="C38" s="70" t="s">
        <v>1685</v>
      </c>
      <c r="D38" s="70" t="s">
        <v>1685</v>
      </c>
      <c r="E38" s="62" t="s">
        <v>13</v>
      </c>
      <c r="F38" s="64"/>
      <c r="G38" s="31">
        <v>1366007910</v>
      </c>
      <c r="H38" s="32">
        <v>3</v>
      </c>
      <c r="I38" s="69" t="s">
        <v>13</v>
      </c>
      <c r="J38" s="68" t="s">
        <v>13</v>
      </c>
      <c r="K38" s="68" t="s">
        <v>13</v>
      </c>
      <c r="L38" s="42"/>
      <c r="M38" s="42"/>
      <c r="N38" s="42"/>
      <c r="O38" s="42"/>
      <c r="P38" s="42"/>
      <c r="Q38" s="42"/>
    </row>
    <row r="39" spans="1:17">
      <c r="A39" s="62" t="s">
        <v>1601</v>
      </c>
      <c r="B39" s="55" t="s">
        <v>1686</v>
      </c>
      <c r="C39" s="33" t="s">
        <v>1687</v>
      </c>
      <c r="D39" s="70" t="s">
        <v>1688</v>
      </c>
      <c r="E39" s="62" t="s">
        <v>14</v>
      </c>
      <c r="F39" s="71"/>
      <c r="G39" s="31">
        <v>135553058.639</v>
      </c>
      <c r="H39" s="32">
        <v>2</v>
      </c>
      <c r="I39" s="69" t="s">
        <v>13</v>
      </c>
      <c r="J39" s="68" t="s">
        <v>14</v>
      </c>
      <c r="K39" s="68" t="s">
        <v>13</v>
      </c>
      <c r="L39" s="42"/>
      <c r="M39" s="42"/>
      <c r="N39" s="42"/>
      <c r="O39" s="42"/>
      <c r="P39" s="42"/>
      <c r="Q39" s="42"/>
    </row>
    <row r="40" spans="1:17">
      <c r="A40" s="62" t="s">
        <v>1601</v>
      </c>
      <c r="B40" s="55" t="s">
        <v>1689</v>
      </c>
      <c r="C40" s="70" t="s">
        <v>1690</v>
      </c>
      <c r="D40" s="70" t="s">
        <v>1691</v>
      </c>
      <c r="E40" s="62" t="s">
        <v>13</v>
      </c>
      <c r="F40" s="71"/>
      <c r="G40" s="31">
        <v>3732777489.8000002</v>
      </c>
      <c r="H40" s="32">
        <v>3</v>
      </c>
      <c r="I40" s="69" t="s">
        <v>13</v>
      </c>
      <c r="J40" s="68" t="s">
        <v>14</v>
      </c>
      <c r="K40" s="68" t="s">
        <v>13</v>
      </c>
      <c r="L40" s="42"/>
      <c r="M40" s="42"/>
      <c r="N40" s="42"/>
      <c r="O40" s="42"/>
      <c r="P40" s="42"/>
      <c r="Q40" s="42"/>
    </row>
    <row r="41" spans="1:17">
      <c r="A41" s="62" t="s">
        <v>1601</v>
      </c>
      <c r="B41" s="55" t="s">
        <v>1692</v>
      </c>
      <c r="C41" s="70" t="s">
        <v>1693</v>
      </c>
      <c r="D41" s="70" t="s">
        <v>1694</v>
      </c>
      <c r="E41" s="62" t="s">
        <v>13</v>
      </c>
      <c r="F41" s="71"/>
      <c r="G41" s="31">
        <v>363827423.796</v>
      </c>
      <c r="H41" s="32">
        <v>3</v>
      </c>
      <c r="I41" s="69" t="s">
        <v>13</v>
      </c>
      <c r="J41" s="68" t="s">
        <v>14</v>
      </c>
      <c r="K41" s="68" t="s">
        <v>13</v>
      </c>
      <c r="L41" s="42"/>
      <c r="M41" s="42"/>
      <c r="N41" s="42"/>
      <c r="O41" s="42"/>
      <c r="P41" s="42"/>
      <c r="Q41" s="42"/>
    </row>
    <row r="42" spans="1:17">
      <c r="A42" s="62" t="s">
        <v>1601</v>
      </c>
      <c r="B42" s="55" t="s">
        <v>1695</v>
      </c>
      <c r="C42" s="70" t="s">
        <v>1696</v>
      </c>
      <c r="D42" s="70" t="s">
        <v>1697</v>
      </c>
      <c r="E42" s="62" t="s">
        <v>13</v>
      </c>
      <c r="F42" s="71"/>
      <c r="G42" s="31">
        <v>597350633.42700005</v>
      </c>
      <c r="H42" s="32">
        <v>3</v>
      </c>
      <c r="I42" s="69" t="s">
        <v>13</v>
      </c>
      <c r="J42" s="68" t="s">
        <v>14</v>
      </c>
      <c r="K42" s="68" t="s">
        <v>13</v>
      </c>
      <c r="L42" s="42"/>
      <c r="M42" s="42"/>
      <c r="N42" s="42"/>
      <c r="O42" s="42"/>
      <c r="P42" s="42"/>
      <c r="Q42" s="42"/>
    </row>
    <row r="43" spans="1:17">
      <c r="A43" s="62" t="s">
        <v>1601</v>
      </c>
      <c r="B43" s="55" t="s">
        <v>1698</v>
      </c>
      <c r="C43" s="70" t="s">
        <v>1699</v>
      </c>
      <c r="D43" s="70" t="s">
        <v>1700</v>
      </c>
      <c r="E43" s="62" t="s">
        <v>13</v>
      </c>
      <c r="F43" s="71"/>
      <c r="G43" s="31">
        <v>1774901740.1199999</v>
      </c>
      <c r="H43" s="32">
        <v>3</v>
      </c>
      <c r="I43" s="69" t="s">
        <v>13</v>
      </c>
      <c r="J43" s="68" t="s">
        <v>14</v>
      </c>
      <c r="K43" s="68" t="s">
        <v>13</v>
      </c>
      <c r="L43" s="42"/>
      <c r="M43" s="42"/>
      <c r="N43" s="42"/>
      <c r="O43" s="42"/>
      <c r="P43" s="42"/>
      <c r="Q43" s="42"/>
    </row>
    <row r="44" spans="1:17">
      <c r="A44" s="62" t="s">
        <v>1601</v>
      </c>
      <c r="B44" s="55" t="s">
        <v>1701</v>
      </c>
      <c r="C44" s="70" t="s">
        <v>1702</v>
      </c>
      <c r="D44" s="70" t="s">
        <v>1703</v>
      </c>
      <c r="E44" s="62" t="s">
        <v>13</v>
      </c>
      <c r="F44" s="64"/>
      <c r="G44" s="31">
        <v>893974925.72300005</v>
      </c>
      <c r="H44" s="32">
        <v>3</v>
      </c>
      <c r="I44" s="69" t="s">
        <v>13</v>
      </c>
      <c r="J44" s="68" t="s">
        <v>14</v>
      </c>
      <c r="K44" s="68" t="s">
        <v>13</v>
      </c>
      <c r="L44" s="42"/>
      <c r="M44" s="42"/>
      <c r="N44" s="42"/>
      <c r="O44" s="42"/>
      <c r="P44" s="42"/>
      <c r="Q44" s="42"/>
    </row>
    <row r="45" spans="1:17">
      <c r="A45" s="62" t="s">
        <v>1601</v>
      </c>
      <c r="B45" s="55" t="s">
        <v>1704</v>
      </c>
      <c r="C45" s="70" t="s">
        <v>1705</v>
      </c>
      <c r="D45" s="70" t="s">
        <v>1706</v>
      </c>
      <c r="E45" s="62" t="s">
        <v>13</v>
      </c>
      <c r="F45" s="64"/>
      <c r="G45" s="31">
        <v>54311020.674099997</v>
      </c>
      <c r="H45" s="32">
        <v>3</v>
      </c>
      <c r="I45" s="69" t="s">
        <v>13</v>
      </c>
      <c r="J45" s="68" t="s">
        <v>14</v>
      </c>
      <c r="K45" s="68" t="s">
        <v>13</v>
      </c>
      <c r="L45" s="42"/>
      <c r="M45" s="42"/>
      <c r="N45" s="42"/>
      <c r="O45" s="42"/>
      <c r="P45" s="42"/>
      <c r="Q45" s="42"/>
    </row>
    <row r="46" spans="1:17">
      <c r="A46" s="62" t="s">
        <v>1601</v>
      </c>
      <c r="B46" s="55" t="s">
        <v>1707</v>
      </c>
      <c r="C46" s="70" t="s">
        <v>1708</v>
      </c>
      <c r="D46" s="70" t="s">
        <v>1709</v>
      </c>
      <c r="E46" s="62" t="s">
        <v>13</v>
      </c>
      <c r="F46" s="64"/>
      <c r="G46" s="31">
        <v>431431978.63300002</v>
      </c>
      <c r="H46" s="32">
        <v>3</v>
      </c>
      <c r="I46" s="69" t="s">
        <v>13</v>
      </c>
      <c r="J46" s="68" t="s">
        <v>14</v>
      </c>
      <c r="K46" s="68" t="s">
        <v>13</v>
      </c>
      <c r="L46" s="42"/>
      <c r="M46" s="42"/>
      <c r="N46" s="42"/>
      <c r="O46" s="42"/>
      <c r="P46" s="42"/>
      <c r="Q46" s="42"/>
    </row>
    <row r="47" spans="1:17">
      <c r="A47" s="62" t="s">
        <v>1601</v>
      </c>
      <c r="B47" s="55" t="s">
        <v>1710</v>
      </c>
      <c r="C47" s="70" t="s">
        <v>1711</v>
      </c>
      <c r="D47" s="70" t="s">
        <v>1712</v>
      </c>
      <c r="E47" s="62" t="s">
        <v>13</v>
      </c>
      <c r="F47" s="64"/>
      <c r="G47" s="31">
        <v>6047992052.3100004</v>
      </c>
      <c r="H47" s="32">
        <v>3</v>
      </c>
      <c r="I47" s="69" t="s">
        <v>13</v>
      </c>
      <c r="J47" s="68" t="s">
        <v>13</v>
      </c>
      <c r="K47" s="68" t="s">
        <v>13</v>
      </c>
      <c r="L47" s="42"/>
      <c r="M47" s="42"/>
      <c r="N47" s="42"/>
      <c r="O47" s="42"/>
      <c r="P47" s="42"/>
      <c r="Q47" s="42"/>
    </row>
    <row r="48" spans="1:17">
      <c r="A48" s="62" t="s">
        <v>1601</v>
      </c>
      <c r="B48" s="55" t="s">
        <v>1713</v>
      </c>
      <c r="C48" s="70" t="s">
        <v>1714</v>
      </c>
      <c r="D48" s="70" t="s">
        <v>1715</v>
      </c>
      <c r="E48" s="62" t="s">
        <v>13</v>
      </c>
      <c r="F48" s="64"/>
      <c r="G48" s="31">
        <v>198857246.05599999</v>
      </c>
      <c r="H48" s="32">
        <v>3</v>
      </c>
      <c r="I48" s="69" t="s">
        <v>13</v>
      </c>
      <c r="J48" s="68" t="s">
        <v>14</v>
      </c>
      <c r="K48" s="68" t="s">
        <v>13</v>
      </c>
      <c r="L48" s="42"/>
      <c r="M48" s="42"/>
      <c r="N48" s="42"/>
      <c r="O48" s="42"/>
      <c r="P48" s="42"/>
      <c r="Q48" s="42"/>
    </row>
    <row r="49" spans="1:17">
      <c r="A49" s="62" t="s">
        <v>1601</v>
      </c>
      <c r="B49" s="55" t="s">
        <v>1716</v>
      </c>
      <c r="C49" s="70" t="s">
        <v>1717</v>
      </c>
      <c r="D49" s="70" t="s">
        <v>1718</v>
      </c>
      <c r="E49" s="62" t="s">
        <v>13</v>
      </c>
      <c r="F49" s="64"/>
      <c r="G49" s="31">
        <v>5971566422.5200005</v>
      </c>
      <c r="H49" s="32">
        <v>3</v>
      </c>
      <c r="I49" s="69" t="s">
        <v>13</v>
      </c>
      <c r="J49" s="68" t="s">
        <v>14</v>
      </c>
      <c r="K49" s="68" t="s">
        <v>13</v>
      </c>
      <c r="L49" s="42"/>
      <c r="M49" s="42"/>
      <c r="N49" s="42"/>
      <c r="O49" s="42"/>
      <c r="P49" s="42"/>
      <c r="Q49" s="42"/>
    </row>
    <row r="50" spans="1:17">
      <c r="A50" s="62" t="s">
        <v>1601</v>
      </c>
      <c r="B50" s="55" t="s">
        <v>1719</v>
      </c>
      <c r="C50" s="70" t="s">
        <v>1720</v>
      </c>
      <c r="D50" s="70" t="s">
        <v>1721</v>
      </c>
      <c r="E50" s="62" t="s">
        <v>13</v>
      </c>
      <c r="F50" s="64"/>
      <c r="G50" s="31">
        <v>1154308610.98</v>
      </c>
      <c r="H50" s="32">
        <v>3</v>
      </c>
      <c r="I50" s="69" t="s">
        <v>13</v>
      </c>
      <c r="J50" s="68" t="s">
        <v>14</v>
      </c>
      <c r="K50" s="68" t="s">
        <v>13</v>
      </c>
      <c r="L50" s="42"/>
      <c r="M50" s="42"/>
      <c r="N50" s="42"/>
      <c r="O50" s="42"/>
      <c r="P50" s="42"/>
      <c r="Q50" s="42"/>
    </row>
    <row r="51" spans="1:17">
      <c r="A51" s="62" t="s">
        <v>1601</v>
      </c>
      <c r="B51" s="55" t="s">
        <v>1722</v>
      </c>
      <c r="C51" s="70" t="s">
        <v>1723</v>
      </c>
      <c r="D51" s="70" t="s">
        <v>1724</v>
      </c>
      <c r="E51" s="62" t="s">
        <v>13</v>
      </c>
      <c r="F51" s="64"/>
      <c r="G51" s="31">
        <v>1328844776</v>
      </c>
      <c r="H51" s="32">
        <v>3</v>
      </c>
      <c r="I51" s="69" t="s">
        <v>13</v>
      </c>
      <c r="J51" s="68" t="s">
        <v>14</v>
      </c>
      <c r="K51" s="68" t="s">
        <v>13</v>
      </c>
      <c r="L51" s="42"/>
      <c r="M51" s="42"/>
      <c r="N51" s="42"/>
      <c r="O51" s="42"/>
      <c r="P51" s="42"/>
      <c r="Q51" s="42"/>
    </row>
    <row r="52" spans="1:17">
      <c r="A52" s="62" t="s">
        <v>1601</v>
      </c>
      <c r="B52" s="55" t="s">
        <v>1725</v>
      </c>
      <c r="C52" s="70" t="s">
        <v>1726</v>
      </c>
      <c r="D52" s="70" t="s">
        <v>1727</v>
      </c>
      <c r="E52" s="62" t="s">
        <v>13</v>
      </c>
      <c r="F52" s="71"/>
      <c r="G52" s="31">
        <v>1614455502.6400001</v>
      </c>
      <c r="H52" s="32">
        <v>3</v>
      </c>
      <c r="I52" s="69" t="s">
        <v>13</v>
      </c>
      <c r="J52" s="68" t="s">
        <v>14</v>
      </c>
      <c r="K52" s="68" t="s">
        <v>13</v>
      </c>
      <c r="L52" s="42"/>
      <c r="M52" s="42"/>
      <c r="N52" s="42"/>
      <c r="O52" s="42"/>
      <c r="P52" s="42"/>
      <c r="Q52" s="42"/>
    </row>
    <row r="53" spans="1:17">
      <c r="A53" s="34" t="s">
        <v>1601</v>
      </c>
      <c r="B53" s="35" t="s">
        <v>1728</v>
      </c>
      <c r="C53" s="33" t="s">
        <v>1729</v>
      </c>
      <c r="D53" s="33" t="s">
        <v>1730</v>
      </c>
      <c r="E53" s="34" t="s">
        <v>14</v>
      </c>
      <c r="F53" s="31"/>
      <c r="G53" s="36">
        <v>10669185990.863001</v>
      </c>
      <c r="H53" s="37">
        <v>3</v>
      </c>
      <c r="I53" s="38" t="s">
        <v>14</v>
      </c>
      <c r="J53" s="68" t="s">
        <v>14</v>
      </c>
      <c r="K53" s="38" t="s">
        <v>14</v>
      </c>
      <c r="L53" s="42"/>
      <c r="M53" s="42"/>
      <c r="N53" s="42"/>
      <c r="O53" s="42"/>
      <c r="P53" s="42"/>
      <c r="Q53" s="42"/>
    </row>
    <row r="54" spans="1:17">
      <c r="A54" s="62" t="s">
        <v>1601</v>
      </c>
      <c r="B54" s="55" t="s">
        <v>1731</v>
      </c>
      <c r="C54" s="70" t="s">
        <v>1732</v>
      </c>
      <c r="D54" s="70" t="s">
        <v>1733</v>
      </c>
      <c r="E54" s="62" t="s">
        <v>13</v>
      </c>
      <c r="F54" s="64"/>
      <c r="G54" s="31">
        <v>1903313880.3099999</v>
      </c>
      <c r="H54" s="32">
        <v>3</v>
      </c>
      <c r="I54" s="69" t="s">
        <v>13</v>
      </c>
      <c r="J54" s="68" t="s">
        <v>14</v>
      </c>
      <c r="K54" s="68" t="s">
        <v>13</v>
      </c>
      <c r="L54" s="42"/>
      <c r="M54" s="42"/>
      <c r="N54" s="42"/>
      <c r="O54" s="42"/>
      <c r="P54" s="42"/>
      <c r="Q54" s="42"/>
    </row>
    <row r="55" spans="1:17">
      <c r="A55" s="62" t="s">
        <v>1601</v>
      </c>
      <c r="B55" s="55" t="s">
        <v>1734</v>
      </c>
      <c r="C55" s="70" t="s">
        <v>1735</v>
      </c>
      <c r="D55" s="70" t="s">
        <v>1736</v>
      </c>
      <c r="E55" s="62" t="s">
        <v>13</v>
      </c>
      <c r="F55" s="64"/>
      <c r="G55" s="31">
        <v>1516303632.97</v>
      </c>
      <c r="H55" s="32">
        <v>3</v>
      </c>
      <c r="I55" s="69" t="s">
        <v>13</v>
      </c>
      <c r="J55" s="68" t="s">
        <v>13</v>
      </c>
      <c r="K55" s="68" t="s">
        <v>13</v>
      </c>
      <c r="L55" s="42"/>
      <c r="M55" s="42"/>
      <c r="N55" s="42"/>
      <c r="O55" s="42"/>
      <c r="P55" s="42"/>
      <c r="Q55" s="42"/>
    </row>
    <row r="56" spans="1:17">
      <c r="A56" s="62" t="s">
        <v>1601</v>
      </c>
      <c r="B56" s="55" t="s">
        <v>1737</v>
      </c>
      <c r="C56" s="70" t="s">
        <v>1738</v>
      </c>
      <c r="D56" s="70" t="s">
        <v>1739</v>
      </c>
      <c r="E56" s="62" t="s">
        <v>13</v>
      </c>
      <c r="F56" s="71"/>
      <c r="G56" s="31">
        <v>16135514.813300001</v>
      </c>
      <c r="H56" s="32">
        <v>3</v>
      </c>
      <c r="I56" s="69" t="s">
        <v>13</v>
      </c>
      <c r="J56" s="68" t="s">
        <v>14</v>
      </c>
      <c r="K56" s="68" t="s">
        <v>13</v>
      </c>
      <c r="L56" s="42"/>
      <c r="M56" s="42"/>
      <c r="N56" s="42"/>
      <c r="O56" s="42"/>
      <c r="P56" s="42"/>
      <c r="Q56" s="42"/>
    </row>
    <row r="57" spans="1:17">
      <c r="A57" s="62" t="s">
        <v>1601</v>
      </c>
      <c r="B57" s="55" t="s">
        <v>1740</v>
      </c>
      <c r="C57" s="70" t="s">
        <v>1741</v>
      </c>
      <c r="D57" s="70" t="s">
        <v>1742</v>
      </c>
      <c r="E57" s="62" t="s">
        <v>13</v>
      </c>
      <c r="F57" s="71"/>
      <c r="G57" s="31">
        <v>157082653.97799999</v>
      </c>
      <c r="H57" s="32">
        <v>2</v>
      </c>
      <c r="I57" s="69" t="s">
        <v>13</v>
      </c>
      <c r="J57" s="68" t="s">
        <v>14</v>
      </c>
      <c r="K57" s="68" t="s">
        <v>13</v>
      </c>
      <c r="L57" s="42"/>
      <c r="M57" s="42"/>
      <c r="N57" s="42"/>
      <c r="O57" s="42"/>
      <c r="P57" s="42"/>
      <c r="Q57" s="42"/>
    </row>
    <row r="58" spans="1:17">
      <c r="A58" s="62" t="s">
        <v>1601</v>
      </c>
      <c r="B58" s="35" t="s">
        <v>1743</v>
      </c>
      <c r="C58" s="70" t="s">
        <v>1744</v>
      </c>
      <c r="D58" s="70" t="s">
        <v>1745</v>
      </c>
      <c r="E58" s="62" t="s">
        <v>14</v>
      </c>
      <c r="F58" s="71"/>
      <c r="G58" s="31">
        <v>6309441583.8699999</v>
      </c>
      <c r="H58" s="32">
        <v>3</v>
      </c>
      <c r="I58" s="69" t="s">
        <v>13</v>
      </c>
      <c r="J58" s="68" t="s">
        <v>14</v>
      </c>
      <c r="K58" s="68" t="s">
        <v>13</v>
      </c>
      <c r="L58" s="42"/>
      <c r="M58" s="42"/>
      <c r="N58" s="42"/>
      <c r="O58" s="42"/>
      <c r="P58" s="42"/>
      <c r="Q58" s="42"/>
    </row>
    <row r="59" spans="1:17">
      <c r="A59" s="62" t="s">
        <v>1601</v>
      </c>
      <c r="B59" s="55" t="s">
        <v>1746</v>
      </c>
      <c r="C59" s="70" t="s">
        <v>1747</v>
      </c>
      <c r="D59" s="70" t="s">
        <v>1748</v>
      </c>
      <c r="E59" s="62" t="s">
        <v>13</v>
      </c>
      <c r="F59" s="64"/>
      <c r="G59" s="31">
        <v>749092580.59399998</v>
      </c>
      <c r="H59" s="32">
        <v>3</v>
      </c>
      <c r="I59" s="69" t="s">
        <v>13</v>
      </c>
      <c r="J59" s="68" t="s">
        <v>14</v>
      </c>
      <c r="K59" s="68" t="s">
        <v>13</v>
      </c>
      <c r="L59" s="42"/>
      <c r="M59" s="42"/>
      <c r="N59" s="42"/>
      <c r="O59" s="42"/>
      <c r="P59" s="42"/>
      <c r="Q59" s="42"/>
    </row>
    <row r="60" spans="1:17">
      <c r="A60" s="62" t="s">
        <v>1601</v>
      </c>
      <c r="B60" s="55" t="s">
        <v>1749</v>
      </c>
      <c r="C60" s="70" t="s">
        <v>1750</v>
      </c>
      <c r="D60" s="70" t="s">
        <v>1751</v>
      </c>
      <c r="E60" s="62" t="s">
        <v>13</v>
      </c>
      <c r="F60" s="64"/>
      <c r="G60" s="31">
        <v>6944253157.1700001</v>
      </c>
      <c r="H60" s="32">
        <v>3</v>
      </c>
      <c r="I60" s="69" t="s">
        <v>13</v>
      </c>
      <c r="J60" s="68" t="s">
        <v>14</v>
      </c>
      <c r="K60" s="68" t="s">
        <v>13</v>
      </c>
      <c r="L60" s="42"/>
      <c r="M60" s="42"/>
      <c r="N60" s="42"/>
      <c r="O60" s="42"/>
      <c r="P60" s="42"/>
      <c r="Q60" s="42"/>
    </row>
    <row r="61" spans="1:17">
      <c r="A61" s="62" t="s">
        <v>1601</v>
      </c>
      <c r="B61" s="55" t="s">
        <v>1752</v>
      </c>
      <c r="C61" s="70" t="s">
        <v>1753</v>
      </c>
      <c r="D61" s="70" t="s">
        <v>1754</v>
      </c>
      <c r="E61" s="62" t="s">
        <v>13</v>
      </c>
      <c r="F61" s="64"/>
      <c r="G61" s="31">
        <v>2942830122.6700001</v>
      </c>
      <c r="H61" s="32">
        <v>3</v>
      </c>
      <c r="I61" s="69" t="s">
        <v>13</v>
      </c>
      <c r="J61" s="68" t="s">
        <v>13</v>
      </c>
      <c r="K61" s="68" t="s">
        <v>13</v>
      </c>
      <c r="L61" s="42"/>
      <c r="M61" s="42"/>
      <c r="N61" s="42"/>
      <c r="O61" s="42"/>
      <c r="P61" s="42"/>
      <c r="Q61" s="42"/>
    </row>
    <row r="62" spans="1:17">
      <c r="A62" s="62" t="s">
        <v>1601</v>
      </c>
      <c r="B62" s="55" t="s">
        <v>1755</v>
      </c>
      <c r="C62" s="70" t="s">
        <v>1756</v>
      </c>
      <c r="D62" s="70" t="s">
        <v>1757</v>
      </c>
      <c r="E62" s="62" t="s">
        <v>13</v>
      </c>
      <c r="F62" s="71"/>
      <c r="G62" s="31">
        <v>1839930605.5599999</v>
      </c>
      <c r="H62" s="32">
        <v>3</v>
      </c>
      <c r="I62" s="69" t="s">
        <v>13</v>
      </c>
      <c r="J62" s="68" t="s">
        <v>14</v>
      </c>
      <c r="K62" s="68" t="s">
        <v>13</v>
      </c>
      <c r="L62" s="42"/>
      <c r="M62" s="42"/>
      <c r="N62" s="42"/>
      <c r="O62" s="42"/>
      <c r="P62" s="42"/>
      <c r="Q62" s="42"/>
    </row>
    <row r="63" spans="1:17">
      <c r="A63" s="62" t="s">
        <v>1601</v>
      </c>
      <c r="B63" s="55" t="s">
        <v>1758</v>
      </c>
      <c r="C63" s="70" t="s">
        <v>1759</v>
      </c>
      <c r="D63" s="70" t="s">
        <v>1760</v>
      </c>
      <c r="E63" s="62" t="s">
        <v>13</v>
      </c>
      <c r="F63" s="71"/>
      <c r="G63" s="31">
        <v>3186569949.5700002</v>
      </c>
      <c r="H63" s="32">
        <v>3</v>
      </c>
      <c r="I63" s="69" t="s">
        <v>13</v>
      </c>
      <c r="J63" s="68" t="s">
        <v>14</v>
      </c>
      <c r="K63" s="68" t="s">
        <v>13</v>
      </c>
      <c r="L63" s="42"/>
      <c r="M63" s="42"/>
      <c r="N63" s="42"/>
      <c r="O63" s="42"/>
      <c r="P63" s="42"/>
      <c r="Q63" s="42"/>
    </row>
    <row r="64" spans="1:17">
      <c r="A64" s="62" t="s">
        <v>1601</v>
      </c>
      <c r="B64" s="55" t="s">
        <v>1761</v>
      </c>
      <c r="C64" s="70" t="s">
        <v>1762</v>
      </c>
      <c r="D64" s="70" t="s">
        <v>1762</v>
      </c>
      <c r="E64" s="62" t="s">
        <v>13</v>
      </c>
      <c r="F64" s="64"/>
      <c r="G64" s="31">
        <v>1375072304.48</v>
      </c>
      <c r="H64" s="32">
        <v>3</v>
      </c>
      <c r="I64" s="69" t="s">
        <v>13</v>
      </c>
      <c r="J64" s="68" t="s">
        <v>13</v>
      </c>
      <c r="K64" s="68" t="s">
        <v>13</v>
      </c>
      <c r="L64" s="42"/>
      <c r="M64" s="42"/>
      <c r="N64" s="42"/>
      <c r="O64" s="42"/>
      <c r="P64" s="42"/>
      <c r="Q64" s="42"/>
    </row>
    <row r="65" spans="1:17">
      <c r="A65" s="62" t="s">
        <v>1601</v>
      </c>
      <c r="B65" s="55" t="s">
        <v>1763</v>
      </c>
      <c r="C65" s="70" t="s">
        <v>1764</v>
      </c>
      <c r="D65" s="70" t="s">
        <v>1765</v>
      </c>
      <c r="E65" s="62" t="s">
        <v>13</v>
      </c>
      <c r="F65" s="71"/>
      <c r="G65" s="31">
        <v>9039072.7094599996</v>
      </c>
      <c r="H65" s="32">
        <v>3</v>
      </c>
      <c r="I65" s="69" t="s">
        <v>13</v>
      </c>
      <c r="J65" s="68" t="s">
        <v>13</v>
      </c>
      <c r="K65" s="68" t="s">
        <v>13</v>
      </c>
      <c r="L65" s="42"/>
      <c r="M65" s="42"/>
      <c r="N65" s="42"/>
      <c r="O65" s="42"/>
      <c r="P65" s="42"/>
      <c r="Q65" s="42"/>
    </row>
    <row r="66" spans="1:17">
      <c r="A66" s="62" t="s">
        <v>1601</v>
      </c>
      <c r="B66" s="55" t="s">
        <v>1766</v>
      </c>
      <c r="C66" s="70" t="s">
        <v>1767</v>
      </c>
      <c r="D66" s="70" t="s">
        <v>1768</v>
      </c>
      <c r="E66" s="62" t="s">
        <v>13</v>
      </c>
      <c r="F66" s="71"/>
      <c r="G66" s="31">
        <v>736311633.43099999</v>
      </c>
      <c r="H66" s="32">
        <v>3</v>
      </c>
      <c r="I66" s="69" t="s">
        <v>13</v>
      </c>
      <c r="J66" s="68" t="s">
        <v>14</v>
      </c>
      <c r="K66" s="68" t="s">
        <v>13</v>
      </c>
      <c r="L66" s="42"/>
      <c r="M66" s="42"/>
      <c r="N66" s="42"/>
      <c r="O66" s="42"/>
      <c r="P66" s="42"/>
      <c r="Q66" s="42"/>
    </row>
    <row r="67" spans="1:17">
      <c r="A67" s="62" t="s">
        <v>1601</v>
      </c>
      <c r="B67" s="55" t="s">
        <v>1769</v>
      </c>
      <c r="C67" s="70" t="s">
        <v>1770</v>
      </c>
      <c r="D67" s="70" t="s">
        <v>1771</v>
      </c>
      <c r="E67" s="62" t="s">
        <v>13</v>
      </c>
      <c r="F67" s="64"/>
      <c r="G67" s="31">
        <v>899430566.61300004</v>
      </c>
      <c r="H67" s="32">
        <v>3</v>
      </c>
      <c r="I67" s="69" t="s">
        <v>13</v>
      </c>
      <c r="J67" s="68" t="s">
        <v>13</v>
      </c>
      <c r="K67" s="68" t="s">
        <v>13</v>
      </c>
      <c r="L67" s="42"/>
      <c r="M67" s="42"/>
      <c r="N67" s="42"/>
      <c r="O67" s="42"/>
      <c r="P67" s="42"/>
      <c r="Q67" s="42"/>
    </row>
    <row r="68" spans="1:17">
      <c r="A68" s="62" t="s">
        <v>1601</v>
      </c>
      <c r="B68" s="55" t="s">
        <v>1772</v>
      </c>
      <c r="C68" s="70" t="s">
        <v>1773</v>
      </c>
      <c r="D68" s="70" t="s">
        <v>1774</v>
      </c>
      <c r="E68" s="62" t="s">
        <v>13</v>
      </c>
      <c r="F68" s="64"/>
      <c r="G68" s="31">
        <v>2231734920.6199999</v>
      </c>
      <c r="H68" s="32">
        <v>3</v>
      </c>
      <c r="I68" s="69" t="s">
        <v>13</v>
      </c>
      <c r="J68" s="68" t="s">
        <v>13</v>
      </c>
      <c r="K68" s="68" t="s">
        <v>13</v>
      </c>
      <c r="L68" s="42"/>
      <c r="M68" s="42"/>
      <c r="N68" s="42"/>
      <c r="O68" s="42"/>
      <c r="P68" s="42"/>
      <c r="Q68" s="42"/>
    </row>
    <row r="69" spans="1:17">
      <c r="A69" s="62" t="s">
        <v>1601</v>
      </c>
      <c r="B69" s="55" t="s">
        <v>1775</v>
      </c>
      <c r="C69" s="70" t="s">
        <v>1776</v>
      </c>
      <c r="D69" s="70" t="s">
        <v>1777</v>
      </c>
      <c r="E69" s="62" t="s">
        <v>13</v>
      </c>
      <c r="F69" s="71"/>
      <c r="G69" s="31">
        <v>3300000291.9000001</v>
      </c>
      <c r="H69" s="32">
        <v>3</v>
      </c>
      <c r="I69" s="69" t="s">
        <v>13</v>
      </c>
      <c r="J69" s="68" t="s">
        <v>13</v>
      </c>
      <c r="K69" s="68" t="s">
        <v>13</v>
      </c>
      <c r="L69" s="42"/>
      <c r="M69" s="42"/>
      <c r="N69" s="42"/>
      <c r="O69" s="42"/>
      <c r="P69" s="42"/>
      <c r="Q69" s="42"/>
    </row>
    <row r="70" spans="1:17">
      <c r="A70" s="62" t="s">
        <v>1601</v>
      </c>
      <c r="B70" s="55" t="s">
        <v>1778</v>
      </c>
      <c r="C70" s="70" t="s">
        <v>1779</v>
      </c>
      <c r="D70" s="70" t="s">
        <v>1780</v>
      </c>
      <c r="E70" s="62" t="s">
        <v>13</v>
      </c>
      <c r="F70" s="64"/>
      <c r="G70" s="31">
        <v>289009853.81400001</v>
      </c>
      <c r="H70" s="32">
        <v>3</v>
      </c>
      <c r="I70" s="69" t="s">
        <v>13</v>
      </c>
      <c r="J70" s="68" t="s">
        <v>14</v>
      </c>
      <c r="K70" s="68" t="s">
        <v>13</v>
      </c>
      <c r="L70" s="42"/>
      <c r="M70" s="42"/>
      <c r="N70" s="42"/>
      <c r="O70" s="42"/>
      <c r="P70" s="42"/>
      <c r="Q70" s="42"/>
    </row>
  </sheetData>
  <autoFilter ref="A1:Q70"/>
  <sortState ref="A2:Q70">
    <sortCondition ref="A2:A70"/>
    <sortCondition ref="B2:B70"/>
  </sortState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V380"/>
  <sheetViews>
    <sheetView tabSelected="1" topLeftCell="A288" workbookViewId="0">
      <selection activeCell="F316" sqref="F316"/>
    </sheetView>
  </sheetViews>
  <sheetFormatPr defaultRowHeight="14.4"/>
  <cols>
    <col min="1" max="1" width="13.44140625" style="2" bestFit="1" customWidth="1"/>
    <col min="2" max="2" width="10.44140625" style="2" bestFit="1" customWidth="1"/>
    <col min="3" max="3" width="25.88671875" style="2" customWidth="1"/>
    <col min="4" max="6" width="28.88671875" style="2" customWidth="1"/>
    <col min="7" max="7" width="11.44140625" style="2" customWidth="1"/>
    <col min="8" max="8" width="13.88671875" style="2" customWidth="1"/>
    <col min="9" max="9" width="16.88671875" style="2" customWidth="1"/>
    <col min="10" max="10" width="10.88671875" customWidth="1"/>
    <col min="11" max="11" width="15.88671875" style="2" customWidth="1"/>
    <col min="12" max="12" width="12.5546875" style="2" customWidth="1"/>
    <col min="13" max="13" width="16.44140625" style="2" customWidth="1"/>
    <col min="14" max="19" width="18" style="2" customWidth="1"/>
    <col min="20" max="22" width="18" customWidth="1"/>
  </cols>
  <sheetData>
    <row r="1" spans="1:22" ht="45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2436</v>
      </c>
      <c r="F1" s="56" t="s">
        <v>2437</v>
      </c>
      <c r="G1" s="30" t="s">
        <v>2414</v>
      </c>
      <c r="H1" s="56" t="s">
        <v>4</v>
      </c>
      <c r="I1" s="29" t="s">
        <v>5</v>
      </c>
      <c r="J1" s="30" t="s">
        <v>6</v>
      </c>
      <c r="K1" s="48" t="s">
        <v>7</v>
      </c>
      <c r="L1" s="49" t="s">
        <v>8</v>
      </c>
      <c r="M1" s="49" t="s">
        <v>9</v>
      </c>
      <c r="N1" s="57" t="s">
        <v>198</v>
      </c>
      <c r="O1" s="49" t="s">
        <v>199</v>
      </c>
      <c r="P1" s="57" t="s">
        <v>200</v>
      </c>
      <c r="Q1" s="57" t="s">
        <v>10</v>
      </c>
      <c r="R1" s="49" t="s">
        <v>11</v>
      </c>
      <c r="S1" s="57" t="s">
        <v>12</v>
      </c>
      <c r="T1" s="57" t="s">
        <v>76</v>
      </c>
      <c r="U1" s="49" t="s">
        <v>77</v>
      </c>
      <c r="V1" s="57" t="s">
        <v>78</v>
      </c>
    </row>
    <row r="2" spans="1:22">
      <c r="A2" s="77" t="s">
        <v>512</v>
      </c>
      <c r="B2" s="77" t="s">
        <v>513</v>
      </c>
      <c r="C2" s="76" t="s">
        <v>514</v>
      </c>
      <c r="D2" s="77" t="str">
        <f>VLOOKUP(C2,Taul4!E2:H476,2,FALSE)</f>
        <v>Hedmark</v>
      </c>
      <c r="E2" s="77">
        <f>VLOOKUP(C2,Taul4!E2:H476,3,FALSE)</f>
        <v>60.191200000000002</v>
      </c>
      <c r="F2" s="77">
        <f>VLOOKUP(C2,Taul4!E2:H476,4,FALSE)</f>
        <v>11.9992</v>
      </c>
      <c r="G2" s="81">
        <v>43831</v>
      </c>
      <c r="H2" s="78">
        <v>17829</v>
      </c>
      <c r="I2" s="79">
        <v>1036450000</v>
      </c>
      <c r="J2" s="42">
        <v>2</v>
      </c>
      <c r="K2" s="77" t="s">
        <v>13</v>
      </c>
      <c r="L2" s="77" t="s">
        <v>13</v>
      </c>
      <c r="M2" s="77" t="s">
        <v>13</v>
      </c>
      <c r="N2" s="77" t="s">
        <v>934</v>
      </c>
      <c r="O2" s="77"/>
      <c r="P2" s="77" t="s">
        <v>934</v>
      </c>
      <c r="Q2" s="77" t="s">
        <v>934</v>
      </c>
      <c r="R2" s="77"/>
      <c r="S2" s="77"/>
      <c r="T2" s="42"/>
      <c r="U2" s="42"/>
      <c r="V2" s="42"/>
    </row>
    <row r="3" spans="1:22">
      <c r="A3" s="77" t="s">
        <v>512</v>
      </c>
      <c r="B3" s="77" t="s">
        <v>515</v>
      </c>
      <c r="C3" s="76" t="s">
        <v>516</v>
      </c>
      <c r="D3" s="77" t="str">
        <f>VLOOKUP(C3,Taul4!E2:H476,2,FALSE)</f>
        <v>Hedmark</v>
      </c>
      <c r="E3" s="77">
        <f>VLOOKUP(C3,Taul4!E2:H476,3,FALSE)</f>
        <v>60.794400000000003</v>
      </c>
      <c r="F3" s="77">
        <f>VLOOKUP(C3,Taul4!E2:H476,4,FALSE)</f>
        <v>11.0678</v>
      </c>
      <c r="G3" s="81">
        <v>43831</v>
      </c>
      <c r="H3" s="78">
        <v>31369</v>
      </c>
      <c r="I3" s="79">
        <v>350940000</v>
      </c>
      <c r="J3" s="42">
        <v>2</v>
      </c>
      <c r="K3" s="77" t="s">
        <v>13</v>
      </c>
      <c r="L3" s="77" t="s">
        <v>13</v>
      </c>
      <c r="M3" s="77" t="s">
        <v>13</v>
      </c>
      <c r="N3" s="77" t="s">
        <v>934</v>
      </c>
      <c r="O3" s="77"/>
      <c r="P3" s="77" t="s">
        <v>934</v>
      </c>
      <c r="Q3" s="77" t="s">
        <v>934</v>
      </c>
      <c r="R3" s="77"/>
      <c r="S3" s="77"/>
      <c r="T3" s="42"/>
      <c r="U3" s="42"/>
      <c r="V3" s="42"/>
    </row>
    <row r="4" spans="1:22">
      <c r="A4" s="77" t="s">
        <v>512</v>
      </c>
      <c r="B4" s="77" t="s">
        <v>517</v>
      </c>
      <c r="C4" s="76" t="s">
        <v>518</v>
      </c>
      <c r="D4" s="77" t="str">
        <f>VLOOKUP(C4,Taul4!E2:H476,2,FALSE)</f>
        <v>Oppland</v>
      </c>
      <c r="E4" s="77">
        <f>VLOOKUP(C4,Taul4!E2:H476,3,FALSE)</f>
        <v>61.114600000000003</v>
      </c>
      <c r="F4" s="77">
        <f>VLOOKUP(C4,Taul4!E2:H476,4,FALSE)</f>
        <v>10.4674</v>
      </c>
      <c r="G4" s="81">
        <v>43831</v>
      </c>
      <c r="H4" s="78">
        <v>28345</v>
      </c>
      <c r="I4" s="79">
        <v>478160000</v>
      </c>
      <c r="J4" s="42">
        <v>2</v>
      </c>
      <c r="K4" s="77" t="s">
        <v>13</v>
      </c>
      <c r="L4" s="77" t="s">
        <v>13</v>
      </c>
      <c r="M4" s="77" t="s">
        <v>13</v>
      </c>
      <c r="N4" s="77" t="s">
        <v>934</v>
      </c>
      <c r="O4" s="77"/>
      <c r="P4" s="77" t="s">
        <v>934</v>
      </c>
      <c r="Q4" s="77" t="s">
        <v>934</v>
      </c>
      <c r="R4" s="77"/>
      <c r="S4" s="77"/>
      <c r="T4" s="42"/>
      <c r="U4" s="42"/>
      <c r="V4" s="42"/>
    </row>
    <row r="5" spans="1:22">
      <c r="A5" s="77" t="s">
        <v>512</v>
      </c>
      <c r="B5" s="77" t="s">
        <v>519</v>
      </c>
      <c r="C5" s="76" t="s">
        <v>520</v>
      </c>
      <c r="D5" s="77" t="str">
        <f>VLOOKUP(C5,Taul4!E2:H476,2,FALSE)</f>
        <v>Oppland</v>
      </c>
      <c r="E5" s="77">
        <f>VLOOKUP(C5,Taul4!E2:H476,3,FALSE)</f>
        <v>60.795699999999997</v>
      </c>
      <c r="F5" s="77">
        <f>VLOOKUP(C5,Taul4!E2:H476,4,FALSE)</f>
        <v>10.691599999999999</v>
      </c>
      <c r="G5" s="81">
        <v>43831</v>
      </c>
      <c r="H5" s="78">
        <v>30560</v>
      </c>
      <c r="I5" s="79">
        <v>672250000</v>
      </c>
      <c r="J5" s="42">
        <v>2</v>
      </c>
      <c r="K5" s="77" t="s">
        <v>13</v>
      </c>
      <c r="L5" s="77" t="s">
        <v>13</v>
      </c>
      <c r="M5" s="77" t="s">
        <v>13</v>
      </c>
      <c r="N5" s="77" t="s">
        <v>934</v>
      </c>
      <c r="O5" s="77"/>
      <c r="P5" s="77" t="s">
        <v>934</v>
      </c>
      <c r="Q5" s="77" t="s">
        <v>934</v>
      </c>
      <c r="R5" s="77"/>
      <c r="S5" s="77"/>
      <c r="T5" s="42"/>
      <c r="U5" s="42"/>
      <c r="V5" s="42"/>
    </row>
    <row r="6" spans="1:22">
      <c r="A6" s="77" t="s">
        <v>512</v>
      </c>
      <c r="B6" s="77" t="s">
        <v>521</v>
      </c>
      <c r="C6" s="76" t="s">
        <v>522</v>
      </c>
      <c r="D6" s="77" t="str">
        <f>VLOOKUP(C6,Taul4!E2:H476,2,FALSE)</f>
        <v>Hedmark</v>
      </c>
      <c r="E6" s="77">
        <f>VLOOKUP(C6,Taul4!E2:H476,3,FALSE)</f>
        <v>61.0242</v>
      </c>
      <c r="F6" s="77">
        <f>VLOOKUP(C6,Taul4!E2:H476,4,FALSE)</f>
        <v>10.8019</v>
      </c>
      <c r="G6" s="81">
        <v>43831</v>
      </c>
      <c r="H6" s="78">
        <v>34768</v>
      </c>
      <c r="I6" s="79">
        <v>1280090000</v>
      </c>
      <c r="J6" s="42">
        <v>3</v>
      </c>
      <c r="K6" s="77" t="s">
        <v>13</v>
      </c>
      <c r="L6" s="77" t="s">
        <v>13</v>
      </c>
      <c r="M6" s="77" t="s">
        <v>13</v>
      </c>
      <c r="N6" s="77" t="s">
        <v>934</v>
      </c>
      <c r="O6" s="77"/>
      <c r="P6" s="77" t="s">
        <v>934</v>
      </c>
      <c r="Q6" s="77" t="s">
        <v>934</v>
      </c>
      <c r="R6" s="77"/>
      <c r="S6" s="77"/>
      <c r="T6" s="42"/>
      <c r="U6" s="42"/>
      <c r="V6" s="42"/>
    </row>
    <row r="7" spans="1:22">
      <c r="A7" s="77" t="s">
        <v>512</v>
      </c>
      <c r="B7" s="77" t="s">
        <v>523</v>
      </c>
      <c r="C7" s="82" t="s">
        <v>524</v>
      </c>
      <c r="D7" s="77" t="str">
        <f>VLOOKUP(C7,Taul4!E2:H476,2,FALSE)</f>
        <v>Hedmark</v>
      </c>
      <c r="E7" s="77">
        <f>VLOOKUP(C7,Taul4!E2:H476,3,FALSE)</f>
        <v>60.825299999999999</v>
      </c>
      <c r="F7" s="77">
        <f>VLOOKUP(C7,Taul4!E2:H476,4,FALSE)</f>
        <v>11.3908</v>
      </c>
      <c r="G7" s="81">
        <v>43831</v>
      </c>
      <c r="H7" s="78">
        <v>7674</v>
      </c>
      <c r="I7" s="79">
        <v>369440000</v>
      </c>
      <c r="J7" s="42">
        <v>3</v>
      </c>
      <c r="K7" s="77" t="s">
        <v>13</v>
      </c>
      <c r="L7" s="77" t="s">
        <v>13</v>
      </c>
      <c r="M7" s="77" t="s">
        <v>13</v>
      </c>
      <c r="N7" s="77" t="s">
        <v>934</v>
      </c>
      <c r="O7" s="77"/>
      <c r="P7" s="77" t="s">
        <v>934</v>
      </c>
      <c r="Q7" s="77" t="s">
        <v>934</v>
      </c>
      <c r="R7" s="77"/>
      <c r="S7" s="77"/>
      <c r="T7" s="42"/>
      <c r="U7" s="42"/>
      <c r="V7" s="42"/>
    </row>
    <row r="8" spans="1:22">
      <c r="A8" s="77" t="s">
        <v>512</v>
      </c>
      <c r="B8" s="77" t="s">
        <v>525</v>
      </c>
      <c r="C8" s="82" t="s">
        <v>526</v>
      </c>
      <c r="D8" s="77" t="str">
        <f>VLOOKUP(C8,Taul4!E2:H476,2,FALSE)</f>
        <v>Hedmark</v>
      </c>
      <c r="E8" s="77">
        <f>VLOOKUP(C8,Taul4!E2:H476,3,FALSE)</f>
        <v>60.6494</v>
      </c>
      <c r="F8" s="77">
        <f>VLOOKUP(C8,Taul4!E2:H476,4,FALSE)</f>
        <v>11.366400000000001</v>
      </c>
      <c r="G8" s="81">
        <v>43831</v>
      </c>
      <c r="H8" s="78">
        <v>21064</v>
      </c>
      <c r="I8" s="79">
        <v>724270000</v>
      </c>
      <c r="J8" s="42">
        <v>3</v>
      </c>
      <c r="K8" s="77" t="s">
        <v>13</v>
      </c>
      <c r="L8" s="77" t="s">
        <v>13</v>
      </c>
      <c r="M8" s="77" t="s">
        <v>13</v>
      </c>
      <c r="N8" s="77" t="s">
        <v>934</v>
      </c>
      <c r="O8" s="77"/>
      <c r="P8" s="77" t="s">
        <v>934</v>
      </c>
      <c r="Q8" s="77" t="s">
        <v>934</v>
      </c>
      <c r="R8" s="77"/>
      <c r="S8" s="77"/>
      <c r="T8" s="42"/>
      <c r="U8" s="42"/>
      <c r="V8" s="42"/>
    </row>
    <row r="9" spans="1:22">
      <c r="A9" s="77" t="s">
        <v>512</v>
      </c>
      <c r="B9" s="77" t="s">
        <v>527</v>
      </c>
      <c r="C9" s="82" t="s">
        <v>528</v>
      </c>
      <c r="D9" s="77" t="s">
        <v>2476</v>
      </c>
      <c r="E9" s="121">
        <v>60.408175999999997</v>
      </c>
      <c r="F9" s="121">
        <v>11.502791</v>
      </c>
      <c r="G9" s="81">
        <v>43831</v>
      </c>
      <c r="H9" s="78">
        <v>5016</v>
      </c>
      <c r="I9" s="79">
        <v>508140000</v>
      </c>
      <c r="J9" s="42">
        <v>3</v>
      </c>
      <c r="K9" s="77" t="s">
        <v>13</v>
      </c>
      <c r="L9" s="77" t="s">
        <v>13</v>
      </c>
      <c r="M9" s="77" t="s">
        <v>13</v>
      </c>
      <c r="N9" s="77" t="s">
        <v>934</v>
      </c>
      <c r="O9" s="77"/>
      <c r="P9" s="77" t="s">
        <v>934</v>
      </c>
      <c r="Q9" s="77" t="s">
        <v>934</v>
      </c>
      <c r="R9" s="77"/>
      <c r="S9" s="77"/>
      <c r="T9" s="42"/>
      <c r="U9" s="42"/>
      <c r="V9" s="42"/>
    </row>
    <row r="10" spans="1:22">
      <c r="A10" s="77" t="s">
        <v>512</v>
      </c>
      <c r="B10" s="77" t="s">
        <v>529</v>
      </c>
      <c r="C10" s="82" t="s">
        <v>530</v>
      </c>
      <c r="D10" s="77" t="s">
        <v>2476</v>
      </c>
      <c r="E10" s="116">
        <v>60.2575</v>
      </c>
      <c r="F10" s="116">
        <v>11.6769</v>
      </c>
      <c r="G10" s="81">
        <v>43831</v>
      </c>
      <c r="H10" s="78">
        <v>7905</v>
      </c>
      <c r="I10" s="79">
        <v>516740000</v>
      </c>
      <c r="J10" s="42">
        <v>3</v>
      </c>
      <c r="K10" s="77" t="s">
        <v>13</v>
      </c>
      <c r="L10" s="77" t="s">
        <v>13</v>
      </c>
      <c r="M10" s="77" t="s">
        <v>13</v>
      </c>
      <c r="N10" s="77" t="s">
        <v>934</v>
      </c>
      <c r="O10" s="77"/>
      <c r="P10" s="77" t="s">
        <v>934</v>
      </c>
      <c r="Q10" s="77" t="s">
        <v>934</v>
      </c>
      <c r="R10" s="77"/>
      <c r="S10" s="77"/>
      <c r="T10" s="42"/>
      <c r="U10" s="42"/>
      <c r="V10" s="42"/>
    </row>
    <row r="11" spans="1:22">
      <c r="A11" s="77" t="s">
        <v>512</v>
      </c>
      <c r="B11" s="77" t="s">
        <v>531</v>
      </c>
      <c r="C11" s="82" t="s">
        <v>532</v>
      </c>
      <c r="D11" s="77" t="s">
        <v>2476</v>
      </c>
      <c r="E11" s="120">
        <v>59.985590700000003</v>
      </c>
      <c r="F11" s="120">
        <v>12.0523252</v>
      </c>
      <c r="G11" s="81">
        <v>43831</v>
      </c>
      <c r="H11" s="78">
        <v>6106</v>
      </c>
      <c r="I11" s="79">
        <v>640390000</v>
      </c>
      <c r="J11" s="42">
        <v>3</v>
      </c>
      <c r="K11" s="77" t="s">
        <v>13</v>
      </c>
      <c r="L11" s="77" t="s">
        <v>13</v>
      </c>
      <c r="M11" s="77" t="s">
        <v>13</v>
      </c>
      <c r="N11" s="77" t="s">
        <v>934</v>
      </c>
      <c r="O11" s="77"/>
      <c r="P11" s="77" t="s">
        <v>934</v>
      </c>
      <c r="Q11" s="77" t="s">
        <v>934</v>
      </c>
      <c r="R11" s="77"/>
      <c r="S11" s="77"/>
      <c r="T11" s="42"/>
      <c r="U11" s="42"/>
      <c r="V11" s="42"/>
    </row>
    <row r="12" spans="1:22">
      <c r="A12" s="77" t="s">
        <v>512</v>
      </c>
      <c r="B12" s="77" t="s">
        <v>533</v>
      </c>
      <c r="C12" s="82" t="s">
        <v>534</v>
      </c>
      <c r="D12" s="77" t="s">
        <v>2476</v>
      </c>
      <c r="E12" s="120">
        <v>60.456530000000001</v>
      </c>
      <c r="F12" s="120">
        <v>12.057840000000001</v>
      </c>
      <c r="G12" s="81">
        <v>43831</v>
      </c>
      <c r="H12" s="78">
        <v>4612</v>
      </c>
      <c r="I12" s="79">
        <v>837180000</v>
      </c>
      <c r="J12" s="42">
        <v>3</v>
      </c>
      <c r="K12" s="77" t="s">
        <v>13</v>
      </c>
      <c r="L12" s="77" t="s">
        <v>13</v>
      </c>
      <c r="M12" s="77" t="s">
        <v>13</v>
      </c>
      <c r="N12" s="77" t="s">
        <v>934</v>
      </c>
      <c r="O12" s="77"/>
      <c r="P12" s="77" t="s">
        <v>934</v>
      </c>
      <c r="Q12" s="77" t="s">
        <v>934</v>
      </c>
      <c r="R12" s="77"/>
      <c r="S12" s="77"/>
      <c r="T12" s="42"/>
      <c r="U12" s="42"/>
      <c r="V12" s="42"/>
    </row>
    <row r="13" spans="1:22">
      <c r="A13" s="77" t="s">
        <v>512</v>
      </c>
      <c r="B13" s="77" t="s">
        <v>535</v>
      </c>
      <c r="C13" s="82" t="s">
        <v>536</v>
      </c>
      <c r="D13" s="77" t="str">
        <f>VLOOKUP(C13,Taul4!E2:H476,2,FALSE)</f>
        <v>Hedmark</v>
      </c>
      <c r="E13" s="77">
        <f>VLOOKUP(C13,Taul4!E2:H476,3,FALSE)</f>
        <v>60.653599999999997</v>
      </c>
      <c r="F13" s="77">
        <f>VLOOKUP(C13,Taul4!E2:H476,4,FALSE)</f>
        <v>12.1531</v>
      </c>
      <c r="G13" s="81">
        <v>43831</v>
      </c>
      <c r="H13" s="78">
        <v>7203</v>
      </c>
      <c r="I13" s="79">
        <v>1040930000.0000001</v>
      </c>
      <c r="J13" s="42">
        <v>3</v>
      </c>
      <c r="K13" s="77" t="s">
        <v>13</v>
      </c>
      <c r="L13" s="77" t="s">
        <v>13</v>
      </c>
      <c r="M13" s="77" t="s">
        <v>13</v>
      </c>
      <c r="N13" s="77" t="s">
        <v>934</v>
      </c>
      <c r="O13" s="77"/>
      <c r="P13" s="77" t="s">
        <v>934</v>
      </c>
      <c r="Q13" s="77" t="s">
        <v>934</v>
      </c>
      <c r="R13" s="77"/>
      <c r="S13" s="77"/>
      <c r="T13" s="42"/>
      <c r="U13" s="42"/>
      <c r="V13" s="42"/>
    </row>
    <row r="14" spans="1:22">
      <c r="A14" s="77" t="s">
        <v>512</v>
      </c>
      <c r="B14" s="77" t="s">
        <v>537</v>
      </c>
      <c r="C14" s="82" t="s">
        <v>2745</v>
      </c>
      <c r="D14" s="77" t="s">
        <v>2476</v>
      </c>
      <c r="E14" s="116">
        <v>60.675848199999997</v>
      </c>
      <c r="F14" s="116">
        <v>11.8413468</v>
      </c>
      <c r="G14" s="81">
        <v>43831</v>
      </c>
      <c r="H14" s="78">
        <v>3662</v>
      </c>
      <c r="I14" s="79">
        <v>705290000</v>
      </c>
      <c r="J14" s="42">
        <v>3</v>
      </c>
      <c r="K14" s="77" t="s">
        <v>13</v>
      </c>
      <c r="L14" s="77" t="s">
        <v>13</v>
      </c>
      <c r="M14" s="77" t="s">
        <v>13</v>
      </c>
      <c r="N14" s="77" t="s">
        <v>934</v>
      </c>
      <c r="O14" s="77"/>
      <c r="P14" s="77" t="s">
        <v>934</v>
      </c>
      <c r="Q14" s="77" t="s">
        <v>934</v>
      </c>
      <c r="R14" s="77"/>
      <c r="S14" s="77"/>
      <c r="T14" s="42"/>
      <c r="U14" s="42"/>
      <c r="V14" s="42"/>
    </row>
    <row r="15" spans="1:22">
      <c r="A15" s="77" t="s">
        <v>512</v>
      </c>
      <c r="B15" s="77" t="s">
        <v>538</v>
      </c>
      <c r="C15" s="82" t="s">
        <v>539</v>
      </c>
      <c r="D15" s="77" t="str">
        <f>VLOOKUP(C15,Taul4!E2:H476,2,FALSE)</f>
        <v>Hedmark</v>
      </c>
      <c r="E15" s="77">
        <f>VLOOKUP(C15,Taul4!E2:H476,3,FALSE)</f>
        <v>60.883299999999998</v>
      </c>
      <c r="F15" s="77">
        <f>VLOOKUP(C15,Taul4!E2:H476,4,FALSE)</f>
        <v>11.566700000000001</v>
      </c>
      <c r="G15" s="81">
        <v>43831</v>
      </c>
      <c r="H15" s="78">
        <v>21254</v>
      </c>
      <c r="I15" s="79">
        <v>1229280000</v>
      </c>
      <c r="J15" s="42">
        <v>2</v>
      </c>
      <c r="K15" s="77" t="s">
        <v>13</v>
      </c>
      <c r="L15" s="77" t="s">
        <v>13</v>
      </c>
      <c r="M15" s="77" t="s">
        <v>13</v>
      </c>
      <c r="N15" s="77" t="s">
        <v>934</v>
      </c>
      <c r="O15" s="77"/>
      <c r="P15" s="77" t="s">
        <v>934</v>
      </c>
      <c r="Q15" s="77" t="s">
        <v>934</v>
      </c>
      <c r="R15" s="77"/>
      <c r="S15" s="77"/>
      <c r="T15" s="42"/>
      <c r="U15" s="42"/>
      <c r="V15" s="42"/>
    </row>
    <row r="16" spans="1:22">
      <c r="A16" s="77" t="s">
        <v>512</v>
      </c>
      <c r="B16" s="77" t="s">
        <v>540</v>
      </c>
      <c r="C16" s="82" t="s">
        <v>541</v>
      </c>
      <c r="D16" s="77" t="str">
        <f>VLOOKUP(C16,Taul4!E2:H476,2,FALSE)</f>
        <v>Hedmark</v>
      </c>
      <c r="E16" s="77">
        <f>VLOOKUP(C16,Taul4!E2:H476,3,FALSE)</f>
        <v>61.31</v>
      </c>
      <c r="F16" s="77">
        <f>VLOOKUP(C16,Taul4!E2:H476,4,FALSE)</f>
        <v>12.315</v>
      </c>
      <c r="G16" s="81">
        <v>43831</v>
      </c>
      <c r="H16" s="78">
        <v>6627</v>
      </c>
      <c r="I16" s="79">
        <v>3014410000</v>
      </c>
      <c r="J16" s="42">
        <v>3</v>
      </c>
      <c r="K16" s="77" t="s">
        <v>13</v>
      </c>
      <c r="L16" s="77" t="s">
        <v>13</v>
      </c>
      <c r="M16" s="77" t="s">
        <v>13</v>
      </c>
      <c r="N16" s="77" t="s">
        <v>934</v>
      </c>
      <c r="O16" s="77"/>
      <c r="P16" s="77" t="s">
        <v>934</v>
      </c>
      <c r="Q16" s="77" t="s">
        <v>934</v>
      </c>
      <c r="R16" s="77"/>
      <c r="S16" s="77"/>
      <c r="T16" s="42"/>
      <c r="U16" s="42"/>
      <c r="V16" s="42"/>
    </row>
    <row r="17" spans="1:22">
      <c r="A17" s="77" t="s">
        <v>512</v>
      </c>
      <c r="B17" s="77" t="s">
        <v>542</v>
      </c>
      <c r="C17" s="82" t="s">
        <v>543</v>
      </c>
      <c r="D17" s="77" t="str">
        <f>VLOOKUP(C17,Taul4!E2:H476,2,FALSE)</f>
        <v>Hedmark</v>
      </c>
      <c r="E17" s="77">
        <f>VLOOKUP(C17,Taul4!E2:H476,3,FALSE)</f>
        <v>61.1464</v>
      </c>
      <c r="F17" s="77">
        <f>VLOOKUP(C17,Taul4!E2:H476,4,FALSE)</f>
        <v>11.415800000000001</v>
      </c>
      <c r="G17" s="81">
        <v>43831</v>
      </c>
      <c r="H17" s="78">
        <v>4356</v>
      </c>
      <c r="I17" s="79">
        <v>1339920000</v>
      </c>
      <c r="J17" s="42">
        <v>3</v>
      </c>
      <c r="K17" s="77" t="s">
        <v>13</v>
      </c>
      <c r="L17" s="77" t="s">
        <v>13</v>
      </c>
      <c r="M17" s="77" t="s">
        <v>13</v>
      </c>
      <c r="N17" s="77" t="s">
        <v>934</v>
      </c>
      <c r="O17" s="77"/>
      <c r="P17" s="77" t="s">
        <v>934</v>
      </c>
      <c r="Q17" s="77" t="s">
        <v>934</v>
      </c>
      <c r="R17" s="77"/>
      <c r="S17" s="77"/>
      <c r="T17" s="42"/>
      <c r="U17" s="42"/>
      <c r="V17" s="42"/>
    </row>
    <row r="18" spans="1:22">
      <c r="A18" s="77" t="s">
        <v>512</v>
      </c>
      <c r="B18" s="77" t="s">
        <v>544</v>
      </c>
      <c r="C18" s="82" t="s">
        <v>545</v>
      </c>
      <c r="D18" s="77" t="s">
        <v>2476</v>
      </c>
      <c r="E18" s="120">
        <v>61.571980000000003</v>
      </c>
      <c r="F18" s="120">
        <v>11.04759</v>
      </c>
      <c r="G18" s="81">
        <v>43831</v>
      </c>
      <c r="H18" s="78">
        <v>2419</v>
      </c>
      <c r="I18" s="79">
        <v>2165780000</v>
      </c>
      <c r="J18" s="42">
        <v>3</v>
      </c>
      <c r="K18" s="77" t="s">
        <v>13</v>
      </c>
      <c r="L18" s="77" t="s">
        <v>13</v>
      </c>
      <c r="M18" s="77" t="s">
        <v>13</v>
      </c>
      <c r="N18" s="77" t="s">
        <v>934</v>
      </c>
      <c r="O18" s="77"/>
      <c r="P18" s="77" t="s">
        <v>934</v>
      </c>
      <c r="Q18" s="77" t="s">
        <v>934</v>
      </c>
      <c r="R18" s="77"/>
      <c r="S18" s="77"/>
      <c r="T18" s="42"/>
      <c r="U18" s="42"/>
      <c r="V18" s="42"/>
    </row>
    <row r="19" spans="1:22">
      <c r="A19" s="77" t="s">
        <v>512</v>
      </c>
      <c r="B19" s="77" t="s">
        <v>546</v>
      </c>
      <c r="C19" s="82" t="s">
        <v>547</v>
      </c>
      <c r="D19" s="77" t="s">
        <v>2476</v>
      </c>
      <c r="E19" s="120">
        <v>61.889060000000001</v>
      </c>
      <c r="F19" s="120">
        <v>11.077999999999999</v>
      </c>
      <c r="G19" s="81">
        <v>43831</v>
      </c>
      <c r="H19" s="78">
        <v>1780</v>
      </c>
      <c r="I19" s="79">
        <v>3179520000</v>
      </c>
      <c r="J19" s="42">
        <v>3</v>
      </c>
      <c r="K19" s="77" t="s">
        <v>13</v>
      </c>
      <c r="L19" s="77" t="s">
        <v>13</v>
      </c>
      <c r="M19" s="77" t="s">
        <v>13</v>
      </c>
      <c r="N19" s="77" t="s">
        <v>934</v>
      </c>
      <c r="O19" s="77"/>
      <c r="P19" s="77" t="s">
        <v>934</v>
      </c>
      <c r="Q19" s="77" t="s">
        <v>934</v>
      </c>
      <c r="R19" s="77"/>
      <c r="S19" s="77"/>
      <c r="T19" s="42"/>
      <c r="U19" s="42"/>
      <c r="V19" s="42"/>
    </row>
    <row r="20" spans="1:22">
      <c r="A20" s="77" t="s">
        <v>512</v>
      </c>
      <c r="B20" s="77" t="s">
        <v>548</v>
      </c>
      <c r="C20" s="82" t="s">
        <v>549</v>
      </c>
      <c r="D20" s="77" t="str">
        <f>VLOOKUP(C20,Taul4!E2:H476,2,FALSE)</f>
        <v>Hedmark</v>
      </c>
      <c r="E20" s="77">
        <f>VLOOKUP(C20,Taul4!E2:H476,3,FALSE)</f>
        <v>61.883299999999998</v>
      </c>
      <c r="F20" s="77">
        <f>VLOOKUP(C20,Taul4!E2:H476,4,FALSE)</f>
        <v>12.033300000000001</v>
      </c>
      <c r="G20" s="81">
        <v>43831</v>
      </c>
      <c r="H20" s="78">
        <v>1268</v>
      </c>
      <c r="I20" s="79">
        <v>2196550000</v>
      </c>
      <c r="J20" s="42">
        <v>3</v>
      </c>
      <c r="K20" s="77" t="s">
        <v>13</v>
      </c>
      <c r="L20" s="77" t="s">
        <v>13</v>
      </c>
      <c r="M20" s="77" t="s">
        <v>13</v>
      </c>
      <c r="N20" s="77" t="s">
        <v>934</v>
      </c>
      <c r="O20" s="77"/>
      <c r="P20" s="77" t="s">
        <v>934</v>
      </c>
      <c r="Q20" s="77" t="s">
        <v>934</v>
      </c>
      <c r="R20" s="77"/>
      <c r="S20" s="77"/>
      <c r="T20" s="42"/>
      <c r="U20" s="42"/>
      <c r="V20" s="42"/>
    </row>
    <row r="21" spans="1:22">
      <c r="A21" s="77" t="s">
        <v>512</v>
      </c>
      <c r="B21" s="77" t="s">
        <v>550</v>
      </c>
      <c r="C21" s="82" t="s">
        <v>551</v>
      </c>
      <c r="D21" s="77" t="str">
        <f>VLOOKUP(C21,Taul4!E2:H476,2,FALSE)</f>
        <v>Hedmark</v>
      </c>
      <c r="E21" s="77">
        <f>VLOOKUP(C21,Taul4!E2:H476,3,FALSE)</f>
        <v>62.401400000000002</v>
      </c>
      <c r="F21" s="77">
        <f>VLOOKUP(C21,Taul4!E2:H476,4,FALSE)</f>
        <v>11.0222</v>
      </c>
      <c r="G21" s="81">
        <v>43831</v>
      </c>
      <c r="H21" s="78">
        <v>1562</v>
      </c>
      <c r="I21" s="79">
        <v>1122600000</v>
      </c>
      <c r="J21" s="42">
        <v>3</v>
      </c>
      <c r="K21" s="77" t="s">
        <v>13</v>
      </c>
      <c r="L21" s="77" t="s">
        <v>13</v>
      </c>
      <c r="M21" s="77" t="s">
        <v>13</v>
      </c>
      <c r="N21" s="77" t="s">
        <v>934</v>
      </c>
      <c r="O21" s="77"/>
      <c r="P21" s="77" t="s">
        <v>934</v>
      </c>
      <c r="Q21" s="77" t="s">
        <v>934</v>
      </c>
      <c r="R21" s="77"/>
      <c r="S21" s="77"/>
      <c r="T21" s="42"/>
      <c r="U21" s="42"/>
      <c r="V21" s="42"/>
    </row>
    <row r="22" spans="1:22">
      <c r="A22" s="77" t="s">
        <v>512</v>
      </c>
      <c r="B22" s="77" t="s">
        <v>552</v>
      </c>
      <c r="C22" s="82" t="s">
        <v>553</v>
      </c>
      <c r="D22" s="77" t="str">
        <f>VLOOKUP(C22,Taul4!E2:H476,2,FALSE)</f>
        <v>Hedmark</v>
      </c>
      <c r="E22" s="77">
        <f>VLOOKUP(C22,Taul4!E2:H476,3,FALSE)</f>
        <v>62.275300000000001</v>
      </c>
      <c r="F22" s="77">
        <f>VLOOKUP(C22,Taul4!E2:H476,4,FALSE)</f>
        <v>10.8325</v>
      </c>
      <c r="G22" s="81">
        <v>43831</v>
      </c>
      <c r="H22" s="78">
        <v>5578</v>
      </c>
      <c r="I22" s="79">
        <v>1880500000</v>
      </c>
      <c r="J22" s="42">
        <v>3</v>
      </c>
      <c r="K22" s="77" t="s">
        <v>13</v>
      </c>
      <c r="L22" s="77" t="s">
        <v>13</v>
      </c>
      <c r="M22" s="77" t="s">
        <v>13</v>
      </c>
      <c r="N22" s="77" t="s">
        <v>934</v>
      </c>
      <c r="O22" s="77"/>
      <c r="P22" s="77" t="s">
        <v>934</v>
      </c>
      <c r="Q22" s="77" t="s">
        <v>934</v>
      </c>
      <c r="R22" s="77"/>
      <c r="S22" s="77"/>
      <c r="T22" s="42"/>
      <c r="U22" s="42"/>
      <c r="V22" s="42"/>
    </row>
    <row r="23" spans="1:22">
      <c r="A23" s="77" t="s">
        <v>512</v>
      </c>
      <c r="B23" s="77" t="s">
        <v>554</v>
      </c>
      <c r="C23" s="82" t="s">
        <v>555</v>
      </c>
      <c r="D23" s="77" t="str">
        <f>VLOOKUP(C23,Taul4!E2:H476,2,FALSE)</f>
        <v>Hedmark</v>
      </c>
      <c r="E23" s="77">
        <f>VLOOKUP(C23,Taul4!E2:H476,3,FALSE)</f>
        <v>62.109400000000001</v>
      </c>
      <c r="F23" s="77">
        <f>VLOOKUP(C23,Taul4!E2:H476,4,FALSE)</f>
        <v>10.634399999999999</v>
      </c>
      <c r="G23" s="81">
        <v>43831</v>
      </c>
      <c r="H23" s="78">
        <v>2432</v>
      </c>
      <c r="I23" s="79">
        <v>942150000</v>
      </c>
      <c r="J23" s="42">
        <v>3</v>
      </c>
      <c r="K23" s="77" t="s">
        <v>13</v>
      </c>
      <c r="L23" s="77" t="s">
        <v>13</v>
      </c>
      <c r="M23" s="77" t="s">
        <v>13</v>
      </c>
      <c r="N23" s="77" t="s">
        <v>934</v>
      </c>
      <c r="O23" s="77"/>
      <c r="P23" s="77" t="s">
        <v>934</v>
      </c>
      <c r="Q23" s="77" t="s">
        <v>934</v>
      </c>
      <c r="R23" s="77"/>
      <c r="S23" s="77"/>
      <c r="T23" s="42"/>
      <c r="U23" s="42"/>
      <c r="V23" s="42"/>
    </row>
    <row r="24" spans="1:22">
      <c r="A24" s="77" t="s">
        <v>512</v>
      </c>
      <c r="B24" s="77" t="s">
        <v>556</v>
      </c>
      <c r="C24" s="82" t="s">
        <v>557</v>
      </c>
      <c r="D24" s="77" t="str">
        <f>VLOOKUP(C24,Taul4!E2:H476,2,FALSE)</f>
        <v>Hedmark</v>
      </c>
      <c r="E24" s="77">
        <f>VLOOKUP(C24,Taul4!E2:H476,3,FALSE)</f>
        <v>62.199199999999998</v>
      </c>
      <c r="F24" s="77">
        <f>VLOOKUP(C24,Taul4!E2:H476,4,FALSE)</f>
        <v>10.035299999999999</v>
      </c>
      <c r="G24" s="81">
        <v>43831</v>
      </c>
      <c r="H24" s="78">
        <v>1545</v>
      </c>
      <c r="I24" s="79">
        <v>1276880000</v>
      </c>
      <c r="J24" s="42">
        <v>3</v>
      </c>
      <c r="K24" s="77" t="s">
        <v>13</v>
      </c>
      <c r="L24" s="77" t="s">
        <v>13</v>
      </c>
      <c r="M24" s="77" t="s">
        <v>13</v>
      </c>
      <c r="N24" s="77" t="s">
        <v>934</v>
      </c>
      <c r="O24" s="77"/>
      <c r="P24" s="77" t="s">
        <v>934</v>
      </c>
      <c r="Q24" s="77" t="s">
        <v>934</v>
      </c>
      <c r="R24" s="77"/>
      <c r="S24" s="77"/>
      <c r="T24" s="42"/>
      <c r="U24" s="42"/>
      <c r="V24" s="42"/>
    </row>
    <row r="25" spans="1:22">
      <c r="A25" s="77" t="s">
        <v>512</v>
      </c>
      <c r="B25" s="77" t="s">
        <v>558</v>
      </c>
      <c r="C25" s="82" t="s">
        <v>559</v>
      </c>
      <c r="D25" s="77" t="str">
        <f>VLOOKUP(C25,Taul4!E2:H476,2,FALSE)</f>
        <v>Hedmark</v>
      </c>
      <c r="E25" s="77">
        <f>VLOOKUP(C25,Taul4!E2:H476,3,FALSE)</f>
        <v>62.476100000000002</v>
      </c>
      <c r="F25" s="77">
        <f>VLOOKUP(C25,Taul4!E2:H476,4,FALSE)</f>
        <v>11.2431</v>
      </c>
      <c r="G25" s="81">
        <v>43831</v>
      </c>
      <c r="H25" s="78">
        <v>1891</v>
      </c>
      <c r="I25" s="79">
        <v>1040410000.0000001</v>
      </c>
      <c r="J25" s="42">
        <v>3</v>
      </c>
      <c r="K25" s="77" t="s">
        <v>13</v>
      </c>
      <c r="L25" s="77" t="s">
        <v>13</v>
      </c>
      <c r="M25" s="77" t="s">
        <v>13</v>
      </c>
      <c r="N25" s="77" t="s">
        <v>934</v>
      </c>
      <c r="O25" s="77"/>
      <c r="P25" s="77" t="s">
        <v>934</v>
      </c>
      <c r="Q25" s="77" t="s">
        <v>934</v>
      </c>
      <c r="R25" s="77"/>
      <c r="S25" s="77"/>
      <c r="T25" s="42"/>
      <c r="U25" s="42"/>
      <c r="V25" s="42"/>
    </row>
    <row r="26" spans="1:22">
      <c r="A26" s="77" t="s">
        <v>512</v>
      </c>
      <c r="B26" s="77" t="s">
        <v>560</v>
      </c>
      <c r="C26" s="82" t="s">
        <v>561</v>
      </c>
      <c r="D26" s="77" t="str">
        <f>VLOOKUP(C26,Taul4!E2:H476,2,FALSE)</f>
        <v>Oppland</v>
      </c>
      <c r="E26" s="77">
        <f>VLOOKUP(C26,Taul4!E2:H476,3,FALSE)</f>
        <v>62.034999999999997</v>
      </c>
      <c r="F26" s="77">
        <f>VLOOKUP(C26,Taul4!E2:H476,4,FALSE)</f>
        <v>9.4674999999999994</v>
      </c>
      <c r="G26" s="81">
        <v>43831</v>
      </c>
      <c r="H26" s="78">
        <v>2553</v>
      </c>
      <c r="I26" s="79">
        <v>1364390000</v>
      </c>
      <c r="J26" s="42">
        <v>3</v>
      </c>
      <c r="K26" s="77" t="s">
        <v>13</v>
      </c>
      <c r="L26" s="77" t="s">
        <v>13</v>
      </c>
      <c r="M26" s="77" t="s">
        <v>13</v>
      </c>
      <c r="N26" s="77" t="s">
        <v>934</v>
      </c>
      <c r="O26" s="77"/>
      <c r="P26" s="77" t="s">
        <v>934</v>
      </c>
      <c r="Q26" s="77" t="s">
        <v>934</v>
      </c>
      <c r="R26" s="77"/>
      <c r="S26" s="77"/>
      <c r="T26" s="42"/>
      <c r="U26" s="42"/>
      <c r="V26" s="42"/>
    </row>
    <row r="27" spans="1:22">
      <c r="A27" s="77" t="s">
        <v>512</v>
      </c>
      <c r="B27" s="77" t="s">
        <v>562</v>
      </c>
      <c r="C27" s="82" t="s">
        <v>563</v>
      </c>
      <c r="D27" s="77" t="str">
        <f>VLOOKUP(C27,Taul4!E2:H476,2,FALSE)</f>
        <v>Oppland</v>
      </c>
      <c r="E27" s="77">
        <f>VLOOKUP(C27,Taul4!E2:H476,3,FALSE)</f>
        <v>62.210599999999999</v>
      </c>
      <c r="F27" s="77">
        <f>VLOOKUP(C27,Taul4!E2:H476,4,FALSE)</f>
        <v>8.6447000000000003</v>
      </c>
      <c r="G27" s="81">
        <v>43831</v>
      </c>
      <c r="H27" s="78">
        <v>1975</v>
      </c>
      <c r="I27" s="79">
        <v>2259500000</v>
      </c>
      <c r="J27" s="42">
        <v>3</v>
      </c>
      <c r="K27" s="77" t="s">
        <v>13</v>
      </c>
      <c r="L27" s="77" t="s">
        <v>13</v>
      </c>
      <c r="M27" s="77" t="s">
        <v>13</v>
      </c>
      <c r="N27" s="77" t="s">
        <v>934</v>
      </c>
      <c r="O27" s="77"/>
      <c r="P27" s="77" t="s">
        <v>934</v>
      </c>
      <c r="Q27" s="77" t="s">
        <v>934</v>
      </c>
      <c r="R27" s="77"/>
      <c r="S27" s="77"/>
      <c r="T27" s="42"/>
      <c r="U27" s="42"/>
      <c r="V27" s="42"/>
    </row>
    <row r="28" spans="1:22">
      <c r="A28" s="77" t="s">
        <v>512</v>
      </c>
      <c r="B28" s="77" t="s">
        <v>564</v>
      </c>
      <c r="C28" s="82" t="s">
        <v>565</v>
      </c>
      <c r="D28" s="77" t="str">
        <f>VLOOKUP(C28,Taul4!E2:H476,2,FALSE)</f>
        <v>Oppland</v>
      </c>
      <c r="E28" s="77">
        <f>VLOOKUP(C28,Taul4!E2:H476,3,FALSE)</f>
        <v>61.881100000000004</v>
      </c>
      <c r="F28" s="77">
        <f>VLOOKUP(C28,Taul4!E2:H476,4,FALSE)</f>
        <v>8.3693000000000008</v>
      </c>
      <c r="G28" s="81">
        <v>43831</v>
      </c>
      <c r="H28" s="78">
        <v>2197</v>
      </c>
      <c r="I28" s="79">
        <v>2075520000</v>
      </c>
      <c r="J28" s="42">
        <v>3</v>
      </c>
      <c r="K28" s="77" t="s">
        <v>13</v>
      </c>
      <c r="L28" s="77" t="s">
        <v>13</v>
      </c>
      <c r="M28" s="77" t="s">
        <v>13</v>
      </c>
      <c r="N28" s="77" t="s">
        <v>934</v>
      </c>
      <c r="O28" s="77"/>
      <c r="P28" s="77" t="s">
        <v>934</v>
      </c>
      <c r="Q28" s="77" t="s">
        <v>934</v>
      </c>
      <c r="R28" s="77"/>
      <c r="S28" s="77"/>
      <c r="T28" s="42"/>
      <c r="U28" s="42"/>
      <c r="V28" s="42"/>
    </row>
    <row r="29" spans="1:22">
      <c r="A29" s="77" t="s">
        <v>512</v>
      </c>
      <c r="B29" s="77" t="s">
        <v>566</v>
      </c>
      <c r="C29" s="82" t="s">
        <v>567</v>
      </c>
      <c r="D29" s="77" t="str">
        <f>VLOOKUP(C29,Taul4!E2:H476,2,FALSE)</f>
        <v>Oppland</v>
      </c>
      <c r="E29" s="77">
        <f>VLOOKUP(C29,Taul4!E2:H476,3,FALSE)</f>
        <v>61.8108</v>
      </c>
      <c r="F29" s="77">
        <f>VLOOKUP(C29,Taul4!E2:H476,4,FALSE)</f>
        <v>8.6392000000000007</v>
      </c>
      <c r="G29" s="81">
        <v>43831</v>
      </c>
      <c r="H29" s="78">
        <v>2228</v>
      </c>
      <c r="I29" s="79">
        <v>1968560000</v>
      </c>
      <c r="J29" s="42">
        <v>3</v>
      </c>
      <c r="K29" s="77" t="s">
        <v>13</v>
      </c>
      <c r="L29" s="77" t="s">
        <v>13</v>
      </c>
      <c r="M29" s="77" t="s">
        <v>13</v>
      </c>
      <c r="N29" s="77" t="s">
        <v>934</v>
      </c>
      <c r="O29" s="77"/>
      <c r="P29" s="77" t="s">
        <v>934</v>
      </c>
      <c r="Q29" s="77" t="s">
        <v>934</v>
      </c>
      <c r="R29" s="77"/>
      <c r="S29" s="77"/>
      <c r="T29" s="42"/>
      <c r="U29" s="42"/>
      <c r="V29" s="42"/>
    </row>
    <row r="30" spans="1:22">
      <c r="A30" s="77" t="s">
        <v>512</v>
      </c>
      <c r="B30" s="77" t="s">
        <v>568</v>
      </c>
      <c r="C30" s="82" t="s">
        <v>569</v>
      </c>
      <c r="D30" s="77" t="str">
        <f>VLOOKUP(C30,Taul4!E2:H476,2,FALSE)</f>
        <v>Oppland</v>
      </c>
      <c r="E30" s="77">
        <f>VLOOKUP(C30,Taul4!E2:H476,3,FALSE)</f>
        <v>61.875</v>
      </c>
      <c r="F30" s="77">
        <f>VLOOKUP(C30,Taul4!E2:H476,4,FALSE)</f>
        <v>9.0958000000000006</v>
      </c>
      <c r="G30" s="81">
        <v>43831</v>
      </c>
      <c r="H30" s="78">
        <v>3570</v>
      </c>
      <c r="I30" s="79">
        <v>1330000000</v>
      </c>
      <c r="J30" s="42">
        <v>3</v>
      </c>
      <c r="K30" s="77" t="s">
        <v>13</v>
      </c>
      <c r="L30" s="77" t="s">
        <v>13</v>
      </c>
      <c r="M30" s="77" t="s">
        <v>13</v>
      </c>
      <c r="N30" s="77" t="s">
        <v>934</v>
      </c>
      <c r="O30" s="77"/>
      <c r="P30" s="77" t="s">
        <v>934</v>
      </c>
      <c r="Q30" s="77" t="s">
        <v>934</v>
      </c>
      <c r="R30" s="77"/>
      <c r="S30" s="77"/>
      <c r="T30" s="42"/>
      <c r="U30" s="42"/>
      <c r="V30" s="42"/>
    </row>
    <row r="31" spans="1:22">
      <c r="A31" s="77" t="s">
        <v>512</v>
      </c>
      <c r="B31" s="77" t="s">
        <v>570</v>
      </c>
      <c r="C31" s="82" t="s">
        <v>571</v>
      </c>
      <c r="D31" s="77" t="str">
        <f>VLOOKUP(C31,Taul4!E2:H476,2,FALSE)</f>
        <v>Oppland</v>
      </c>
      <c r="E31" s="77">
        <f>VLOOKUP(C31,Taul4!E2:H476,3,FALSE)</f>
        <v>61.595599999999997</v>
      </c>
      <c r="F31" s="77">
        <f>VLOOKUP(C31,Taul4!E2:H476,4,FALSE)</f>
        <v>9.7481000000000009</v>
      </c>
      <c r="G31" s="81">
        <v>43831</v>
      </c>
      <c r="H31" s="78">
        <v>5723</v>
      </c>
      <c r="I31" s="79">
        <v>1141330000</v>
      </c>
      <c r="J31" s="42">
        <v>3</v>
      </c>
      <c r="K31" s="77" t="s">
        <v>13</v>
      </c>
      <c r="L31" s="77" t="s">
        <v>13</v>
      </c>
      <c r="M31" s="77" t="s">
        <v>13</v>
      </c>
      <c r="N31" s="77" t="s">
        <v>934</v>
      </c>
      <c r="O31" s="77"/>
      <c r="P31" s="77" t="s">
        <v>934</v>
      </c>
      <c r="Q31" s="77" t="s">
        <v>934</v>
      </c>
      <c r="R31" s="77"/>
      <c r="S31" s="77"/>
      <c r="T31" s="42"/>
      <c r="U31" s="42"/>
      <c r="V31" s="42"/>
    </row>
    <row r="32" spans="1:22">
      <c r="A32" s="77" t="s">
        <v>512</v>
      </c>
      <c r="B32" s="77" t="s">
        <v>572</v>
      </c>
      <c r="C32" s="82" t="s">
        <v>573</v>
      </c>
      <c r="D32" s="77" t="s">
        <v>2494</v>
      </c>
      <c r="E32" s="120">
        <v>61.772779999999997</v>
      </c>
      <c r="F32" s="120">
        <v>9.5341500000000003</v>
      </c>
      <c r="G32" s="81">
        <v>43831</v>
      </c>
      <c r="H32" s="78">
        <v>5739</v>
      </c>
      <c r="I32" s="79">
        <v>905050000</v>
      </c>
      <c r="J32" s="42">
        <v>3</v>
      </c>
      <c r="K32" s="77" t="s">
        <v>13</v>
      </c>
      <c r="L32" s="77" t="s">
        <v>13</v>
      </c>
      <c r="M32" s="77" t="s">
        <v>13</v>
      </c>
      <c r="N32" s="77" t="s">
        <v>934</v>
      </c>
      <c r="O32" s="77"/>
      <c r="P32" s="77" t="s">
        <v>934</v>
      </c>
      <c r="Q32" s="77" t="s">
        <v>934</v>
      </c>
      <c r="R32" s="77"/>
      <c r="S32" s="77"/>
      <c r="T32" s="42"/>
      <c r="U32" s="42"/>
      <c r="V32" s="42"/>
    </row>
    <row r="33" spans="1:22">
      <c r="A33" s="77" t="s">
        <v>512</v>
      </c>
      <c r="B33" s="77" t="s">
        <v>574</v>
      </c>
      <c r="C33" s="82" t="s">
        <v>575</v>
      </c>
      <c r="D33" s="77" t="str">
        <f>VLOOKUP(C33,Taul4!E2:H476,2,FALSE)</f>
        <v>Oppland</v>
      </c>
      <c r="E33" s="77">
        <f>VLOOKUP(C33,Taul4!E2:H476,3,FALSE)</f>
        <v>61.568899999999999</v>
      </c>
      <c r="F33" s="77">
        <f>VLOOKUP(C33,Taul4!E2:H476,4,FALSE)</f>
        <v>9.9232999999999993</v>
      </c>
      <c r="G33" s="81">
        <v>43831</v>
      </c>
      <c r="H33" s="78">
        <v>3119</v>
      </c>
      <c r="I33" s="79">
        <v>742210000</v>
      </c>
      <c r="J33" s="42">
        <v>3</v>
      </c>
      <c r="K33" s="77" t="s">
        <v>13</v>
      </c>
      <c r="L33" s="77" t="s">
        <v>13</v>
      </c>
      <c r="M33" s="77" t="s">
        <v>13</v>
      </c>
      <c r="N33" s="77" t="s">
        <v>934</v>
      </c>
      <c r="O33" s="77"/>
      <c r="P33" s="77" t="s">
        <v>934</v>
      </c>
      <c r="Q33" s="77" t="s">
        <v>934</v>
      </c>
      <c r="R33" s="77"/>
      <c r="S33" s="77"/>
      <c r="T33" s="42"/>
      <c r="U33" s="42"/>
      <c r="V33" s="42"/>
    </row>
    <row r="34" spans="1:22">
      <c r="A34" s="77" t="s">
        <v>512</v>
      </c>
      <c r="B34" s="77" t="s">
        <v>576</v>
      </c>
      <c r="C34" s="82" t="s">
        <v>577</v>
      </c>
      <c r="D34" s="77" t="str">
        <f>VLOOKUP(C34,Taul4!E2:H476,2,FALSE)</f>
        <v>Oppland</v>
      </c>
      <c r="E34" s="77">
        <f>VLOOKUP(C34,Taul4!E2:H476,3,FALSE)</f>
        <v>61.535600000000002</v>
      </c>
      <c r="F34" s="77">
        <f>VLOOKUP(C34,Taul4!E2:H476,4,FALSE)</f>
        <v>10.3081</v>
      </c>
      <c r="G34" s="81">
        <v>43831</v>
      </c>
      <c r="H34" s="78">
        <v>4392</v>
      </c>
      <c r="I34" s="79">
        <v>1247580000</v>
      </c>
      <c r="J34" s="42">
        <v>3</v>
      </c>
      <c r="K34" s="77" t="s">
        <v>13</v>
      </c>
      <c r="L34" s="77" t="s">
        <v>13</v>
      </c>
      <c r="M34" s="77" t="s">
        <v>13</v>
      </c>
      <c r="N34" s="77" t="s">
        <v>934</v>
      </c>
      <c r="O34" s="77"/>
      <c r="P34" s="77" t="s">
        <v>934</v>
      </c>
      <c r="Q34" s="77" t="s">
        <v>934</v>
      </c>
      <c r="R34" s="77"/>
      <c r="S34" s="77"/>
      <c r="T34" s="42"/>
      <c r="U34" s="42"/>
      <c r="V34" s="42"/>
    </row>
    <row r="35" spans="1:22">
      <c r="A35" s="77" t="s">
        <v>512</v>
      </c>
      <c r="B35" s="77" t="s">
        <v>578</v>
      </c>
      <c r="C35" s="82" t="s">
        <v>579</v>
      </c>
      <c r="D35" s="77" t="str">
        <f>VLOOKUP(C35,Taul4!E2:H476,2,FALSE)</f>
        <v>Oppland</v>
      </c>
      <c r="E35" s="77">
        <f>VLOOKUP(C35,Taul4!E2:H476,3,FALSE)</f>
        <v>61.265300000000003</v>
      </c>
      <c r="F35" s="77">
        <f>VLOOKUP(C35,Taul4!E2:H476,4,FALSE)</f>
        <v>10.4133</v>
      </c>
      <c r="G35" s="81">
        <v>43831</v>
      </c>
      <c r="H35" s="78">
        <v>5100</v>
      </c>
      <c r="I35" s="79">
        <v>639920000</v>
      </c>
      <c r="J35" s="42">
        <v>3</v>
      </c>
      <c r="K35" s="77" t="s">
        <v>13</v>
      </c>
      <c r="L35" s="77" t="s">
        <v>13</v>
      </c>
      <c r="M35" s="77" t="s">
        <v>13</v>
      </c>
      <c r="N35" s="77" t="s">
        <v>934</v>
      </c>
      <c r="O35" s="77"/>
      <c r="P35" s="77" t="s">
        <v>934</v>
      </c>
      <c r="Q35" s="77" t="s">
        <v>934</v>
      </c>
      <c r="R35" s="77"/>
      <c r="S35" s="77"/>
      <c r="T35" s="42"/>
      <c r="U35" s="42"/>
      <c r="V35" s="42"/>
    </row>
    <row r="36" spans="1:22">
      <c r="A36" s="77" t="s">
        <v>512</v>
      </c>
      <c r="B36" s="77" t="s">
        <v>580</v>
      </c>
      <c r="C36" s="82" t="s">
        <v>581</v>
      </c>
      <c r="D36" s="77" t="s">
        <v>2494</v>
      </c>
      <c r="E36" s="120">
        <v>61.264802000000003</v>
      </c>
      <c r="F36" s="120">
        <v>9.8356440000000003</v>
      </c>
      <c r="G36" s="81">
        <v>43831</v>
      </c>
      <c r="H36" s="78">
        <v>6106</v>
      </c>
      <c r="I36" s="79">
        <v>1191160000</v>
      </c>
      <c r="J36" s="42">
        <v>3</v>
      </c>
      <c r="K36" s="77" t="s">
        <v>13</v>
      </c>
      <c r="L36" s="77" t="s">
        <v>13</v>
      </c>
      <c r="M36" s="77" t="s">
        <v>13</v>
      </c>
      <c r="N36" s="77" t="s">
        <v>934</v>
      </c>
      <c r="O36" s="77"/>
      <c r="P36" s="77" t="s">
        <v>934</v>
      </c>
      <c r="Q36" s="77" t="s">
        <v>934</v>
      </c>
      <c r="R36" s="77"/>
      <c r="S36" s="77"/>
      <c r="T36" s="42"/>
      <c r="U36" s="42"/>
      <c r="V36" s="42"/>
    </row>
    <row r="37" spans="1:22">
      <c r="A37" s="77" t="s">
        <v>512</v>
      </c>
      <c r="B37" s="77" t="s">
        <v>582</v>
      </c>
      <c r="C37" s="82" t="s">
        <v>583</v>
      </c>
      <c r="D37" s="77" t="s">
        <v>2494</v>
      </c>
      <c r="E37" s="116">
        <v>60.676589999999997</v>
      </c>
      <c r="F37" s="116">
        <v>10.81997</v>
      </c>
      <c r="G37" s="81">
        <v>43831</v>
      </c>
      <c r="H37" s="78">
        <v>14973</v>
      </c>
      <c r="I37" s="79">
        <v>562570000</v>
      </c>
      <c r="J37" s="42">
        <v>3</v>
      </c>
      <c r="K37" s="77" t="s">
        <v>13</v>
      </c>
      <c r="L37" s="77" t="s">
        <v>13</v>
      </c>
      <c r="M37" s="77" t="s">
        <v>13</v>
      </c>
      <c r="N37" s="77" t="s">
        <v>934</v>
      </c>
      <c r="O37" s="77"/>
      <c r="P37" s="77" t="s">
        <v>934</v>
      </c>
      <c r="Q37" s="77" t="s">
        <v>934</v>
      </c>
      <c r="R37" s="77"/>
      <c r="S37" s="77"/>
      <c r="T37" s="42"/>
      <c r="U37" s="42"/>
      <c r="V37" s="42"/>
    </row>
    <row r="38" spans="1:22">
      <c r="A38" s="77" t="s">
        <v>512</v>
      </c>
      <c r="B38" s="77" t="s">
        <v>584</v>
      </c>
      <c r="C38" s="82" t="s">
        <v>585</v>
      </c>
      <c r="D38" s="77" t="s">
        <v>2494</v>
      </c>
      <c r="E38" s="120">
        <v>60.725879999999997</v>
      </c>
      <c r="F38" s="120">
        <v>10.61322</v>
      </c>
      <c r="G38" s="81">
        <v>43831</v>
      </c>
      <c r="H38" s="78">
        <v>13427</v>
      </c>
      <c r="I38" s="79">
        <v>249520000</v>
      </c>
      <c r="J38" s="42">
        <v>2</v>
      </c>
      <c r="K38" s="77" t="s">
        <v>14</v>
      </c>
      <c r="L38" s="77" t="s">
        <v>13</v>
      </c>
      <c r="M38" s="77" t="s">
        <v>13</v>
      </c>
      <c r="N38" s="77" t="s">
        <v>934</v>
      </c>
      <c r="O38" s="77"/>
      <c r="P38" s="77" t="s">
        <v>934</v>
      </c>
      <c r="Q38" s="77" t="s">
        <v>934</v>
      </c>
      <c r="R38" s="77"/>
      <c r="S38" s="77"/>
      <c r="T38" s="42"/>
      <c r="U38" s="42"/>
      <c r="V38" s="42"/>
    </row>
    <row r="39" spans="1:22">
      <c r="A39" s="77" t="s">
        <v>512</v>
      </c>
      <c r="B39" s="77" t="s">
        <v>586</v>
      </c>
      <c r="C39" s="82" t="s">
        <v>587</v>
      </c>
      <c r="D39" s="77" t="str">
        <f>VLOOKUP(C39,Taul4!E2:H476,2,FALSE)</f>
        <v>Oppland</v>
      </c>
      <c r="E39" s="77">
        <f>VLOOKUP(C39,Taul4!E2:H476,3,FALSE)</f>
        <v>60.441099999999999</v>
      </c>
      <c r="F39" s="77">
        <f>VLOOKUP(C39,Taul4!E2:H476,4,FALSE)</f>
        <v>10.4956</v>
      </c>
      <c r="G39" s="81">
        <v>43831</v>
      </c>
      <c r="H39" s="78">
        <v>13630</v>
      </c>
      <c r="I39" s="79">
        <v>756650000</v>
      </c>
      <c r="J39" s="42">
        <v>3</v>
      </c>
      <c r="K39" s="77" t="s">
        <v>13</v>
      </c>
      <c r="L39" s="77" t="s">
        <v>13</v>
      </c>
      <c r="M39" s="77" t="s">
        <v>13</v>
      </c>
      <c r="N39" s="77" t="s">
        <v>934</v>
      </c>
      <c r="O39" s="77"/>
      <c r="P39" s="77" t="s">
        <v>934</v>
      </c>
      <c r="Q39" s="77" t="s">
        <v>934</v>
      </c>
      <c r="R39" s="77"/>
      <c r="S39" s="77"/>
      <c r="T39" s="42"/>
      <c r="U39" s="42"/>
      <c r="V39" s="42"/>
    </row>
    <row r="40" spans="1:22">
      <c r="A40" s="77" t="s">
        <v>512</v>
      </c>
      <c r="B40" s="77" t="s">
        <v>588</v>
      </c>
      <c r="C40" s="82" t="s">
        <v>589</v>
      </c>
      <c r="D40" s="77" t="s">
        <v>2494</v>
      </c>
      <c r="E40" s="116">
        <v>60.699440000000003</v>
      </c>
      <c r="F40" s="116">
        <v>10.350860000000001</v>
      </c>
      <c r="G40" s="81">
        <v>43831</v>
      </c>
      <c r="H40" s="78">
        <v>5617</v>
      </c>
      <c r="I40" s="79">
        <v>728360000</v>
      </c>
      <c r="J40" s="42">
        <v>3</v>
      </c>
      <c r="K40" s="77" t="s">
        <v>13</v>
      </c>
      <c r="L40" s="77" t="s">
        <v>13</v>
      </c>
      <c r="M40" s="77" t="s">
        <v>13</v>
      </c>
      <c r="N40" s="77" t="s">
        <v>934</v>
      </c>
      <c r="O40" s="77"/>
      <c r="P40" s="77" t="s">
        <v>934</v>
      </c>
      <c r="Q40" s="77" t="s">
        <v>934</v>
      </c>
      <c r="R40" s="77"/>
      <c r="S40" s="77"/>
      <c r="T40" s="42"/>
      <c r="U40" s="42"/>
      <c r="V40" s="42"/>
    </row>
    <row r="41" spans="1:22">
      <c r="A41" s="77" t="s">
        <v>512</v>
      </c>
      <c r="B41" s="77" t="s">
        <v>590</v>
      </c>
      <c r="C41" s="82" t="s">
        <v>591</v>
      </c>
      <c r="D41" s="77" t="s">
        <v>2494</v>
      </c>
      <c r="E41" s="120">
        <v>60.834960000000002</v>
      </c>
      <c r="F41" s="120">
        <v>10.07377</v>
      </c>
      <c r="G41" s="81">
        <v>43831</v>
      </c>
      <c r="H41" s="78">
        <v>6633</v>
      </c>
      <c r="I41" s="79">
        <v>955320000</v>
      </c>
      <c r="J41" s="42">
        <v>3</v>
      </c>
      <c r="K41" s="77" t="s">
        <v>13</v>
      </c>
      <c r="L41" s="77" t="s">
        <v>13</v>
      </c>
      <c r="M41" s="77" t="s">
        <v>13</v>
      </c>
      <c r="N41" s="77" t="s">
        <v>934</v>
      </c>
      <c r="O41" s="77"/>
      <c r="P41" s="77" t="s">
        <v>934</v>
      </c>
      <c r="Q41" s="77" t="s">
        <v>934</v>
      </c>
      <c r="R41" s="77"/>
      <c r="S41" s="77"/>
      <c r="T41" s="42"/>
      <c r="U41" s="42"/>
      <c r="V41" s="42"/>
    </row>
    <row r="42" spans="1:22">
      <c r="A42" s="77" t="s">
        <v>512</v>
      </c>
      <c r="B42" s="77" t="s">
        <v>592</v>
      </c>
      <c r="C42" s="82" t="s">
        <v>593</v>
      </c>
      <c r="D42" s="77" t="s">
        <v>2494</v>
      </c>
      <c r="E42" s="116">
        <v>60.826070000000001</v>
      </c>
      <c r="F42" s="116">
        <v>9.5464000000000997</v>
      </c>
      <c r="G42" s="81">
        <v>43831</v>
      </c>
      <c r="H42" s="78">
        <v>2954</v>
      </c>
      <c r="I42" s="79">
        <v>1109050000</v>
      </c>
      <c r="J42" s="42">
        <v>3</v>
      </c>
      <c r="K42" s="77" t="s">
        <v>13</v>
      </c>
      <c r="L42" s="77" t="s">
        <v>13</v>
      </c>
      <c r="M42" s="77" t="s">
        <v>13</v>
      </c>
      <c r="N42" s="77" t="s">
        <v>934</v>
      </c>
      <c r="O42" s="77"/>
      <c r="P42" s="77" t="s">
        <v>934</v>
      </c>
      <c r="Q42" s="77" t="s">
        <v>934</v>
      </c>
      <c r="R42" s="77"/>
      <c r="S42" s="77"/>
      <c r="T42" s="42"/>
      <c r="U42" s="42"/>
      <c r="V42" s="42"/>
    </row>
    <row r="43" spans="1:22">
      <c r="A43" s="77" t="s">
        <v>512</v>
      </c>
      <c r="B43" s="77" t="s">
        <v>594</v>
      </c>
      <c r="C43" s="82" t="s">
        <v>595</v>
      </c>
      <c r="D43" s="77" t="s">
        <v>2494</v>
      </c>
      <c r="E43" s="120">
        <v>60.886380000000003</v>
      </c>
      <c r="F43" s="120">
        <v>9.6408000000001</v>
      </c>
      <c r="G43" s="81">
        <v>43831</v>
      </c>
      <c r="H43" s="78">
        <v>1279</v>
      </c>
      <c r="I43" s="79">
        <v>459150000</v>
      </c>
      <c r="J43" s="42">
        <v>3</v>
      </c>
      <c r="K43" s="77" t="s">
        <v>13</v>
      </c>
      <c r="L43" s="77" t="s">
        <v>13</v>
      </c>
      <c r="M43" s="77" t="s">
        <v>13</v>
      </c>
      <c r="N43" s="77" t="s">
        <v>934</v>
      </c>
      <c r="O43" s="77"/>
      <c r="P43" s="77" t="s">
        <v>934</v>
      </c>
      <c r="Q43" s="77" t="s">
        <v>934</v>
      </c>
      <c r="R43" s="77"/>
      <c r="S43" s="77"/>
      <c r="T43" s="42"/>
      <c r="U43" s="42"/>
      <c r="V43" s="42"/>
    </row>
    <row r="44" spans="1:22">
      <c r="A44" s="77" t="s">
        <v>512</v>
      </c>
      <c r="B44" s="77" t="s">
        <v>596</v>
      </c>
      <c r="C44" s="82" t="s">
        <v>597</v>
      </c>
      <c r="D44" s="77" t="s">
        <v>2494</v>
      </c>
      <c r="E44" s="120">
        <v>60.924669999999999</v>
      </c>
      <c r="F44" s="120">
        <v>9.4144900000001002</v>
      </c>
      <c r="G44" s="81">
        <v>43831</v>
      </c>
      <c r="H44" s="78">
        <v>6413</v>
      </c>
      <c r="I44" s="79">
        <v>906480000</v>
      </c>
      <c r="J44" s="42">
        <v>3</v>
      </c>
      <c r="K44" s="77" t="s">
        <v>13</v>
      </c>
      <c r="L44" s="77" t="s">
        <v>13</v>
      </c>
      <c r="M44" s="77" t="s">
        <v>13</v>
      </c>
      <c r="N44" s="77" t="s">
        <v>934</v>
      </c>
      <c r="O44" s="77"/>
      <c r="P44" s="77" t="s">
        <v>934</v>
      </c>
      <c r="Q44" s="77" t="s">
        <v>934</v>
      </c>
      <c r="R44" s="77"/>
      <c r="S44" s="77"/>
      <c r="T44" s="42"/>
      <c r="U44" s="42"/>
      <c r="V44" s="42"/>
    </row>
    <row r="45" spans="1:22">
      <c r="A45" s="77" t="s">
        <v>512</v>
      </c>
      <c r="B45" s="77" t="s">
        <v>598</v>
      </c>
      <c r="C45" s="82" t="s">
        <v>599</v>
      </c>
      <c r="D45" s="77" t="s">
        <v>2494</v>
      </c>
      <c r="E45" s="120">
        <v>61.088419999999999</v>
      </c>
      <c r="F45" s="120">
        <v>8.9819600000000008</v>
      </c>
      <c r="G45" s="81">
        <v>43831</v>
      </c>
      <c r="H45" s="78">
        <v>2125</v>
      </c>
      <c r="I45" s="79">
        <v>463300000</v>
      </c>
      <c r="J45" s="42">
        <v>3</v>
      </c>
      <c r="K45" s="77" t="s">
        <v>13</v>
      </c>
      <c r="L45" s="77" t="s">
        <v>13</v>
      </c>
      <c r="M45" s="77" t="s">
        <v>13</v>
      </c>
      <c r="N45" s="77" t="s">
        <v>934</v>
      </c>
      <c r="O45" s="77"/>
      <c r="P45" s="77" t="s">
        <v>934</v>
      </c>
      <c r="Q45" s="77" t="s">
        <v>934</v>
      </c>
      <c r="R45" s="77"/>
      <c r="S45" s="77"/>
      <c r="T45" s="42"/>
      <c r="U45" s="42"/>
      <c r="V45" s="42"/>
    </row>
    <row r="46" spans="1:22">
      <c r="A46" s="77" t="s">
        <v>512</v>
      </c>
      <c r="B46" s="77" t="s">
        <v>600</v>
      </c>
      <c r="C46" s="82" t="s">
        <v>601</v>
      </c>
      <c r="D46" s="77" t="s">
        <v>2494</v>
      </c>
      <c r="E46" s="116">
        <v>61.133769999999998</v>
      </c>
      <c r="F46" s="116">
        <v>9.0787200000000006</v>
      </c>
      <c r="G46" s="81">
        <v>43831</v>
      </c>
      <c r="H46" s="78">
        <v>3229</v>
      </c>
      <c r="I46" s="79">
        <v>963100000</v>
      </c>
      <c r="J46" s="42">
        <v>3</v>
      </c>
      <c r="K46" s="77" t="s">
        <v>13</v>
      </c>
      <c r="L46" s="77" t="s">
        <v>13</v>
      </c>
      <c r="M46" s="77" t="s">
        <v>13</v>
      </c>
      <c r="N46" s="77" t="s">
        <v>934</v>
      </c>
      <c r="O46" s="77"/>
      <c r="P46" s="77" t="s">
        <v>934</v>
      </c>
      <c r="Q46" s="77" t="s">
        <v>934</v>
      </c>
      <c r="R46" s="77"/>
      <c r="S46" s="77"/>
      <c r="T46" s="42"/>
      <c r="U46" s="42"/>
      <c r="V46" s="42"/>
    </row>
    <row r="47" spans="1:22">
      <c r="A47" s="77" t="s">
        <v>512</v>
      </c>
      <c r="B47" s="77" t="s">
        <v>602</v>
      </c>
      <c r="C47" s="82" t="s">
        <v>603</v>
      </c>
      <c r="D47" s="77" t="str">
        <f>VLOOKUP(C47,Taul4!E2:H476,2,FALSE)</f>
        <v>Oppland</v>
      </c>
      <c r="E47" s="77">
        <f>VLOOKUP(C47,Taul4!E2:H476,3,FALSE)</f>
        <v>61.214399999999998</v>
      </c>
      <c r="F47" s="77">
        <f>VLOOKUP(C47,Taul4!E2:H476,4,FALSE)</f>
        <v>8.5042000000000009</v>
      </c>
      <c r="G47" s="81">
        <v>43831</v>
      </c>
      <c r="H47" s="78">
        <v>1578</v>
      </c>
      <c r="I47" s="79">
        <v>1505450000</v>
      </c>
      <c r="J47" s="42">
        <v>3</v>
      </c>
      <c r="K47" s="77" t="s">
        <v>13</v>
      </c>
      <c r="L47" s="77" t="s">
        <v>13</v>
      </c>
      <c r="M47" s="77" t="s">
        <v>13</v>
      </c>
      <c r="N47" s="77" t="s">
        <v>934</v>
      </c>
      <c r="O47" s="77"/>
      <c r="P47" s="77" t="s">
        <v>934</v>
      </c>
      <c r="Q47" s="77" t="s">
        <v>934</v>
      </c>
      <c r="R47" s="77"/>
      <c r="S47" s="77"/>
      <c r="T47" s="42"/>
      <c r="U47" s="42"/>
      <c r="V47" s="42"/>
    </row>
    <row r="48" spans="1:22">
      <c r="A48" s="77" t="s">
        <v>789</v>
      </c>
      <c r="B48" s="77" t="s">
        <v>790</v>
      </c>
      <c r="C48" s="82" t="s">
        <v>791</v>
      </c>
      <c r="D48" s="77" t="str">
        <f>VLOOKUP(C48,Taul4!E2:H476,2,FALSE)</f>
        <v>Sør-Trøndelag</v>
      </c>
      <c r="E48" s="77">
        <f>VLOOKUP(C48,Taul4!E2:H476,3,FALSE)</f>
        <v>63.44</v>
      </c>
      <c r="F48" s="77">
        <f>VLOOKUP(C48,Taul4!E2:H476,4,FALSE)</f>
        <v>10.4</v>
      </c>
      <c r="G48" s="81">
        <v>43831</v>
      </c>
      <c r="H48" s="78">
        <v>205163</v>
      </c>
      <c r="I48" s="79">
        <v>528600000</v>
      </c>
      <c r="J48" s="42">
        <v>1</v>
      </c>
      <c r="K48" s="77" t="s">
        <v>13</v>
      </c>
      <c r="L48" s="77" t="s">
        <v>14</v>
      </c>
      <c r="M48" s="77" t="s">
        <v>13</v>
      </c>
      <c r="N48" s="77" t="s">
        <v>2412</v>
      </c>
      <c r="O48" s="77" t="s">
        <v>2404</v>
      </c>
      <c r="P48" s="77" t="s">
        <v>791</v>
      </c>
      <c r="Q48" s="77" t="s">
        <v>2413</v>
      </c>
      <c r="R48" s="77" t="s">
        <v>2404</v>
      </c>
      <c r="S48" s="77" t="s">
        <v>791</v>
      </c>
      <c r="T48" s="42"/>
      <c r="U48" s="42"/>
      <c r="V48" s="42"/>
    </row>
    <row r="49" spans="1:22">
      <c r="A49" s="77" t="s">
        <v>789</v>
      </c>
      <c r="B49" s="77" t="s">
        <v>792</v>
      </c>
      <c r="C49" s="82" t="s">
        <v>793</v>
      </c>
      <c r="D49" s="77" t="str">
        <f>VLOOKUP(C49,Taul4!E2:H476,2,FALSE)</f>
        <v>Nord-Trøndelag</v>
      </c>
      <c r="E49" s="77">
        <f>VLOOKUP(C49,Taul4!E2:H476,3,FALSE)</f>
        <v>64.014700000000005</v>
      </c>
      <c r="F49" s="77">
        <f>VLOOKUP(C49,Taul4!E2:H476,4,FALSE)</f>
        <v>11.494199999999999</v>
      </c>
      <c r="G49" s="81">
        <v>43831</v>
      </c>
      <c r="H49" s="78">
        <v>24357</v>
      </c>
      <c r="I49" s="79">
        <v>2122060000</v>
      </c>
      <c r="J49" s="42">
        <v>3</v>
      </c>
      <c r="K49" s="77" t="s">
        <v>13</v>
      </c>
      <c r="L49" s="77" t="s">
        <v>14</v>
      </c>
      <c r="M49" s="77" t="s">
        <v>13</v>
      </c>
      <c r="N49" s="77" t="s">
        <v>934</v>
      </c>
      <c r="O49" s="77"/>
      <c r="P49" s="77" t="s">
        <v>934</v>
      </c>
      <c r="Q49" s="77" t="s">
        <v>934</v>
      </c>
      <c r="R49" s="77"/>
      <c r="S49" s="77"/>
      <c r="T49" s="42"/>
      <c r="U49" s="42"/>
      <c r="V49" s="42"/>
    </row>
    <row r="50" spans="1:22">
      <c r="A50" s="77" t="s">
        <v>789</v>
      </c>
      <c r="B50" s="77" t="s">
        <v>794</v>
      </c>
      <c r="C50" s="82" t="s">
        <v>2638</v>
      </c>
      <c r="D50" s="77" t="str">
        <f>VLOOKUP(C50,Taul4!E2:H476,2,FALSE)</f>
        <v>Nord-Trøndelag</v>
      </c>
      <c r="E50" s="116">
        <v>64.466290999999998</v>
      </c>
      <c r="F50" s="120">
        <v>11.495593</v>
      </c>
      <c r="G50" s="81">
        <v>43831</v>
      </c>
      <c r="H50" s="78">
        <v>15230</v>
      </c>
      <c r="I50" s="79">
        <v>2132630000</v>
      </c>
      <c r="J50" s="42">
        <v>2</v>
      </c>
      <c r="K50" s="77" t="s">
        <v>13</v>
      </c>
      <c r="L50" s="77" t="s">
        <v>14</v>
      </c>
      <c r="M50" s="77" t="s">
        <v>13</v>
      </c>
      <c r="N50" s="77" t="s">
        <v>934</v>
      </c>
      <c r="O50" s="77"/>
      <c r="P50" s="77" t="s">
        <v>934</v>
      </c>
      <c r="Q50" s="77" t="s">
        <v>934</v>
      </c>
      <c r="R50" s="77"/>
      <c r="S50" s="77"/>
      <c r="T50" s="42"/>
      <c r="U50" s="42"/>
      <c r="V50" s="42"/>
    </row>
    <row r="51" spans="1:22">
      <c r="A51" s="77" t="s">
        <v>789</v>
      </c>
      <c r="B51" s="77" t="s">
        <v>795</v>
      </c>
      <c r="C51" s="82" t="s">
        <v>796</v>
      </c>
      <c r="D51" s="77" t="e">
        <f>VLOOKUP(C51,Taul4!E2:H476,2,FALSE)</f>
        <v>#N/A</v>
      </c>
      <c r="E51" s="116">
        <v>63.970517200000003</v>
      </c>
      <c r="F51" s="116">
        <v>8.8887427999999993</v>
      </c>
      <c r="G51" s="81">
        <v>43831</v>
      </c>
      <c r="H51" s="78">
        <v>5151</v>
      </c>
      <c r="I51" s="79">
        <v>241310000</v>
      </c>
      <c r="J51" s="42">
        <v>3</v>
      </c>
      <c r="K51" s="77" t="s">
        <v>13</v>
      </c>
      <c r="L51" s="77" t="s">
        <v>14</v>
      </c>
      <c r="M51" s="77" t="s">
        <v>13</v>
      </c>
      <c r="N51" s="77" t="s">
        <v>934</v>
      </c>
      <c r="O51" s="77"/>
      <c r="P51" s="77" t="s">
        <v>934</v>
      </c>
      <c r="Q51" s="77" t="s">
        <v>934</v>
      </c>
      <c r="R51" s="77"/>
      <c r="S51" s="77"/>
      <c r="T51" s="42"/>
      <c r="U51" s="42"/>
      <c r="V51" s="42"/>
    </row>
    <row r="52" spans="1:22">
      <c r="A52" s="77" t="s">
        <v>789</v>
      </c>
      <c r="B52" s="77" t="s">
        <v>797</v>
      </c>
      <c r="C52" s="82" t="s">
        <v>798</v>
      </c>
      <c r="D52" s="77" t="e">
        <f>VLOOKUP(C52,Taul4!E2:H476,2,FALSE)</f>
        <v>#N/A</v>
      </c>
      <c r="E52" s="120">
        <v>64.297234200000005</v>
      </c>
      <c r="F52" s="120">
        <v>10.512110699999999</v>
      </c>
      <c r="G52" s="81">
        <v>43831</v>
      </c>
      <c r="H52" s="78">
        <v>948</v>
      </c>
      <c r="I52" s="79">
        <v>387100000</v>
      </c>
      <c r="J52" s="42">
        <v>3</v>
      </c>
      <c r="K52" s="77" t="s">
        <v>13</v>
      </c>
      <c r="L52" s="77" t="s">
        <v>14</v>
      </c>
      <c r="M52" s="77" t="s">
        <v>13</v>
      </c>
      <c r="N52" s="77" t="s">
        <v>934</v>
      </c>
      <c r="O52" s="77"/>
      <c r="P52" s="77" t="s">
        <v>934</v>
      </c>
      <c r="Q52" s="77" t="s">
        <v>934</v>
      </c>
      <c r="R52" s="77"/>
      <c r="S52" s="77"/>
      <c r="T52" s="42"/>
      <c r="U52" s="42"/>
      <c r="V52" s="42"/>
    </row>
    <row r="53" spans="1:22">
      <c r="A53" s="77" t="s">
        <v>789</v>
      </c>
      <c r="B53" s="77" t="s">
        <v>799</v>
      </c>
      <c r="C53" s="82" t="s">
        <v>800</v>
      </c>
      <c r="D53" s="77" t="str">
        <f>VLOOKUP(C53,Taul4!E2:H476,2,FALSE)</f>
        <v>Sør-Trøndelag</v>
      </c>
      <c r="E53" s="77">
        <f>VLOOKUP(C53,Taul4!E2:H476,3,FALSE)</f>
        <v>62.566699999999997</v>
      </c>
      <c r="F53" s="77">
        <f>VLOOKUP(C53,Taul4!E2:H476,4,FALSE)</f>
        <v>9.6</v>
      </c>
      <c r="G53" s="81">
        <v>43831</v>
      </c>
      <c r="H53" s="78">
        <v>7001</v>
      </c>
      <c r="I53" s="79">
        <v>2274120000</v>
      </c>
      <c r="J53" s="42">
        <v>3</v>
      </c>
      <c r="K53" s="77" t="s">
        <v>13</v>
      </c>
      <c r="L53" s="77" t="s">
        <v>13</v>
      </c>
      <c r="M53" s="77" t="s">
        <v>13</v>
      </c>
      <c r="N53" s="77" t="s">
        <v>934</v>
      </c>
      <c r="O53" s="77"/>
      <c r="P53" s="77" t="s">
        <v>934</v>
      </c>
      <c r="Q53" s="77" t="s">
        <v>934</v>
      </c>
      <c r="R53" s="77"/>
      <c r="S53" s="77"/>
      <c r="T53" s="42"/>
      <c r="U53" s="42"/>
      <c r="V53" s="42"/>
    </row>
    <row r="54" spans="1:22">
      <c r="A54" s="77" t="s">
        <v>789</v>
      </c>
      <c r="B54" s="77" t="s">
        <v>801</v>
      </c>
      <c r="C54" s="82" t="s">
        <v>802</v>
      </c>
      <c r="D54" s="77" t="e">
        <f>VLOOKUP(C54,Taul4!E2:H476,2,FALSE)</f>
        <v>#N/A</v>
      </c>
      <c r="E54" s="120">
        <v>62.8766319</v>
      </c>
      <c r="F54" s="120">
        <v>9.8407464999999998</v>
      </c>
      <c r="G54" s="81">
        <v>43831</v>
      </c>
      <c r="H54" s="78">
        <v>2486</v>
      </c>
      <c r="I54" s="79">
        <v>947960000</v>
      </c>
      <c r="J54" s="42">
        <v>3</v>
      </c>
      <c r="K54" s="77" t="s">
        <v>13</v>
      </c>
      <c r="L54" s="77" t="s">
        <v>13</v>
      </c>
      <c r="M54" s="77" t="s">
        <v>13</v>
      </c>
      <c r="N54" s="77" t="s">
        <v>934</v>
      </c>
      <c r="O54" s="77"/>
      <c r="P54" s="77" t="s">
        <v>934</v>
      </c>
      <c r="Q54" s="77" t="s">
        <v>934</v>
      </c>
      <c r="R54" s="77"/>
      <c r="S54" s="77"/>
      <c r="T54" s="42"/>
      <c r="U54" s="42"/>
      <c r="V54" s="42"/>
    </row>
    <row r="55" spans="1:22">
      <c r="A55" s="77" t="s">
        <v>789</v>
      </c>
      <c r="B55" s="77" t="s">
        <v>803</v>
      </c>
      <c r="C55" s="82" t="s">
        <v>804</v>
      </c>
      <c r="D55" s="77" t="str">
        <f>VLOOKUP(C55,Taul4!E2:H476,2,FALSE)</f>
        <v>Sør-Trøndelag</v>
      </c>
      <c r="E55" s="77">
        <f>VLOOKUP(C55,Taul4!E2:H476,3,FALSE)</f>
        <v>62.5747</v>
      </c>
      <c r="F55" s="77">
        <f>VLOOKUP(C55,Taul4!E2:H476,4,FALSE)</f>
        <v>11.3842</v>
      </c>
      <c r="G55" s="81">
        <v>43831</v>
      </c>
      <c r="H55" s="78">
        <v>5581</v>
      </c>
      <c r="I55" s="79">
        <v>1956460000</v>
      </c>
      <c r="J55" s="42">
        <v>3</v>
      </c>
      <c r="K55" s="77" t="s">
        <v>13</v>
      </c>
      <c r="L55" s="77" t="s">
        <v>13</v>
      </c>
      <c r="M55" s="77" t="s">
        <v>13</v>
      </c>
      <c r="N55" s="77" t="s">
        <v>934</v>
      </c>
      <c r="O55" s="77"/>
      <c r="P55" s="77" t="s">
        <v>934</v>
      </c>
      <c r="Q55" s="77" t="s">
        <v>934</v>
      </c>
      <c r="R55" s="77"/>
      <c r="S55" s="77"/>
      <c r="T55" s="42"/>
      <c r="U55" s="42"/>
      <c r="V55" s="42"/>
    </row>
    <row r="56" spans="1:22">
      <c r="A56" s="77" t="s">
        <v>789</v>
      </c>
      <c r="B56" s="77" t="s">
        <v>805</v>
      </c>
      <c r="C56" s="82" t="s">
        <v>806</v>
      </c>
      <c r="D56" s="77" t="e">
        <f>VLOOKUP(C56,Taul4!E2:H476,2,FALSE)</f>
        <v>#N/A</v>
      </c>
      <c r="E56" s="116">
        <v>62.843719999999998</v>
      </c>
      <c r="F56" s="116">
        <v>11.275985</v>
      </c>
      <c r="G56" s="81">
        <v>43831</v>
      </c>
      <c r="H56" s="78">
        <v>1981</v>
      </c>
      <c r="I56" s="79">
        <v>1209490000</v>
      </c>
      <c r="J56" s="42">
        <v>3</v>
      </c>
      <c r="K56" s="77" t="s">
        <v>13</v>
      </c>
      <c r="L56" s="77" t="s">
        <v>13</v>
      </c>
      <c r="M56" s="77" t="s">
        <v>13</v>
      </c>
      <c r="N56" s="77" t="s">
        <v>934</v>
      </c>
      <c r="O56" s="77"/>
      <c r="P56" s="77" t="s">
        <v>934</v>
      </c>
      <c r="Q56" s="77" t="s">
        <v>934</v>
      </c>
      <c r="R56" s="77"/>
      <c r="S56" s="77"/>
      <c r="T56" s="42"/>
      <c r="U56" s="42"/>
      <c r="V56" s="42"/>
    </row>
    <row r="57" spans="1:22">
      <c r="A57" s="77" t="s">
        <v>789</v>
      </c>
      <c r="B57" s="77" t="s">
        <v>807</v>
      </c>
      <c r="C57" s="82" t="s">
        <v>808</v>
      </c>
      <c r="D57" s="77" t="e">
        <f>VLOOKUP(C57,Taul4!E2:H476,2,FALSE)</f>
        <v>#N/A</v>
      </c>
      <c r="E57" s="116">
        <v>63.041944444443999</v>
      </c>
      <c r="F57" s="116">
        <v>10.296944444444</v>
      </c>
      <c r="G57" s="81">
        <v>43831</v>
      </c>
      <c r="H57" s="78">
        <v>6238</v>
      </c>
      <c r="I57" s="79">
        <v>1860510000</v>
      </c>
      <c r="J57" s="42">
        <v>3</v>
      </c>
      <c r="K57" s="77" t="s">
        <v>13</v>
      </c>
      <c r="L57" s="77" t="s">
        <v>13</v>
      </c>
      <c r="M57" s="77" t="s">
        <v>13</v>
      </c>
      <c r="N57" s="77" t="s">
        <v>934</v>
      </c>
      <c r="O57" s="77"/>
      <c r="P57" s="77" t="s">
        <v>934</v>
      </c>
      <c r="Q57" s="77" t="s">
        <v>934</v>
      </c>
      <c r="R57" s="77"/>
      <c r="S57" s="77"/>
      <c r="T57" s="42"/>
      <c r="U57" s="42"/>
      <c r="V57" s="42"/>
    </row>
    <row r="58" spans="1:22">
      <c r="A58" s="77" t="s">
        <v>789</v>
      </c>
      <c r="B58" s="77" t="s">
        <v>809</v>
      </c>
      <c r="C58" s="82" t="s">
        <v>810</v>
      </c>
      <c r="D58" s="77" t="str">
        <f>VLOOKUP(C58,Taul4!E2:H476,2,FALSE)</f>
        <v>Sør-Trøndelag</v>
      </c>
      <c r="E58" s="77">
        <f>VLOOKUP(C58,Taul4!E2:H476,3,FALSE)</f>
        <v>63.285600000000002</v>
      </c>
      <c r="F58" s="77">
        <f>VLOOKUP(C58,Taul4!E2:H476,4,FALSE)</f>
        <v>10.2781</v>
      </c>
      <c r="G58" s="81">
        <v>43831</v>
      </c>
      <c r="H58" s="78">
        <v>16733</v>
      </c>
      <c r="I58" s="79">
        <v>694410000</v>
      </c>
      <c r="J58" s="42">
        <v>3</v>
      </c>
      <c r="K58" s="77" t="s">
        <v>13</v>
      </c>
      <c r="L58" s="77" t="s">
        <v>14</v>
      </c>
      <c r="M58" s="77" t="s">
        <v>13</v>
      </c>
      <c r="N58" s="77" t="s">
        <v>934</v>
      </c>
      <c r="O58" s="77"/>
      <c r="P58" s="77" t="s">
        <v>934</v>
      </c>
      <c r="Q58" s="77" t="s">
        <v>2413</v>
      </c>
      <c r="R58" s="77" t="s">
        <v>2404</v>
      </c>
      <c r="S58" s="77" t="s">
        <v>810</v>
      </c>
      <c r="T58" s="42"/>
      <c r="U58" s="42"/>
      <c r="V58" s="42"/>
    </row>
    <row r="59" spans="1:22">
      <c r="A59" s="77" t="s">
        <v>789</v>
      </c>
      <c r="B59" s="77" t="s">
        <v>811</v>
      </c>
      <c r="C59" s="82" t="s">
        <v>812</v>
      </c>
      <c r="D59" s="77" t="e">
        <f>VLOOKUP(C59,Taul4!E2:H476,2,FALSE)</f>
        <v>#N/A</v>
      </c>
      <c r="E59" s="120">
        <v>63.249442700000003</v>
      </c>
      <c r="F59" s="120">
        <v>10.0577887</v>
      </c>
      <c r="G59" s="81">
        <v>43831</v>
      </c>
      <c r="H59" s="78">
        <v>8325</v>
      </c>
      <c r="I59" s="79">
        <v>224210000</v>
      </c>
      <c r="J59" s="42">
        <v>3</v>
      </c>
      <c r="K59" s="77" t="s">
        <v>13</v>
      </c>
      <c r="L59" s="77" t="s">
        <v>14</v>
      </c>
      <c r="M59" s="77" t="s">
        <v>13</v>
      </c>
      <c r="N59" s="77" t="s">
        <v>934</v>
      </c>
      <c r="O59" s="77"/>
      <c r="P59" s="77" t="s">
        <v>934</v>
      </c>
      <c r="Q59" s="77" t="s">
        <v>2413</v>
      </c>
      <c r="R59" s="77" t="s">
        <v>2404</v>
      </c>
      <c r="S59" s="77" t="s">
        <v>812</v>
      </c>
      <c r="T59" s="42"/>
      <c r="U59" s="42"/>
      <c r="V59" s="42"/>
    </row>
    <row r="60" spans="1:22">
      <c r="A60" s="77" t="s">
        <v>789</v>
      </c>
      <c r="B60" s="77" t="s">
        <v>813</v>
      </c>
      <c r="C60" s="82" t="s">
        <v>814</v>
      </c>
      <c r="D60" s="77" t="str">
        <f>VLOOKUP(C60,Taul4!E2:H476,2,FALSE)</f>
        <v>Sør-Trøndelag</v>
      </c>
      <c r="E60" s="77">
        <f>VLOOKUP(C60,Taul4!E2:H476,3,FALSE)</f>
        <v>63.372799999999998</v>
      </c>
      <c r="F60" s="77">
        <f>VLOOKUP(C60,Taul4!E2:H476,4,FALSE)</f>
        <v>10.7508</v>
      </c>
      <c r="G60" s="81">
        <v>43831</v>
      </c>
      <c r="H60" s="78">
        <v>14148</v>
      </c>
      <c r="I60" s="79">
        <v>168440000</v>
      </c>
      <c r="J60" s="42">
        <v>2</v>
      </c>
      <c r="K60" s="77" t="s">
        <v>13</v>
      </c>
      <c r="L60" s="77" t="s">
        <v>14</v>
      </c>
      <c r="M60" s="77" t="s">
        <v>13</v>
      </c>
      <c r="N60" s="77" t="s">
        <v>934</v>
      </c>
      <c r="O60" s="77"/>
      <c r="P60" s="77" t="s">
        <v>934</v>
      </c>
      <c r="Q60" s="77" t="s">
        <v>2413</v>
      </c>
      <c r="R60" s="77" t="s">
        <v>2404</v>
      </c>
      <c r="S60" s="77" t="s">
        <v>814</v>
      </c>
      <c r="T60" s="42"/>
      <c r="U60" s="42"/>
      <c r="V60" s="42"/>
    </row>
    <row r="61" spans="1:22">
      <c r="A61" s="77" t="s">
        <v>789</v>
      </c>
      <c r="B61" s="77" t="s">
        <v>815</v>
      </c>
      <c r="C61" s="82" t="s">
        <v>816</v>
      </c>
      <c r="D61" s="77" t="str">
        <f>VLOOKUP(C61,Taul4!E2:H476,2,FALSE)</f>
        <v>Sør-Trøndelag</v>
      </c>
      <c r="E61" s="77">
        <f>VLOOKUP(C61,Taul4!E2:H476,3,FALSE)</f>
        <v>63.198300000000003</v>
      </c>
      <c r="F61" s="77">
        <f>VLOOKUP(C61,Taul4!E2:H476,4,FALSE)</f>
        <v>11.1403</v>
      </c>
      <c r="G61" s="81">
        <v>43831</v>
      </c>
      <c r="H61" s="78">
        <v>4062</v>
      </c>
      <c r="I61" s="79">
        <v>1234850000</v>
      </c>
      <c r="J61" s="42">
        <v>3</v>
      </c>
      <c r="K61" s="77" t="s">
        <v>13</v>
      </c>
      <c r="L61" s="77" t="s">
        <v>13</v>
      </c>
      <c r="M61" s="77" t="s">
        <v>13</v>
      </c>
      <c r="N61" s="77" t="s">
        <v>934</v>
      </c>
      <c r="O61" s="77"/>
      <c r="P61" s="77" t="s">
        <v>934</v>
      </c>
      <c r="Q61" s="77" t="s">
        <v>934</v>
      </c>
      <c r="R61" s="77"/>
      <c r="S61" s="77"/>
      <c r="T61" s="42"/>
      <c r="U61" s="42"/>
      <c r="V61" s="42"/>
    </row>
    <row r="62" spans="1:22">
      <c r="A62" s="77" t="s">
        <v>789</v>
      </c>
      <c r="B62" s="77" t="s">
        <v>817</v>
      </c>
      <c r="C62" s="82" t="s">
        <v>818</v>
      </c>
      <c r="D62" s="77" t="str">
        <f>VLOOKUP(C62,Taul4!E2:H476,2,FALSE)</f>
        <v>Sør-Trøndelag</v>
      </c>
      <c r="E62" s="77">
        <f>VLOOKUP(C62,Taul4!E2:H476,3,FALSE)</f>
        <v>63.018300000000004</v>
      </c>
      <c r="F62" s="77">
        <f>VLOOKUP(C62,Taul4!E2:H476,4,FALSE)</f>
        <v>11.815</v>
      </c>
      <c r="G62" s="81">
        <v>43831</v>
      </c>
      <c r="H62" s="78">
        <v>769</v>
      </c>
      <c r="I62" s="79">
        <v>1328590000</v>
      </c>
      <c r="J62" s="42">
        <v>3</v>
      </c>
      <c r="K62" s="77" t="s">
        <v>13</v>
      </c>
      <c r="L62" s="77" t="s">
        <v>13</v>
      </c>
      <c r="M62" s="77" t="s">
        <v>13</v>
      </c>
      <c r="N62" s="77" t="s">
        <v>934</v>
      </c>
      <c r="O62" s="77"/>
      <c r="P62" s="77" t="s">
        <v>934</v>
      </c>
      <c r="Q62" s="77" t="s">
        <v>934</v>
      </c>
      <c r="R62" s="77"/>
      <c r="S62" s="77"/>
      <c r="T62" s="42"/>
      <c r="U62" s="42"/>
      <c r="V62" s="42"/>
    </row>
    <row r="63" spans="1:22">
      <c r="A63" s="77" t="s">
        <v>789</v>
      </c>
      <c r="B63" s="77" t="s">
        <v>819</v>
      </c>
      <c r="C63" s="82" t="s">
        <v>820</v>
      </c>
      <c r="D63" s="77" t="str">
        <f>VLOOKUP(C63,Taul4!E2:H476,2,FALSE)</f>
        <v>Nord-Trøndelag</v>
      </c>
      <c r="E63" s="77">
        <f>VLOOKUP(C63,Taul4!E2:H476,3,FALSE)</f>
        <v>63.438099999999999</v>
      </c>
      <c r="F63" s="77">
        <f>VLOOKUP(C63,Taul4!E2:H476,4,FALSE)</f>
        <v>11.849399999999999</v>
      </c>
      <c r="G63" s="81">
        <v>43831</v>
      </c>
      <c r="H63" s="78">
        <v>2422</v>
      </c>
      <c r="I63" s="79">
        <v>1273940000</v>
      </c>
      <c r="J63" s="42">
        <v>3</v>
      </c>
      <c r="K63" s="77" t="s">
        <v>13</v>
      </c>
      <c r="L63" s="77" t="s">
        <v>13</v>
      </c>
      <c r="M63" s="77" t="s">
        <v>13</v>
      </c>
      <c r="N63" s="77" t="s">
        <v>934</v>
      </c>
      <c r="O63" s="77"/>
      <c r="P63" s="77" t="s">
        <v>934</v>
      </c>
      <c r="Q63" s="77" t="s">
        <v>934</v>
      </c>
      <c r="R63" s="77"/>
      <c r="S63" s="77"/>
      <c r="T63" s="42"/>
      <c r="U63" s="42"/>
      <c r="V63" s="42"/>
    </row>
    <row r="64" spans="1:22">
      <c r="A64" s="77" t="s">
        <v>789</v>
      </c>
      <c r="B64" s="77" t="s">
        <v>821</v>
      </c>
      <c r="C64" s="82" t="s">
        <v>822</v>
      </c>
      <c r="D64" s="77" t="str">
        <f>VLOOKUP(C64,Taul4!E2:H476,2,FALSE)</f>
        <v>Nord-Trøndelag</v>
      </c>
      <c r="E64" s="77">
        <f>VLOOKUP(C64,Taul4!E2:H476,3,FALSE)</f>
        <v>63.475000000000001</v>
      </c>
      <c r="F64" s="77">
        <f>VLOOKUP(C64,Taul4!E2:H476,4,FALSE)</f>
        <v>11.1708</v>
      </c>
      <c r="G64" s="81">
        <v>43831</v>
      </c>
      <c r="H64" s="78">
        <v>24145</v>
      </c>
      <c r="I64" s="79">
        <v>938270000</v>
      </c>
      <c r="J64" s="42">
        <v>3</v>
      </c>
      <c r="K64" s="77" t="s">
        <v>13</v>
      </c>
      <c r="L64" s="77" t="s">
        <v>14</v>
      </c>
      <c r="M64" s="77" t="s">
        <v>13</v>
      </c>
      <c r="N64" s="77" t="s">
        <v>934</v>
      </c>
      <c r="O64" s="77"/>
      <c r="P64" s="77" t="s">
        <v>934</v>
      </c>
      <c r="Q64" s="77" t="s">
        <v>2413</v>
      </c>
      <c r="R64" s="77" t="s">
        <v>2404</v>
      </c>
      <c r="S64" s="77" t="s">
        <v>822</v>
      </c>
      <c r="T64" s="42"/>
      <c r="U64" s="42"/>
      <c r="V64" s="42"/>
    </row>
    <row r="65" spans="1:22">
      <c r="A65" s="77" t="s">
        <v>789</v>
      </c>
      <c r="B65" s="77" t="s">
        <v>823</v>
      </c>
      <c r="C65" s="82" t="s">
        <v>824</v>
      </c>
      <c r="D65" s="77" t="str">
        <f>VLOOKUP(C65,Taul4!E2:H476,2,FALSE)</f>
        <v>Nord-Trøndelag</v>
      </c>
      <c r="E65" s="77">
        <f>VLOOKUP(C65,Taul4!E2:H476,3,FALSE)</f>
        <v>63.603900000000003</v>
      </c>
      <c r="F65" s="77">
        <f>VLOOKUP(C65,Taul4!E2:H476,4,FALSE)</f>
        <v>10.7744</v>
      </c>
      <c r="G65" s="81">
        <v>43831</v>
      </c>
      <c r="H65" s="78">
        <v>2627</v>
      </c>
      <c r="I65" s="79">
        <v>76320000</v>
      </c>
      <c r="J65" s="42">
        <v>3</v>
      </c>
      <c r="K65" s="77" t="s">
        <v>13</v>
      </c>
      <c r="L65" s="77" t="s">
        <v>14</v>
      </c>
      <c r="M65" s="77" t="s">
        <v>13</v>
      </c>
      <c r="N65" s="77" t="s">
        <v>934</v>
      </c>
      <c r="O65" s="77"/>
      <c r="P65" s="77" t="s">
        <v>934</v>
      </c>
      <c r="Q65" s="77" t="s">
        <v>934</v>
      </c>
      <c r="R65" s="77"/>
      <c r="S65" s="77"/>
      <c r="T65" s="42"/>
      <c r="U65" s="42"/>
      <c r="V65" s="42"/>
    </row>
    <row r="66" spans="1:22">
      <c r="A66" s="77" t="s">
        <v>789</v>
      </c>
      <c r="B66" s="77" t="s">
        <v>825</v>
      </c>
      <c r="C66" s="82" t="s">
        <v>826</v>
      </c>
      <c r="D66" s="77" t="str">
        <f>VLOOKUP(C66,Taul4!E2:H476,2,FALSE)</f>
        <v>Nord-Trøndelag</v>
      </c>
      <c r="E66" s="77">
        <f>VLOOKUP(C66,Taul4!E2:H476,3,FALSE)</f>
        <v>63.746400000000001</v>
      </c>
      <c r="F66" s="77">
        <f>VLOOKUP(C66,Taul4!E2:H476,4,FALSE)</f>
        <v>11.2996</v>
      </c>
      <c r="G66" s="81">
        <v>43831</v>
      </c>
      <c r="H66" s="78">
        <v>20164</v>
      </c>
      <c r="I66" s="79">
        <v>645810000</v>
      </c>
      <c r="J66" s="42">
        <v>2</v>
      </c>
      <c r="K66" s="77" t="s">
        <v>13</v>
      </c>
      <c r="L66" s="77" t="s">
        <v>14</v>
      </c>
      <c r="M66" s="77" t="s">
        <v>13</v>
      </c>
      <c r="N66" s="77" t="s">
        <v>934</v>
      </c>
      <c r="O66" s="77"/>
      <c r="P66" s="77" t="s">
        <v>934</v>
      </c>
      <c r="Q66" s="77" t="s">
        <v>934</v>
      </c>
      <c r="R66" s="77"/>
      <c r="S66" s="77"/>
      <c r="T66" s="42"/>
      <c r="U66" s="42"/>
      <c r="V66" s="42"/>
    </row>
    <row r="67" spans="1:22">
      <c r="A67" s="77" t="s">
        <v>789</v>
      </c>
      <c r="B67" s="77" t="s">
        <v>827</v>
      </c>
      <c r="C67" s="82" t="s">
        <v>828</v>
      </c>
      <c r="D67" s="77" t="str">
        <f>VLOOKUP(C67,Taul4!E2:H476,2,FALSE)</f>
        <v>Nord-Trøndelag</v>
      </c>
      <c r="E67" s="77">
        <f>VLOOKUP(C67,Taul4!E2:H476,3,FALSE)</f>
        <v>63.792200000000001</v>
      </c>
      <c r="F67" s="77">
        <f>VLOOKUP(C67,Taul4!E2:H476,4,FALSE)</f>
        <v>11.4817</v>
      </c>
      <c r="G67" s="81">
        <v>43831</v>
      </c>
      <c r="H67" s="78">
        <v>14948</v>
      </c>
      <c r="I67" s="79">
        <v>1547770000</v>
      </c>
      <c r="J67" s="42">
        <v>2</v>
      </c>
      <c r="K67" s="77" t="s">
        <v>13</v>
      </c>
      <c r="L67" s="77" t="s">
        <v>14</v>
      </c>
      <c r="M67" s="77" t="s">
        <v>13</v>
      </c>
      <c r="N67" s="77" t="s">
        <v>934</v>
      </c>
      <c r="O67" s="77"/>
      <c r="P67" s="77" t="s">
        <v>934</v>
      </c>
      <c r="Q67" s="77" t="s">
        <v>934</v>
      </c>
      <c r="R67" s="77"/>
      <c r="S67" s="77"/>
      <c r="T67" s="42"/>
      <c r="U67" s="42"/>
      <c r="V67" s="42"/>
    </row>
    <row r="68" spans="1:22">
      <c r="A68" s="77" t="s">
        <v>789</v>
      </c>
      <c r="B68" s="77" t="s">
        <v>829</v>
      </c>
      <c r="C68" s="82" t="s">
        <v>2776</v>
      </c>
      <c r="D68" s="77" t="e">
        <f>VLOOKUP(C68,Taul4!E2:H476,2,FALSE)</f>
        <v>#N/A</v>
      </c>
      <c r="E68" s="116">
        <v>64.24606</v>
      </c>
      <c r="F68" s="116">
        <v>12.38294</v>
      </c>
      <c r="G68" s="81">
        <v>43831</v>
      </c>
      <c r="H68" s="78">
        <v>2063</v>
      </c>
      <c r="I68" s="79">
        <v>2342660000</v>
      </c>
      <c r="J68" s="42">
        <v>3</v>
      </c>
      <c r="K68" s="77" t="s">
        <v>13</v>
      </c>
      <c r="L68" s="77" t="s">
        <v>13</v>
      </c>
      <c r="M68" s="77" t="s">
        <v>13</v>
      </c>
      <c r="N68" s="77" t="s">
        <v>934</v>
      </c>
      <c r="O68" s="77"/>
      <c r="P68" s="77" t="s">
        <v>934</v>
      </c>
      <c r="Q68" s="77" t="s">
        <v>934</v>
      </c>
      <c r="R68" s="77"/>
      <c r="S68" s="77"/>
      <c r="T68" s="42"/>
      <c r="U68" s="42"/>
      <c r="V68" s="42"/>
    </row>
    <row r="69" spans="1:22">
      <c r="A69" s="77" t="s">
        <v>789</v>
      </c>
      <c r="B69" s="77" t="s">
        <v>830</v>
      </c>
      <c r="C69" s="82" t="s">
        <v>831</v>
      </c>
      <c r="D69" s="77" t="e">
        <f>VLOOKUP(C69,Taul4!E2:H476,2,FALSE)</f>
        <v>#N/A</v>
      </c>
      <c r="E69" s="120">
        <v>64.360014199999995</v>
      </c>
      <c r="F69" s="120">
        <v>13.716510299999999</v>
      </c>
      <c r="G69" s="81">
        <v>43831</v>
      </c>
      <c r="H69" s="78">
        <v>1355</v>
      </c>
      <c r="I69" s="79">
        <v>2961710000</v>
      </c>
      <c r="J69" s="42">
        <v>3</v>
      </c>
      <c r="K69" s="77" t="s">
        <v>13</v>
      </c>
      <c r="L69" s="77" t="s">
        <v>13</v>
      </c>
      <c r="M69" s="77" t="s">
        <v>13</v>
      </c>
      <c r="N69" s="77" t="s">
        <v>934</v>
      </c>
      <c r="O69" s="77"/>
      <c r="P69" s="77" t="s">
        <v>934</v>
      </c>
      <c r="Q69" s="77" t="s">
        <v>934</v>
      </c>
      <c r="R69" s="77"/>
      <c r="S69" s="77"/>
      <c r="T69" s="42"/>
      <c r="U69" s="42"/>
      <c r="V69" s="42"/>
    </row>
    <row r="70" spans="1:22">
      <c r="A70" s="77" t="s">
        <v>789</v>
      </c>
      <c r="B70" s="77" t="s">
        <v>832</v>
      </c>
      <c r="C70" s="82" t="s">
        <v>2777</v>
      </c>
      <c r="D70" s="77" t="e">
        <f>VLOOKUP(C70,Taul4!E2:H476,2,FALSE)</f>
        <v>#N/A</v>
      </c>
      <c r="E70" s="120">
        <v>64.887972568891996</v>
      </c>
      <c r="F70" s="120">
        <v>13.552091248002</v>
      </c>
      <c r="G70" s="81">
        <v>43831</v>
      </c>
      <c r="H70" s="78">
        <v>461</v>
      </c>
      <c r="I70" s="79">
        <v>1584750000</v>
      </c>
      <c r="J70" s="42">
        <v>3</v>
      </c>
      <c r="K70" s="77" t="s">
        <v>13</v>
      </c>
      <c r="L70" s="77" t="s">
        <v>13</v>
      </c>
      <c r="M70" s="77" t="s">
        <v>13</v>
      </c>
      <c r="N70" s="77" t="s">
        <v>934</v>
      </c>
      <c r="O70" s="77"/>
      <c r="P70" s="77" t="s">
        <v>934</v>
      </c>
      <c r="Q70" s="77" t="s">
        <v>934</v>
      </c>
      <c r="R70" s="77"/>
      <c r="S70" s="77"/>
      <c r="T70" s="42"/>
      <c r="U70" s="42"/>
      <c r="V70" s="42"/>
    </row>
    <row r="71" spans="1:22">
      <c r="A71" s="77" t="s">
        <v>789</v>
      </c>
      <c r="B71" s="77" t="s">
        <v>833</v>
      </c>
      <c r="C71" s="82" t="s">
        <v>834</v>
      </c>
      <c r="D71" s="77" t="str">
        <f>VLOOKUP(C71,Taul4!E2:H476,2,FALSE)</f>
        <v>Nord-Trøndelag</v>
      </c>
      <c r="E71" s="77">
        <f>VLOOKUP(C71,Taul4!E2:H476,3,FALSE)</f>
        <v>64.871899999999997</v>
      </c>
      <c r="F71" s="77">
        <f>VLOOKUP(C71,Taul4!E2:H476,4,FALSE)</f>
        <v>12.9764</v>
      </c>
      <c r="G71" s="81">
        <v>43831</v>
      </c>
      <c r="H71" s="78">
        <v>843</v>
      </c>
      <c r="I71" s="79">
        <v>1417160000</v>
      </c>
      <c r="J71" s="42">
        <v>3</v>
      </c>
      <c r="K71" s="77" t="s">
        <v>13</v>
      </c>
      <c r="L71" s="77" t="s">
        <v>13</v>
      </c>
      <c r="M71" s="77" t="s">
        <v>13</v>
      </c>
      <c r="N71" s="77" t="s">
        <v>934</v>
      </c>
      <c r="O71" s="77"/>
      <c r="P71" s="77" t="s">
        <v>934</v>
      </c>
      <c r="Q71" s="77" t="s">
        <v>934</v>
      </c>
      <c r="R71" s="77"/>
      <c r="S71" s="77"/>
      <c r="T71" s="42"/>
      <c r="U71" s="42"/>
      <c r="V71" s="42"/>
    </row>
    <row r="72" spans="1:22">
      <c r="A72" s="77" t="s">
        <v>789</v>
      </c>
      <c r="B72" s="77" t="s">
        <v>835</v>
      </c>
      <c r="C72" s="82" t="s">
        <v>836</v>
      </c>
      <c r="D72" s="77" t="str">
        <f>VLOOKUP(C72,Taul4!E2:H476,2,FALSE)</f>
        <v>Nord-Trøndelag</v>
      </c>
      <c r="E72" s="77">
        <f>VLOOKUP(C72,Taul4!E2:H476,3,FALSE)</f>
        <v>64.531400000000005</v>
      </c>
      <c r="F72" s="77">
        <f>VLOOKUP(C72,Taul4!E2:H476,4,FALSE)</f>
        <v>12.62</v>
      </c>
      <c r="G72" s="81">
        <v>43831</v>
      </c>
      <c r="H72" s="78">
        <v>2359</v>
      </c>
      <c r="I72" s="79">
        <v>1136170000</v>
      </c>
      <c r="J72" s="42">
        <v>3</v>
      </c>
      <c r="K72" s="77" t="s">
        <v>13</v>
      </c>
      <c r="L72" s="77" t="s">
        <v>13</v>
      </c>
      <c r="M72" s="77" t="s">
        <v>13</v>
      </c>
      <c r="N72" s="77" t="s">
        <v>934</v>
      </c>
      <c r="O72" s="77"/>
      <c r="P72" s="77" t="s">
        <v>934</v>
      </c>
      <c r="Q72" s="77" t="s">
        <v>934</v>
      </c>
      <c r="R72" s="77"/>
      <c r="S72" s="77"/>
      <c r="T72" s="42"/>
      <c r="U72" s="42"/>
      <c r="V72" s="42"/>
    </row>
    <row r="73" spans="1:22">
      <c r="A73" s="77" t="s">
        <v>789</v>
      </c>
      <c r="B73" s="77" t="s">
        <v>837</v>
      </c>
      <c r="C73" s="82" t="s">
        <v>838</v>
      </c>
      <c r="D73" s="77" t="str">
        <f>VLOOKUP(C73,Taul4!E2:H476,2,FALSE)</f>
        <v>Nord-Trøndelag</v>
      </c>
      <c r="E73" s="77">
        <f>VLOOKUP(C73,Taul4!E2:H476,3,FALSE)</f>
        <v>64.724199999999996</v>
      </c>
      <c r="F73" s="77">
        <f>VLOOKUP(C73,Taul4!E2:H476,4,FALSE)</f>
        <v>12.3339</v>
      </c>
      <c r="G73" s="81">
        <v>43831</v>
      </c>
      <c r="H73" s="78">
        <v>1231</v>
      </c>
      <c r="I73" s="79">
        <v>754680000</v>
      </c>
      <c r="J73" s="42">
        <v>3</v>
      </c>
      <c r="K73" s="77" t="s">
        <v>13</v>
      </c>
      <c r="L73" s="80" t="s">
        <v>13</v>
      </c>
      <c r="M73" s="77" t="s">
        <v>13</v>
      </c>
      <c r="N73" s="77" t="s">
        <v>934</v>
      </c>
      <c r="O73" s="77"/>
      <c r="P73" s="77" t="s">
        <v>934</v>
      </c>
      <c r="Q73" s="77" t="s">
        <v>934</v>
      </c>
      <c r="R73" s="77"/>
      <c r="S73" s="77"/>
      <c r="T73" s="42"/>
      <c r="U73" s="42"/>
      <c r="V73" s="42"/>
    </row>
    <row r="74" spans="1:22">
      <c r="A74" s="77" t="s">
        <v>789</v>
      </c>
      <c r="B74" s="77" t="s">
        <v>839</v>
      </c>
      <c r="C74" s="82" t="s">
        <v>840</v>
      </c>
      <c r="D74" s="77" t="e">
        <f>VLOOKUP(C74,Taul4!E2:H476,2,FALSE)</f>
        <v>#N/A</v>
      </c>
      <c r="E74" s="120">
        <v>64.494</v>
      </c>
      <c r="F74" s="120">
        <v>11.951269999999999</v>
      </c>
      <c r="G74" s="81">
        <v>43831</v>
      </c>
      <c r="H74" s="78">
        <v>3884</v>
      </c>
      <c r="I74" s="79">
        <v>729790000</v>
      </c>
      <c r="J74" s="42">
        <v>3</v>
      </c>
      <c r="K74" s="77" t="s">
        <v>13</v>
      </c>
      <c r="L74" s="80" t="s">
        <v>13</v>
      </c>
      <c r="M74" s="77" t="s">
        <v>13</v>
      </c>
      <c r="N74" s="77" t="s">
        <v>934</v>
      </c>
      <c r="O74" s="77"/>
      <c r="P74" s="77" t="s">
        <v>934</v>
      </c>
      <c r="Q74" s="77" t="s">
        <v>934</v>
      </c>
      <c r="R74" s="77"/>
      <c r="S74" s="77"/>
      <c r="T74" s="42"/>
      <c r="U74" s="42"/>
      <c r="V74" s="42"/>
    </row>
    <row r="75" spans="1:22">
      <c r="A75" s="77" t="s">
        <v>789</v>
      </c>
      <c r="B75" s="77" t="s">
        <v>841</v>
      </c>
      <c r="C75" s="82" t="s">
        <v>842</v>
      </c>
      <c r="D75" s="77" t="e">
        <f>VLOOKUP(C75,Taul4!E2:H476,2,FALSE)</f>
        <v>#N/A</v>
      </c>
      <c r="E75" s="120">
        <v>64.49288</v>
      </c>
      <c r="F75" s="120">
        <v>10.89751</v>
      </c>
      <c r="G75" s="81">
        <v>43831</v>
      </c>
      <c r="H75" s="78">
        <v>1103</v>
      </c>
      <c r="I75" s="79">
        <v>458710000</v>
      </c>
      <c r="J75" s="42">
        <v>3</v>
      </c>
      <c r="K75" s="77" t="s">
        <v>13</v>
      </c>
      <c r="L75" s="80" t="s">
        <v>13</v>
      </c>
      <c r="M75" s="77" t="s">
        <v>13</v>
      </c>
      <c r="N75" s="77" t="s">
        <v>934</v>
      </c>
      <c r="O75" s="77"/>
      <c r="P75" s="77" t="s">
        <v>934</v>
      </c>
      <c r="Q75" s="77" t="s">
        <v>934</v>
      </c>
      <c r="R75" s="77"/>
      <c r="S75" s="77"/>
      <c r="T75" s="42"/>
      <c r="U75" s="42"/>
      <c r="V75" s="42"/>
    </row>
    <row r="76" spans="1:22">
      <c r="A76" s="77" t="s">
        <v>789</v>
      </c>
      <c r="B76" s="77" t="s">
        <v>843</v>
      </c>
      <c r="C76" s="82" t="s">
        <v>844</v>
      </c>
      <c r="D76" s="77" t="str">
        <f>VLOOKUP(C76,Taul4!E2:H476,2,FALSE)</f>
        <v>Nord-Trøndelag</v>
      </c>
      <c r="E76" s="77">
        <f>VLOOKUP(C76,Taul4!E2:H476,3,FALSE)</f>
        <v>65.083299999999994</v>
      </c>
      <c r="F76" s="77">
        <f>VLOOKUP(C76,Taul4!E2:H476,4,FALSE)</f>
        <v>11.633599999999999</v>
      </c>
      <c r="G76" s="81">
        <v>43831</v>
      </c>
      <c r="H76" s="78">
        <v>557</v>
      </c>
      <c r="I76" s="79">
        <v>110130000</v>
      </c>
      <c r="J76" s="42">
        <v>3</v>
      </c>
      <c r="K76" s="77" t="s">
        <v>13</v>
      </c>
      <c r="L76" s="77" t="s">
        <v>14</v>
      </c>
      <c r="M76" s="77" t="s">
        <v>13</v>
      </c>
      <c r="N76" s="77" t="s">
        <v>934</v>
      </c>
      <c r="O76" s="77"/>
      <c r="P76" s="77" t="s">
        <v>934</v>
      </c>
      <c r="Q76" s="77" t="s">
        <v>934</v>
      </c>
      <c r="R76" s="77"/>
      <c r="S76" s="77"/>
      <c r="T76" s="42"/>
      <c r="U76" s="42"/>
      <c r="V76" s="42"/>
    </row>
    <row r="77" spans="1:22">
      <c r="A77" s="77" t="s">
        <v>789</v>
      </c>
      <c r="B77" s="77" t="s">
        <v>845</v>
      </c>
      <c r="C77" s="82" t="s">
        <v>846</v>
      </c>
      <c r="D77" s="77" t="e">
        <f>VLOOKUP(C77,Taul4!E2:H476,2,FALSE)</f>
        <v>#N/A</v>
      </c>
      <c r="E77" s="116">
        <v>63.878259999999997</v>
      </c>
      <c r="F77" s="116">
        <v>11.28424</v>
      </c>
      <c r="G77" s="81">
        <v>43831</v>
      </c>
      <c r="H77" s="78">
        <v>6816</v>
      </c>
      <c r="I77" s="79">
        <v>365670000</v>
      </c>
      <c r="J77" s="42">
        <v>3</v>
      </c>
      <c r="K77" s="77" t="s">
        <v>13</v>
      </c>
      <c r="L77" s="77" t="s">
        <v>14</v>
      </c>
      <c r="M77" s="77" t="s">
        <v>13</v>
      </c>
      <c r="N77" s="77" t="s">
        <v>934</v>
      </c>
      <c r="O77" s="77"/>
      <c r="P77" s="77" t="s">
        <v>934</v>
      </c>
      <c r="Q77" s="77" t="s">
        <v>934</v>
      </c>
      <c r="R77" s="77"/>
      <c r="S77" s="77"/>
      <c r="T77" s="42"/>
      <c r="U77" s="42"/>
      <c r="V77" s="42"/>
    </row>
    <row r="78" spans="1:22">
      <c r="A78" s="77" t="s">
        <v>789</v>
      </c>
      <c r="B78" s="77" t="s">
        <v>847</v>
      </c>
      <c r="C78" s="82" t="s">
        <v>848</v>
      </c>
      <c r="D78" s="77" t="e">
        <f>VLOOKUP(C78,Taul4!E2:H476,2,FALSE)</f>
        <v>#N/A</v>
      </c>
      <c r="E78" s="120">
        <v>63.588970000000003</v>
      </c>
      <c r="F78" s="120">
        <v>9.9584700000000002</v>
      </c>
      <c r="G78" s="81">
        <v>43831</v>
      </c>
      <c r="H78" s="78">
        <v>10084</v>
      </c>
      <c r="I78" s="79">
        <v>1095980000</v>
      </c>
      <c r="J78" s="42">
        <v>3</v>
      </c>
      <c r="K78" s="77" t="s">
        <v>13</v>
      </c>
      <c r="L78" s="77" t="s">
        <v>14</v>
      </c>
      <c r="M78" s="77" t="s">
        <v>13</v>
      </c>
      <c r="N78" s="77" t="s">
        <v>934</v>
      </c>
      <c r="O78" s="77"/>
      <c r="P78" s="77" t="s">
        <v>934</v>
      </c>
      <c r="Q78" s="77" t="s">
        <v>934</v>
      </c>
      <c r="R78" s="77"/>
      <c r="S78" s="77"/>
      <c r="T78" s="42"/>
      <c r="U78" s="42"/>
      <c r="V78" s="42"/>
    </row>
    <row r="79" spans="1:22">
      <c r="A79" s="77" t="s">
        <v>789</v>
      </c>
      <c r="B79" s="77" t="s">
        <v>849</v>
      </c>
      <c r="C79" s="82" t="s">
        <v>850</v>
      </c>
      <c r="D79" s="77" t="e">
        <f>VLOOKUP(C79,Taul4!E2:H476,2,FALSE)</f>
        <v>#N/A</v>
      </c>
      <c r="E79" s="120">
        <v>63.292700000000004</v>
      </c>
      <c r="F79" s="120">
        <v>9.0822400000001</v>
      </c>
      <c r="G79" s="81">
        <v>43831</v>
      </c>
      <c r="H79" s="78">
        <v>5963</v>
      </c>
      <c r="I79" s="79">
        <v>1024579999.9999999</v>
      </c>
      <c r="J79" s="42">
        <v>3</v>
      </c>
      <c r="K79" s="77" t="s">
        <v>13</v>
      </c>
      <c r="L79" s="77" t="s">
        <v>14</v>
      </c>
      <c r="M79" s="77" t="s">
        <v>13</v>
      </c>
      <c r="N79" s="77" t="s">
        <v>934</v>
      </c>
      <c r="O79" s="77"/>
      <c r="P79" s="77" t="s">
        <v>934</v>
      </c>
      <c r="Q79" s="77" t="s">
        <v>934</v>
      </c>
      <c r="R79" s="77"/>
      <c r="S79" s="77"/>
      <c r="T79" s="42"/>
      <c r="U79" s="42"/>
      <c r="V79" s="42"/>
    </row>
    <row r="80" spans="1:22">
      <c r="A80" s="77" t="s">
        <v>789</v>
      </c>
      <c r="B80" s="77" t="s">
        <v>851</v>
      </c>
      <c r="C80" s="82" t="s">
        <v>852</v>
      </c>
      <c r="D80" s="77" t="str">
        <f>VLOOKUP(C80,Taul4!E2:H476,2,FALSE)</f>
        <v>Sør-Trøndelag</v>
      </c>
      <c r="E80" s="77">
        <f>VLOOKUP(C80,Taul4!E2:H476,3,FALSE)</f>
        <v>63.547199999999997</v>
      </c>
      <c r="F80" s="77">
        <f>VLOOKUP(C80,Taul4!E2:H476,4,FALSE)</f>
        <v>8.8546999999999993</v>
      </c>
      <c r="G80" s="81">
        <v>43831</v>
      </c>
      <c r="H80" s="78">
        <v>5050</v>
      </c>
      <c r="I80" s="79">
        <v>755890000</v>
      </c>
      <c r="J80" s="42">
        <v>3</v>
      </c>
      <c r="K80" s="77" t="s">
        <v>13</v>
      </c>
      <c r="L80" s="77" t="s">
        <v>14</v>
      </c>
      <c r="M80" s="77" t="s">
        <v>13</v>
      </c>
      <c r="N80" s="77" t="s">
        <v>934</v>
      </c>
      <c r="O80" s="77"/>
      <c r="P80" s="77" t="s">
        <v>934</v>
      </c>
      <c r="Q80" s="77" t="s">
        <v>934</v>
      </c>
      <c r="R80" s="77"/>
      <c r="S80" s="77"/>
      <c r="T80" s="42"/>
      <c r="U80" s="42"/>
      <c r="V80" s="42"/>
    </row>
    <row r="81" spans="1:22">
      <c r="A81" s="77" t="s">
        <v>789</v>
      </c>
      <c r="B81" s="77" t="s">
        <v>853</v>
      </c>
      <c r="C81" s="82" t="s">
        <v>854</v>
      </c>
      <c r="D81" s="77" t="e">
        <f>VLOOKUP(C81,Taul4!E2:H476,2,FALSE)</f>
        <v>#N/A</v>
      </c>
      <c r="E81" s="116">
        <v>63.669573</v>
      </c>
      <c r="F81" s="116">
        <v>9.4919770000000003</v>
      </c>
      <c r="G81" s="81">
        <v>43831</v>
      </c>
      <c r="H81" s="78">
        <v>10323</v>
      </c>
      <c r="I81" s="79">
        <v>457070000</v>
      </c>
      <c r="J81" s="42">
        <v>3</v>
      </c>
      <c r="K81" s="77" t="s">
        <v>13</v>
      </c>
      <c r="L81" s="77" t="s">
        <v>14</v>
      </c>
      <c r="M81" s="77" t="s">
        <v>13</v>
      </c>
      <c r="N81" s="77" t="s">
        <v>934</v>
      </c>
      <c r="O81" s="77"/>
      <c r="P81" s="77" t="s">
        <v>934</v>
      </c>
      <c r="Q81" s="77" t="s">
        <v>934</v>
      </c>
      <c r="R81" s="77"/>
      <c r="S81" s="77"/>
      <c r="T81" s="42"/>
      <c r="U81" s="42"/>
      <c r="V81" s="42"/>
    </row>
    <row r="82" spans="1:22">
      <c r="A82" s="77" t="s">
        <v>789</v>
      </c>
      <c r="B82" s="77" t="s">
        <v>855</v>
      </c>
      <c r="C82" s="82" t="s">
        <v>856</v>
      </c>
      <c r="D82" s="77" t="str">
        <f>VLOOKUP(C82,Taul4!E2:H476,2,FALSE)</f>
        <v>Sør-Trøndelag</v>
      </c>
      <c r="E82" s="77">
        <f>VLOOKUP(C82,Taul4!E2:H476,3,FALSE)</f>
        <v>63.977800000000002</v>
      </c>
      <c r="F82" s="77">
        <f>VLOOKUP(C82,Taul4!E2:H476,4,FALSE)</f>
        <v>10.3856</v>
      </c>
      <c r="G82" s="81">
        <v>43831</v>
      </c>
      <c r="H82" s="78">
        <v>4288</v>
      </c>
      <c r="I82" s="79">
        <v>1329420000</v>
      </c>
      <c r="J82" s="42">
        <v>3</v>
      </c>
      <c r="K82" s="77" t="s">
        <v>13</v>
      </c>
      <c r="L82" s="77" t="s">
        <v>14</v>
      </c>
      <c r="M82" s="77" t="s">
        <v>13</v>
      </c>
      <c r="N82" s="77" t="s">
        <v>934</v>
      </c>
      <c r="O82" s="77"/>
      <c r="P82" s="77" t="s">
        <v>934</v>
      </c>
      <c r="Q82" s="77" t="s">
        <v>934</v>
      </c>
      <c r="R82" s="77"/>
      <c r="S82" s="77"/>
      <c r="T82" s="42"/>
      <c r="U82" s="42"/>
      <c r="V82" s="42"/>
    </row>
    <row r="83" spans="1:22">
      <c r="A83" s="77" t="s">
        <v>789</v>
      </c>
      <c r="B83" s="77" t="s">
        <v>857</v>
      </c>
      <c r="C83" s="82" t="s">
        <v>858</v>
      </c>
      <c r="D83" s="77" t="e">
        <f>VLOOKUP(C83,Taul4!E2:H476,2,FALSE)</f>
        <v>#N/A</v>
      </c>
      <c r="E83" s="120">
        <v>63.230200000000004</v>
      </c>
      <c r="F83" s="116">
        <v>9.6930999999999994</v>
      </c>
      <c r="G83" s="81">
        <v>43831</v>
      </c>
      <c r="H83" s="78">
        <v>18217</v>
      </c>
      <c r="I83" s="79">
        <v>1906260000</v>
      </c>
      <c r="J83" s="42">
        <v>3</v>
      </c>
      <c r="K83" s="77" t="s">
        <v>13</v>
      </c>
      <c r="L83" s="77" t="s">
        <v>14</v>
      </c>
      <c r="M83" s="77" t="s">
        <v>13</v>
      </c>
      <c r="N83" s="77" t="s">
        <v>934</v>
      </c>
      <c r="O83" s="77"/>
      <c r="P83" s="77" t="s">
        <v>934</v>
      </c>
      <c r="Q83" s="77" t="s">
        <v>2413</v>
      </c>
      <c r="R83" s="77" t="s">
        <v>2404</v>
      </c>
      <c r="S83" s="77" t="s">
        <v>858</v>
      </c>
      <c r="T83" s="42"/>
      <c r="U83" s="42"/>
      <c r="V83" s="42"/>
    </row>
    <row r="84" spans="1:22">
      <c r="A84" s="77" t="s">
        <v>789</v>
      </c>
      <c r="B84" s="77" t="s">
        <v>859</v>
      </c>
      <c r="C84" s="82" t="s">
        <v>860</v>
      </c>
      <c r="D84" s="77" t="e">
        <f>VLOOKUP(C84,Taul4!E2:H476,2,FALSE)</f>
        <v>#N/A</v>
      </c>
      <c r="E84" s="116">
        <v>64.862080000000006</v>
      </c>
      <c r="F84" s="116">
        <v>11.22911</v>
      </c>
      <c r="G84" s="81">
        <v>43831</v>
      </c>
      <c r="H84" s="78">
        <v>9623</v>
      </c>
      <c r="I84" s="79">
        <v>1346160000</v>
      </c>
      <c r="J84" s="42">
        <v>3</v>
      </c>
      <c r="K84" s="77" t="s">
        <v>13</v>
      </c>
      <c r="L84" s="77" t="s">
        <v>14</v>
      </c>
      <c r="M84" s="77" t="s">
        <v>13</v>
      </c>
      <c r="N84" s="77" t="s">
        <v>934</v>
      </c>
      <c r="O84" s="77"/>
      <c r="P84" s="77" t="s">
        <v>934</v>
      </c>
      <c r="Q84" s="77" t="s">
        <v>934</v>
      </c>
      <c r="R84" s="77"/>
      <c r="S84" s="77"/>
      <c r="T84" s="42"/>
      <c r="U84" s="42"/>
      <c r="V84" s="42"/>
    </row>
    <row r="85" spans="1:22">
      <c r="A85" s="77" t="s">
        <v>789</v>
      </c>
      <c r="B85" s="77" t="s">
        <v>861</v>
      </c>
      <c r="C85" s="82" t="s">
        <v>862</v>
      </c>
      <c r="D85" s="77" t="str">
        <f>VLOOKUP(C85,Taul4!E2:H476,2,FALSE)</f>
        <v>Møre og Romsdal</v>
      </c>
      <c r="E85" s="77">
        <f>VLOOKUP(C85,Taul4!E2:H476,3,FALSE)</f>
        <v>63.042200000000001</v>
      </c>
      <c r="F85" s="77">
        <f>VLOOKUP(C85,Taul4!E2:H476,4,FALSE)</f>
        <v>9.2894000000000005</v>
      </c>
      <c r="G85" s="81">
        <v>43831</v>
      </c>
      <c r="H85" s="78">
        <v>2003</v>
      </c>
      <c r="I85" s="79">
        <v>631950000</v>
      </c>
      <c r="J85" s="42">
        <v>3</v>
      </c>
      <c r="K85" s="77" t="s">
        <v>13</v>
      </c>
      <c r="L85" s="77" t="s">
        <v>13</v>
      </c>
      <c r="M85" s="77" t="s">
        <v>13</v>
      </c>
      <c r="N85" s="77" t="s">
        <v>934</v>
      </c>
      <c r="O85" s="77"/>
      <c r="P85" s="77" t="s">
        <v>934</v>
      </c>
      <c r="Q85" s="77" t="s">
        <v>934</v>
      </c>
      <c r="R85" s="77"/>
      <c r="S85" s="77"/>
      <c r="T85" s="42"/>
      <c r="U85" s="42"/>
      <c r="V85" s="42"/>
    </row>
    <row r="86" spans="1:22">
      <c r="A86" s="77" t="s">
        <v>302</v>
      </c>
      <c r="B86" s="77" t="s">
        <v>303</v>
      </c>
      <c r="C86" s="76" t="s">
        <v>304</v>
      </c>
      <c r="D86" s="77" t="str">
        <f>VLOOKUP(C86,Taul4!E2:H476,2,FALSE)</f>
        <v>Nordland</v>
      </c>
      <c r="E86" s="77">
        <f>VLOOKUP(C86,Taul4!E2:H476,3,FALSE)</f>
        <v>67.283299999999997</v>
      </c>
      <c r="F86" s="77">
        <f>VLOOKUP(C86,Taul4!E2:H476,4,FALSE)</f>
        <v>14.3833</v>
      </c>
      <c r="G86" s="77" t="s">
        <v>13</v>
      </c>
      <c r="H86" s="78">
        <v>52357</v>
      </c>
      <c r="I86" s="79">
        <v>1395270000</v>
      </c>
      <c r="J86" s="42">
        <v>2</v>
      </c>
      <c r="K86" s="77" t="s">
        <v>13</v>
      </c>
      <c r="L86" s="77" t="s">
        <v>14</v>
      </c>
      <c r="M86" s="77" t="s">
        <v>13</v>
      </c>
      <c r="N86" s="77" t="s">
        <v>934</v>
      </c>
      <c r="O86" s="77"/>
      <c r="P86" s="77" t="s">
        <v>934</v>
      </c>
      <c r="Q86" s="77" t="s">
        <v>934</v>
      </c>
      <c r="R86" s="77"/>
      <c r="S86" s="77"/>
      <c r="T86" s="42"/>
      <c r="U86" s="42"/>
      <c r="V86" s="42"/>
    </row>
    <row r="87" spans="1:22">
      <c r="A87" s="77" t="s">
        <v>302</v>
      </c>
      <c r="B87" s="77" t="s">
        <v>305</v>
      </c>
      <c r="C87" s="82" t="s">
        <v>306</v>
      </c>
      <c r="D87" s="77" t="str">
        <f>VLOOKUP(C87,Taul4!E2:H476,2,FALSE)</f>
        <v>Nordland</v>
      </c>
      <c r="E87" s="77">
        <f>VLOOKUP(C87,Taul4!E2:H476,3,FALSE)</f>
        <v>68.438299999999998</v>
      </c>
      <c r="F87" s="77">
        <f>VLOOKUP(C87,Taul4!E2:H476,4,FALSE)</f>
        <v>17.427800000000001</v>
      </c>
      <c r="G87" s="81">
        <v>43831</v>
      </c>
      <c r="H87" s="78">
        <v>21845</v>
      </c>
      <c r="I87" s="79">
        <v>3432170000</v>
      </c>
      <c r="J87" s="42">
        <v>3</v>
      </c>
      <c r="K87" s="77" t="s">
        <v>13</v>
      </c>
      <c r="L87" s="77" t="s">
        <v>14</v>
      </c>
      <c r="M87" s="77" t="s">
        <v>13</v>
      </c>
      <c r="N87" s="77" t="s">
        <v>934</v>
      </c>
      <c r="O87" s="77"/>
      <c r="P87" s="77" t="s">
        <v>934</v>
      </c>
      <c r="Q87" s="77" t="s">
        <v>934</v>
      </c>
      <c r="R87" s="77"/>
      <c r="S87" s="77"/>
      <c r="T87" s="42"/>
      <c r="U87" s="42"/>
      <c r="V87" s="42"/>
    </row>
    <row r="88" spans="1:22">
      <c r="A88" s="77" t="s">
        <v>302</v>
      </c>
      <c r="B88" s="77" t="s">
        <v>307</v>
      </c>
      <c r="C88" s="76" t="s">
        <v>308</v>
      </c>
      <c r="D88" s="77" t="s">
        <v>2474</v>
      </c>
      <c r="E88" s="120">
        <v>65.087800000000001</v>
      </c>
      <c r="F88" s="120">
        <v>12.377470000000001</v>
      </c>
      <c r="G88" s="77" t="s">
        <v>13</v>
      </c>
      <c r="H88" s="78">
        <v>1426</v>
      </c>
      <c r="I88" s="79">
        <v>1266070000</v>
      </c>
      <c r="J88" s="42">
        <v>3</v>
      </c>
      <c r="K88" s="77" t="s">
        <v>13</v>
      </c>
      <c r="L88" s="77" t="s">
        <v>14</v>
      </c>
      <c r="M88" s="77" t="s">
        <v>13</v>
      </c>
      <c r="N88" s="77" t="s">
        <v>934</v>
      </c>
      <c r="O88" s="77"/>
      <c r="P88" s="77" t="s">
        <v>934</v>
      </c>
      <c r="Q88" s="77" t="s">
        <v>934</v>
      </c>
      <c r="R88" s="77"/>
      <c r="S88" s="77"/>
      <c r="T88" s="42"/>
      <c r="U88" s="42"/>
      <c r="V88" s="42"/>
    </row>
    <row r="89" spans="1:22">
      <c r="A89" s="77" t="s">
        <v>302</v>
      </c>
      <c r="B89" s="77" t="s">
        <v>309</v>
      </c>
      <c r="C89" s="76" t="s">
        <v>310</v>
      </c>
      <c r="D89" s="77" t="s">
        <v>2474</v>
      </c>
      <c r="E89" s="116">
        <v>65.313789999999997</v>
      </c>
      <c r="F89" s="116">
        <v>12.167289999999999</v>
      </c>
      <c r="G89" s="77" t="s">
        <v>13</v>
      </c>
      <c r="H89" s="78">
        <v>1975</v>
      </c>
      <c r="I89" s="79">
        <v>195200000</v>
      </c>
      <c r="J89" s="42">
        <v>3</v>
      </c>
      <c r="K89" s="77" t="s">
        <v>13</v>
      </c>
      <c r="L89" s="77" t="s">
        <v>14</v>
      </c>
      <c r="M89" s="77" t="s">
        <v>13</v>
      </c>
      <c r="N89" s="77" t="s">
        <v>934</v>
      </c>
      <c r="O89" s="77"/>
      <c r="P89" s="77" t="s">
        <v>934</v>
      </c>
      <c r="Q89" s="77" t="s">
        <v>934</v>
      </c>
      <c r="R89" s="77"/>
      <c r="S89" s="77"/>
      <c r="T89" s="42"/>
      <c r="U89" s="42"/>
      <c r="V89" s="42"/>
    </row>
    <row r="90" spans="1:22">
      <c r="A90" s="77" t="s">
        <v>302</v>
      </c>
      <c r="B90" s="77" t="s">
        <v>311</v>
      </c>
      <c r="C90" s="76" t="s">
        <v>312</v>
      </c>
      <c r="D90" s="77" t="s">
        <v>2474</v>
      </c>
      <c r="E90" s="116">
        <v>65.473557999999997</v>
      </c>
      <c r="F90" s="116">
        <v>12.207735</v>
      </c>
      <c r="G90" s="77" t="s">
        <v>13</v>
      </c>
      <c r="H90" s="78">
        <v>7917</v>
      </c>
      <c r="I90" s="79">
        <v>1046010000</v>
      </c>
      <c r="J90" s="42">
        <v>3</v>
      </c>
      <c r="K90" s="77" t="s">
        <v>13</v>
      </c>
      <c r="L90" s="77" t="s">
        <v>14</v>
      </c>
      <c r="M90" s="77" t="s">
        <v>13</v>
      </c>
      <c r="N90" s="77" t="s">
        <v>934</v>
      </c>
      <c r="O90" s="77"/>
      <c r="P90" s="77" t="s">
        <v>934</v>
      </c>
      <c r="Q90" s="77" t="s">
        <v>934</v>
      </c>
      <c r="R90" s="77"/>
      <c r="S90" s="77"/>
      <c r="T90" s="42"/>
      <c r="U90" s="42"/>
      <c r="V90" s="42"/>
    </row>
    <row r="91" spans="1:22">
      <c r="A91" s="77" t="s">
        <v>302</v>
      </c>
      <c r="B91" s="77" t="s">
        <v>313</v>
      </c>
      <c r="C91" s="76" t="s">
        <v>314</v>
      </c>
      <c r="D91" s="77" t="s">
        <v>2474</v>
      </c>
      <c r="E91" s="116">
        <v>65.675389999999993</v>
      </c>
      <c r="F91" s="116">
        <v>11.964560000000001</v>
      </c>
      <c r="G91" s="77" t="s">
        <v>13</v>
      </c>
      <c r="H91" s="78">
        <v>1200</v>
      </c>
      <c r="I91" s="79">
        <v>164790000</v>
      </c>
      <c r="J91" s="42">
        <v>3</v>
      </c>
      <c r="K91" s="77" t="s">
        <v>13</v>
      </c>
      <c r="L91" s="77" t="s">
        <v>14</v>
      </c>
      <c r="M91" s="77" t="s">
        <v>13</v>
      </c>
      <c r="N91" s="77" t="s">
        <v>934</v>
      </c>
      <c r="O91" s="77"/>
      <c r="P91" s="77" t="s">
        <v>934</v>
      </c>
      <c r="Q91" s="77" t="s">
        <v>934</v>
      </c>
      <c r="R91" s="77"/>
      <c r="S91" s="77"/>
      <c r="T91" s="42"/>
      <c r="U91" s="42"/>
      <c r="V91" s="42"/>
    </row>
    <row r="92" spans="1:22">
      <c r="A92" s="77" t="s">
        <v>302</v>
      </c>
      <c r="B92" s="77" t="s">
        <v>315</v>
      </c>
      <c r="C92" s="76" t="s">
        <v>316</v>
      </c>
      <c r="D92" s="77" t="str">
        <f>VLOOKUP(C92,Taul4!E2:H476,2,FALSE)</f>
        <v>Nordland</v>
      </c>
      <c r="E92" s="77">
        <f>VLOOKUP(C92,Taul4!E2:H476,3,FALSE)</f>
        <v>65.668300000000002</v>
      </c>
      <c r="F92" s="77">
        <f>VLOOKUP(C92,Taul4!E2:H476,4,FALSE)</f>
        <v>12.518599999999999</v>
      </c>
      <c r="G92" s="77" t="s">
        <v>13</v>
      </c>
      <c r="H92" s="78">
        <v>462</v>
      </c>
      <c r="I92" s="79">
        <v>539050000</v>
      </c>
      <c r="J92" s="42">
        <v>3</v>
      </c>
      <c r="K92" s="77" t="s">
        <v>13</v>
      </c>
      <c r="L92" s="77" t="s">
        <v>14</v>
      </c>
      <c r="M92" s="77" t="s">
        <v>13</v>
      </c>
      <c r="N92" s="77" t="s">
        <v>934</v>
      </c>
      <c r="O92" s="77"/>
      <c r="P92" s="77" t="s">
        <v>934</v>
      </c>
      <c r="Q92" s="77" t="s">
        <v>934</v>
      </c>
      <c r="R92" s="77"/>
      <c r="S92" s="77"/>
      <c r="T92" s="42"/>
      <c r="U92" s="42"/>
      <c r="V92" s="42"/>
    </row>
    <row r="93" spans="1:22">
      <c r="A93" s="77" t="s">
        <v>302</v>
      </c>
      <c r="B93" s="77" t="s">
        <v>317</v>
      </c>
      <c r="C93" s="76" t="s">
        <v>318</v>
      </c>
      <c r="D93" s="77" t="s">
        <v>2474</v>
      </c>
      <c r="E93" s="116">
        <v>65.984300000000005</v>
      </c>
      <c r="F93" s="116">
        <v>12.288</v>
      </c>
      <c r="G93" s="77" t="s">
        <v>13</v>
      </c>
      <c r="H93" s="78">
        <v>1777</v>
      </c>
      <c r="I93" s="79">
        <v>64459999.999999993</v>
      </c>
      <c r="J93" s="42">
        <v>3</v>
      </c>
      <c r="K93" s="77" t="s">
        <v>13</v>
      </c>
      <c r="L93" s="77" t="s">
        <v>14</v>
      </c>
      <c r="M93" s="77" t="s">
        <v>13</v>
      </c>
      <c r="N93" s="77" t="s">
        <v>934</v>
      </c>
      <c r="O93" s="77"/>
      <c r="P93" s="77" t="s">
        <v>934</v>
      </c>
      <c r="Q93" s="77" t="s">
        <v>934</v>
      </c>
      <c r="R93" s="77"/>
      <c r="S93" s="77"/>
      <c r="T93" s="42"/>
      <c r="U93" s="42"/>
      <c r="V93" s="42"/>
    </row>
    <row r="94" spans="1:22">
      <c r="A94" s="77" t="s">
        <v>302</v>
      </c>
      <c r="B94" s="77" t="s">
        <v>319</v>
      </c>
      <c r="C94" s="76" t="s">
        <v>320</v>
      </c>
      <c r="D94" s="77" t="str">
        <f>VLOOKUP(C94,Taul4!E2:H476,2,FALSE)</f>
        <v>Nordland</v>
      </c>
      <c r="E94" s="77">
        <f>VLOOKUP(C94,Taul4!E2:H476,3,FALSE)</f>
        <v>65.956699999999998</v>
      </c>
      <c r="F94" s="77">
        <f>VLOOKUP(C94,Taul4!E2:H476,4,FALSE)</f>
        <v>12.572800000000001</v>
      </c>
      <c r="G94" s="77" t="s">
        <v>13</v>
      </c>
      <c r="H94" s="78">
        <v>7447</v>
      </c>
      <c r="I94" s="79">
        <v>188120000</v>
      </c>
      <c r="J94" s="42">
        <v>3</v>
      </c>
      <c r="K94" s="77" t="s">
        <v>13</v>
      </c>
      <c r="L94" s="77" t="s">
        <v>14</v>
      </c>
      <c r="M94" s="77" t="s">
        <v>13</v>
      </c>
      <c r="N94" s="77" t="s">
        <v>934</v>
      </c>
      <c r="O94" s="77"/>
      <c r="P94" s="77" t="s">
        <v>934</v>
      </c>
      <c r="Q94" s="77" t="s">
        <v>934</v>
      </c>
      <c r="R94" s="77"/>
      <c r="S94" s="77"/>
      <c r="T94" s="42"/>
      <c r="U94" s="42"/>
      <c r="V94" s="42"/>
    </row>
    <row r="95" spans="1:22">
      <c r="A95" s="77" t="s">
        <v>302</v>
      </c>
      <c r="B95" s="77" t="s">
        <v>321</v>
      </c>
      <c r="C95" s="76" t="s">
        <v>322</v>
      </c>
      <c r="D95" s="77" t="s">
        <v>2474</v>
      </c>
      <c r="E95" s="120">
        <v>66.092325099999996</v>
      </c>
      <c r="F95" s="120">
        <v>13.0331566</v>
      </c>
      <c r="G95" s="77" t="s">
        <v>13</v>
      </c>
      <c r="H95" s="78">
        <v>2294</v>
      </c>
      <c r="I95" s="79">
        <v>465260000</v>
      </c>
      <c r="J95" s="42">
        <v>3</v>
      </c>
      <c r="K95" s="77" t="s">
        <v>13</v>
      </c>
      <c r="L95" s="77" t="s">
        <v>14</v>
      </c>
      <c r="M95" s="77" t="s">
        <v>13</v>
      </c>
      <c r="N95" s="77" t="s">
        <v>934</v>
      </c>
      <c r="O95" s="77"/>
      <c r="P95" s="77" t="s">
        <v>934</v>
      </c>
      <c r="Q95" s="77" t="s">
        <v>934</v>
      </c>
      <c r="R95" s="77"/>
      <c r="S95" s="77"/>
      <c r="T95" s="42"/>
      <c r="U95" s="42"/>
      <c r="V95" s="42"/>
    </row>
    <row r="96" spans="1:22">
      <c r="A96" s="77" t="s">
        <v>302</v>
      </c>
      <c r="B96" s="77" t="s">
        <v>323</v>
      </c>
      <c r="C96" s="76" t="s">
        <v>324</v>
      </c>
      <c r="D96" s="77" t="s">
        <v>2474</v>
      </c>
      <c r="E96" s="116">
        <v>65.837654000000001</v>
      </c>
      <c r="F96" s="116">
        <v>11.6591</v>
      </c>
      <c r="G96" s="77" t="s">
        <v>13</v>
      </c>
      <c r="H96" s="78">
        <v>13278</v>
      </c>
      <c r="I96" s="79">
        <v>1929410000</v>
      </c>
      <c r="J96" s="42">
        <v>2</v>
      </c>
      <c r="K96" s="77" t="s">
        <v>13</v>
      </c>
      <c r="L96" s="77" t="s">
        <v>14</v>
      </c>
      <c r="M96" s="77" t="s">
        <v>13</v>
      </c>
      <c r="N96" s="77" t="s">
        <v>934</v>
      </c>
      <c r="O96" s="77"/>
      <c r="P96" s="77" t="s">
        <v>934</v>
      </c>
      <c r="Q96" s="77" t="s">
        <v>934</v>
      </c>
      <c r="R96" s="77"/>
      <c r="S96" s="77"/>
      <c r="T96" s="42"/>
      <c r="U96" s="42"/>
      <c r="V96" s="42"/>
    </row>
    <row r="97" spans="1:22">
      <c r="A97" s="77" t="s">
        <v>302</v>
      </c>
      <c r="B97" s="77" t="s">
        <v>325</v>
      </c>
      <c r="C97" s="76" t="s">
        <v>326</v>
      </c>
      <c r="D97" s="77" t="s">
        <v>2474</v>
      </c>
      <c r="E97" s="120">
        <v>65.585210000000004</v>
      </c>
      <c r="F97" s="120">
        <v>13.39364</v>
      </c>
      <c r="G97" s="77" t="s">
        <v>13</v>
      </c>
      <c r="H97" s="78">
        <v>1482</v>
      </c>
      <c r="I97" s="79">
        <v>2004160000</v>
      </c>
      <c r="J97" s="42">
        <v>3</v>
      </c>
      <c r="K97" s="77" t="s">
        <v>13</v>
      </c>
      <c r="L97" s="77" t="s">
        <v>13</v>
      </c>
      <c r="M97" s="77" t="s">
        <v>13</v>
      </c>
      <c r="N97" s="77" t="s">
        <v>934</v>
      </c>
      <c r="O97" s="77"/>
      <c r="P97" s="77" t="s">
        <v>934</v>
      </c>
      <c r="Q97" s="77" t="s">
        <v>934</v>
      </c>
      <c r="R97" s="77"/>
      <c r="S97" s="77"/>
      <c r="T97" s="42"/>
      <c r="U97" s="42"/>
      <c r="V97" s="42"/>
    </row>
    <row r="98" spans="1:22">
      <c r="A98" s="77" t="s">
        <v>302</v>
      </c>
      <c r="B98" s="77" t="s">
        <v>327</v>
      </c>
      <c r="C98" s="76" t="s">
        <v>2778</v>
      </c>
      <c r="D98" s="77" t="s">
        <v>2474</v>
      </c>
      <c r="E98" s="120">
        <v>65.596233699999999</v>
      </c>
      <c r="F98" s="120">
        <v>13.991011800000001</v>
      </c>
      <c r="G98" s="77" t="s">
        <v>13</v>
      </c>
      <c r="H98" s="78">
        <v>1297</v>
      </c>
      <c r="I98" s="79">
        <v>2684320000</v>
      </c>
      <c r="J98" s="42">
        <v>3</v>
      </c>
      <c r="K98" s="77" t="s">
        <v>13</v>
      </c>
      <c r="L98" s="77" t="s">
        <v>13</v>
      </c>
      <c r="M98" s="77" t="s">
        <v>13</v>
      </c>
      <c r="N98" s="77" t="s">
        <v>934</v>
      </c>
      <c r="O98" s="77"/>
      <c r="P98" s="77" t="s">
        <v>934</v>
      </c>
      <c r="Q98" s="77" t="s">
        <v>934</v>
      </c>
      <c r="R98" s="77"/>
      <c r="S98" s="77"/>
      <c r="T98" s="42"/>
      <c r="U98" s="42"/>
      <c r="V98" s="42"/>
    </row>
    <row r="99" spans="1:22">
      <c r="A99" s="77" t="s">
        <v>302</v>
      </c>
      <c r="B99" s="77" t="s">
        <v>328</v>
      </c>
      <c r="C99" s="76" t="s">
        <v>329</v>
      </c>
      <c r="D99" s="77" t="s">
        <v>2474</v>
      </c>
      <c r="E99" s="116">
        <v>66.106899999999996</v>
      </c>
      <c r="F99" s="116">
        <v>12.48704</v>
      </c>
      <c r="G99" s="77" t="s">
        <v>13</v>
      </c>
      <c r="H99" s="78">
        <v>1371</v>
      </c>
      <c r="I99" s="79">
        <v>192550000</v>
      </c>
      <c r="J99" s="42">
        <v>3</v>
      </c>
      <c r="K99" s="77" t="s">
        <v>13</v>
      </c>
      <c r="L99" s="77" t="s">
        <v>14</v>
      </c>
      <c r="M99" s="77" t="s">
        <v>13</v>
      </c>
      <c r="N99" s="77" t="s">
        <v>934</v>
      </c>
      <c r="O99" s="77"/>
      <c r="P99" s="77" t="s">
        <v>934</v>
      </c>
      <c r="Q99" s="77" t="s">
        <v>934</v>
      </c>
      <c r="R99" s="77"/>
      <c r="S99" s="77"/>
      <c r="T99" s="42"/>
      <c r="U99" s="42"/>
      <c r="V99" s="42"/>
    </row>
    <row r="100" spans="1:22">
      <c r="A100" s="77" t="s">
        <v>302</v>
      </c>
      <c r="B100" s="77" t="s">
        <v>330</v>
      </c>
      <c r="C100" s="76" t="s">
        <v>331</v>
      </c>
      <c r="D100" s="77" t="str">
        <f>VLOOKUP(C100,Taul4!E2:H476,2,FALSE)</f>
        <v>Nordland</v>
      </c>
      <c r="E100" s="77">
        <f>VLOOKUP(C100,Taul4!E2:H476,3,FALSE)</f>
        <v>66.257800000000003</v>
      </c>
      <c r="F100" s="77">
        <f>VLOOKUP(C100,Taul4!E2:H476,4,FALSE)</f>
        <v>13.035</v>
      </c>
      <c r="G100" s="77" t="s">
        <v>13</v>
      </c>
      <c r="H100" s="78">
        <v>1761</v>
      </c>
      <c r="I100" s="79">
        <v>183190000</v>
      </c>
      <c r="J100" s="42">
        <v>3</v>
      </c>
      <c r="K100" s="77" t="s">
        <v>13</v>
      </c>
      <c r="L100" s="77" t="s">
        <v>14</v>
      </c>
      <c r="M100" s="77" t="s">
        <v>13</v>
      </c>
      <c r="N100" s="77" t="s">
        <v>934</v>
      </c>
      <c r="O100" s="77"/>
      <c r="P100" s="77" t="s">
        <v>934</v>
      </c>
      <c r="Q100" s="77" t="s">
        <v>934</v>
      </c>
      <c r="R100" s="77"/>
      <c r="S100" s="77"/>
      <c r="T100" s="42"/>
      <c r="U100" s="42"/>
      <c r="V100" s="42"/>
    </row>
    <row r="101" spans="1:22">
      <c r="A101" s="77" t="s">
        <v>302</v>
      </c>
      <c r="B101" s="77" t="s">
        <v>332</v>
      </c>
      <c r="C101" s="76" t="s">
        <v>333</v>
      </c>
      <c r="D101" s="77" t="s">
        <v>2474</v>
      </c>
      <c r="E101" s="120">
        <v>66.076700000000002</v>
      </c>
      <c r="F101" s="120">
        <v>13.81879</v>
      </c>
      <c r="G101" s="77" t="s">
        <v>13</v>
      </c>
      <c r="H101" s="78">
        <v>4454</v>
      </c>
      <c r="I101" s="79">
        <v>1589510000</v>
      </c>
      <c r="J101" s="42">
        <v>3</v>
      </c>
      <c r="K101" s="77" t="s">
        <v>13</v>
      </c>
      <c r="L101" s="77" t="s">
        <v>14</v>
      </c>
      <c r="M101" s="77" t="s">
        <v>13</v>
      </c>
      <c r="N101" s="77" t="s">
        <v>934</v>
      </c>
      <c r="O101" s="77"/>
      <c r="P101" s="77" t="s">
        <v>934</v>
      </c>
      <c r="Q101" s="77" t="s">
        <v>934</v>
      </c>
      <c r="R101" s="77"/>
      <c r="S101" s="77"/>
      <c r="T101" s="42"/>
      <c r="U101" s="42"/>
      <c r="V101" s="42"/>
    </row>
    <row r="102" spans="1:22">
      <c r="A102" s="77" t="s">
        <v>302</v>
      </c>
      <c r="B102" s="77" t="s">
        <v>334</v>
      </c>
      <c r="C102" s="76" t="s">
        <v>335</v>
      </c>
      <c r="D102" s="77" t="s">
        <v>2474</v>
      </c>
      <c r="E102" s="116">
        <v>66.313711999999995</v>
      </c>
      <c r="F102" s="120">
        <v>14.141975</v>
      </c>
      <c r="G102" s="77" t="s">
        <v>13</v>
      </c>
      <c r="H102" s="78">
        <v>26184</v>
      </c>
      <c r="I102" s="79">
        <v>4460190000</v>
      </c>
      <c r="J102" s="42">
        <v>2</v>
      </c>
      <c r="K102" s="77" t="s">
        <v>13</v>
      </c>
      <c r="L102" s="77" t="s">
        <v>14</v>
      </c>
      <c r="M102" s="77" t="s">
        <v>13</v>
      </c>
      <c r="N102" s="77" t="s">
        <v>934</v>
      </c>
      <c r="O102" s="77"/>
      <c r="P102" s="77" t="s">
        <v>934</v>
      </c>
      <c r="Q102" s="77" t="s">
        <v>934</v>
      </c>
      <c r="R102" s="77"/>
      <c r="S102" s="77"/>
      <c r="T102" s="42"/>
      <c r="U102" s="42"/>
      <c r="V102" s="42"/>
    </row>
    <row r="103" spans="1:22">
      <c r="A103" s="77" t="s">
        <v>302</v>
      </c>
      <c r="B103" s="77" t="s">
        <v>336</v>
      </c>
      <c r="C103" s="76" t="s">
        <v>337</v>
      </c>
      <c r="D103" s="77" t="str">
        <f>VLOOKUP(C103,Taul4!E2:H476,2,FALSE)</f>
        <v>Nordland</v>
      </c>
      <c r="E103" s="77">
        <f>VLOOKUP(C103,Taul4!E2:H476,3,FALSE)</f>
        <v>66.431899999999999</v>
      </c>
      <c r="F103" s="77">
        <f>VLOOKUP(C103,Taul4!E2:H476,4,FALSE)</f>
        <v>12.855</v>
      </c>
      <c r="G103" s="77" t="s">
        <v>13</v>
      </c>
      <c r="H103" s="78">
        <v>1890</v>
      </c>
      <c r="I103" s="79">
        <v>265190000</v>
      </c>
      <c r="J103" s="42">
        <v>3</v>
      </c>
      <c r="K103" s="77" t="s">
        <v>13</v>
      </c>
      <c r="L103" s="77" t="s">
        <v>14</v>
      </c>
      <c r="M103" s="77" t="s">
        <v>13</v>
      </c>
      <c r="N103" s="77" t="s">
        <v>934</v>
      </c>
      <c r="O103" s="77"/>
      <c r="P103" s="77" t="s">
        <v>934</v>
      </c>
      <c r="Q103" s="77" t="s">
        <v>934</v>
      </c>
      <c r="R103" s="77"/>
      <c r="S103" s="77"/>
      <c r="T103" s="42"/>
      <c r="U103" s="42"/>
      <c r="V103" s="42"/>
    </row>
    <row r="104" spans="1:22">
      <c r="A104" s="77" t="s">
        <v>302</v>
      </c>
      <c r="B104" s="77" t="s">
        <v>338</v>
      </c>
      <c r="C104" s="76" t="s">
        <v>339</v>
      </c>
      <c r="D104" s="77" t="str">
        <f>VLOOKUP(C104,Taul4!E2:H476,2,FALSE)</f>
        <v>Nordland</v>
      </c>
      <c r="E104" s="77">
        <f>VLOOKUP(C104,Taul4!E2:H476,3,FALSE)</f>
        <v>66.507499999999993</v>
      </c>
      <c r="F104" s="77">
        <f>VLOOKUP(C104,Taul4!E2:H476,4,FALSE)</f>
        <v>12.030799999999999</v>
      </c>
      <c r="G104" s="77" t="s">
        <v>13</v>
      </c>
      <c r="H104" s="78">
        <v>435</v>
      </c>
      <c r="I104" s="79">
        <v>16510000.000000002</v>
      </c>
      <c r="J104" s="42">
        <v>3</v>
      </c>
      <c r="K104" s="77" t="s">
        <v>13</v>
      </c>
      <c r="L104" s="77" t="s">
        <v>14</v>
      </c>
      <c r="M104" s="77" t="s">
        <v>13</v>
      </c>
      <c r="N104" s="77" t="s">
        <v>934</v>
      </c>
      <c r="O104" s="77"/>
      <c r="P104" s="77" t="s">
        <v>934</v>
      </c>
      <c r="Q104" s="77" t="s">
        <v>934</v>
      </c>
      <c r="R104" s="77"/>
      <c r="S104" s="77"/>
      <c r="T104" s="42"/>
      <c r="U104" s="42"/>
      <c r="V104" s="42"/>
    </row>
    <row r="105" spans="1:22">
      <c r="A105" s="77" t="s">
        <v>302</v>
      </c>
      <c r="B105" s="77" t="s">
        <v>340</v>
      </c>
      <c r="C105" s="76" t="s">
        <v>341</v>
      </c>
      <c r="D105" s="77" t="s">
        <v>2474</v>
      </c>
      <c r="E105" s="116">
        <v>66.711950000000002</v>
      </c>
      <c r="F105" s="116">
        <v>13.28608</v>
      </c>
      <c r="G105" s="77" t="s">
        <v>13</v>
      </c>
      <c r="H105" s="78">
        <v>1213</v>
      </c>
      <c r="I105" s="79">
        <v>711290000</v>
      </c>
      <c r="J105" s="42">
        <v>3</v>
      </c>
      <c r="K105" s="77" t="s">
        <v>13</v>
      </c>
      <c r="L105" s="77" t="s">
        <v>14</v>
      </c>
      <c r="M105" s="77" t="s">
        <v>13</v>
      </c>
      <c r="N105" s="77" t="s">
        <v>934</v>
      </c>
      <c r="O105" s="77"/>
      <c r="P105" s="77" t="s">
        <v>934</v>
      </c>
      <c r="Q105" s="77" t="s">
        <v>934</v>
      </c>
      <c r="R105" s="77"/>
      <c r="S105" s="77"/>
      <c r="T105" s="42"/>
      <c r="U105" s="42"/>
      <c r="V105" s="42"/>
    </row>
    <row r="106" spans="1:22">
      <c r="A106" s="77" t="s">
        <v>302</v>
      </c>
      <c r="B106" s="77" t="s">
        <v>342</v>
      </c>
      <c r="C106" s="76" t="s">
        <v>343</v>
      </c>
      <c r="D106" s="77" t="s">
        <v>2474</v>
      </c>
      <c r="E106" s="116">
        <v>66.87182</v>
      </c>
      <c r="F106" s="116">
        <v>13.708880000000001</v>
      </c>
      <c r="G106" s="77" t="s">
        <v>13</v>
      </c>
      <c r="H106" s="78">
        <v>6288</v>
      </c>
      <c r="I106" s="79">
        <v>873830000</v>
      </c>
      <c r="J106" s="42">
        <v>3</v>
      </c>
      <c r="K106" s="77" t="s">
        <v>13</v>
      </c>
      <c r="L106" s="77" t="s">
        <v>14</v>
      </c>
      <c r="M106" s="77" t="s">
        <v>13</v>
      </c>
      <c r="N106" s="77" t="s">
        <v>934</v>
      </c>
      <c r="O106" s="77"/>
      <c r="P106" s="77" t="s">
        <v>934</v>
      </c>
      <c r="Q106" s="77" t="s">
        <v>934</v>
      </c>
      <c r="R106" s="77"/>
      <c r="S106" s="77"/>
      <c r="T106" s="42"/>
      <c r="U106" s="42"/>
      <c r="V106" s="42"/>
    </row>
    <row r="107" spans="1:22">
      <c r="A107" s="77" t="s">
        <v>302</v>
      </c>
      <c r="B107" s="77" t="s">
        <v>344</v>
      </c>
      <c r="C107" s="76" t="s">
        <v>345</v>
      </c>
      <c r="D107" s="77" t="s">
        <v>2474</v>
      </c>
      <c r="E107" s="116">
        <v>67.034819999999996</v>
      </c>
      <c r="F107" s="116">
        <v>14.02698</v>
      </c>
      <c r="G107" s="77" t="s">
        <v>13</v>
      </c>
      <c r="H107" s="78">
        <v>1950</v>
      </c>
      <c r="I107" s="79">
        <v>664700000</v>
      </c>
      <c r="J107" s="42">
        <v>3</v>
      </c>
      <c r="K107" s="77" t="s">
        <v>13</v>
      </c>
      <c r="L107" s="77" t="s">
        <v>14</v>
      </c>
      <c r="M107" s="77" t="s">
        <v>13</v>
      </c>
      <c r="N107" s="77" t="s">
        <v>934</v>
      </c>
      <c r="O107" s="77"/>
      <c r="P107" s="77" t="s">
        <v>934</v>
      </c>
      <c r="Q107" s="77" t="s">
        <v>934</v>
      </c>
      <c r="R107" s="77"/>
      <c r="S107" s="77"/>
      <c r="T107" s="42"/>
      <c r="U107" s="42"/>
      <c r="V107" s="42"/>
    </row>
    <row r="108" spans="1:22">
      <c r="A108" s="77" t="s">
        <v>302</v>
      </c>
      <c r="B108" s="77" t="s">
        <v>346</v>
      </c>
      <c r="C108" s="76" t="s">
        <v>347</v>
      </c>
      <c r="D108" s="77" t="s">
        <v>2474</v>
      </c>
      <c r="E108" s="120">
        <v>66.841554299999999</v>
      </c>
      <c r="F108" s="120">
        <v>14.7008014</v>
      </c>
      <c r="G108" s="77" t="s">
        <v>13</v>
      </c>
      <c r="H108" s="78">
        <v>1017</v>
      </c>
      <c r="I108" s="79">
        <v>1222320000</v>
      </c>
      <c r="J108" s="42">
        <v>3</v>
      </c>
      <c r="K108" s="77" t="s">
        <v>13</v>
      </c>
      <c r="L108" s="77" t="s">
        <v>14</v>
      </c>
      <c r="M108" s="77" t="s">
        <v>13</v>
      </c>
      <c r="N108" s="77" t="s">
        <v>934</v>
      </c>
      <c r="O108" s="77"/>
      <c r="P108" s="77" t="s">
        <v>934</v>
      </c>
      <c r="Q108" s="77" t="s">
        <v>934</v>
      </c>
      <c r="R108" s="77"/>
      <c r="S108" s="77"/>
      <c r="T108" s="42"/>
      <c r="U108" s="42"/>
      <c r="V108" s="42"/>
    </row>
    <row r="109" spans="1:22">
      <c r="A109" s="77" t="s">
        <v>302</v>
      </c>
      <c r="B109" s="77" t="s">
        <v>348</v>
      </c>
      <c r="C109" s="76" t="s">
        <v>349</v>
      </c>
      <c r="D109" s="77" t="s">
        <v>2474</v>
      </c>
      <c r="E109" s="120">
        <v>67.090739999999997</v>
      </c>
      <c r="F109" s="120">
        <v>15.377129999999999</v>
      </c>
      <c r="G109" s="77" t="s">
        <v>13</v>
      </c>
      <c r="H109" s="78">
        <v>4671</v>
      </c>
      <c r="I109" s="79">
        <v>2216190000</v>
      </c>
      <c r="J109" s="42">
        <v>3</v>
      </c>
      <c r="K109" s="77" t="s">
        <v>13</v>
      </c>
      <c r="L109" s="77" t="s">
        <v>14</v>
      </c>
      <c r="M109" s="77" t="s">
        <v>13</v>
      </c>
      <c r="N109" s="77" t="s">
        <v>934</v>
      </c>
      <c r="O109" s="77"/>
      <c r="P109" s="77" t="s">
        <v>934</v>
      </c>
      <c r="Q109" s="77" t="s">
        <v>934</v>
      </c>
      <c r="R109" s="77"/>
      <c r="S109" s="77"/>
      <c r="T109" s="42"/>
      <c r="U109" s="42"/>
      <c r="V109" s="42"/>
    </row>
    <row r="110" spans="1:22">
      <c r="A110" s="77" t="s">
        <v>302</v>
      </c>
      <c r="B110" s="77" t="s">
        <v>350</v>
      </c>
      <c r="C110" s="76" t="s">
        <v>2535</v>
      </c>
      <c r="D110" s="77" t="s">
        <v>2474</v>
      </c>
      <c r="E110" s="116">
        <v>67.258830000000003</v>
      </c>
      <c r="F110" s="116">
        <v>15.39181</v>
      </c>
      <c r="G110" s="77" t="s">
        <v>13</v>
      </c>
      <c r="H110" s="78">
        <v>9739</v>
      </c>
      <c r="I110" s="79">
        <v>1196980000</v>
      </c>
      <c r="J110" s="42">
        <v>2</v>
      </c>
      <c r="K110" s="77" t="s">
        <v>13</v>
      </c>
      <c r="L110" s="77" t="s">
        <v>14</v>
      </c>
      <c r="M110" s="77" t="s">
        <v>13</v>
      </c>
      <c r="N110" s="77" t="s">
        <v>934</v>
      </c>
      <c r="O110" s="77"/>
      <c r="P110" s="77" t="s">
        <v>934</v>
      </c>
      <c r="Q110" s="77" t="s">
        <v>934</v>
      </c>
      <c r="R110" s="77"/>
      <c r="S110" s="77"/>
      <c r="T110" s="42"/>
      <c r="U110" s="42"/>
      <c r="V110" s="42"/>
    </row>
    <row r="111" spans="1:22">
      <c r="A111" s="77" t="s">
        <v>302</v>
      </c>
      <c r="B111" s="77" t="s">
        <v>351</v>
      </c>
      <c r="C111" s="76" t="s">
        <v>352</v>
      </c>
      <c r="D111" s="77" t="s">
        <v>2474</v>
      </c>
      <c r="E111" s="116">
        <v>67.689083999999994</v>
      </c>
      <c r="F111" s="116">
        <v>15.845167</v>
      </c>
      <c r="G111" s="77" t="s">
        <v>13</v>
      </c>
      <c r="H111" s="78">
        <v>1926</v>
      </c>
      <c r="I111" s="79">
        <v>1637420000</v>
      </c>
      <c r="J111" s="42">
        <v>3</v>
      </c>
      <c r="K111" s="77" t="s">
        <v>13</v>
      </c>
      <c r="L111" s="77" t="s">
        <v>14</v>
      </c>
      <c r="M111" s="77" t="s">
        <v>13</v>
      </c>
      <c r="N111" s="77" t="s">
        <v>934</v>
      </c>
      <c r="O111" s="77"/>
      <c r="P111" s="77" t="s">
        <v>934</v>
      </c>
      <c r="Q111" s="77" t="s">
        <v>934</v>
      </c>
      <c r="R111" s="77"/>
      <c r="S111" s="77"/>
      <c r="T111" s="42"/>
      <c r="U111" s="42"/>
      <c r="V111" s="42"/>
    </row>
    <row r="112" spans="1:22">
      <c r="A112" s="77" t="s">
        <v>302</v>
      </c>
      <c r="B112" s="77" t="s">
        <v>353</v>
      </c>
      <c r="C112" s="76" t="s">
        <v>354</v>
      </c>
      <c r="D112" s="77" t="str">
        <f>VLOOKUP(C112,Taul4!E2:H476,2,FALSE)</f>
        <v>Nordland</v>
      </c>
      <c r="E112" s="77">
        <f>VLOOKUP(C112,Taul4!E2:H476,3,FALSE)</f>
        <v>67.798299999999998</v>
      </c>
      <c r="F112" s="77">
        <f>VLOOKUP(C112,Taul4!E2:H476,4,FALSE)</f>
        <v>15.171900000000001</v>
      </c>
      <c r="G112" s="77" t="s">
        <v>13</v>
      </c>
      <c r="H112" s="78">
        <v>2608</v>
      </c>
      <c r="I112" s="79">
        <v>1009250000</v>
      </c>
      <c r="J112" s="42">
        <v>3</v>
      </c>
      <c r="K112" s="77" t="s">
        <v>13</v>
      </c>
      <c r="L112" s="77" t="s">
        <v>14</v>
      </c>
      <c r="M112" s="77" t="s">
        <v>13</v>
      </c>
      <c r="N112" s="77" t="s">
        <v>934</v>
      </c>
      <c r="O112" s="77"/>
      <c r="P112" s="77" t="s">
        <v>934</v>
      </c>
      <c r="Q112" s="77" t="s">
        <v>934</v>
      </c>
      <c r="R112" s="77"/>
      <c r="S112" s="77"/>
      <c r="T112" s="42"/>
      <c r="U112" s="42"/>
      <c r="V112" s="42"/>
    </row>
    <row r="113" spans="1:22">
      <c r="A113" s="77" t="s">
        <v>302</v>
      </c>
      <c r="B113" s="77" t="s">
        <v>355</v>
      </c>
      <c r="C113" s="76" t="s">
        <v>356</v>
      </c>
      <c r="D113" s="77" t="str">
        <f>VLOOKUP(C113,Taul4!E2:H476,2,FALSE)</f>
        <v>Nordland</v>
      </c>
      <c r="E113" s="77">
        <f>VLOOKUP(C113,Taul4!E2:H476,3,FALSE)</f>
        <v>68.404200000000003</v>
      </c>
      <c r="F113" s="77">
        <f>VLOOKUP(C113,Taul4!E2:H476,4,FALSE)</f>
        <v>15.571400000000001</v>
      </c>
      <c r="G113" s="77" t="s">
        <v>13</v>
      </c>
      <c r="H113" s="78">
        <v>2034</v>
      </c>
      <c r="I113" s="79">
        <v>527409999.99999994</v>
      </c>
      <c r="J113" s="42">
        <v>3</v>
      </c>
      <c r="K113" s="77" t="s">
        <v>13</v>
      </c>
      <c r="L113" s="77" t="s">
        <v>14</v>
      </c>
      <c r="M113" s="77" t="s">
        <v>13</v>
      </c>
      <c r="N113" s="77" t="s">
        <v>934</v>
      </c>
      <c r="O113" s="77"/>
      <c r="P113" s="77" t="s">
        <v>934</v>
      </c>
      <c r="Q113" s="77" t="s">
        <v>934</v>
      </c>
      <c r="R113" s="77"/>
      <c r="S113" s="77"/>
      <c r="T113" s="42"/>
      <c r="U113" s="42"/>
      <c r="V113" s="42"/>
    </row>
    <row r="114" spans="1:22">
      <c r="A114" s="77" t="s">
        <v>302</v>
      </c>
      <c r="B114" s="77" t="s">
        <v>357</v>
      </c>
      <c r="C114" s="82" t="s">
        <v>2779</v>
      </c>
      <c r="D114" s="77" t="s">
        <v>2474</v>
      </c>
      <c r="E114" s="120">
        <v>68.486720000000005</v>
      </c>
      <c r="F114" s="116">
        <v>16.896561999999999</v>
      </c>
      <c r="G114" s="77" t="s">
        <v>13</v>
      </c>
      <c r="H114" s="78">
        <v>1348</v>
      </c>
      <c r="I114" s="79">
        <v>252780000</v>
      </c>
      <c r="J114" s="42">
        <v>3</v>
      </c>
      <c r="K114" s="77" t="s">
        <v>13</v>
      </c>
      <c r="L114" s="77" t="s">
        <v>14</v>
      </c>
      <c r="M114" s="77" t="s">
        <v>13</v>
      </c>
      <c r="N114" s="77" t="s">
        <v>934</v>
      </c>
      <c r="O114" s="77"/>
      <c r="P114" s="77" t="s">
        <v>934</v>
      </c>
      <c r="Q114" s="77" t="s">
        <v>934</v>
      </c>
      <c r="R114" s="77"/>
      <c r="S114" s="77"/>
      <c r="T114" s="42"/>
      <c r="U114" s="42"/>
      <c r="V114" s="42"/>
    </row>
    <row r="115" spans="1:22">
      <c r="A115" s="77" t="s">
        <v>302</v>
      </c>
      <c r="B115" s="77" t="s">
        <v>358</v>
      </c>
      <c r="C115" s="76" t="s">
        <v>359</v>
      </c>
      <c r="D115" s="77" t="str">
        <f>VLOOKUP(C115,Taul4!E2:H476,2,FALSE)</f>
        <v>Nordland</v>
      </c>
      <c r="E115" s="77">
        <f>VLOOKUP(C115,Taul4!E2:H476,3,FALSE)</f>
        <v>67.52</v>
      </c>
      <c r="F115" s="77">
        <f>VLOOKUP(C115,Taul4!E2:H476,4,FALSE)</f>
        <v>12.0989</v>
      </c>
      <c r="G115" s="77" t="s">
        <v>13</v>
      </c>
      <c r="H115" s="78">
        <v>498</v>
      </c>
      <c r="I115" s="79">
        <v>10120000</v>
      </c>
      <c r="J115" s="42">
        <v>3</v>
      </c>
      <c r="K115" s="77" t="s">
        <v>13</v>
      </c>
      <c r="L115" s="77" t="s">
        <v>14</v>
      </c>
      <c r="M115" s="77" t="s">
        <v>13</v>
      </c>
      <c r="N115" s="77" t="s">
        <v>934</v>
      </c>
      <c r="O115" s="77"/>
      <c r="P115" s="77" t="s">
        <v>934</v>
      </c>
      <c r="Q115" s="77" t="s">
        <v>934</v>
      </c>
      <c r="R115" s="77"/>
      <c r="S115" s="77"/>
      <c r="T115" s="42"/>
      <c r="U115" s="42"/>
      <c r="V115" s="42"/>
    </row>
    <row r="116" spans="1:22">
      <c r="A116" s="77" t="s">
        <v>302</v>
      </c>
      <c r="B116" s="77" t="s">
        <v>360</v>
      </c>
      <c r="C116" s="76" t="s">
        <v>361</v>
      </c>
      <c r="D116" s="77" t="s">
        <v>2474</v>
      </c>
      <c r="E116" s="116">
        <v>67.664900000000003</v>
      </c>
      <c r="F116" s="116">
        <v>12.6959</v>
      </c>
      <c r="G116" s="77" t="s">
        <v>13</v>
      </c>
      <c r="H116" s="78">
        <v>728</v>
      </c>
      <c r="I116" s="79">
        <v>18640000</v>
      </c>
      <c r="J116" s="42">
        <v>3</v>
      </c>
      <c r="K116" s="77" t="s">
        <v>13</v>
      </c>
      <c r="L116" s="77" t="s">
        <v>14</v>
      </c>
      <c r="M116" s="77" t="s">
        <v>13</v>
      </c>
      <c r="N116" s="77" t="s">
        <v>934</v>
      </c>
      <c r="O116" s="77"/>
      <c r="P116" s="77" t="s">
        <v>934</v>
      </c>
      <c r="Q116" s="77" t="s">
        <v>934</v>
      </c>
      <c r="R116" s="77"/>
      <c r="S116" s="77"/>
      <c r="T116" s="42"/>
      <c r="U116" s="42"/>
      <c r="V116" s="42"/>
    </row>
    <row r="117" spans="1:22">
      <c r="A117" s="77" t="s">
        <v>302</v>
      </c>
      <c r="B117" s="77" t="s">
        <v>362</v>
      </c>
      <c r="C117" s="76" t="s">
        <v>363</v>
      </c>
      <c r="D117" s="77" t="s">
        <v>2474</v>
      </c>
      <c r="E117" s="120">
        <v>68.091620000000006</v>
      </c>
      <c r="F117" s="120">
        <v>13.234080000000001</v>
      </c>
      <c r="G117" s="77" t="s">
        <v>13</v>
      </c>
      <c r="H117" s="78">
        <v>1272</v>
      </c>
      <c r="I117" s="79">
        <v>178390000</v>
      </c>
      <c r="J117" s="42">
        <v>3</v>
      </c>
      <c r="K117" s="77" t="s">
        <v>13</v>
      </c>
      <c r="L117" s="77" t="s">
        <v>14</v>
      </c>
      <c r="M117" s="77" t="s">
        <v>13</v>
      </c>
      <c r="N117" s="77" t="s">
        <v>934</v>
      </c>
      <c r="O117" s="77"/>
      <c r="P117" s="77" t="s">
        <v>934</v>
      </c>
      <c r="Q117" s="77" t="s">
        <v>934</v>
      </c>
      <c r="R117" s="77"/>
      <c r="S117" s="77"/>
      <c r="T117" s="42"/>
      <c r="U117" s="42"/>
      <c r="V117" s="42"/>
    </row>
    <row r="118" spans="1:22">
      <c r="A118" s="77" t="s">
        <v>302</v>
      </c>
      <c r="B118" s="77" t="s">
        <v>364</v>
      </c>
      <c r="C118" s="76" t="s">
        <v>365</v>
      </c>
      <c r="D118" s="77" t="s">
        <v>2474</v>
      </c>
      <c r="E118" s="116">
        <v>68.166672000000005</v>
      </c>
      <c r="F118" s="116">
        <v>13.75</v>
      </c>
      <c r="G118" s="77" t="s">
        <v>13</v>
      </c>
      <c r="H118" s="78">
        <v>11433</v>
      </c>
      <c r="I118" s="79">
        <v>424560000</v>
      </c>
      <c r="J118" s="42">
        <v>3</v>
      </c>
      <c r="K118" s="77" t="s">
        <v>13</v>
      </c>
      <c r="L118" s="77" t="s">
        <v>14</v>
      </c>
      <c r="M118" s="77" t="s">
        <v>13</v>
      </c>
      <c r="N118" s="77" t="s">
        <v>934</v>
      </c>
      <c r="O118" s="77"/>
      <c r="P118" s="77" t="s">
        <v>934</v>
      </c>
      <c r="Q118" s="77" t="s">
        <v>934</v>
      </c>
      <c r="R118" s="77"/>
      <c r="S118" s="77"/>
      <c r="T118" s="42"/>
      <c r="U118" s="42"/>
      <c r="V118" s="42"/>
    </row>
    <row r="119" spans="1:22">
      <c r="A119" s="77" t="s">
        <v>302</v>
      </c>
      <c r="B119" s="77" t="s">
        <v>366</v>
      </c>
      <c r="C119" s="76" t="s">
        <v>367</v>
      </c>
      <c r="D119" s="77" t="s">
        <v>2474</v>
      </c>
      <c r="E119" s="116">
        <v>68.2363</v>
      </c>
      <c r="F119" s="116">
        <v>14.555110000000001</v>
      </c>
      <c r="G119" s="77" t="s">
        <v>13</v>
      </c>
      <c r="H119" s="78">
        <v>9608</v>
      </c>
      <c r="I119" s="79">
        <v>479170000</v>
      </c>
      <c r="J119" s="42">
        <v>3</v>
      </c>
      <c r="K119" s="77" t="s">
        <v>13</v>
      </c>
      <c r="L119" s="77" t="s">
        <v>14</v>
      </c>
      <c r="M119" s="77" t="s">
        <v>13</v>
      </c>
      <c r="N119" s="77" t="s">
        <v>934</v>
      </c>
      <c r="O119" s="77"/>
      <c r="P119" s="77" t="s">
        <v>934</v>
      </c>
      <c r="Q119" s="77" t="s">
        <v>934</v>
      </c>
      <c r="R119" s="77"/>
      <c r="S119" s="77"/>
      <c r="T119" s="42"/>
      <c r="U119" s="42"/>
      <c r="V119" s="42"/>
    </row>
    <row r="120" spans="1:22">
      <c r="A120" s="77" t="s">
        <v>302</v>
      </c>
      <c r="B120" s="77" t="s">
        <v>368</v>
      </c>
      <c r="C120" s="76" t="s">
        <v>369</v>
      </c>
      <c r="D120" s="77" t="s">
        <v>2474</v>
      </c>
      <c r="E120" s="120">
        <v>68.524198699999999</v>
      </c>
      <c r="F120" s="120">
        <v>15.0004486</v>
      </c>
      <c r="G120" s="77" t="s">
        <v>13</v>
      </c>
      <c r="H120" s="78">
        <v>8061</v>
      </c>
      <c r="I120" s="79">
        <v>566550000</v>
      </c>
      <c r="J120" s="42">
        <v>3</v>
      </c>
      <c r="K120" s="77" t="s">
        <v>13</v>
      </c>
      <c r="L120" s="77" t="s">
        <v>14</v>
      </c>
      <c r="M120" s="77" t="s">
        <v>13</v>
      </c>
      <c r="N120" s="77" t="s">
        <v>934</v>
      </c>
      <c r="O120" s="77"/>
      <c r="P120" s="77" t="s">
        <v>934</v>
      </c>
      <c r="Q120" s="77" t="s">
        <v>934</v>
      </c>
      <c r="R120" s="77"/>
      <c r="S120" s="77"/>
      <c r="T120" s="42"/>
      <c r="U120" s="42"/>
      <c r="V120" s="42"/>
    </row>
    <row r="121" spans="1:22">
      <c r="A121" s="77" t="s">
        <v>302</v>
      </c>
      <c r="B121" s="77" t="s">
        <v>370</v>
      </c>
      <c r="C121" s="76" t="s">
        <v>371</v>
      </c>
      <c r="D121" s="77" t="str">
        <f>VLOOKUP(C121,Taul4!E2:H476,2,FALSE)</f>
        <v>Nordland</v>
      </c>
      <c r="E121" s="77">
        <f>VLOOKUP(C121,Taul4!E2:H476,3,FALSE)</f>
        <v>68.695300000000003</v>
      </c>
      <c r="F121" s="77">
        <f>VLOOKUP(C121,Taul4!E2:H476,4,FALSE)</f>
        <v>14.5794</v>
      </c>
      <c r="G121" s="77" t="s">
        <v>13</v>
      </c>
      <c r="H121" s="78">
        <v>2569</v>
      </c>
      <c r="I121" s="79">
        <v>246700000</v>
      </c>
      <c r="J121" s="42">
        <v>3</v>
      </c>
      <c r="K121" s="77" t="s">
        <v>13</v>
      </c>
      <c r="L121" s="77" t="s">
        <v>14</v>
      </c>
      <c r="M121" s="77" t="s">
        <v>13</v>
      </c>
      <c r="N121" s="77" t="s">
        <v>934</v>
      </c>
      <c r="O121" s="77"/>
      <c r="P121" s="77" t="s">
        <v>934</v>
      </c>
      <c r="Q121" s="77" t="s">
        <v>934</v>
      </c>
      <c r="R121" s="77"/>
      <c r="S121" s="77"/>
      <c r="T121" s="42"/>
      <c r="U121" s="42"/>
      <c r="V121" s="42"/>
    </row>
    <row r="122" spans="1:22">
      <c r="A122" s="77" t="s">
        <v>302</v>
      </c>
      <c r="B122" s="77" t="s">
        <v>372</v>
      </c>
      <c r="C122" s="76" t="s">
        <v>373</v>
      </c>
      <c r="D122" s="77" t="s">
        <v>2474</v>
      </c>
      <c r="E122" s="116">
        <v>68.915049999999994</v>
      </c>
      <c r="F122" s="116">
        <v>15.08845</v>
      </c>
      <c r="G122" s="77" t="s">
        <v>13</v>
      </c>
      <c r="H122" s="78">
        <v>4410</v>
      </c>
      <c r="I122" s="79">
        <v>319570000</v>
      </c>
      <c r="J122" s="42">
        <v>3</v>
      </c>
      <c r="K122" s="77" t="s">
        <v>13</v>
      </c>
      <c r="L122" s="77" t="s">
        <v>14</v>
      </c>
      <c r="M122" s="77" t="s">
        <v>13</v>
      </c>
      <c r="N122" s="77" t="s">
        <v>934</v>
      </c>
      <c r="O122" s="77"/>
      <c r="P122" s="77" t="s">
        <v>934</v>
      </c>
      <c r="Q122" s="77" t="s">
        <v>934</v>
      </c>
      <c r="R122" s="77"/>
      <c r="S122" s="77"/>
      <c r="T122" s="42"/>
      <c r="U122" s="42"/>
      <c r="V122" s="42"/>
    </row>
    <row r="123" spans="1:22">
      <c r="A123" s="77" t="s">
        <v>302</v>
      </c>
      <c r="B123" s="77" t="s">
        <v>374</v>
      </c>
      <c r="C123" s="76" t="s">
        <v>2707</v>
      </c>
      <c r="D123" s="77" t="s">
        <v>2474</v>
      </c>
      <c r="E123" s="121">
        <v>68.695700000000002</v>
      </c>
      <c r="F123" s="121">
        <v>15.404999999999999</v>
      </c>
      <c r="G123" s="77" t="s">
        <v>13</v>
      </c>
      <c r="H123" s="78">
        <v>10566</v>
      </c>
      <c r="I123" s="79">
        <v>721930000</v>
      </c>
      <c r="J123" s="42">
        <v>2</v>
      </c>
      <c r="K123" s="77" t="s">
        <v>13</v>
      </c>
      <c r="L123" s="77" t="s">
        <v>14</v>
      </c>
      <c r="M123" s="77" t="s">
        <v>13</v>
      </c>
      <c r="N123" s="77" t="s">
        <v>934</v>
      </c>
      <c r="O123" s="77"/>
      <c r="P123" s="77" t="s">
        <v>934</v>
      </c>
      <c r="Q123" s="77" t="s">
        <v>934</v>
      </c>
      <c r="R123" s="77"/>
      <c r="S123" s="77"/>
      <c r="T123" s="42"/>
      <c r="U123" s="42"/>
      <c r="V123" s="42"/>
    </row>
    <row r="124" spans="1:22">
      <c r="A124" s="77" t="s">
        <v>302</v>
      </c>
      <c r="B124" s="77" t="s">
        <v>375</v>
      </c>
      <c r="C124" s="76" t="s">
        <v>376</v>
      </c>
      <c r="D124" s="77" t="s">
        <v>2474</v>
      </c>
      <c r="E124" s="116">
        <v>69.316100000000006</v>
      </c>
      <c r="F124" s="116">
        <v>16.125299999999999</v>
      </c>
      <c r="G124" s="77" t="s">
        <v>13</v>
      </c>
      <c r="H124" s="78">
        <v>4663</v>
      </c>
      <c r="I124" s="79">
        <v>656150000</v>
      </c>
      <c r="J124" s="42">
        <v>3</v>
      </c>
      <c r="K124" s="77" t="s">
        <v>13</v>
      </c>
      <c r="L124" s="77" t="s">
        <v>14</v>
      </c>
      <c r="M124" s="77" t="s">
        <v>13</v>
      </c>
      <c r="N124" s="77" t="s">
        <v>934</v>
      </c>
      <c r="O124" s="77"/>
      <c r="P124" s="77" t="s">
        <v>934</v>
      </c>
      <c r="Q124" s="77" t="s">
        <v>934</v>
      </c>
      <c r="R124" s="77"/>
      <c r="S124" s="77"/>
      <c r="T124" s="42"/>
      <c r="U124" s="42"/>
      <c r="V124" s="42"/>
    </row>
    <row r="125" spans="1:22">
      <c r="A125" s="77" t="s">
        <v>302</v>
      </c>
      <c r="B125" s="77" t="s">
        <v>377</v>
      </c>
      <c r="C125" s="76" t="s">
        <v>378</v>
      </c>
      <c r="D125" s="77" t="s">
        <v>2474</v>
      </c>
      <c r="E125" s="120">
        <v>67.900059999999996</v>
      </c>
      <c r="F125" s="120">
        <v>13.046559999999999</v>
      </c>
      <c r="G125" s="77" t="s">
        <v>13</v>
      </c>
      <c r="H125" s="78">
        <v>1015</v>
      </c>
      <c r="I125" s="79">
        <v>118790000</v>
      </c>
      <c r="J125" s="42">
        <v>3</v>
      </c>
      <c r="K125" s="77" t="s">
        <v>13</v>
      </c>
      <c r="L125" s="77" t="s">
        <v>14</v>
      </c>
      <c r="M125" s="77" t="s">
        <v>13</v>
      </c>
      <c r="N125" s="77" t="s">
        <v>934</v>
      </c>
      <c r="O125" s="77"/>
      <c r="P125" s="77" t="s">
        <v>934</v>
      </c>
      <c r="Q125" s="77" t="s">
        <v>934</v>
      </c>
      <c r="R125" s="77"/>
      <c r="S125" s="77"/>
      <c r="T125" s="42"/>
      <c r="U125" s="42"/>
      <c r="V125" s="42"/>
    </row>
    <row r="126" spans="1:22">
      <c r="A126" s="77" t="s">
        <v>302</v>
      </c>
      <c r="B126" s="77" t="s">
        <v>379</v>
      </c>
      <c r="C126" s="82" t="s">
        <v>380</v>
      </c>
      <c r="D126" s="77" t="s">
        <v>2474</v>
      </c>
      <c r="E126" s="116">
        <v>67.963337999999993</v>
      </c>
      <c r="F126" s="116">
        <v>15.931941</v>
      </c>
      <c r="G126" s="81">
        <v>43831</v>
      </c>
      <c r="H126" s="78">
        <v>2766</v>
      </c>
      <c r="I126" s="79">
        <v>2020450000</v>
      </c>
      <c r="J126" s="42">
        <v>3</v>
      </c>
      <c r="K126" s="77" t="s">
        <v>13</v>
      </c>
      <c r="L126" s="77" t="s">
        <v>14</v>
      </c>
      <c r="M126" s="77" t="s">
        <v>13</v>
      </c>
      <c r="N126" s="77" t="s">
        <v>934</v>
      </c>
      <c r="O126" s="77"/>
      <c r="P126" s="77" t="s">
        <v>934</v>
      </c>
      <c r="Q126" s="77" t="s">
        <v>934</v>
      </c>
      <c r="R126" s="77"/>
      <c r="S126" s="77"/>
      <c r="T126" s="42"/>
      <c r="U126" s="42"/>
      <c r="V126" s="42"/>
    </row>
    <row r="127" spans="1:22">
      <c r="A127" s="77" t="s">
        <v>863</v>
      </c>
      <c r="B127" s="77" t="s">
        <v>864</v>
      </c>
      <c r="C127" s="82" t="s">
        <v>865</v>
      </c>
      <c r="D127" s="77" t="str">
        <f>VLOOKUP(C127,Taul4!E2:H476,2,FALSE)</f>
        <v>Troms</v>
      </c>
      <c r="E127" s="77">
        <f>VLOOKUP(C127,Taul4!E2:H476,3,FALSE)</f>
        <v>69.654600000000002</v>
      </c>
      <c r="F127" s="77">
        <f>VLOOKUP(C127,Taul4!E2:H476,4,FALSE)</f>
        <v>18.963699999999999</v>
      </c>
      <c r="G127" s="81">
        <v>43831</v>
      </c>
      <c r="H127" s="78">
        <v>76974</v>
      </c>
      <c r="I127" s="79">
        <v>2521270000</v>
      </c>
      <c r="J127" s="42">
        <v>2</v>
      </c>
      <c r="K127" s="77" t="s">
        <v>13</v>
      </c>
      <c r="L127" s="77" t="s">
        <v>14</v>
      </c>
      <c r="M127" s="77" t="s">
        <v>13</v>
      </c>
      <c r="N127" s="77" t="s">
        <v>934</v>
      </c>
      <c r="O127" s="77"/>
      <c r="P127" s="77" t="s">
        <v>934</v>
      </c>
      <c r="Q127" s="77" t="s">
        <v>934</v>
      </c>
      <c r="R127" s="77"/>
      <c r="S127" s="77"/>
      <c r="T127" s="42"/>
      <c r="U127" s="42"/>
      <c r="V127" s="42"/>
    </row>
    <row r="128" spans="1:22">
      <c r="A128" s="77" t="s">
        <v>863</v>
      </c>
      <c r="B128" s="77" t="s">
        <v>866</v>
      </c>
      <c r="C128" s="82" t="s">
        <v>2557</v>
      </c>
      <c r="D128" s="77" t="str">
        <f>VLOOKUP(C128,Taul4!E2:H476,2,FALSE)</f>
        <v>Troms</v>
      </c>
      <c r="E128" s="116">
        <v>68.822193999999996</v>
      </c>
      <c r="F128" s="120">
        <v>16.502082999999999</v>
      </c>
      <c r="G128" s="81">
        <v>43831</v>
      </c>
      <c r="H128" s="78">
        <v>24703</v>
      </c>
      <c r="I128" s="79">
        <v>445210000</v>
      </c>
      <c r="J128" s="42">
        <v>2</v>
      </c>
      <c r="K128" s="77" t="s">
        <v>13</v>
      </c>
      <c r="L128" s="77" t="s">
        <v>14</v>
      </c>
      <c r="M128" s="77" t="s">
        <v>13</v>
      </c>
      <c r="N128" s="77" t="s">
        <v>934</v>
      </c>
      <c r="O128" s="77"/>
      <c r="P128" s="77" t="s">
        <v>934</v>
      </c>
      <c r="Q128" s="77" t="s">
        <v>934</v>
      </c>
      <c r="R128" s="77"/>
      <c r="S128" s="77"/>
      <c r="T128" s="42"/>
      <c r="U128" s="42"/>
      <c r="V128" s="42"/>
    </row>
    <row r="129" spans="1:22">
      <c r="A129" s="77" t="s">
        <v>863</v>
      </c>
      <c r="B129" s="77" t="s">
        <v>867</v>
      </c>
      <c r="C129" s="82" t="s">
        <v>868</v>
      </c>
      <c r="D129" s="77" t="str">
        <f>VLOOKUP(C129,Taul4!E2:H476,2,FALSE)</f>
        <v>Finnmark</v>
      </c>
      <c r="E129" s="77">
        <f>VLOOKUP(C129,Taul4!E2:H476,3,FALSE)</f>
        <v>69.968599999999995</v>
      </c>
      <c r="F129" s="77">
        <f>VLOOKUP(C129,Taul4!E2:H476,4,FALSE)</f>
        <v>23.2714</v>
      </c>
      <c r="G129" s="81">
        <v>43831</v>
      </c>
      <c r="H129" s="78">
        <v>20789</v>
      </c>
      <c r="I129" s="79">
        <v>3849600000</v>
      </c>
      <c r="J129" s="42">
        <v>2</v>
      </c>
      <c r="K129" s="77" t="s">
        <v>13</v>
      </c>
      <c r="L129" s="77" t="s">
        <v>14</v>
      </c>
      <c r="M129" s="77" t="s">
        <v>13</v>
      </c>
      <c r="N129" s="77" t="s">
        <v>934</v>
      </c>
      <c r="O129" s="77"/>
      <c r="P129" s="77" t="s">
        <v>934</v>
      </c>
      <c r="Q129" s="77" t="s">
        <v>934</v>
      </c>
      <c r="R129" s="77"/>
      <c r="S129" s="77"/>
      <c r="T129" s="42"/>
      <c r="U129" s="42"/>
      <c r="V129" s="42"/>
    </row>
    <row r="130" spans="1:22">
      <c r="A130" s="77" t="s">
        <v>863</v>
      </c>
      <c r="B130" s="77" t="s">
        <v>869</v>
      </c>
      <c r="C130" s="82" t="s">
        <v>870</v>
      </c>
      <c r="D130" s="77" t="str">
        <f>VLOOKUP(C130,Taul4!E2:H476,2,FALSE)</f>
        <v>Finnmark</v>
      </c>
      <c r="E130" s="77">
        <f>VLOOKUP(C130,Taul4!E2:H476,3,FALSE)</f>
        <v>70.370500000000007</v>
      </c>
      <c r="F130" s="77">
        <f>VLOOKUP(C130,Taul4!E2:H476,4,FALSE)</f>
        <v>31.109500000000001</v>
      </c>
      <c r="G130" s="81">
        <v>43831</v>
      </c>
      <c r="H130" s="78">
        <v>2029</v>
      </c>
      <c r="I130" s="79">
        <v>600610000</v>
      </c>
      <c r="J130" s="42">
        <v>3</v>
      </c>
      <c r="K130" s="77" t="s">
        <v>13</v>
      </c>
      <c r="L130" s="77" t="s">
        <v>14</v>
      </c>
      <c r="M130" s="77" t="s">
        <v>13</v>
      </c>
      <c r="N130" s="77" t="s">
        <v>934</v>
      </c>
      <c r="O130" s="77"/>
      <c r="P130" s="77" t="s">
        <v>934</v>
      </c>
      <c r="Q130" s="77" t="s">
        <v>934</v>
      </c>
      <c r="R130" s="77"/>
      <c r="S130" s="77"/>
      <c r="T130" s="42"/>
      <c r="U130" s="42"/>
      <c r="V130" s="42"/>
    </row>
    <row r="131" spans="1:22">
      <c r="A131" s="77" t="s">
        <v>863</v>
      </c>
      <c r="B131" s="77" t="s">
        <v>871</v>
      </c>
      <c r="C131" s="82" t="s">
        <v>872</v>
      </c>
      <c r="D131" s="77" t="str">
        <f>VLOOKUP(C131,Taul4!E2:H476,2,FALSE)</f>
        <v>Finnmark</v>
      </c>
      <c r="E131" s="77">
        <f>VLOOKUP(C131,Taul4!E2:H476,3,FALSE)</f>
        <v>70.073300000000003</v>
      </c>
      <c r="F131" s="77">
        <f>VLOOKUP(C131,Taul4!E2:H476,4,FALSE)</f>
        <v>29.749700000000001</v>
      </c>
      <c r="G131" s="81">
        <v>43831</v>
      </c>
      <c r="H131" s="78">
        <v>5788</v>
      </c>
      <c r="I131" s="79">
        <v>1257850000</v>
      </c>
      <c r="J131" s="42">
        <v>3</v>
      </c>
      <c r="K131" s="77" t="s">
        <v>13</v>
      </c>
      <c r="L131" s="77" t="s">
        <v>14</v>
      </c>
      <c r="M131" s="77" t="s">
        <v>13</v>
      </c>
      <c r="N131" s="77" t="s">
        <v>934</v>
      </c>
      <c r="O131" s="77"/>
      <c r="P131" s="77" t="s">
        <v>934</v>
      </c>
      <c r="Q131" s="77" t="s">
        <v>934</v>
      </c>
      <c r="R131" s="77"/>
      <c r="S131" s="77"/>
      <c r="T131" s="42"/>
      <c r="U131" s="42"/>
      <c r="V131" s="42"/>
    </row>
    <row r="132" spans="1:22">
      <c r="A132" s="77" t="s">
        <v>863</v>
      </c>
      <c r="B132" s="77" t="s">
        <v>873</v>
      </c>
      <c r="C132" s="82" t="s">
        <v>2552</v>
      </c>
      <c r="D132" s="77" t="str">
        <f>VLOOKUP(C132,Taul4!E2:H476,2,FALSE)</f>
        <v>Finnmark</v>
      </c>
      <c r="E132" s="77">
        <f>VLOOKUP(C132,Taul4!E2:H476,3,FALSE)</f>
        <v>70.663399999999996</v>
      </c>
      <c r="F132" s="77">
        <f>VLOOKUP(C132,Taul4!E2:H476,4,FALSE)</f>
        <v>23.682099999999998</v>
      </c>
      <c r="G132" s="81">
        <v>43831</v>
      </c>
      <c r="H132" s="78">
        <v>11448</v>
      </c>
      <c r="I132" s="79">
        <v>2692570000</v>
      </c>
      <c r="J132" s="42">
        <v>2</v>
      </c>
      <c r="K132" s="77" t="s">
        <v>13</v>
      </c>
      <c r="L132" s="77" t="s">
        <v>14</v>
      </c>
      <c r="M132" s="77" t="s">
        <v>13</v>
      </c>
      <c r="N132" s="77" t="s">
        <v>934</v>
      </c>
      <c r="O132" s="77"/>
      <c r="P132" s="77" t="s">
        <v>934</v>
      </c>
      <c r="Q132" s="77" t="s">
        <v>934</v>
      </c>
      <c r="R132" s="77"/>
      <c r="S132" s="77"/>
      <c r="T132" s="42"/>
      <c r="U132" s="42"/>
      <c r="V132" s="42"/>
    </row>
    <row r="133" spans="1:22">
      <c r="A133" s="77" t="s">
        <v>863</v>
      </c>
      <c r="B133" s="77" t="s">
        <v>874</v>
      </c>
      <c r="C133" s="82" t="s">
        <v>875</v>
      </c>
      <c r="D133" s="77" t="e">
        <f>VLOOKUP(C133,Taul4!E2:H476,2,FALSE)</f>
        <v>#N/A</v>
      </c>
      <c r="E133" s="116">
        <v>68.634324000000007</v>
      </c>
      <c r="F133" s="116">
        <v>15.904909</v>
      </c>
      <c r="G133" s="81">
        <v>43831</v>
      </c>
      <c r="H133" s="78">
        <v>2839</v>
      </c>
      <c r="I133" s="79">
        <v>512610000</v>
      </c>
      <c r="J133" s="42">
        <v>3</v>
      </c>
      <c r="K133" s="77" t="s">
        <v>13</v>
      </c>
      <c r="L133" s="77" t="s">
        <v>14</v>
      </c>
      <c r="M133" s="77" t="s">
        <v>13</v>
      </c>
      <c r="N133" s="77" t="s">
        <v>934</v>
      </c>
      <c r="O133" s="77"/>
      <c r="P133" s="77" t="s">
        <v>934</v>
      </c>
      <c r="Q133" s="77" t="s">
        <v>934</v>
      </c>
      <c r="R133" s="77"/>
      <c r="S133" s="77"/>
      <c r="T133" s="42"/>
      <c r="U133" s="42"/>
      <c r="V133" s="42"/>
    </row>
    <row r="134" spans="1:22">
      <c r="A134" s="77" t="s">
        <v>863</v>
      </c>
      <c r="B134" s="77" t="s">
        <v>876</v>
      </c>
      <c r="C134" s="82" t="s">
        <v>2780</v>
      </c>
      <c r="D134" s="77" t="e">
        <f>VLOOKUP(C134,Taul4!E2:H476,2,FALSE)</f>
        <v>#N/A</v>
      </c>
      <c r="E134" s="120">
        <v>70.267319000000001</v>
      </c>
      <c r="F134" s="120">
        <v>21.601417999999999</v>
      </c>
      <c r="G134" s="81">
        <v>43831</v>
      </c>
      <c r="H134" s="78">
        <v>4216</v>
      </c>
      <c r="I134" s="79">
        <v>814330000</v>
      </c>
      <c r="J134" s="42">
        <v>3</v>
      </c>
      <c r="K134" s="77" t="s">
        <v>13</v>
      </c>
      <c r="L134" s="77" t="s">
        <v>14</v>
      </c>
      <c r="M134" s="77" t="s">
        <v>13</v>
      </c>
      <c r="N134" s="77" t="s">
        <v>934</v>
      </c>
      <c r="O134" s="77"/>
      <c r="P134" s="77" t="s">
        <v>934</v>
      </c>
      <c r="Q134" s="77" t="s">
        <v>934</v>
      </c>
      <c r="R134" s="77"/>
      <c r="S134" s="77"/>
      <c r="T134" s="42"/>
      <c r="U134" s="42"/>
      <c r="V134" s="42"/>
    </row>
    <row r="135" spans="1:22">
      <c r="A135" s="77" t="s">
        <v>863</v>
      </c>
      <c r="B135" s="77" t="s">
        <v>877</v>
      </c>
      <c r="C135" s="82" t="s">
        <v>878</v>
      </c>
      <c r="D135" s="77" t="e">
        <f>VLOOKUP(C135,Taul4!E2:H476,2,FALSE)</f>
        <v>#N/A</v>
      </c>
      <c r="E135" s="116">
        <v>68.787800000000004</v>
      </c>
      <c r="F135" s="116">
        <v>17.150600000000001</v>
      </c>
      <c r="G135" s="81">
        <v>43831</v>
      </c>
      <c r="H135" s="78">
        <v>1361</v>
      </c>
      <c r="I135" s="79">
        <v>241070000</v>
      </c>
      <c r="J135" s="42">
        <v>3</v>
      </c>
      <c r="K135" s="77" t="s">
        <v>13</v>
      </c>
      <c r="L135" s="77" t="s">
        <v>14</v>
      </c>
      <c r="M135" s="77" t="s">
        <v>13</v>
      </c>
      <c r="N135" s="77" t="s">
        <v>934</v>
      </c>
      <c r="O135" s="77"/>
      <c r="P135" s="77" t="s">
        <v>934</v>
      </c>
      <c r="Q135" s="77" t="s">
        <v>934</v>
      </c>
      <c r="R135" s="77"/>
      <c r="S135" s="77"/>
      <c r="T135" s="42"/>
      <c r="U135" s="42"/>
      <c r="V135" s="42"/>
    </row>
    <row r="136" spans="1:22">
      <c r="A136" s="77" t="s">
        <v>863</v>
      </c>
      <c r="B136" s="77" t="s">
        <v>879</v>
      </c>
      <c r="C136" s="82" t="s">
        <v>880</v>
      </c>
      <c r="D136" s="77" t="e">
        <f>VLOOKUP(C136,Taul4!E2:H476,2,FALSE)</f>
        <v>#N/A</v>
      </c>
      <c r="E136" s="120">
        <v>68.731694000000005</v>
      </c>
      <c r="F136" s="116">
        <v>17.369743</v>
      </c>
      <c r="G136" s="81">
        <v>43831</v>
      </c>
      <c r="H136" s="78">
        <v>1091</v>
      </c>
      <c r="I136" s="79">
        <v>312750000</v>
      </c>
      <c r="J136" s="42">
        <v>3</v>
      </c>
      <c r="K136" s="77" t="s">
        <v>13</v>
      </c>
      <c r="L136" s="77" t="s">
        <v>14</v>
      </c>
      <c r="M136" s="77" t="s">
        <v>13</v>
      </c>
      <c r="N136" s="77" t="s">
        <v>934</v>
      </c>
      <c r="O136" s="77"/>
      <c r="P136" s="77" t="s">
        <v>934</v>
      </c>
      <c r="Q136" s="77" t="s">
        <v>934</v>
      </c>
      <c r="R136" s="77"/>
      <c r="S136" s="77"/>
      <c r="T136" s="42"/>
      <c r="U136" s="42"/>
      <c r="V136" s="42"/>
    </row>
    <row r="137" spans="1:22">
      <c r="A137" s="77" t="s">
        <v>863</v>
      </c>
      <c r="B137" s="77" t="s">
        <v>881</v>
      </c>
      <c r="C137" s="82" t="s">
        <v>882</v>
      </c>
      <c r="D137" s="77" t="e">
        <f>VLOOKUP(C137,Taul4!E2:H476,2,FALSE)</f>
        <v>#N/A</v>
      </c>
      <c r="E137" s="120">
        <v>68.801483000000005</v>
      </c>
      <c r="F137" s="120">
        <v>17.722860000000001</v>
      </c>
      <c r="G137" s="81">
        <v>43831</v>
      </c>
      <c r="H137" s="78">
        <v>1034</v>
      </c>
      <c r="I137" s="79">
        <v>301630000</v>
      </c>
      <c r="J137" s="42">
        <v>3</v>
      </c>
      <c r="K137" s="77" t="s">
        <v>13</v>
      </c>
      <c r="L137" s="77" t="s">
        <v>14</v>
      </c>
      <c r="M137" s="77" t="s">
        <v>13</v>
      </c>
      <c r="N137" s="77" t="s">
        <v>934</v>
      </c>
      <c r="O137" s="77"/>
      <c r="P137" s="77" t="s">
        <v>934</v>
      </c>
      <c r="Q137" s="77" t="s">
        <v>934</v>
      </c>
      <c r="R137" s="77"/>
      <c r="S137" s="77"/>
      <c r="T137" s="42"/>
      <c r="U137" s="42"/>
      <c r="V137" s="42"/>
    </row>
    <row r="138" spans="1:22">
      <c r="A138" s="77" t="s">
        <v>863</v>
      </c>
      <c r="B138" s="77" t="s">
        <v>883</v>
      </c>
      <c r="C138" s="82" t="s">
        <v>884</v>
      </c>
      <c r="D138" s="77" t="str">
        <f>VLOOKUP(C138,Taul4!E2:H476,2,FALSE)</f>
        <v>Troms</v>
      </c>
      <c r="E138" s="77">
        <f>VLOOKUP(C138,Taul4!E2:H476,3,FALSE)</f>
        <v>68.860600000000005</v>
      </c>
      <c r="F138" s="77">
        <f>VLOOKUP(C138,Taul4!E2:H476,4,FALSE)</f>
        <v>18.3505</v>
      </c>
      <c r="G138" s="81">
        <v>43831</v>
      </c>
      <c r="H138" s="78">
        <v>4005</v>
      </c>
      <c r="I138" s="79">
        <v>2703890000</v>
      </c>
      <c r="J138" s="42">
        <v>3</v>
      </c>
      <c r="K138" s="77" t="s">
        <v>13</v>
      </c>
      <c r="L138" s="77" t="s">
        <v>13</v>
      </c>
      <c r="M138" s="77" t="s">
        <v>13</v>
      </c>
      <c r="N138" s="77" t="s">
        <v>934</v>
      </c>
      <c r="O138" s="77"/>
      <c r="P138" s="77" t="s">
        <v>934</v>
      </c>
      <c r="Q138" s="77" t="s">
        <v>934</v>
      </c>
      <c r="R138" s="77"/>
      <c r="S138" s="77"/>
      <c r="T138" s="42"/>
      <c r="U138" s="42"/>
      <c r="V138" s="42"/>
    </row>
    <row r="139" spans="1:22">
      <c r="A139" s="77" t="s">
        <v>863</v>
      </c>
      <c r="B139" s="77" t="s">
        <v>885</v>
      </c>
      <c r="C139" s="82" t="s">
        <v>886</v>
      </c>
      <c r="D139" s="77" t="e">
        <f>VLOOKUP(C139,Taul4!E2:H476,2,FALSE)</f>
        <v>#N/A</v>
      </c>
      <c r="E139" s="120">
        <v>68.874679999999998</v>
      </c>
      <c r="F139" s="120">
        <v>17.84235</v>
      </c>
      <c r="G139" s="81">
        <v>43831</v>
      </c>
      <c r="H139" s="78">
        <v>2146</v>
      </c>
      <c r="I139" s="79">
        <v>458000000</v>
      </c>
      <c r="J139" s="42">
        <v>3</v>
      </c>
      <c r="K139" s="77" t="s">
        <v>13</v>
      </c>
      <c r="L139" s="77" t="s">
        <v>14</v>
      </c>
      <c r="M139" s="77" t="s">
        <v>13</v>
      </c>
      <c r="N139" s="77" t="s">
        <v>934</v>
      </c>
      <c r="O139" s="77"/>
      <c r="P139" s="77" t="s">
        <v>934</v>
      </c>
      <c r="Q139" s="77" t="s">
        <v>934</v>
      </c>
      <c r="R139" s="77"/>
      <c r="S139" s="77"/>
      <c r="T139" s="42"/>
      <c r="U139" s="42"/>
      <c r="V139" s="42"/>
    </row>
    <row r="140" spans="1:22">
      <c r="A140" s="77" t="s">
        <v>863</v>
      </c>
      <c r="B140" s="77" t="s">
        <v>887</v>
      </c>
      <c r="C140" s="82" t="s">
        <v>888</v>
      </c>
      <c r="D140" s="77" t="e">
        <f>VLOOKUP(C140,Taul4!E2:H476,2,FALSE)</f>
        <v>#N/A</v>
      </c>
      <c r="E140" s="116">
        <v>69.117599999999996</v>
      </c>
      <c r="F140" s="116">
        <v>18.621099999999998</v>
      </c>
      <c r="G140" s="81">
        <v>43831</v>
      </c>
      <c r="H140" s="78">
        <v>6640</v>
      </c>
      <c r="I140" s="79">
        <v>3326340000</v>
      </c>
      <c r="J140" s="42">
        <v>3</v>
      </c>
      <c r="K140" s="77" t="s">
        <v>13</v>
      </c>
      <c r="L140" s="77" t="s">
        <v>14</v>
      </c>
      <c r="M140" s="77" t="s">
        <v>13</v>
      </c>
      <c r="N140" s="77" t="s">
        <v>934</v>
      </c>
      <c r="O140" s="77"/>
      <c r="P140" s="77" t="s">
        <v>934</v>
      </c>
      <c r="Q140" s="77" t="s">
        <v>934</v>
      </c>
      <c r="R140" s="77"/>
      <c r="S140" s="77"/>
      <c r="T140" s="42"/>
      <c r="U140" s="42"/>
      <c r="V140" s="42"/>
    </row>
    <row r="141" spans="1:22">
      <c r="A141" s="77" t="s">
        <v>863</v>
      </c>
      <c r="B141" s="77" t="s">
        <v>889</v>
      </c>
      <c r="C141" s="82" t="s">
        <v>890</v>
      </c>
      <c r="D141" s="77" t="str">
        <f>VLOOKUP(C141,Taul4!E2:H476,2,FALSE)</f>
        <v>Troms</v>
      </c>
      <c r="E141" s="77">
        <f>VLOOKUP(C141,Taul4!E2:H476,3,FALSE)</f>
        <v>69.091899999999995</v>
      </c>
      <c r="F141" s="77">
        <f>VLOOKUP(C141,Taul4!E2:H476,4,FALSE)</f>
        <v>18.1936</v>
      </c>
      <c r="G141" s="81">
        <v>43831</v>
      </c>
      <c r="H141" s="78">
        <v>3464</v>
      </c>
      <c r="I141" s="79">
        <v>362950000</v>
      </c>
      <c r="J141" s="42">
        <v>3</v>
      </c>
      <c r="K141" s="77" t="s">
        <v>13</v>
      </c>
      <c r="L141" s="77" t="s">
        <v>14</v>
      </c>
      <c r="M141" s="77" t="s">
        <v>13</v>
      </c>
      <c r="N141" s="77" t="s">
        <v>934</v>
      </c>
      <c r="O141" s="77"/>
      <c r="P141" s="77" t="s">
        <v>934</v>
      </c>
      <c r="Q141" s="77" t="s">
        <v>934</v>
      </c>
      <c r="R141" s="77"/>
      <c r="S141" s="77"/>
      <c r="T141" s="42"/>
      <c r="U141" s="42"/>
      <c r="V141" s="42"/>
    </row>
    <row r="142" spans="1:22">
      <c r="A142" s="77" t="s">
        <v>863</v>
      </c>
      <c r="B142" s="77" t="s">
        <v>891</v>
      </c>
      <c r="C142" s="82" t="s">
        <v>892</v>
      </c>
      <c r="D142" s="77" t="e">
        <f>VLOOKUP(C142,Taul4!E2:H476,2,FALSE)</f>
        <v>#N/A</v>
      </c>
      <c r="E142" s="116">
        <v>69.032499000000001</v>
      </c>
      <c r="F142" s="116">
        <v>17.572769000000001</v>
      </c>
      <c r="G142" s="81">
        <v>43831</v>
      </c>
      <c r="H142" s="78">
        <v>1083</v>
      </c>
      <c r="I142" s="79">
        <v>288540000</v>
      </c>
      <c r="J142" s="42">
        <v>3</v>
      </c>
      <c r="K142" s="77" t="s">
        <v>13</v>
      </c>
      <c r="L142" s="77" t="s">
        <v>14</v>
      </c>
      <c r="M142" s="77" t="s">
        <v>13</v>
      </c>
      <c r="N142" s="77" t="s">
        <v>934</v>
      </c>
      <c r="O142" s="77"/>
      <c r="P142" s="77" t="s">
        <v>934</v>
      </c>
      <c r="Q142" s="77" t="s">
        <v>934</v>
      </c>
      <c r="R142" s="77"/>
      <c r="S142" s="77"/>
      <c r="T142" s="42"/>
      <c r="U142" s="42"/>
      <c r="V142" s="42"/>
    </row>
    <row r="143" spans="1:22">
      <c r="A143" s="77" t="s">
        <v>863</v>
      </c>
      <c r="B143" s="77" t="s">
        <v>893</v>
      </c>
      <c r="C143" s="82" t="s">
        <v>894</v>
      </c>
      <c r="D143" s="77" t="e">
        <f>VLOOKUP(C143,Taul4!E2:H476,2,FALSE)</f>
        <v>#N/A</v>
      </c>
      <c r="E143" s="121">
        <v>69.333299999999994</v>
      </c>
      <c r="F143" s="77">
        <v>17.5</v>
      </c>
      <c r="G143" s="81">
        <v>43831</v>
      </c>
      <c r="H143" s="78">
        <v>14851</v>
      </c>
      <c r="I143" s="79">
        <v>1953810000</v>
      </c>
      <c r="J143" s="42">
        <v>3</v>
      </c>
      <c r="K143" s="77" t="s">
        <v>13</v>
      </c>
      <c r="L143" s="77" t="s">
        <v>14</v>
      </c>
      <c r="M143" s="77" t="s">
        <v>13</v>
      </c>
      <c r="N143" s="77" t="s">
        <v>934</v>
      </c>
      <c r="O143" s="77"/>
      <c r="P143" s="77" t="s">
        <v>934</v>
      </c>
      <c r="Q143" s="77" t="s">
        <v>934</v>
      </c>
      <c r="R143" s="77"/>
      <c r="S143" s="77"/>
      <c r="T143" s="42"/>
      <c r="U143" s="42"/>
      <c r="V143" s="42"/>
    </row>
    <row r="144" spans="1:22">
      <c r="A144" s="77" t="s">
        <v>863</v>
      </c>
      <c r="B144" s="77" t="s">
        <v>895</v>
      </c>
      <c r="C144" s="82" t="s">
        <v>896</v>
      </c>
      <c r="D144" s="77" t="str">
        <f>VLOOKUP(C144,Taul4!E2:H476,2,FALSE)</f>
        <v>Troms</v>
      </c>
      <c r="E144" s="77">
        <f>VLOOKUP(C144,Taul4!E2:H476,3,FALSE)</f>
        <v>69.304699999999997</v>
      </c>
      <c r="F144" s="77">
        <f>VLOOKUP(C144,Taul4!E2:H476,4,FALSE)</f>
        <v>19.203600000000002</v>
      </c>
      <c r="G144" s="81">
        <v>43831</v>
      </c>
      <c r="H144" s="78">
        <v>5559</v>
      </c>
      <c r="I144" s="79">
        <v>1496960000</v>
      </c>
      <c r="J144" s="42">
        <v>3</v>
      </c>
      <c r="K144" s="77" t="s">
        <v>13</v>
      </c>
      <c r="L144" s="77" t="s">
        <v>14</v>
      </c>
      <c r="M144" s="77" t="s">
        <v>13</v>
      </c>
      <c r="N144" s="77" t="s">
        <v>934</v>
      </c>
      <c r="O144" s="77"/>
      <c r="P144" s="77" t="s">
        <v>934</v>
      </c>
      <c r="Q144" s="77" t="s">
        <v>934</v>
      </c>
      <c r="R144" s="77"/>
      <c r="S144" s="77"/>
      <c r="T144" s="42"/>
      <c r="U144" s="42"/>
      <c r="V144" s="42"/>
    </row>
    <row r="145" spans="1:22">
      <c r="A145" s="77" t="s">
        <v>863</v>
      </c>
      <c r="B145" s="77" t="s">
        <v>897</v>
      </c>
      <c r="C145" s="82" t="s">
        <v>898</v>
      </c>
      <c r="D145" s="77" t="e">
        <f>VLOOKUP(C145,Taul4!E2:H476,2,FALSE)</f>
        <v>#N/A</v>
      </c>
      <c r="E145" s="116">
        <v>70.058099999999996</v>
      </c>
      <c r="F145" s="116">
        <v>19.895900000000001</v>
      </c>
      <c r="G145" s="81">
        <v>43831</v>
      </c>
      <c r="H145" s="78">
        <v>2200</v>
      </c>
      <c r="I145" s="79">
        <v>1091590000</v>
      </c>
      <c r="J145" s="42">
        <v>3</v>
      </c>
      <c r="K145" s="77" t="s">
        <v>13</v>
      </c>
      <c r="L145" s="77" t="s">
        <v>14</v>
      </c>
      <c r="M145" s="77" t="s">
        <v>13</v>
      </c>
      <c r="N145" s="77" t="s">
        <v>934</v>
      </c>
      <c r="O145" s="77"/>
      <c r="P145" s="77" t="s">
        <v>934</v>
      </c>
      <c r="Q145" s="77" t="s">
        <v>934</v>
      </c>
      <c r="R145" s="77"/>
      <c r="S145" s="77"/>
      <c r="T145" s="42"/>
      <c r="U145" s="42"/>
      <c r="V145" s="42"/>
    </row>
    <row r="146" spans="1:22">
      <c r="A146" s="77" t="s">
        <v>863</v>
      </c>
      <c r="B146" s="77" t="s">
        <v>899</v>
      </c>
      <c r="C146" s="82" t="s">
        <v>900</v>
      </c>
      <c r="D146" s="77" t="e">
        <f>VLOOKUP(C146,Taul4!E2:H476,2,FALSE)</f>
        <v>#N/A</v>
      </c>
      <c r="E146" s="121">
        <v>69.5762</v>
      </c>
      <c r="F146" s="121">
        <v>20.216999999999999</v>
      </c>
      <c r="G146" s="81">
        <v>43831</v>
      </c>
      <c r="H146" s="78">
        <v>2794</v>
      </c>
      <c r="I146" s="79">
        <v>812560000</v>
      </c>
      <c r="J146" s="42">
        <v>3</v>
      </c>
      <c r="K146" s="77" t="s">
        <v>13</v>
      </c>
      <c r="L146" s="77" t="s">
        <v>14</v>
      </c>
      <c r="M146" s="77" t="s">
        <v>13</v>
      </c>
      <c r="N146" s="77" t="s">
        <v>934</v>
      </c>
      <c r="O146" s="77"/>
      <c r="P146" s="77" t="s">
        <v>934</v>
      </c>
      <c r="Q146" s="77" t="s">
        <v>934</v>
      </c>
      <c r="R146" s="77"/>
      <c r="S146" s="77"/>
      <c r="T146" s="42"/>
      <c r="U146" s="42"/>
      <c r="V146" s="42"/>
    </row>
    <row r="147" spans="1:22">
      <c r="A147" s="77" t="s">
        <v>863</v>
      </c>
      <c r="B147" s="77" t="s">
        <v>901</v>
      </c>
      <c r="C147" s="82" t="s">
        <v>2781</v>
      </c>
      <c r="D147" s="77" t="e">
        <f>VLOOKUP(C147,Taul4!E2:H476,2,FALSE)</f>
        <v>#N/A</v>
      </c>
      <c r="E147" s="116">
        <v>69.268600000000006</v>
      </c>
      <c r="F147" s="116">
        <v>19.960889999999999</v>
      </c>
      <c r="G147" s="81">
        <v>43831</v>
      </c>
      <c r="H147" s="78">
        <v>1829</v>
      </c>
      <c r="I147" s="79">
        <v>1542780000</v>
      </c>
      <c r="J147" s="42">
        <v>3</v>
      </c>
      <c r="K147" s="77" t="s">
        <v>13</v>
      </c>
      <c r="L147" s="77" t="s">
        <v>14</v>
      </c>
      <c r="M147" s="77" t="s">
        <v>13</v>
      </c>
      <c r="N147" s="77" t="s">
        <v>934</v>
      </c>
      <c r="O147" s="77"/>
      <c r="P147" s="77" t="s">
        <v>934</v>
      </c>
      <c r="Q147" s="77" t="s">
        <v>934</v>
      </c>
      <c r="R147" s="77"/>
      <c r="S147" s="77"/>
      <c r="T147" s="42"/>
      <c r="U147" s="42"/>
      <c r="V147" s="42"/>
    </row>
    <row r="148" spans="1:22">
      <c r="A148" s="77" t="s">
        <v>863</v>
      </c>
      <c r="B148" s="77" t="s">
        <v>902</v>
      </c>
      <c r="C148" s="82" t="s">
        <v>2782</v>
      </c>
      <c r="D148" s="77" t="e">
        <f>VLOOKUP(C148,Taul4!E2:H476,2,FALSE)</f>
        <v>#N/A</v>
      </c>
      <c r="E148" s="120">
        <v>69.554400000000001</v>
      </c>
      <c r="F148" s="120">
        <v>20.551400000000001</v>
      </c>
      <c r="G148" s="81">
        <v>43831</v>
      </c>
      <c r="H148" s="78">
        <v>2071</v>
      </c>
      <c r="I148" s="79">
        <v>991240000</v>
      </c>
      <c r="J148" s="42">
        <v>3</v>
      </c>
      <c r="K148" s="77" t="s">
        <v>13</v>
      </c>
      <c r="L148" s="77" t="s">
        <v>14</v>
      </c>
      <c r="M148" s="77" t="s">
        <v>13</v>
      </c>
      <c r="N148" s="77" t="s">
        <v>934</v>
      </c>
      <c r="O148" s="77"/>
      <c r="P148" s="77" t="s">
        <v>934</v>
      </c>
      <c r="Q148" s="77" t="s">
        <v>934</v>
      </c>
      <c r="R148" s="77"/>
      <c r="S148" s="77"/>
      <c r="T148" s="42"/>
      <c r="U148" s="42"/>
      <c r="V148" s="42"/>
    </row>
    <row r="149" spans="1:22">
      <c r="A149" s="77" t="s">
        <v>863</v>
      </c>
      <c r="B149" s="77" t="s">
        <v>903</v>
      </c>
      <c r="C149" s="82" t="s">
        <v>904</v>
      </c>
      <c r="D149" s="77" t="str">
        <f>VLOOKUP(C149,Taul4!E2:H476,2,FALSE)</f>
        <v>Troms</v>
      </c>
      <c r="E149" s="77">
        <f>VLOOKUP(C149,Taul4!E2:H476,3,FALSE)</f>
        <v>70.085300000000004</v>
      </c>
      <c r="F149" s="77">
        <f>VLOOKUP(C149,Taul4!E2:H476,4,FALSE)</f>
        <v>20.659400000000002</v>
      </c>
      <c r="G149" s="81">
        <v>43831</v>
      </c>
      <c r="H149" s="78">
        <v>2927</v>
      </c>
      <c r="I149" s="79">
        <v>473700000</v>
      </c>
      <c r="J149" s="42">
        <v>3</v>
      </c>
      <c r="K149" s="77" t="s">
        <v>13</v>
      </c>
      <c r="L149" s="77" t="s">
        <v>14</v>
      </c>
      <c r="M149" s="77" t="s">
        <v>13</v>
      </c>
      <c r="N149" s="77" t="s">
        <v>934</v>
      </c>
      <c r="O149" s="77"/>
      <c r="P149" s="77" t="s">
        <v>934</v>
      </c>
      <c r="Q149" s="77" t="s">
        <v>934</v>
      </c>
      <c r="R149" s="77"/>
      <c r="S149" s="77"/>
      <c r="T149" s="42"/>
      <c r="U149" s="42"/>
      <c r="V149" s="42"/>
    </row>
    <row r="150" spans="1:22">
      <c r="A150" s="77" t="s">
        <v>863</v>
      </c>
      <c r="B150" s="77" t="s">
        <v>905</v>
      </c>
      <c r="C150" s="82" t="s">
        <v>2783</v>
      </c>
      <c r="D150" s="77" t="e">
        <f>VLOOKUP(C150,Taul4!E2:H476,2,FALSE)</f>
        <v>#N/A</v>
      </c>
      <c r="E150" s="120">
        <v>69.769090000000006</v>
      </c>
      <c r="F150" s="120">
        <v>21.02496</v>
      </c>
      <c r="G150" s="81">
        <v>43831</v>
      </c>
      <c r="H150" s="78">
        <v>4861</v>
      </c>
      <c r="I150" s="79">
        <v>3437570000</v>
      </c>
      <c r="J150" s="42">
        <v>3</v>
      </c>
      <c r="K150" s="77" t="s">
        <v>13</v>
      </c>
      <c r="L150" s="77" t="s">
        <v>14</v>
      </c>
      <c r="M150" s="77" t="s">
        <v>13</v>
      </c>
      <c r="N150" s="77" t="s">
        <v>934</v>
      </c>
      <c r="O150" s="77"/>
      <c r="P150" s="77" t="s">
        <v>934</v>
      </c>
      <c r="Q150" s="77" t="s">
        <v>934</v>
      </c>
      <c r="R150" s="77"/>
      <c r="S150" s="77"/>
      <c r="T150" s="42"/>
      <c r="U150" s="42"/>
      <c r="V150" s="42"/>
    </row>
    <row r="151" spans="1:22">
      <c r="A151" s="77" t="s">
        <v>863</v>
      </c>
      <c r="B151" s="77" t="s">
        <v>906</v>
      </c>
      <c r="C151" s="82" t="s">
        <v>907</v>
      </c>
      <c r="D151" s="77" t="e">
        <f>VLOOKUP(C151,Taul4!E2:H476,2,FALSE)</f>
        <v>#N/A</v>
      </c>
      <c r="E151" s="116">
        <v>69.875939000000002</v>
      </c>
      <c r="F151" s="116">
        <v>22.0383256</v>
      </c>
      <c r="G151" s="81">
        <v>43831</v>
      </c>
      <c r="H151" s="78">
        <v>1191</v>
      </c>
      <c r="I151" s="79">
        <v>2109370000</v>
      </c>
      <c r="J151" s="42">
        <v>3</v>
      </c>
      <c r="K151" s="77" t="s">
        <v>13</v>
      </c>
      <c r="L151" s="77" t="s">
        <v>14</v>
      </c>
      <c r="M151" s="77" t="s">
        <v>13</v>
      </c>
      <c r="N151" s="77" t="s">
        <v>934</v>
      </c>
      <c r="O151" s="77"/>
      <c r="P151" s="77" t="s">
        <v>934</v>
      </c>
      <c r="Q151" s="77" t="s">
        <v>934</v>
      </c>
      <c r="R151" s="77"/>
      <c r="S151" s="77"/>
      <c r="T151" s="42"/>
      <c r="U151" s="42"/>
      <c r="V151" s="42"/>
    </row>
    <row r="152" spans="1:22">
      <c r="A152" s="77" t="s">
        <v>863</v>
      </c>
      <c r="B152" s="77" t="s">
        <v>908</v>
      </c>
      <c r="C152" s="82" t="s">
        <v>909</v>
      </c>
      <c r="D152" s="77" t="e">
        <f>VLOOKUP(C152,Taul4!E2:H476,2,FALSE)</f>
        <v>#N/A</v>
      </c>
      <c r="E152" s="77" t="e">
        <f>VLOOKUP(C152,Taul4!E2:H476,3,FALSE)</f>
        <v>#N/A</v>
      </c>
      <c r="F152" s="77" t="e">
        <f>VLOOKUP(C152,Taul4!E2:H476,4,FALSE)</f>
        <v>#N/A</v>
      </c>
      <c r="G152" s="81">
        <v>43831</v>
      </c>
      <c r="H152" s="78">
        <v>2910</v>
      </c>
      <c r="I152" s="79">
        <v>9707350000</v>
      </c>
      <c r="J152" s="42">
        <v>3</v>
      </c>
      <c r="K152" s="77" t="s">
        <v>13</v>
      </c>
      <c r="L152" s="77" t="s">
        <v>13</v>
      </c>
      <c r="M152" s="77" t="s">
        <v>13</v>
      </c>
      <c r="N152" s="77" t="s">
        <v>934</v>
      </c>
      <c r="O152" s="77"/>
      <c r="P152" s="77" t="s">
        <v>934</v>
      </c>
      <c r="Q152" s="77" t="s">
        <v>934</v>
      </c>
      <c r="R152" s="77"/>
      <c r="S152" s="77"/>
      <c r="T152" s="42"/>
      <c r="U152" s="42"/>
      <c r="V152" s="42"/>
    </row>
    <row r="153" spans="1:22">
      <c r="A153" s="77" t="s">
        <v>863</v>
      </c>
      <c r="B153" s="77" t="s">
        <v>910</v>
      </c>
      <c r="C153" s="82" t="s">
        <v>911</v>
      </c>
      <c r="D153" s="77" t="e">
        <f>VLOOKUP(C153,Taul4!E2:H476,2,FALSE)</f>
        <v>#N/A</v>
      </c>
      <c r="E153" s="77" t="e">
        <f>VLOOKUP(C153,Taul4!E2:H476,3,FALSE)</f>
        <v>#N/A</v>
      </c>
      <c r="F153" s="77" t="e">
        <f>VLOOKUP(C153,Taul4!E2:H476,4,FALSE)</f>
        <v>#N/A</v>
      </c>
      <c r="G153" s="81">
        <v>43831</v>
      </c>
      <c r="H153" s="78">
        <v>888</v>
      </c>
      <c r="I153" s="79">
        <v>688880000</v>
      </c>
      <c r="J153" s="42">
        <v>3</v>
      </c>
      <c r="K153" s="77" t="s">
        <v>13</v>
      </c>
      <c r="L153" s="77" t="s">
        <v>14</v>
      </c>
      <c r="M153" s="77" t="s">
        <v>13</v>
      </c>
      <c r="N153" s="77" t="s">
        <v>934</v>
      </c>
      <c r="O153" s="77"/>
      <c r="P153" s="77" t="s">
        <v>934</v>
      </c>
      <c r="Q153" s="77" t="s">
        <v>934</v>
      </c>
      <c r="R153" s="77"/>
      <c r="S153" s="77"/>
      <c r="T153" s="42"/>
      <c r="U153" s="42"/>
      <c r="V153" s="42"/>
    </row>
    <row r="154" spans="1:22">
      <c r="A154" s="77" t="s">
        <v>863</v>
      </c>
      <c r="B154" s="77" t="s">
        <v>912</v>
      </c>
      <c r="C154" s="82" t="s">
        <v>913</v>
      </c>
      <c r="D154" s="77" t="e">
        <f>VLOOKUP(C154,Taul4!E2:H476,2,FALSE)</f>
        <v>#N/A</v>
      </c>
      <c r="E154" s="77" t="e">
        <f>VLOOKUP(C154,Taul4!E2:H476,3,FALSE)</f>
        <v>#N/A</v>
      </c>
      <c r="F154" s="77" t="e">
        <f>VLOOKUP(C154,Taul4!E2:H476,4,FALSE)</f>
        <v>#N/A</v>
      </c>
      <c r="G154" s="81">
        <v>43831</v>
      </c>
      <c r="H154" s="78">
        <v>1005</v>
      </c>
      <c r="I154" s="79">
        <v>555570000</v>
      </c>
      <c r="J154" s="42">
        <v>3</v>
      </c>
      <c r="K154" s="77" t="s">
        <v>13</v>
      </c>
      <c r="L154" s="77" t="s">
        <v>14</v>
      </c>
      <c r="M154" s="77" t="s">
        <v>13</v>
      </c>
      <c r="N154" s="77" t="s">
        <v>934</v>
      </c>
      <c r="O154" s="77"/>
      <c r="P154" s="77" t="s">
        <v>934</v>
      </c>
      <c r="Q154" s="77" t="s">
        <v>934</v>
      </c>
      <c r="R154" s="77"/>
      <c r="S154" s="77"/>
      <c r="T154" s="42"/>
      <c r="U154" s="42"/>
      <c r="V154" s="42"/>
    </row>
    <row r="155" spans="1:22">
      <c r="A155" s="77" t="s">
        <v>863</v>
      </c>
      <c r="B155" s="77" t="s">
        <v>914</v>
      </c>
      <c r="C155" s="82" t="s">
        <v>915</v>
      </c>
      <c r="D155" s="77" t="e">
        <f>VLOOKUP(C155,Taul4!E2:H476,2,FALSE)</f>
        <v>#N/A</v>
      </c>
      <c r="E155" s="77" t="e">
        <f>VLOOKUP(C155,Taul4!E2:H476,3,FALSE)</f>
        <v>#N/A</v>
      </c>
      <c r="F155" s="77" t="e">
        <f>VLOOKUP(C155,Taul4!E2:H476,4,FALSE)</f>
        <v>#N/A</v>
      </c>
      <c r="G155" s="81">
        <v>43831</v>
      </c>
      <c r="H155" s="78">
        <v>1225</v>
      </c>
      <c r="I155" s="79">
        <v>1135830000</v>
      </c>
      <c r="J155" s="42">
        <v>3</v>
      </c>
      <c r="K155" s="77" t="s">
        <v>13</v>
      </c>
      <c r="L155" s="77" t="s">
        <v>14</v>
      </c>
      <c r="M155" s="77" t="s">
        <v>13</v>
      </c>
      <c r="N155" s="77" t="s">
        <v>934</v>
      </c>
      <c r="O155" s="77"/>
      <c r="P155" s="77" t="s">
        <v>934</v>
      </c>
      <c r="Q155" s="77" t="s">
        <v>934</v>
      </c>
      <c r="R155" s="77"/>
      <c r="S155" s="77"/>
      <c r="T155" s="42"/>
      <c r="U155" s="42"/>
      <c r="V155" s="42"/>
    </row>
    <row r="156" spans="1:22">
      <c r="A156" s="77" t="s">
        <v>863</v>
      </c>
      <c r="B156" s="77" t="s">
        <v>916</v>
      </c>
      <c r="C156" s="82" t="s">
        <v>917</v>
      </c>
      <c r="D156" s="77" t="e">
        <f>VLOOKUP(C156,Taul4!E2:H476,2,FALSE)</f>
        <v>#N/A</v>
      </c>
      <c r="E156" s="77" t="e">
        <f>VLOOKUP(C156,Taul4!E2:H476,3,FALSE)</f>
        <v>#N/A</v>
      </c>
      <c r="F156" s="77" t="e">
        <f>VLOOKUP(C156,Taul4!E2:H476,4,FALSE)</f>
        <v>#N/A</v>
      </c>
      <c r="G156" s="81">
        <v>43831</v>
      </c>
      <c r="H156" s="78">
        <v>3162</v>
      </c>
      <c r="I156" s="79">
        <v>925690000</v>
      </c>
      <c r="J156" s="42">
        <v>3</v>
      </c>
      <c r="K156" s="77" t="s">
        <v>13</v>
      </c>
      <c r="L156" s="77" t="s">
        <v>14</v>
      </c>
      <c r="M156" s="77" t="s">
        <v>13</v>
      </c>
      <c r="N156" s="77" t="s">
        <v>934</v>
      </c>
      <c r="O156" s="77"/>
      <c r="P156" s="77" t="s">
        <v>934</v>
      </c>
      <c r="Q156" s="77" t="s">
        <v>934</v>
      </c>
      <c r="R156" s="77"/>
      <c r="S156" s="77"/>
      <c r="T156" s="42"/>
      <c r="U156" s="42"/>
      <c r="V156" s="42"/>
    </row>
    <row r="157" spans="1:22">
      <c r="A157" s="77" t="s">
        <v>863</v>
      </c>
      <c r="B157" s="77" t="s">
        <v>918</v>
      </c>
      <c r="C157" s="82" t="s">
        <v>919</v>
      </c>
      <c r="D157" s="77" t="e">
        <f>VLOOKUP(C157,Taul4!E2:H476,2,FALSE)</f>
        <v>#N/A</v>
      </c>
      <c r="E157" s="77" t="e">
        <f>VLOOKUP(C157,Taul4!E2:H476,3,FALSE)</f>
        <v>#N/A</v>
      </c>
      <c r="F157" s="77" t="e">
        <f>VLOOKUP(C157,Taul4!E2:H476,4,FALSE)</f>
        <v>#N/A</v>
      </c>
      <c r="G157" s="81">
        <v>43831</v>
      </c>
      <c r="H157" s="78">
        <v>3998</v>
      </c>
      <c r="I157" s="79">
        <v>4872580000</v>
      </c>
      <c r="J157" s="42">
        <v>3</v>
      </c>
      <c r="K157" s="77" t="s">
        <v>13</v>
      </c>
      <c r="L157" s="77" t="s">
        <v>14</v>
      </c>
      <c r="M157" s="77" t="s">
        <v>13</v>
      </c>
      <c r="N157" s="77" t="s">
        <v>934</v>
      </c>
      <c r="O157" s="77"/>
      <c r="P157" s="77" t="s">
        <v>934</v>
      </c>
      <c r="Q157" s="77" t="s">
        <v>934</v>
      </c>
      <c r="R157" s="77"/>
      <c r="S157" s="77"/>
      <c r="T157" s="42"/>
      <c r="U157" s="42"/>
      <c r="V157" s="42"/>
    </row>
    <row r="158" spans="1:22">
      <c r="A158" s="77" t="s">
        <v>863</v>
      </c>
      <c r="B158" s="77" t="s">
        <v>920</v>
      </c>
      <c r="C158" s="82" t="s">
        <v>921</v>
      </c>
      <c r="D158" s="77" t="e">
        <f>VLOOKUP(C158,Taul4!E2:H476,2,FALSE)</f>
        <v>#N/A</v>
      </c>
      <c r="E158" s="77" t="e">
        <f>VLOOKUP(C158,Taul4!E2:H476,3,FALSE)</f>
        <v>#N/A</v>
      </c>
      <c r="F158" s="77" t="e">
        <f>VLOOKUP(C158,Taul4!E2:H476,4,FALSE)</f>
        <v>#N/A</v>
      </c>
      <c r="G158" s="81">
        <v>43831</v>
      </c>
      <c r="H158" s="78">
        <v>2628</v>
      </c>
      <c r="I158" s="79">
        <v>5452950000</v>
      </c>
      <c r="J158" s="42">
        <v>3</v>
      </c>
      <c r="K158" s="77" t="s">
        <v>13</v>
      </c>
      <c r="L158" s="77" t="s">
        <v>13</v>
      </c>
      <c r="M158" s="77" t="s">
        <v>13</v>
      </c>
      <c r="N158" s="77" t="s">
        <v>934</v>
      </c>
      <c r="O158" s="77"/>
      <c r="P158" s="77" t="s">
        <v>934</v>
      </c>
      <c r="Q158" s="77" t="s">
        <v>934</v>
      </c>
      <c r="R158" s="77"/>
      <c r="S158" s="77"/>
      <c r="T158" s="42"/>
      <c r="U158" s="42"/>
      <c r="V158" s="42"/>
    </row>
    <row r="159" spans="1:22">
      <c r="A159" s="77" t="s">
        <v>863</v>
      </c>
      <c r="B159" s="77" t="s">
        <v>922</v>
      </c>
      <c r="C159" s="82" t="s">
        <v>923</v>
      </c>
      <c r="D159" s="77" t="e">
        <f>VLOOKUP(C159,Taul4!E2:H476,2,FALSE)</f>
        <v>#N/A</v>
      </c>
      <c r="E159" s="77" t="e">
        <f>VLOOKUP(C159,Taul4!E2:H476,3,FALSE)</f>
        <v>#N/A</v>
      </c>
      <c r="F159" s="77" t="e">
        <f>VLOOKUP(C159,Taul4!E2:H476,4,FALSE)</f>
        <v>#N/A</v>
      </c>
      <c r="G159" s="81">
        <v>43831</v>
      </c>
      <c r="H159" s="78">
        <v>1290</v>
      </c>
      <c r="I159" s="79">
        <v>3459420000</v>
      </c>
      <c r="J159" s="42">
        <v>3</v>
      </c>
      <c r="K159" s="77" t="s">
        <v>13</v>
      </c>
      <c r="L159" s="77" t="s">
        <v>14</v>
      </c>
      <c r="M159" s="77" t="s">
        <v>13</v>
      </c>
      <c r="N159" s="77" t="s">
        <v>934</v>
      </c>
      <c r="O159" s="77"/>
      <c r="P159" s="77" t="s">
        <v>934</v>
      </c>
      <c r="Q159" s="77" t="s">
        <v>934</v>
      </c>
      <c r="R159" s="77"/>
      <c r="S159" s="77"/>
      <c r="T159" s="42"/>
      <c r="U159" s="42"/>
      <c r="V159" s="42"/>
    </row>
    <row r="160" spans="1:22">
      <c r="A160" s="77" t="s">
        <v>863</v>
      </c>
      <c r="B160" s="77" t="s">
        <v>924</v>
      </c>
      <c r="C160" s="82" t="s">
        <v>925</v>
      </c>
      <c r="D160" s="77" t="e">
        <f>VLOOKUP(C160,Taul4!E2:H476,2,FALSE)</f>
        <v>#N/A</v>
      </c>
      <c r="E160" s="77" t="e">
        <f>VLOOKUP(C160,Taul4!E2:H476,3,FALSE)</f>
        <v>#N/A</v>
      </c>
      <c r="F160" s="77" t="e">
        <f>VLOOKUP(C160,Taul4!E2:H476,4,FALSE)</f>
        <v>#N/A</v>
      </c>
      <c r="G160" s="81">
        <v>43831</v>
      </c>
      <c r="H160" s="78">
        <v>1132</v>
      </c>
      <c r="I160" s="79">
        <v>1416340000</v>
      </c>
      <c r="J160" s="42">
        <v>3</v>
      </c>
      <c r="K160" s="77" t="s">
        <v>13</v>
      </c>
      <c r="L160" s="77" t="s">
        <v>14</v>
      </c>
      <c r="M160" s="77" t="s">
        <v>13</v>
      </c>
      <c r="N160" s="77" t="s">
        <v>934</v>
      </c>
      <c r="O160" s="77"/>
      <c r="P160" s="77" t="s">
        <v>934</v>
      </c>
      <c r="Q160" s="77" t="s">
        <v>934</v>
      </c>
      <c r="R160" s="77"/>
      <c r="S160" s="77"/>
      <c r="T160" s="42"/>
      <c r="U160" s="42"/>
      <c r="V160" s="42"/>
    </row>
    <row r="161" spans="1:22">
      <c r="A161" s="77" t="s">
        <v>863</v>
      </c>
      <c r="B161" s="77" t="s">
        <v>926</v>
      </c>
      <c r="C161" s="82" t="s">
        <v>927</v>
      </c>
      <c r="D161" s="77" t="str">
        <f>VLOOKUP(C161,Taul4!E2:H476,2,FALSE)</f>
        <v>Finnmark</v>
      </c>
      <c r="E161" s="77">
        <f>VLOOKUP(C161,Taul4!E2:H476,3,FALSE)</f>
        <v>70.856999999999999</v>
      </c>
      <c r="F161" s="77">
        <f>VLOOKUP(C161,Taul4!E2:H476,4,FALSE)</f>
        <v>29.093</v>
      </c>
      <c r="G161" s="81">
        <v>43831</v>
      </c>
      <c r="H161" s="78">
        <v>957</v>
      </c>
      <c r="I161" s="79">
        <v>1121780000</v>
      </c>
      <c r="J161" s="42">
        <v>3</v>
      </c>
      <c r="K161" s="77" t="s">
        <v>13</v>
      </c>
      <c r="L161" s="77" t="s">
        <v>14</v>
      </c>
      <c r="M161" s="77" t="s">
        <v>13</v>
      </c>
      <c r="N161" s="77" t="s">
        <v>934</v>
      </c>
      <c r="O161" s="77"/>
      <c r="P161" s="77" t="s">
        <v>934</v>
      </c>
      <c r="Q161" s="77" t="s">
        <v>934</v>
      </c>
      <c r="R161" s="77"/>
      <c r="S161" s="77"/>
      <c r="T161" s="42"/>
      <c r="U161" s="42"/>
      <c r="V161" s="42"/>
    </row>
    <row r="162" spans="1:22">
      <c r="A162" s="77" t="s">
        <v>863</v>
      </c>
      <c r="B162" s="77" t="s">
        <v>928</v>
      </c>
      <c r="C162" s="82" t="s">
        <v>2784</v>
      </c>
      <c r="D162" s="77" t="e">
        <f>VLOOKUP(C162,Taul4!E2:H476,2,FALSE)</f>
        <v>#N/A</v>
      </c>
      <c r="E162" s="77">
        <v>70.084275599999998</v>
      </c>
      <c r="F162" s="120">
        <v>27.9868983</v>
      </c>
      <c r="G162" s="81">
        <v>43831</v>
      </c>
      <c r="H162" s="78">
        <v>2918</v>
      </c>
      <c r="I162" s="79">
        <v>4051350000</v>
      </c>
      <c r="J162" s="42">
        <v>3</v>
      </c>
      <c r="K162" s="77" t="s">
        <v>13</v>
      </c>
      <c r="L162" s="77" t="s">
        <v>14</v>
      </c>
      <c r="M162" s="77" t="s">
        <v>13</v>
      </c>
      <c r="N162" s="77" t="s">
        <v>934</v>
      </c>
      <c r="O162" s="77"/>
      <c r="P162" s="77" t="s">
        <v>934</v>
      </c>
      <c r="Q162" s="77" t="s">
        <v>934</v>
      </c>
      <c r="R162" s="77"/>
      <c r="S162" s="77"/>
      <c r="T162" s="42"/>
      <c r="U162" s="42"/>
      <c r="V162" s="42"/>
    </row>
    <row r="163" spans="1:22">
      <c r="A163" s="77" t="s">
        <v>863</v>
      </c>
      <c r="B163" s="77" t="s">
        <v>929</v>
      </c>
      <c r="C163" s="82" t="s">
        <v>2785</v>
      </c>
      <c r="D163" s="77" t="e">
        <f>VLOOKUP(C163,Taul4!E2:H476,2,FALSE)</f>
        <v>#N/A</v>
      </c>
      <c r="E163" s="120">
        <v>70.151970000000006</v>
      </c>
      <c r="F163" s="120">
        <v>28.864799999999999</v>
      </c>
      <c r="G163" s="81">
        <v>43831</v>
      </c>
      <c r="H163" s="78">
        <v>926</v>
      </c>
      <c r="I163" s="79">
        <v>1436940000</v>
      </c>
      <c r="J163" s="42">
        <v>3</v>
      </c>
      <c r="K163" s="77" t="s">
        <v>13</v>
      </c>
      <c r="L163" s="77" t="s">
        <v>14</v>
      </c>
      <c r="M163" s="77" t="s">
        <v>13</v>
      </c>
      <c r="N163" s="77" t="s">
        <v>934</v>
      </c>
      <c r="O163" s="77"/>
      <c r="P163" s="77" t="s">
        <v>934</v>
      </c>
      <c r="Q163" s="77" t="s">
        <v>934</v>
      </c>
      <c r="R163" s="77"/>
      <c r="S163" s="77"/>
      <c r="T163" s="42"/>
      <c r="U163" s="42"/>
      <c r="V163" s="42"/>
    </row>
    <row r="164" spans="1:22">
      <c r="A164" s="77" t="s">
        <v>863</v>
      </c>
      <c r="B164" s="77" t="s">
        <v>930</v>
      </c>
      <c r="C164" s="82" t="s">
        <v>931</v>
      </c>
      <c r="D164" s="77" t="str">
        <f>VLOOKUP(C164,Taul4!E2:H476,2,FALSE)</f>
        <v>Finnmark</v>
      </c>
      <c r="E164" s="77">
        <f>VLOOKUP(C164,Taul4!E2:H476,3,FALSE)</f>
        <v>70.4833</v>
      </c>
      <c r="F164" s="77">
        <f>VLOOKUP(C164,Taul4!E2:H476,4,FALSE)</f>
        <v>29.933299999999999</v>
      </c>
      <c r="G164" s="81">
        <v>43831</v>
      </c>
      <c r="H164" s="78">
        <v>2221</v>
      </c>
      <c r="I164" s="79">
        <v>1434780000</v>
      </c>
      <c r="J164" s="42">
        <v>3</v>
      </c>
      <c r="K164" s="77" t="s">
        <v>13</v>
      </c>
      <c r="L164" s="77" t="s">
        <v>14</v>
      </c>
      <c r="M164" s="77" t="s">
        <v>13</v>
      </c>
      <c r="N164" s="77" t="s">
        <v>934</v>
      </c>
      <c r="O164" s="77"/>
      <c r="P164" s="77" t="s">
        <v>934</v>
      </c>
      <c r="Q164" s="77" t="s">
        <v>934</v>
      </c>
      <c r="R164" s="77"/>
      <c r="S164" s="77"/>
      <c r="T164" s="42"/>
      <c r="U164" s="42"/>
      <c r="V164" s="42"/>
    </row>
    <row r="165" spans="1:22">
      <c r="A165" s="77" t="s">
        <v>863</v>
      </c>
      <c r="B165" s="77" t="s">
        <v>932</v>
      </c>
      <c r="C165" s="82" t="s">
        <v>933</v>
      </c>
      <c r="D165" s="77" t="e">
        <f>VLOOKUP(C165,Taul4!E2:H476,2,FALSE)</f>
        <v>#N/A</v>
      </c>
      <c r="E165" s="116">
        <v>69.728589999999997</v>
      </c>
      <c r="F165" s="116">
        <v>30.042639999999999</v>
      </c>
      <c r="G165" s="81">
        <v>43831</v>
      </c>
      <c r="H165" s="78">
        <v>10158</v>
      </c>
      <c r="I165" s="79">
        <v>3971420000</v>
      </c>
      <c r="J165" s="42">
        <v>3</v>
      </c>
      <c r="K165" s="77" t="s">
        <v>13</v>
      </c>
      <c r="L165" s="77" t="s">
        <v>14</v>
      </c>
      <c r="M165" s="77" t="s">
        <v>13</v>
      </c>
      <c r="N165" s="77" t="s">
        <v>934</v>
      </c>
      <c r="O165" s="77"/>
      <c r="P165" s="77" t="s">
        <v>934</v>
      </c>
      <c r="Q165" s="77" t="s">
        <v>934</v>
      </c>
      <c r="R165" s="77"/>
      <c r="S165" s="77"/>
      <c r="T165" s="42"/>
      <c r="U165" s="42"/>
      <c r="V165" s="42"/>
    </row>
    <row r="166" spans="1:22">
      <c r="A166" s="77" t="s">
        <v>201</v>
      </c>
      <c r="B166" s="77" t="s">
        <v>202</v>
      </c>
      <c r="C166" s="77" t="s">
        <v>203</v>
      </c>
      <c r="D166" s="77" t="str">
        <f>VLOOKUP(C166,Taul4!E2:H476,2,FALSE)</f>
        <v>Oslo</v>
      </c>
      <c r="E166" s="77">
        <f>VLOOKUP(C166,Taul4!E2:H476,3,FALSE)</f>
        <v>59.911099999999998</v>
      </c>
      <c r="F166" s="77">
        <f>VLOOKUP(C166,Taul4!E2:H476,4,FALSE)</f>
        <v>10.752800000000001</v>
      </c>
      <c r="G166" s="77" t="s">
        <v>13</v>
      </c>
      <c r="H166" s="77">
        <v>693494</v>
      </c>
      <c r="I166" s="77">
        <v>454120000</v>
      </c>
      <c r="J166" s="42">
        <v>1</v>
      </c>
      <c r="K166" s="77" t="s">
        <v>13</v>
      </c>
      <c r="L166" s="77" t="s">
        <v>14</v>
      </c>
      <c r="M166" s="77" t="s">
        <v>13</v>
      </c>
      <c r="N166" s="77" t="s">
        <v>2403</v>
      </c>
      <c r="O166" s="77" t="s">
        <v>2404</v>
      </c>
      <c r="P166" s="77" t="s">
        <v>203</v>
      </c>
      <c r="Q166" s="77" t="s">
        <v>2405</v>
      </c>
      <c r="R166" s="77" t="s">
        <v>2404</v>
      </c>
      <c r="S166" s="77" t="s">
        <v>203</v>
      </c>
      <c r="T166" s="42"/>
      <c r="U166" s="42"/>
      <c r="V166" s="42"/>
    </row>
    <row r="167" spans="1:22">
      <c r="A167" s="77" t="s">
        <v>410</v>
      </c>
      <c r="B167" s="77" t="s">
        <v>411</v>
      </c>
      <c r="C167" s="82" t="s">
        <v>412</v>
      </c>
      <c r="D167" s="77" t="str">
        <f>VLOOKUP(C167,Taul4!E2:H476,2,FALSE)</f>
        <v>Østfold</v>
      </c>
      <c r="E167" s="77">
        <f>VLOOKUP(C167,Taul4!E2:H476,3,FALSE)</f>
        <v>59.126399999999997</v>
      </c>
      <c r="F167" s="77">
        <f>VLOOKUP(C167,Taul4!E2:H476,4,FALSE)</f>
        <v>11.482799999999999</v>
      </c>
      <c r="G167" s="81">
        <v>43831</v>
      </c>
      <c r="H167" s="78">
        <v>31373</v>
      </c>
      <c r="I167" s="79">
        <v>642310000</v>
      </c>
      <c r="J167" s="42">
        <v>2</v>
      </c>
      <c r="K167" s="77" t="s">
        <v>13</v>
      </c>
      <c r="L167" s="77" t="s">
        <v>14</v>
      </c>
      <c r="M167" s="77" t="s">
        <v>13</v>
      </c>
      <c r="N167" s="77" t="s">
        <v>934</v>
      </c>
      <c r="O167" s="77"/>
      <c r="P167" s="77" t="s">
        <v>934</v>
      </c>
      <c r="Q167" s="77" t="s">
        <v>934</v>
      </c>
      <c r="R167" s="77"/>
      <c r="S167" s="77"/>
      <c r="T167" s="42"/>
      <c r="U167" s="42"/>
      <c r="V167" s="42"/>
    </row>
    <row r="168" spans="1:22">
      <c r="A168" s="77" t="s">
        <v>410</v>
      </c>
      <c r="B168" s="77" t="s">
        <v>413</v>
      </c>
      <c r="C168" s="82" t="s">
        <v>414</v>
      </c>
      <c r="D168" s="77" t="str">
        <f>VLOOKUP(C168,Taul4!E2:H476,2,FALSE)</f>
        <v>Østfold</v>
      </c>
      <c r="E168" s="77">
        <f>VLOOKUP(C168,Taul4!E2:H476,3,FALSE)</f>
        <v>59.433999999999997</v>
      </c>
      <c r="F168" s="77">
        <f>VLOOKUP(C168,Taul4!E2:H476,4,FALSE)</f>
        <v>10.6577</v>
      </c>
      <c r="G168" s="81">
        <v>43831</v>
      </c>
      <c r="H168" s="78">
        <v>49273</v>
      </c>
      <c r="I168" s="79">
        <v>137770000</v>
      </c>
      <c r="J168" s="42">
        <v>2</v>
      </c>
      <c r="K168" s="77" t="s">
        <v>13</v>
      </c>
      <c r="L168" s="77" t="s">
        <v>14</v>
      </c>
      <c r="M168" s="77" t="s">
        <v>13</v>
      </c>
      <c r="N168" s="77" t="s">
        <v>934</v>
      </c>
      <c r="O168" s="77"/>
      <c r="P168" s="77" t="s">
        <v>934</v>
      </c>
      <c r="Q168" s="77" t="s">
        <v>2405</v>
      </c>
      <c r="R168" s="77" t="s">
        <v>2404</v>
      </c>
      <c r="S168" s="77" t="s">
        <v>414</v>
      </c>
      <c r="T168" s="42"/>
      <c r="U168" s="42"/>
      <c r="V168" s="42"/>
    </row>
    <row r="169" spans="1:22">
      <c r="A169" s="77" t="s">
        <v>410</v>
      </c>
      <c r="B169" s="77" t="s">
        <v>415</v>
      </c>
      <c r="C169" s="82" t="s">
        <v>416</v>
      </c>
      <c r="D169" s="77" t="str">
        <f>VLOOKUP(C169,Taul4!E2:H476,2,FALSE)</f>
        <v>Østfold</v>
      </c>
      <c r="E169" s="77">
        <f>VLOOKUP(C169,Taul4!E2:H476,3,FALSE)</f>
        <v>59.283900000000003</v>
      </c>
      <c r="F169" s="77">
        <f>VLOOKUP(C169,Taul4!E2:H476,4,FALSE)</f>
        <v>11.1096</v>
      </c>
      <c r="G169" s="81">
        <v>43831</v>
      </c>
      <c r="H169" s="78">
        <v>56732</v>
      </c>
      <c r="I169" s="79">
        <v>405600000</v>
      </c>
      <c r="J169" s="42">
        <v>2</v>
      </c>
      <c r="K169" s="77" t="s">
        <v>13</v>
      </c>
      <c r="L169" s="77" t="s">
        <v>14</v>
      </c>
      <c r="M169" s="77" t="s">
        <v>13</v>
      </c>
      <c r="N169" s="77" t="s">
        <v>934</v>
      </c>
      <c r="O169" s="77"/>
      <c r="P169" s="77" t="s">
        <v>934</v>
      </c>
      <c r="Q169" s="77" t="s">
        <v>934</v>
      </c>
      <c r="R169" s="77"/>
      <c r="S169" s="77"/>
      <c r="T169" s="42"/>
      <c r="U169" s="42"/>
      <c r="V169" s="42"/>
    </row>
    <row r="170" spans="1:22">
      <c r="A170" s="77" t="s">
        <v>410</v>
      </c>
      <c r="B170" s="77" t="s">
        <v>417</v>
      </c>
      <c r="C170" s="82" t="s">
        <v>418</v>
      </c>
      <c r="D170" s="77" t="str">
        <f>VLOOKUP(C170,Taul4!E2:H476,2,FALSE)</f>
        <v>Østfold</v>
      </c>
      <c r="E170" s="77">
        <f>VLOOKUP(C170,Taul4!E2:H476,3,FALSE)</f>
        <v>59.216700000000003</v>
      </c>
      <c r="F170" s="77">
        <f>VLOOKUP(C170,Taul4!E2:H476,4,FALSE)</f>
        <v>10.95</v>
      </c>
      <c r="G170" s="81">
        <v>43831</v>
      </c>
      <c r="H170" s="78">
        <v>82385</v>
      </c>
      <c r="I170" s="79">
        <v>292560000</v>
      </c>
      <c r="J170" s="42">
        <v>2</v>
      </c>
      <c r="K170" s="77" t="s">
        <v>13</v>
      </c>
      <c r="L170" s="77" t="s">
        <v>14</v>
      </c>
      <c r="M170" s="77" t="s">
        <v>13</v>
      </c>
      <c r="N170" s="77" t="s">
        <v>934</v>
      </c>
      <c r="O170" s="77"/>
      <c r="P170" s="77" t="s">
        <v>934</v>
      </c>
      <c r="Q170" s="77" t="s">
        <v>934</v>
      </c>
      <c r="R170" s="77"/>
      <c r="S170" s="77"/>
      <c r="T170" s="42"/>
      <c r="U170" s="42"/>
      <c r="V170" s="42"/>
    </row>
    <row r="171" spans="1:22">
      <c r="A171" s="77" t="s">
        <v>410</v>
      </c>
      <c r="B171" s="77" t="s">
        <v>419</v>
      </c>
      <c r="C171" s="82" t="s">
        <v>420</v>
      </c>
      <c r="D171" s="77" t="str">
        <f>VLOOKUP(C171,Taul4!E2:H476,2,FALSE)</f>
        <v>Buskerud</v>
      </c>
      <c r="E171" s="77">
        <f>VLOOKUP(C171,Taul4!E2:H476,3,FALSE)</f>
        <v>59.743899999999996</v>
      </c>
      <c r="F171" s="77">
        <f>VLOOKUP(C171,Taul4!E2:H476,4,FALSE)</f>
        <v>10.204499999999999</v>
      </c>
      <c r="G171" s="81">
        <v>43831</v>
      </c>
      <c r="H171" s="78">
        <v>101386</v>
      </c>
      <c r="I171" s="79">
        <v>317680000</v>
      </c>
      <c r="J171" s="42">
        <v>2</v>
      </c>
      <c r="K171" s="77" t="s">
        <v>13</v>
      </c>
      <c r="L171" s="77" t="s">
        <v>14</v>
      </c>
      <c r="M171" s="77" t="s">
        <v>13</v>
      </c>
      <c r="N171" s="77" t="s">
        <v>934</v>
      </c>
      <c r="O171" s="77"/>
      <c r="P171" s="77" t="s">
        <v>934</v>
      </c>
      <c r="Q171" s="77" t="s">
        <v>2405</v>
      </c>
      <c r="R171" s="77" t="s">
        <v>2404</v>
      </c>
      <c r="S171" s="77" t="s">
        <v>420</v>
      </c>
      <c r="T171" s="42"/>
      <c r="U171" s="42"/>
      <c r="V171" s="42"/>
    </row>
    <row r="172" spans="1:22">
      <c r="A172" s="77" t="s">
        <v>410</v>
      </c>
      <c r="B172" s="77" t="s">
        <v>421</v>
      </c>
      <c r="C172" s="82" t="s">
        <v>422</v>
      </c>
      <c r="D172" s="77" t="str">
        <f>VLOOKUP(C172,Taul4!E2:H476,2,FALSE)</f>
        <v>Buskerud</v>
      </c>
      <c r="E172" s="77">
        <f>VLOOKUP(C172,Taul4!E2:H476,3,FALSE)</f>
        <v>59.664999999999999</v>
      </c>
      <c r="F172" s="77">
        <f>VLOOKUP(C172,Taul4!E2:H476,4,FALSE)</f>
        <v>9.6463999999999999</v>
      </c>
      <c r="G172" s="81">
        <v>43831</v>
      </c>
      <c r="H172" s="78">
        <v>27723</v>
      </c>
      <c r="I172" s="79">
        <v>793090000</v>
      </c>
      <c r="J172" s="42">
        <v>2</v>
      </c>
      <c r="K172" s="77" t="s">
        <v>13</v>
      </c>
      <c r="L172" s="77" t="s">
        <v>13</v>
      </c>
      <c r="M172" s="77" t="s">
        <v>13</v>
      </c>
      <c r="N172" s="77" t="s">
        <v>934</v>
      </c>
      <c r="O172" s="77"/>
      <c r="P172" s="77" t="s">
        <v>934</v>
      </c>
      <c r="Q172" s="77" t="s">
        <v>934</v>
      </c>
      <c r="R172" s="77"/>
      <c r="S172" s="77"/>
      <c r="T172" s="42"/>
      <c r="U172" s="42"/>
      <c r="V172" s="42"/>
    </row>
    <row r="173" spans="1:22">
      <c r="A173" s="77" t="s">
        <v>410</v>
      </c>
      <c r="B173" s="77" t="s">
        <v>423</v>
      </c>
      <c r="C173" s="82" t="s">
        <v>424</v>
      </c>
      <c r="D173" s="77" t="e">
        <f>VLOOKUP(C173,Taul4!E2:H476,2,FALSE)</f>
        <v>#N/A</v>
      </c>
      <c r="E173" s="77" t="e">
        <f>VLOOKUP(C173,Taul4!E2:H476,3,FALSE)</f>
        <v>#N/A</v>
      </c>
      <c r="F173" s="77" t="e">
        <f>VLOOKUP(C173,Taul4!E2:H476,4,FALSE)</f>
        <v>#N/A</v>
      </c>
      <c r="G173" s="81">
        <v>43831</v>
      </c>
      <c r="H173" s="78">
        <v>30641</v>
      </c>
      <c r="I173" s="79">
        <v>1555110000</v>
      </c>
      <c r="J173" s="42">
        <v>3</v>
      </c>
      <c r="K173" s="77" t="s">
        <v>13</v>
      </c>
      <c r="L173" s="77" t="s">
        <v>13</v>
      </c>
      <c r="M173" s="77" t="s">
        <v>13</v>
      </c>
      <c r="N173" s="77" t="s">
        <v>934</v>
      </c>
      <c r="O173" s="77"/>
      <c r="P173" s="77" t="s">
        <v>934</v>
      </c>
      <c r="Q173" s="77" t="s">
        <v>934</v>
      </c>
      <c r="R173" s="77"/>
      <c r="S173" s="77"/>
      <c r="T173" s="42"/>
      <c r="U173" s="42"/>
      <c r="V173" s="42"/>
    </row>
    <row r="174" spans="1:22">
      <c r="A174" s="77" t="s">
        <v>410</v>
      </c>
      <c r="B174" s="77" t="s">
        <v>425</v>
      </c>
      <c r="C174" s="82" t="s">
        <v>426</v>
      </c>
      <c r="D174" s="77" t="e">
        <f>VLOOKUP(C174,Taul4!E2:H476,2,FALSE)</f>
        <v>#N/A</v>
      </c>
      <c r="E174" s="77" t="e">
        <f>VLOOKUP(C174,Taul4!E2:H476,3,FALSE)</f>
        <v>#N/A</v>
      </c>
      <c r="F174" s="77" t="e">
        <f>VLOOKUP(C174,Taul4!E2:H476,4,FALSE)</f>
        <v>#N/A</v>
      </c>
      <c r="G174" s="81">
        <v>43831</v>
      </c>
      <c r="H174" s="78">
        <v>4668</v>
      </c>
      <c r="I174" s="79">
        <v>90120000</v>
      </c>
      <c r="J174" s="42">
        <v>3</v>
      </c>
      <c r="K174" s="77" t="s">
        <v>13</v>
      </c>
      <c r="L174" s="77" t="s">
        <v>14</v>
      </c>
      <c r="M174" s="77" t="s">
        <v>13</v>
      </c>
      <c r="N174" s="77" t="s">
        <v>934</v>
      </c>
      <c r="O174" s="77"/>
      <c r="P174" s="77" t="s">
        <v>934</v>
      </c>
      <c r="Q174" s="77" t="s">
        <v>934</v>
      </c>
      <c r="R174" s="77"/>
      <c r="S174" s="77"/>
      <c r="T174" s="42"/>
      <c r="U174" s="42"/>
      <c r="V174" s="42"/>
    </row>
    <row r="175" spans="1:22">
      <c r="A175" s="77" t="s">
        <v>410</v>
      </c>
      <c r="B175" s="77" t="s">
        <v>427</v>
      </c>
      <c r="C175" s="82" t="s">
        <v>428</v>
      </c>
      <c r="D175" s="77" t="e">
        <f>VLOOKUP(C175,Taul4!E2:H476,2,FALSE)</f>
        <v>#N/A</v>
      </c>
      <c r="E175" s="77" t="e">
        <f>VLOOKUP(C175,Taul4!E2:H476,3,FALSE)</f>
        <v>#N/A</v>
      </c>
      <c r="F175" s="77" t="e">
        <f>VLOOKUP(C175,Taul4!E2:H476,4,FALSE)</f>
        <v>#N/A</v>
      </c>
      <c r="G175" s="81">
        <v>43831</v>
      </c>
      <c r="H175" s="78">
        <v>1325</v>
      </c>
      <c r="I175" s="79">
        <v>319270000</v>
      </c>
      <c r="J175" s="42">
        <v>3</v>
      </c>
      <c r="K175" s="77" t="s">
        <v>13</v>
      </c>
      <c r="L175" s="77" t="s">
        <v>13</v>
      </c>
      <c r="M175" s="77" t="s">
        <v>13</v>
      </c>
      <c r="N175" s="77" t="s">
        <v>934</v>
      </c>
      <c r="O175" s="77"/>
      <c r="P175" s="77" t="s">
        <v>934</v>
      </c>
      <c r="Q175" s="77" t="s">
        <v>934</v>
      </c>
      <c r="R175" s="77"/>
      <c r="S175" s="77"/>
      <c r="T175" s="42"/>
      <c r="U175" s="42"/>
      <c r="V175" s="42"/>
    </row>
    <row r="176" spans="1:22">
      <c r="A176" s="77" t="s">
        <v>410</v>
      </c>
      <c r="B176" s="77" t="s">
        <v>429</v>
      </c>
      <c r="C176" s="82" t="s">
        <v>430</v>
      </c>
      <c r="D176" s="77" t="e">
        <f>VLOOKUP(C176,Taul4!E2:H476,2,FALSE)</f>
        <v>#N/A</v>
      </c>
      <c r="E176" s="77" t="e">
        <f>VLOOKUP(C176,Taul4!E2:H476,3,FALSE)</f>
        <v>#N/A</v>
      </c>
      <c r="F176" s="77" t="e">
        <f>VLOOKUP(C176,Taul4!E2:H476,4,FALSE)</f>
        <v>#N/A</v>
      </c>
      <c r="G176" s="81">
        <v>43831</v>
      </c>
      <c r="H176" s="78">
        <v>3595</v>
      </c>
      <c r="I176" s="79">
        <v>412900000</v>
      </c>
      <c r="J176" s="42">
        <v>3</v>
      </c>
      <c r="K176" s="77" t="s">
        <v>13</v>
      </c>
      <c r="L176" s="77" t="s">
        <v>13</v>
      </c>
      <c r="M176" s="77" t="s">
        <v>13</v>
      </c>
      <c r="N176" s="77" t="s">
        <v>934</v>
      </c>
      <c r="O176" s="77"/>
      <c r="P176" s="77" t="s">
        <v>934</v>
      </c>
      <c r="Q176" s="77" t="s">
        <v>934</v>
      </c>
      <c r="R176" s="77"/>
      <c r="S176" s="77"/>
      <c r="T176" s="42"/>
      <c r="U176" s="42"/>
      <c r="V176" s="42"/>
    </row>
    <row r="177" spans="1:22">
      <c r="A177" s="77" t="s">
        <v>410</v>
      </c>
      <c r="B177" s="77" t="s">
        <v>431</v>
      </c>
      <c r="C177" s="82" t="s">
        <v>432</v>
      </c>
      <c r="D177" s="77" t="e">
        <f>VLOOKUP(C177,Taul4!E2:H476,2,FALSE)</f>
        <v>#N/A</v>
      </c>
      <c r="E177" s="77" t="e">
        <f>VLOOKUP(C177,Taul4!E2:H476,3,FALSE)</f>
        <v>#N/A</v>
      </c>
      <c r="F177" s="77" t="e">
        <f>VLOOKUP(C177,Taul4!E2:H476,4,FALSE)</f>
        <v>#N/A</v>
      </c>
      <c r="G177" s="81">
        <v>43831</v>
      </c>
      <c r="H177" s="78">
        <v>44792</v>
      </c>
      <c r="I177" s="79">
        <v>791930000</v>
      </c>
      <c r="J177" s="42">
        <v>2</v>
      </c>
      <c r="K177" s="77" t="s">
        <v>13</v>
      </c>
      <c r="L177" s="77" t="s">
        <v>13</v>
      </c>
      <c r="M177" s="77" t="s">
        <v>13</v>
      </c>
      <c r="N177" s="77" t="s">
        <v>934</v>
      </c>
      <c r="O177" s="77"/>
      <c r="P177" s="77" t="s">
        <v>934</v>
      </c>
      <c r="Q177" s="77" t="s">
        <v>2405</v>
      </c>
      <c r="R177" s="77" t="s">
        <v>2404</v>
      </c>
      <c r="S177" s="77" t="s">
        <v>432</v>
      </c>
      <c r="T177" s="42"/>
      <c r="U177" s="42"/>
      <c r="V177" s="42"/>
    </row>
    <row r="178" spans="1:22">
      <c r="A178" s="77" t="s">
        <v>410</v>
      </c>
      <c r="B178" s="77" t="s">
        <v>433</v>
      </c>
      <c r="C178" s="82" t="s">
        <v>434</v>
      </c>
      <c r="D178" s="77" t="str">
        <f>VLOOKUP(C178,Taul4!E2:H476,2,FALSE)</f>
        <v>Østfold</v>
      </c>
      <c r="E178" s="77">
        <f>VLOOKUP(C178,Taul4!E2:H476,3,FALSE)</f>
        <v>59.480600000000003</v>
      </c>
      <c r="F178" s="77">
        <f>VLOOKUP(C178,Taul4!E2:H476,4,FALSE)</f>
        <v>11.144399999999999</v>
      </c>
      <c r="G178" s="81">
        <v>43831</v>
      </c>
      <c r="H178" s="78">
        <v>3805</v>
      </c>
      <c r="I178" s="79">
        <v>101200000</v>
      </c>
      <c r="J178" s="42">
        <v>3</v>
      </c>
      <c r="K178" s="77" t="s">
        <v>13</v>
      </c>
      <c r="L178" s="77" t="s">
        <v>13</v>
      </c>
      <c r="M178" s="77" t="s">
        <v>13</v>
      </c>
      <c r="N178" s="77" t="s">
        <v>934</v>
      </c>
      <c r="O178" s="77"/>
      <c r="P178" s="77" t="s">
        <v>934</v>
      </c>
      <c r="Q178" s="77" t="s">
        <v>934</v>
      </c>
      <c r="R178" s="77"/>
      <c r="S178" s="77"/>
      <c r="T178" s="42"/>
      <c r="U178" s="42"/>
      <c r="V178" s="42"/>
    </row>
    <row r="179" spans="1:22">
      <c r="A179" s="77" t="s">
        <v>410</v>
      </c>
      <c r="B179" s="77" t="s">
        <v>435</v>
      </c>
      <c r="C179" s="82" t="s">
        <v>436</v>
      </c>
      <c r="D179" s="77" t="str">
        <f>VLOOKUP(C179,Taul4!E2:H476,2,FALSE)</f>
        <v>Østfold</v>
      </c>
      <c r="E179" s="77">
        <f>VLOOKUP(C179,Taul4!E2:H476,3,FALSE)</f>
        <v>59.373100000000001</v>
      </c>
      <c r="F179" s="77">
        <f>VLOOKUP(C179,Taul4!E2:H476,4,FALSE)</f>
        <v>11.420299999999999</v>
      </c>
      <c r="G179" s="81">
        <v>43831</v>
      </c>
      <c r="H179" s="78">
        <v>8255</v>
      </c>
      <c r="I179" s="79">
        <v>434710000</v>
      </c>
      <c r="J179" s="42">
        <v>3</v>
      </c>
      <c r="K179" s="77" t="s">
        <v>13</v>
      </c>
      <c r="L179" s="77" t="s">
        <v>13</v>
      </c>
      <c r="M179" s="77" t="s">
        <v>13</v>
      </c>
      <c r="N179" s="77" t="s">
        <v>934</v>
      </c>
      <c r="O179" s="77"/>
      <c r="P179" s="77" t="s">
        <v>934</v>
      </c>
      <c r="Q179" s="77" t="s">
        <v>934</v>
      </c>
      <c r="R179" s="77"/>
      <c r="S179" s="77"/>
      <c r="T179" s="42"/>
      <c r="U179" s="42"/>
      <c r="V179" s="42"/>
    </row>
    <row r="180" spans="1:22">
      <c r="A180" s="77" t="s">
        <v>410</v>
      </c>
      <c r="B180" s="77" t="s">
        <v>437</v>
      </c>
      <c r="C180" s="82" t="s">
        <v>438</v>
      </c>
      <c r="D180" s="77" t="str">
        <f>VLOOKUP(C180,Taul4!E2:H476,2,FALSE)</f>
        <v>Østfold</v>
      </c>
      <c r="E180" s="77">
        <f>VLOOKUP(C180,Taul4!E2:H476,3,FALSE)</f>
        <v>59.3489</v>
      </c>
      <c r="F180" s="77">
        <f>VLOOKUP(C180,Taul4!E2:H476,4,FALSE)</f>
        <v>10.855</v>
      </c>
      <c r="G180" s="81">
        <v>43831</v>
      </c>
      <c r="H180" s="78">
        <v>7508</v>
      </c>
      <c r="I180" s="79">
        <v>118770000</v>
      </c>
      <c r="J180" s="42">
        <v>3</v>
      </c>
      <c r="K180" s="77" t="s">
        <v>13</v>
      </c>
      <c r="L180" s="77" t="s">
        <v>14</v>
      </c>
      <c r="M180" s="77" t="s">
        <v>13</v>
      </c>
      <c r="N180" s="77" t="s">
        <v>934</v>
      </c>
      <c r="O180" s="77"/>
      <c r="P180" s="77" t="s">
        <v>934</v>
      </c>
      <c r="Q180" s="77" t="s">
        <v>934</v>
      </c>
      <c r="R180" s="77"/>
      <c r="S180" s="77"/>
      <c r="T180" s="42"/>
      <c r="U180" s="42"/>
      <c r="V180" s="42"/>
    </row>
    <row r="181" spans="1:22">
      <c r="A181" s="77" t="s">
        <v>410</v>
      </c>
      <c r="B181" s="77" t="s">
        <v>439</v>
      </c>
      <c r="C181" s="82" t="s">
        <v>2745</v>
      </c>
      <c r="D181" s="77" t="str">
        <f>VLOOKUP(C181,Taul4!E2:H476,2,FALSE)</f>
        <v>Hedmark</v>
      </c>
      <c r="E181" s="77">
        <f>VLOOKUP(C181,Taul4!E2:H476,3,FALSE)</f>
        <v>60.678400000000003</v>
      </c>
      <c r="F181" s="77">
        <f>VLOOKUP(C181,Taul4!E2:H476,4,FALSE)</f>
        <v>11.8331</v>
      </c>
      <c r="G181" s="81">
        <v>43831</v>
      </c>
      <c r="H181" s="78">
        <v>5736</v>
      </c>
      <c r="I181" s="79">
        <v>256959999.99999997</v>
      </c>
      <c r="J181" s="42">
        <v>3</v>
      </c>
      <c r="K181" s="77" t="s">
        <v>13</v>
      </c>
      <c r="L181" s="77" t="s">
        <v>13</v>
      </c>
      <c r="M181" s="77" t="s">
        <v>13</v>
      </c>
      <c r="N181" s="77" t="s">
        <v>934</v>
      </c>
      <c r="O181" s="77"/>
      <c r="P181" s="77" t="s">
        <v>934</v>
      </c>
      <c r="Q181" s="77" t="s">
        <v>934</v>
      </c>
      <c r="R181" s="77"/>
      <c r="S181" s="77"/>
      <c r="T181" s="42"/>
      <c r="U181" s="42"/>
      <c r="V181" s="42"/>
    </row>
    <row r="182" spans="1:22">
      <c r="A182" s="77" t="s">
        <v>410</v>
      </c>
      <c r="B182" s="77" t="s">
        <v>440</v>
      </c>
      <c r="C182" s="82" t="s">
        <v>441</v>
      </c>
      <c r="D182" s="77" t="str">
        <f>VLOOKUP(C182,Taul4!E2:H476,2,FALSE)</f>
        <v>Akershus</v>
      </c>
      <c r="E182" s="77">
        <f>VLOOKUP(C182,Taul4!E2:H476,3,FALSE)</f>
        <v>59.575000000000003</v>
      </c>
      <c r="F182" s="77">
        <f>VLOOKUP(C182,Taul4!E2:H476,4,FALSE)</f>
        <v>10.7319</v>
      </c>
      <c r="G182" s="81">
        <v>43831</v>
      </c>
      <c r="H182" s="78">
        <v>18042</v>
      </c>
      <c r="I182" s="79">
        <v>133970000</v>
      </c>
      <c r="J182" s="42">
        <v>2</v>
      </c>
      <c r="K182" s="77" t="s">
        <v>13</v>
      </c>
      <c r="L182" s="77" t="s">
        <v>14</v>
      </c>
      <c r="M182" s="77" t="s">
        <v>13</v>
      </c>
      <c r="N182" s="77" t="s">
        <v>934</v>
      </c>
      <c r="O182" s="77"/>
      <c r="P182" s="77" t="s">
        <v>934</v>
      </c>
      <c r="Q182" s="77" t="s">
        <v>2405</v>
      </c>
      <c r="R182" s="77" t="s">
        <v>2404</v>
      </c>
      <c r="S182" s="77" t="s">
        <v>441</v>
      </c>
      <c r="T182" s="42"/>
      <c r="U182" s="42"/>
      <c r="V182" s="42"/>
    </row>
    <row r="183" spans="1:22">
      <c r="A183" s="77" t="s">
        <v>410</v>
      </c>
      <c r="B183" s="77" t="s">
        <v>442</v>
      </c>
      <c r="C183" s="82" t="s">
        <v>443</v>
      </c>
      <c r="D183" s="77" t="e">
        <f>VLOOKUP(C183,Taul4!E2:H476,2,FALSE)</f>
        <v>#N/A</v>
      </c>
      <c r="E183" s="116">
        <v>59.766944444444</v>
      </c>
      <c r="F183" s="116">
        <v>10.812777777778001</v>
      </c>
      <c r="G183" s="81">
        <v>43831</v>
      </c>
      <c r="H183" s="78">
        <v>59288</v>
      </c>
      <c r="I183" s="79">
        <v>203000000</v>
      </c>
      <c r="J183" s="42">
        <v>2</v>
      </c>
      <c r="K183" s="77" t="s">
        <v>13</v>
      </c>
      <c r="L183" s="77" t="s">
        <v>14</v>
      </c>
      <c r="M183" s="77" t="s">
        <v>13</v>
      </c>
      <c r="N183" s="77" t="s">
        <v>934</v>
      </c>
      <c r="O183" s="77"/>
      <c r="P183" s="77" t="s">
        <v>934</v>
      </c>
      <c r="Q183" s="77" t="s">
        <v>2405</v>
      </c>
      <c r="R183" s="77" t="s">
        <v>2404</v>
      </c>
      <c r="S183" s="77" t="s">
        <v>443</v>
      </c>
      <c r="T183" s="42"/>
      <c r="U183" s="42"/>
      <c r="V183" s="42"/>
    </row>
    <row r="184" spans="1:22">
      <c r="A184" s="77" t="s">
        <v>410</v>
      </c>
      <c r="B184" s="77" t="s">
        <v>444</v>
      </c>
      <c r="C184" s="82" t="s">
        <v>445</v>
      </c>
      <c r="D184" s="77" t="str">
        <f>VLOOKUP(C184,Taul4!E2:H476,2,FALSE)</f>
        <v>Akershus</v>
      </c>
      <c r="E184" s="77">
        <f>VLOOKUP(C184,Taul4!E2:H476,3,FALSE)</f>
        <v>59.660299999999999</v>
      </c>
      <c r="F184" s="77">
        <f>VLOOKUP(C184,Taul4!E2:H476,4,FALSE)</f>
        <v>10.7836</v>
      </c>
      <c r="G184" s="81">
        <v>43831</v>
      </c>
      <c r="H184" s="78">
        <v>20439</v>
      </c>
      <c r="I184" s="79">
        <v>102680000</v>
      </c>
      <c r="J184" s="42">
        <v>2</v>
      </c>
      <c r="K184" s="77" t="s">
        <v>13</v>
      </c>
      <c r="L184" s="77" t="s">
        <v>14</v>
      </c>
      <c r="M184" s="77" t="s">
        <v>13</v>
      </c>
      <c r="N184" s="77" t="s">
        <v>934</v>
      </c>
      <c r="O184" s="77"/>
      <c r="P184" s="77" t="s">
        <v>934</v>
      </c>
      <c r="Q184" s="77" t="s">
        <v>2405</v>
      </c>
      <c r="R184" s="77" t="s">
        <v>2404</v>
      </c>
      <c r="S184" s="77" t="s">
        <v>445</v>
      </c>
      <c r="T184" s="42"/>
      <c r="U184" s="42"/>
      <c r="V184" s="42"/>
    </row>
    <row r="185" spans="1:22">
      <c r="A185" s="77" t="s">
        <v>410</v>
      </c>
      <c r="B185" s="77" t="s">
        <v>446</v>
      </c>
      <c r="C185" s="82" t="s">
        <v>447</v>
      </c>
      <c r="D185" s="77" t="str">
        <f>VLOOKUP(C185,Taul4!E2:H476,2,FALSE)</f>
        <v>Akershus</v>
      </c>
      <c r="E185" s="77">
        <f>VLOOKUP(C185,Taul4!E2:H476,3,FALSE)</f>
        <v>59.698900000000002</v>
      </c>
      <c r="F185" s="77">
        <f>VLOOKUP(C185,Taul4!E2:H476,4,FALSE)</f>
        <v>10.6553</v>
      </c>
      <c r="G185" s="81">
        <v>43831</v>
      </c>
      <c r="H185" s="78">
        <v>15877</v>
      </c>
      <c r="I185" s="79">
        <v>85700000</v>
      </c>
      <c r="J185" s="42">
        <v>2</v>
      </c>
      <c r="K185" s="77" t="s">
        <v>13</v>
      </c>
      <c r="L185" s="77" t="s">
        <v>14</v>
      </c>
      <c r="M185" s="77" t="s">
        <v>13</v>
      </c>
      <c r="N185" s="77" t="s">
        <v>934</v>
      </c>
      <c r="O185" s="77"/>
      <c r="P185" s="77" t="s">
        <v>934</v>
      </c>
      <c r="Q185" s="77" t="s">
        <v>2405</v>
      </c>
      <c r="R185" s="77" t="s">
        <v>2404</v>
      </c>
      <c r="S185" s="77" t="s">
        <v>447</v>
      </c>
      <c r="T185" s="42"/>
      <c r="U185" s="42"/>
      <c r="V185" s="42"/>
    </row>
    <row r="186" spans="1:22">
      <c r="A186" s="77" t="s">
        <v>410</v>
      </c>
      <c r="B186" s="77" t="s">
        <v>448</v>
      </c>
      <c r="C186" s="82" t="s">
        <v>449</v>
      </c>
      <c r="D186" s="77" t="e">
        <f>VLOOKUP(C186,Taul4!E2:H476,2,FALSE)</f>
        <v>#N/A</v>
      </c>
      <c r="E186" s="116">
        <v>59.865527999999998</v>
      </c>
      <c r="F186" s="120">
        <v>10.659401000000001</v>
      </c>
      <c r="G186" s="81">
        <v>43831</v>
      </c>
      <c r="H186" s="78">
        <v>19616</v>
      </c>
      <c r="I186" s="79">
        <v>61460000</v>
      </c>
      <c r="J186" s="42">
        <v>2</v>
      </c>
      <c r="K186" s="77" t="s">
        <v>13</v>
      </c>
      <c r="L186" s="77" t="s">
        <v>14</v>
      </c>
      <c r="M186" s="77" t="s">
        <v>13</v>
      </c>
      <c r="N186" s="77" t="s">
        <v>934</v>
      </c>
      <c r="O186" s="77"/>
      <c r="P186" s="77" t="s">
        <v>934</v>
      </c>
      <c r="Q186" s="77" t="s">
        <v>2405</v>
      </c>
      <c r="R186" s="77" t="s">
        <v>2404</v>
      </c>
      <c r="S186" s="77" t="s">
        <v>449</v>
      </c>
      <c r="T186" s="42"/>
      <c r="U186" s="42"/>
      <c r="V186" s="42"/>
    </row>
    <row r="187" spans="1:22">
      <c r="A187" s="77" t="s">
        <v>410</v>
      </c>
      <c r="B187" s="77" t="s">
        <v>450</v>
      </c>
      <c r="C187" s="82" t="s">
        <v>451</v>
      </c>
      <c r="D187" s="77" t="e">
        <f>VLOOKUP(C187,Taul4!E2:H476,2,FALSE)</f>
        <v>#N/A</v>
      </c>
      <c r="E187" s="116">
        <v>59.894550000000002</v>
      </c>
      <c r="F187" s="116">
        <v>10.546343</v>
      </c>
      <c r="G187" s="81">
        <v>43831</v>
      </c>
      <c r="H187" s="78">
        <v>127731</v>
      </c>
      <c r="I187" s="79">
        <v>192290000</v>
      </c>
      <c r="J187" s="42">
        <v>1</v>
      </c>
      <c r="K187" s="77" t="s">
        <v>13</v>
      </c>
      <c r="L187" s="77" t="s">
        <v>14</v>
      </c>
      <c r="M187" s="77" t="s">
        <v>13</v>
      </c>
      <c r="N187" s="77" t="s">
        <v>934</v>
      </c>
      <c r="O187" s="77"/>
      <c r="P187" s="77" t="s">
        <v>934</v>
      </c>
      <c r="Q187" s="77" t="s">
        <v>2405</v>
      </c>
      <c r="R187" s="77" t="s">
        <v>2404</v>
      </c>
      <c r="S187" s="77" t="s">
        <v>451</v>
      </c>
      <c r="T187" s="42"/>
      <c r="U187" s="42"/>
      <c r="V187" s="42"/>
    </row>
    <row r="188" spans="1:22">
      <c r="A188" s="77" t="s">
        <v>410</v>
      </c>
      <c r="B188" s="77" t="s">
        <v>452</v>
      </c>
      <c r="C188" s="82" t="s">
        <v>453</v>
      </c>
      <c r="D188" s="77" t="str">
        <f>VLOOKUP(C188,Taul4!E2:H476,2,FALSE)</f>
        <v>Akershus</v>
      </c>
      <c r="E188" s="77">
        <f>VLOOKUP(C188,Taul4!E2:H476,3,FALSE)</f>
        <v>59.833100000000002</v>
      </c>
      <c r="F188" s="77">
        <f>VLOOKUP(C188,Taul4!E2:H476,4,FALSE)</f>
        <v>10.4392</v>
      </c>
      <c r="G188" s="81">
        <v>43831</v>
      </c>
      <c r="H188" s="78">
        <v>94441</v>
      </c>
      <c r="I188" s="79">
        <v>376620000</v>
      </c>
      <c r="J188" s="42">
        <v>2</v>
      </c>
      <c r="K188" s="77" t="s">
        <v>13</v>
      </c>
      <c r="L188" s="77" t="s">
        <v>14</v>
      </c>
      <c r="M188" s="77" t="s">
        <v>13</v>
      </c>
      <c r="N188" s="77" t="s">
        <v>934</v>
      </c>
      <c r="O188" s="77"/>
      <c r="P188" s="77" t="s">
        <v>934</v>
      </c>
      <c r="Q188" s="77" t="s">
        <v>2405</v>
      </c>
      <c r="R188" s="77" t="s">
        <v>2404</v>
      </c>
      <c r="S188" s="77" t="s">
        <v>453</v>
      </c>
      <c r="T188" s="42"/>
      <c r="U188" s="42"/>
      <c r="V188" s="42"/>
    </row>
    <row r="189" spans="1:22">
      <c r="A189" s="77" t="s">
        <v>410</v>
      </c>
      <c r="B189" s="77" t="s">
        <v>454</v>
      </c>
      <c r="C189" s="82" t="s">
        <v>455</v>
      </c>
      <c r="D189" s="77" t="e">
        <f>VLOOKUP(C189,Taul4!E2:H476,2,FALSE)</f>
        <v>#N/A</v>
      </c>
      <c r="E189" s="116">
        <v>59.883209999999998</v>
      </c>
      <c r="F189" s="116">
        <v>11.564909999999999</v>
      </c>
      <c r="G189" s="81">
        <v>43831</v>
      </c>
      <c r="H189" s="78">
        <v>17390</v>
      </c>
      <c r="I189" s="79">
        <v>1144800000</v>
      </c>
      <c r="J189" s="42">
        <v>3</v>
      </c>
      <c r="K189" s="77" t="s">
        <v>13</v>
      </c>
      <c r="L189" s="77" t="s">
        <v>13</v>
      </c>
      <c r="M189" s="77" t="s">
        <v>13</v>
      </c>
      <c r="N189" s="77" t="s">
        <v>934</v>
      </c>
      <c r="O189" s="77"/>
      <c r="P189" s="77" t="s">
        <v>934</v>
      </c>
      <c r="Q189" s="77" t="s">
        <v>2405</v>
      </c>
      <c r="R189" s="77" t="s">
        <v>2404</v>
      </c>
      <c r="S189" s="77" t="s">
        <v>455</v>
      </c>
      <c r="T189" s="42"/>
      <c r="U189" s="42"/>
      <c r="V189" s="42"/>
    </row>
    <row r="190" spans="1:22">
      <c r="A190" s="77" t="s">
        <v>410</v>
      </c>
      <c r="B190" s="77" t="s">
        <v>456</v>
      </c>
      <c r="C190" s="82" t="s">
        <v>457</v>
      </c>
      <c r="D190" s="77" t="e">
        <f>VLOOKUP(C190,Taul4!E2:H476,2,FALSE)</f>
        <v>#N/A</v>
      </c>
      <c r="E190" s="116">
        <v>59.942259999999997</v>
      </c>
      <c r="F190" s="116">
        <v>11.058210000000001</v>
      </c>
      <c r="G190" s="81">
        <v>43831</v>
      </c>
      <c r="H190" s="78">
        <v>18530</v>
      </c>
      <c r="I190" s="79">
        <v>71680000</v>
      </c>
      <c r="J190" s="42">
        <v>1</v>
      </c>
      <c r="K190" s="77" t="s">
        <v>13</v>
      </c>
      <c r="L190" s="77" t="s">
        <v>13</v>
      </c>
      <c r="M190" s="77" t="s">
        <v>13</v>
      </c>
      <c r="N190" s="77" t="s">
        <v>934</v>
      </c>
      <c r="O190" s="77"/>
      <c r="P190" s="77" t="s">
        <v>934</v>
      </c>
      <c r="Q190" s="77" t="s">
        <v>2405</v>
      </c>
      <c r="R190" s="77" t="s">
        <v>2404</v>
      </c>
      <c r="S190" s="77" t="s">
        <v>457</v>
      </c>
      <c r="T190" s="42"/>
      <c r="U190" s="42"/>
      <c r="V190" s="42"/>
    </row>
    <row r="191" spans="1:22">
      <c r="A191" s="77" t="s">
        <v>410</v>
      </c>
      <c r="B191" s="77" t="s">
        <v>458</v>
      </c>
      <c r="C191" s="82" t="s">
        <v>459</v>
      </c>
      <c r="D191" s="77" t="str">
        <f>VLOOKUP(C191,Taul4!E2:H476,2,FALSE)</f>
        <v>Akershus</v>
      </c>
      <c r="E191" s="77">
        <f>VLOOKUP(C191,Taul4!E2:H476,3,FALSE)</f>
        <v>59.7639</v>
      </c>
      <c r="F191" s="77">
        <f>VLOOKUP(C191,Taul4!E2:H476,4,FALSE)</f>
        <v>11.144399999999999</v>
      </c>
      <c r="G191" s="81">
        <v>43831</v>
      </c>
      <c r="H191" s="78">
        <v>11110</v>
      </c>
      <c r="I191" s="79">
        <v>232580000</v>
      </c>
      <c r="J191" s="42">
        <v>3</v>
      </c>
      <c r="K191" s="77" t="s">
        <v>13</v>
      </c>
      <c r="L191" s="77" t="s">
        <v>13</v>
      </c>
      <c r="M191" s="77" t="s">
        <v>13</v>
      </c>
      <c r="N191" s="77" t="s">
        <v>934</v>
      </c>
      <c r="O191" s="77"/>
      <c r="P191" s="77" t="s">
        <v>934</v>
      </c>
      <c r="Q191" s="77" t="s">
        <v>2405</v>
      </c>
      <c r="R191" s="77" t="s">
        <v>2404</v>
      </c>
      <c r="S191" s="77" t="s">
        <v>459</v>
      </c>
      <c r="T191" s="42"/>
      <c r="U191" s="42"/>
      <c r="V191" s="42"/>
    </row>
    <row r="192" spans="1:22">
      <c r="A192" s="77" t="s">
        <v>410</v>
      </c>
      <c r="B192" s="77" t="s">
        <v>460</v>
      </c>
      <c r="C192" s="82" t="s">
        <v>461</v>
      </c>
      <c r="D192" s="77" t="str">
        <f>VLOOKUP(C192,Taul4!E2:H476,2,FALSE)</f>
        <v>Akershus</v>
      </c>
      <c r="E192" s="77">
        <f>VLOOKUP(C192,Taul4!E2:H476,3,FALSE)</f>
        <v>59.898899999999998</v>
      </c>
      <c r="F192" s="77">
        <f>VLOOKUP(C192,Taul4!E2:H476,4,FALSE)</f>
        <v>10.9642</v>
      </c>
      <c r="G192" s="81">
        <v>43831</v>
      </c>
      <c r="H192" s="78">
        <v>41460</v>
      </c>
      <c r="I192" s="79">
        <v>70550000</v>
      </c>
      <c r="J192" s="42">
        <v>1</v>
      </c>
      <c r="K192" s="77" t="s">
        <v>13</v>
      </c>
      <c r="L192" s="77" t="s">
        <v>13</v>
      </c>
      <c r="M192" s="77" t="s">
        <v>13</v>
      </c>
      <c r="N192" s="77" t="s">
        <v>934</v>
      </c>
      <c r="O192" s="77"/>
      <c r="P192" s="77" t="s">
        <v>934</v>
      </c>
      <c r="Q192" s="77" t="s">
        <v>2405</v>
      </c>
      <c r="R192" s="77" t="s">
        <v>2404</v>
      </c>
      <c r="S192" s="77" t="s">
        <v>461</v>
      </c>
      <c r="T192" s="42"/>
      <c r="U192" s="42"/>
      <c r="V192" s="42"/>
    </row>
    <row r="193" spans="1:22">
      <c r="A193" s="77" t="s">
        <v>410</v>
      </c>
      <c r="B193" s="77" t="s">
        <v>462</v>
      </c>
      <c r="C193" s="82" t="s">
        <v>463</v>
      </c>
      <c r="D193" s="77" t="str">
        <f>VLOOKUP(C193,Taul4!E2:H476,2,FALSE)</f>
        <v>Akershus</v>
      </c>
      <c r="E193" s="77">
        <f>VLOOKUP(C193,Taul4!E2:H476,3,FALSE)</f>
        <v>59.95</v>
      </c>
      <c r="F193" s="77">
        <f>VLOOKUP(C193,Taul4!E2:H476,4,FALSE)</f>
        <v>11.083299999999999</v>
      </c>
      <c r="G193" s="81">
        <v>43831</v>
      </c>
      <c r="H193" s="78">
        <v>85983</v>
      </c>
      <c r="I193" s="79">
        <v>456610000</v>
      </c>
      <c r="J193" s="42">
        <v>2</v>
      </c>
      <c r="K193" s="77" t="s">
        <v>13</v>
      </c>
      <c r="L193" s="77" t="s">
        <v>13</v>
      </c>
      <c r="M193" s="77" t="s">
        <v>13</v>
      </c>
      <c r="N193" s="77" t="s">
        <v>934</v>
      </c>
      <c r="O193" s="77"/>
      <c r="P193" s="77" t="s">
        <v>934</v>
      </c>
      <c r="Q193" s="77" t="s">
        <v>2405</v>
      </c>
      <c r="R193" s="77" t="s">
        <v>2404</v>
      </c>
      <c r="S193" s="77" t="s">
        <v>463</v>
      </c>
      <c r="T193" s="42"/>
      <c r="U193" s="42"/>
      <c r="V193" s="42"/>
    </row>
    <row r="194" spans="1:22">
      <c r="A194" s="77" t="s">
        <v>410</v>
      </c>
      <c r="B194" s="77" t="s">
        <v>464</v>
      </c>
      <c r="C194" s="82" t="s">
        <v>465</v>
      </c>
      <c r="D194" s="77" t="str">
        <f>VLOOKUP(C194,Taul4!E2:H476,2,FALSE)</f>
        <v>Akershus</v>
      </c>
      <c r="E194" s="77">
        <f>VLOOKUP(C194,Taul4!E2:H476,3,FALSE)</f>
        <v>60.073099999999997</v>
      </c>
      <c r="F194" s="77">
        <f>VLOOKUP(C194,Taul4!E2:H476,4,FALSE)</f>
        <v>10.872199999999999</v>
      </c>
      <c r="G194" s="81">
        <v>43831</v>
      </c>
      <c r="H194" s="78">
        <v>24249</v>
      </c>
      <c r="I194" s="79">
        <v>186230000</v>
      </c>
      <c r="J194" s="42">
        <v>2</v>
      </c>
      <c r="K194" s="77" t="s">
        <v>13</v>
      </c>
      <c r="L194" s="77" t="s">
        <v>13</v>
      </c>
      <c r="M194" s="77" t="s">
        <v>13</v>
      </c>
      <c r="N194" s="77" t="s">
        <v>934</v>
      </c>
      <c r="O194" s="77"/>
      <c r="P194" s="77" t="s">
        <v>934</v>
      </c>
      <c r="Q194" s="77" t="s">
        <v>2405</v>
      </c>
      <c r="R194" s="77" t="s">
        <v>2404</v>
      </c>
      <c r="S194" s="77" t="s">
        <v>465</v>
      </c>
      <c r="T194" s="42"/>
      <c r="U194" s="42"/>
      <c r="V194" s="42"/>
    </row>
    <row r="195" spans="1:22">
      <c r="A195" s="77" t="s">
        <v>410</v>
      </c>
      <c r="B195" s="77" t="s">
        <v>466</v>
      </c>
      <c r="C195" s="82" t="s">
        <v>467</v>
      </c>
      <c r="D195" s="77" t="e">
        <f>VLOOKUP(C195,Taul4!E2:H476,2,FALSE)</f>
        <v>#N/A</v>
      </c>
      <c r="E195" s="120">
        <v>69.533844799999997</v>
      </c>
      <c r="F195" s="120">
        <v>18.637461600000002</v>
      </c>
      <c r="G195" s="81">
        <v>43831</v>
      </c>
      <c r="H195" s="78">
        <v>6890</v>
      </c>
      <c r="I195" s="79">
        <v>83190000</v>
      </c>
      <c r="J195" s="42">
        <v>3</v>
      </c>
      <c r="K195" s="77" t="s">
        <v>13</v>
      </c>
      <c r="L195" s="77" t="s">
        <v>13</v>
      </c>
      <c r="M195" s="77" t="s">
        <v>13</v>
      </c>
      <c r="N195" s="77" t="s">
        <v>934</v>
      </c>
      <c r="O195" s="77"/>
      <c r="P195" s="77" t="s">
        <v>934</v>
      </c>
      <c r="Q195" s="77" t="s">
        <v>2405</v>
      </c>
      <c r="R195" s="77" t="s">
        <v>2404</v>
      </c>
      <c r="S195" s="77" t="s">
        <v>467</v>
      </c>
      <c r="T195" s="42"/>
      <c r="U195" s="42"/>
      <c r="V195" s="42"/>
    </row>
    <row r="196" spans="1:22">
      <c r="A196" s="77" t="s">
        <v>410</v>
      </c>
      <c r="B196" s="77" t="s">
        <v>468</v>
      </c>
      <c r="C196" s="82" t="s">
        <v>469</v>
      </c>
      <c r="D196" s="77" t="e">
        <f>VLOOKUP(C196,Taul4!E2:H476,2,FALSE)</f>
        <v>#N/A</v>
      </c>
      <c r="E196" s="120">
        <v>60.142409999999998</v>
      </c>
      <c r="F196" s="120">
        <v>11.17238</v>
      </c>
      <c r="G196" s="81">
        <v>43831</v>
      </c>
      <c r="H196" s="78">
        <v>39625</v>
      </c>
      <c r="I196" s="79">
        <v>252450000</v>
      </c>
      <c r="J196" s="42">
        <v>2</v>
      </c>
      <c r="K196" s="77" t="s">
        <v>13</v>
      </c>
      <c r="L196" s="77" t="s">
        <v>13</v>
      </c>
      <c r="M196" s="77" t="s">
        <v>13</v>
      </c>
      <c r="N196" s="77" t="s">
        <v>934</v>
      </c>
      <c r="O196" s="77"/>
      <c r="P196" s="77" t="s">
        <v>934</v>
      </c>
      <c r="Q196" s="77" t="s">
        <v>2405</v>
      </c>
      <c r="R196" s="77" t="s">
        <v>2404</v>
      </c>
      <c r="S196" s="77" t="s">
        <v>469</v>
      </c>
      <c r="T196" s="42"/>
      <c r="U196" s="42"/>
      <c r="V196" s="42"/>
    </row>
    <row r="197" spans="1:22">
      <c r="A197" s="77" t="s">
        <v>410</v>
      </c>
      <c r="B197" s="77" t="s">
        <v>470</v>
      </c>
      <c r="C197" s="82" t="s">
        <v>471</v>
      </c>
      <c r="D197" s="77" t="e">
        <f>VLOOKUP(C197,Taul4!E2:H476,2,FALSE)</f>
        <v>#N/A</v>
      </c>
      <c r="E197" s="120">
        <v>60.505749999999999</v>
      </c>
      <c r="F197" s="116">
        <v>9.080902</v>
      </c>
      <c r="G197" s="81">
        <v>43831</v>
      </c>
      <c r="H197" s="78">
        <v>23092</v>
      </c>
      <c r="I197" s="79">
        <v>640770000</v>
      </c>
      <c r="J197" s="42">
        <v>3</v>
      </c>
      <c r="K197" s="77" t="s">
        <v>13</v>
      </c>
      <c r="L197" s="77" t="s">
        <v>13</v>
      </c>
      <c r="M197" s="77" t="s">
        <v>13</v>
      </c>
      <c r="N197" s="77" t="s">
        <v>934</v>
      </c>
      <c r="O197" s="77"/>
      <c r="P197" s="77" t="s">
        <v>934</v>
      </c>
      <c r="Q197" s="77" t="s">
        <v>2405</v>
      </c>
      <c r="R197" s="77" t="s">
        <v>2404</v>
      </c>
      <c r="S197" s="77" t="s">
        <v>2409</v>
      </c>
      <c r="T197" s="42"/>
      <c r="U197" s="42"/>
      <c r="V197" s="42"/>
    </row>
    <row r="198" spans="1:22">
      <c r="A198" s="77" t="s">
        <v>410</v>
      </c>
      <c r="B198" s="77" t="s">
        <v>472</v>
      </c>
      <c r="C198" s="82" t="s">
        <v>473</v>
      </c>
      <c r="D198" s="77" t="str">
        <f>VLOOKUP(C198,Taul4!E2:H476,2,FALSE)</f>
        <v>Akershus</v>
      </c>
      <c r="E198" s="77">
        <f>VLOOKUP(C198,Taul4!E2:H476,3,FALSE)</f>
        <v>60.347499999999997</v>
      </c>
      <c r="F198" s="77">
        <f>VLOOKUP(C198,Taul4!E2:H476,4,FALSE)</f>
        <v>11.2508</v>
      </c>
      <c r="G198" s="81">
        <v>43831</v>
      </c>
      <c r="H198" s="78">
        <v>25436</v>
      </c>
      <c r="I198" s="79">
        <v>456500000</v>
      </c>
      <c r="J198" s="42">
        <v>3</v>
      </c>
      <c r="K198" s="77" t="s">
        <v>13</v>
      </c>
      <c r="L198" s="77" t="s">
        <v>13</v>
      </c>
      <c r="M198" s="77" t="s">
        <v>13</v>
      </c>
      <c r="N198" s="77" t="s">
        <v>934</v>
      </c>
      <c r="O198" s="77"/>
      <c r="P198" s="77" t="s">
        <v>934</v>
      </c>
      <c r="Q198" s="77" t="s">
        <v>2405</v>
      </c>
      <c r="R198" s="77" t="s">
        <v>2404</v>
      </c>
      <c r="S198" s="77" t="s">
        <v>473</v>
      </c>
      <c r="T198" s="42"/>
      <c r="U198" s="42"/>
      <c r="V198" s="42"/>
    </row>
    <row r="199" spans="1:22">
      <c r="A199" s="77" t="s">
        <v>410</v>
      </c>
      <c r="B199" s="77" t="s">
        <v>474</v>
      </c>
      <c r="C199" s="82" t="s">
        <v>475</v>
      </c>
      <c r="D199" s="77" t="str">
        <f>VLOOKUP(C199,Taul4!E2:H476,2,FALSE)</f>
        <v>Akershus</v>
      </c>
      <c r="E199" s="77">
        <f>VLOOKUP(C199,Taul4!E2:H476,3,FALSE)</f>
        <v>60.245600000000003</v>
      </c>
      <c r="F199" s="77">
        <f>VLOOKUP(C199,Taul4!E2:H476,4,FALSE)</f>
        <v>10.9528</v>
      </c>
      <c r="G199" s="81">
        <v>43831</v>
      </c>
      <c r="H199" s="78">
        <v>14139</v>
      </c>
      <c r="I199" s="79">
        <v>340980000</v>
      </c>
      <c r="J199" s="42">
        <v>3</v>
      </c>
      <c r="K199" s="77" t="s">
        <v>13</v>
      </c>
      <c r="L199" s="77" t="s">
        <v>13</v>
      </c>
      <c r="M199" s="77" t="s">
        <v>13</v>
      </c>
      <c r="N199" s="77" t="s">
        <v>934</v>
      </c>
      <c r="O199" s="77"/>
      <c r="P199" s="77" t="s">
        <v>934</v>
      </c>
      <c r="Q199" s="77" t="s">
        <v>2405</v>
      </c>
      <c r="R199" s="77" t="s">
        <v>2404</v>
      </c>
      <c r="S199" s="77" t="s">
        <v>475</v>
      </c>
      <c r="T199" s="42"/>
      <c r="U199" s="42"/>
      <c r="V199" s="42"/>
    </row>
    <row r="200" spans="1:22">
      <c r="A200" s="77" t="s">
        <v>410</v>
      </c>
      <c r="B200" s="77" t="s">
        <v>476</v>
      </c>
      <c r="C200" s="82" t="s">
        <v>477</v>
      </c>
      <c r="D200" s="77" t="str">
        <f>VLOOKUP(C200,Taul4!E2:H476,2,FALSE)</f>
        <v>Akershus</v>
      </c>
      <c r="E200" s="77">
        <f>VLOOKUP(C200,Taul4!E2:H476,3,FALSE)</f>
        <v>60.415799999999997</v>
      </c>
      <c r="F200" s="77">
        <f>VLOOKUP(C200,Taul4!E2:H476,4,FALSE)</f>
        <v>11.008599999999999</v>
      </c>
      <c r="G200" s="81">
        <v>43831</v>
      </c>
      <c r="H200" s="78">
        <v>2854</v>
      </c>
      <c r="I200" s="79">
        <v>284950000</v>
      </c>
      <c r="J200" s="42">
        <v>3</v>
      </c>
      <c r="K200" s="77" t="s">
        <v>13</v>
      </c>
      <c r="L200" s="77" t="s">
        <v>13</v>
      </c>
      <c r="M200" s="77" t="s">
        <v>13</v>
      </c>
      <c r="N200" s="77" t="s">
        <v>934</v>
      </c>
      <c r="O200" s="77"/>
      <c r="P200" s="77" t="s">
        <v>934</v>
      </c>
      <c r="Q200" s="77" t="s">
        <v>934</v>
      </c>
      <c r="R200" s="77"/>
      <c r="S200" s="77"/>
      <c r="T200" s="42"/>
      <c r="U200" s="42"/>
      <c r="V200" s="42"/>
    </row>
    <row r="201" spans="1:22">
      <c r="A201" s="77" t="s">
        <v>410</v>
      </c>
      <c r="B201" s="77" t="s">
        <v>478</v>
      </c>
      <c r="C201" s="82" t="s">
        <v>479</v>
      </c>
      <c r="D201" s="77" t="e">
        <f>VLOOKUP(C201,Taul4!E2:H476,2,FALSE)</f>
        <v>#N/A</v>
      </c>
      <c r="E201" s="120">
        <v>60.089210000000001</v>
      </c>
      <c r="F201" s="120">
        <v>10.286569999999999</v>
      </c>
      <c r="G201" s="81">
        <v>43831</v>
      </c>
      <c r="H201" s="78">
        <v>6799</v>
      </c>
      <c r="I201" s="79">
        <v>192680000</v>
      </c>
      <c r="J201" s="42">
        <v>3</v>
      </c>
      <c r="K201" s="77" t="s">
        <v>13</v>
      </c>
      <c r="L201" s="77" t="s">
        <v>13</v>
      </c>
      <c r="M201" s="77" t="s">
        <v>13</v>
      </c>
      <c r="N201" s="77" t="s">
        <v>934</v>
      </c>
      <c r="O201" s="77"/>
      <c r="P201" s="77" t="s">
        <v>934</v>
      </c>
      <c r="Q201" s="77" t="s">
        <v>2405</v>
      </c>
      <c r="R201" s="77" t="s">
        <v>2404</v>
      </c>
      <c r="S201" s="77" t="s">
        <v>479</v>
      </c>
      <c r="T201" s="42"/>
      <c r="U201" s="42"/>
      <c r="V201" s="42"/>
    </row>
    <row r="202" spans="1:22">
      <c r="A202" s="77" t="s">
        <v>410</v>
      </c>
      <c r="B202" s="77" t="s">
        <v>480</v>
      </c>
      <c r="C202" s="82" t="s">
        <v>481</v>
      </c>
      <c r="D202" s="77" t="str">
        <f>VLOOKUP(C202,Taul4!E2:H476,2,FALSE)</f>
        <v>Buskerud</v>
      </c>
      <c r="E202" s="77">
        <f>VLOOKUP(C202,Taul4!E2:H476,3,FALSE)</f>
        <v>60.4086</v>
      </c>
      <c r="F202" s="77">
        <f>VLOOKUP(C202,Taul4!E2:H476,4,FALSE)</f>
        <v>9.4841999999999995</v>
      </c>
      <c r="G202" s="81">
        <v>43831</v>
      </c>
      <c r="H202" s="78">
        <v>1050</v>
      </c>
      <c r="I202" s="79">
        <v>704410000</v>
      </c>
      <c r="J202" s="42">
        <v>3</v>
      </c>
      <c r="K202" s="77" t="s">
        <v>13</v>
      </c>
      <c r="L202" s="77" t="s">
        <v>13</v>
      </c>
      <c r="M202" s="77" t="s">
        <v>13</v>
      </c>
      <c r="N202" s="77" t="s">
        <v>934</v>
      </c>
      <c r="O202" s="77"/>
      <c r="P202" s="77" t="s">
        <v>934</v>
      </c>
      <c r="Q202" s="77" t="s">
        <v>934</v>
      </c>
      <c r="R202" s="77"/>
      <c r="S202" s="77"/>
      <c r="T202" s="42"/>
      <c r="U202" s="42"/>
      <c r="V202" s="42"/>
    </row>
    <row r="203" spans="1:22">
      <c r="A203" s="77" t="s">
        <v>410</v>
      </c>
      <c r="B203" s="77" t="s">
        <v>482</v>
      </c>
      <c r="C203" s="82" t="s">
        <v>483</v>
      </c>
      <c r="D203" s="77" t="str">
        <f>VLOOKUP(C203,Taul4!E2:H476,2,FALSE)</f>
        <v>Buskerud</v>
      </c>
      <c r="E203" s="77">
        <f>VLOOKUP(C203,Taul4!E2:H476,3,FALSE)</f>
        <v>60.558300000000003</v>
      </c>
      <c r="F203" s="77">
        <f>VLOOKUP(C203,Taul4!E2:H476,4,FALSE)</f>
        <v>9.1011000000000006</v>
      </c>
      <c r="G203" s="81">
        <v>43831</v>
      </c>
      <c r="H203" s="78">
        <v>3273</v>
      </c>
      <c r="I203" s="79">
        <v>809630000</v>
      </c>
      <c r="J203" s="42">
        <v>3</v>
      </c>
      <c r="K203" s="77" t="s">
        <v>13</v>
      </c>
      <c r="L203" s="77" t="s">
        <v>13</v>
      </c>
      <c r="M203" s="77" t="s">
        <v>13</v>
      </c>
      <c r="N203" s="77" t="s">
        <v>934</v>
      </c>
      <c r="O203" s="77"/>
      <c r="P203" s="77" t="s">
        <v>934</v>
      </c>
      <c r="Q203" s="77" t="s">
        <v>934</v>
      </c>
      <c r="R203" s="77"/>
      <c r="S203" s="77"/>
      <c r="T203" s="42"/>
      <c r="U203" s="42"/>
      <c r="V203" s="42"/>
    </row>
    <row r="204" spans="1:22">
      <c r="A204" s="77" t="s">
        <v>410</v>
      </c>
      <c r="B204" s="77" t="s">
        <v>484</v>
      </c>
      <c r="C204" s="82" t="s">
        <v>485</v>
      </c>
      <c r="D204" s="77" t="str">
        <f>VLOOKUP(C204,Taul4!E2:H476,2,FALSE)</f>
        <v>Buskerud</v>
      </c>
      <c r="E204" s="77">
        <f>VLOOKUP(C204,Taul4!E2:H476,3,FALSE)</f>
        <v>60.750300000000003</v>
      </c>
      <c r="F204" s="77">
        <f>VLOOKUP(C204,Taul4!E2:H476,4,FALSE)</f>
        <v>8.9847000000000001</v>
      </c>
      <c r="G204" s="81">
        <v>43831</v>
      </c>
      <c r="H204" s="78">
        <v>4608</v>
      </c>
      <c r="I204" s="79">
        <v>532500000</v>
      </c>
      <c r="J204" s="42">
        <v>3</v>
      </c>
      <c r="K204" s="77" t="s">
        <v>13</v>
      </c>
      <c r="L204" s="77" t="s">
        <v>13</v>
      </c>
      <c r="M204" s="77" t="s">
        <v>13</v>
      </c>
      <c r="N204" s="77" t="s">
        <v>934</v>
      </c>
      <c r="O204" s="77"/>
      <c r="P204" s="77" t="s">
        <v>934</v>
      </c>
      <c r="Q204" s="77" t="s">
        <v>934</v>
      </c>
      <c r="R204" s="77"/>
      <c r="S204" s="77"/>
      <c r="T204" s="42"/>
      <c r="U204" s="42"/>
      <c r="V204" s="42"/>
    </row>
    <row r="205" spans="1:22">
      <c r="A205" s="77" t="s">
        <v>410</v>
      </c>
      <c r="B205" s="77" t="s">
        <v>486</v>
      </c>
      <c r="C205" s="82" t="s">
        <v>487</v>
      </c>
      <c r="D205" s="77" t="str">
        <f>VLOOKUP(C205,Taul4!E2:H476,2,FALSE)</f>
        <v>Buskerud</v>
      </c>
      <c r="E205" s="77">
        <f>VLOOKUP(C205,Taul4!E2:H476,3,FALSE)</f>
        <v>60.905799999999999</v>
      </c>
      <c r="F205" s="77">
        <f>VLOOKUP(C205,Taul4!E2:H476,4,FALSE)</f>
        <v>8.5146999999999995</v>
      </c>
      <c r="G205" s="81">
        <v>43831</v>
      </c>
      <c r="H205" s="78">
        <v>2486</v>
      </c>
      <c r="I205" s="79">
        <v>753520000</v>
      </c>
      <c r="J205" s="42">
        <v>3</v>
      </c>
      <c r="K205" s="77" t="s">
        <v>13</v>
      </c>
      <c r="L205" s="77" t="s">
        <v>13</v>
      </c>
      <c r="M205" s="77" t="s">
        <v>13</v>
      </c>
      <c r="N205" s="77" t="s">
        <v>934</v>
      </c>
      <c r="O205" s="77"/>
      <c r="P205" s="77" t="s">
        <v>934</v>
      </c>
      <c r="Q205" s="77" t="s">
        <v>934</v>
      </c>
      <c r="R205" s="77"/>
      <c r="S205" s="77"/>
      <c r="T205" s="42"/>
      <c r="U205" s="42"/>
      <c r="V205" s="42"/>
    </row>
    <row r="206" spans="1:22">
      <c r="A206" s="77" t="s">
        <v>410</v>
      </c>
      <c r="B206" s="77" t="s">
        <v>488</v>
      </c>
      <c r="C206" s="82" t="s">
        <v>489</v>
      </c>
      <c r="D206" s="77" t="str">
        <f>VLOOKUP(C206,Taul4!E2:H476,2,FALSE)</f>
        <v>Buskerud</v>
      </c>
      <c r="E206" s="77">
        <f>VLOOKUP(C206,Taul4!E2:H476,3,FALSE)</f>
        <v>60.675600000000003</v>
      </c>
      <c r="F206" s="77">
        <f>VLOOKUP(C206,Taul4!E2:H476,4,FALSE)</f>
        <v>8.5769000000000002</v>
      </c>
      <c r="G206" s="81">
        <v>43831</v>
      </c>
      <c r="H206" s="78">
        <v>4674</v>
      </c>
      <c r="I206" s="79">
        <v>1174980000</v>
      </c>
      <c r="J206" s="42">
        <v>3</v>
      </c>
      <c r="K206" s="77" t="s">
        <v>13</v>
      </c>
      <c r="L206" s="77" t="s">
        <v>13</v>
      </c>
      <c r="M206" s="77" t="s">
        <v>13</v>
      </c>
      <c r="N206" s="77" t="s">
        <v>934</v>
      </c>
      <c r="O206" s="77"/>
      <c r="P206" s="77" t="s">
        <v>934</v>
      </c>
      <c r="Q206" s="77" t="s">
        <v>934</v>
      </c>
      <c r="R206" s="77"/>
      <c r="S206" s="77"/>
      <c r="T206" s="42"/>
      <c r="U206" s="42"/>
      <c r="V206" s="42"/>
    </row>
    <row r="207" spans="1:22">
      <c r="A207" s="77" t="s">
        <v>410</v>
      </c>
      <c r="B207" s="77" t="s">
        <v>490</v>
      </c>
      <c r="C207" s="82" t="s">
        <v>491</v>
      </c>
      <c r="D207" s="77" t="str">
        <f>VLOOKUP(C207,Taul4!E2:H476,2,FALSE)</f>
        <v>Buskerud</v>
      </c>
      <c r="E207" s="77">
        <f>VLOOKUP(C207,Taul4!E2:H476,3,FALSE)</f>
        <v>60.615000000000002</v>
      </c>
      <c r="F207" s="77">
        <f>VLOOKUP(C207,Taul4!E2:H476,4,FALSE)</f>
        <v>8.3021999999999991</v>
      </c>
      <c r="G207" s="81">
        <v>43831</v>
      </c>
      <c r="H207" s="78">
        <v>4441</v>
      </c>
      <c r="I207" s="79">
        <v>1854540000</v>
      </c>
      <c r="J207" s="42">
        <v>3</v>
      </c>
      <c r="K207" s="77" t="s">
        <v>13</v>
      </c>
      <c r="L207" s="77" t="s">
        <v>13</v>
      </c>
      <c r="M207" s="77" t="s">
        <v>13</v>
      </c>
      <c r="N207" s="77" t="s">
        <v>934</v>
      </c>
      <c r="O207" s="77"/>
      <c r="P207" s="77" t="s">
        <v>934</v>
      </c>
      <c r="Q207" s="77" t="s">
        <v>934</v>
      </c>
      <c r="R207" s="77"/>
      <c r="S207" s="77"/>
      <c r="T207" s="42"/>
      <c r="U207" s="42"/>
      <c r="V207" s="42"/>
    </row>
    <row r="208" spans="1:22">
      <c r="A208" s="77" t="s">
        <v>410</v>
      </c>
      <c r="B208" s="77" t="s">
        <v>492</v>
      </c>
      <c r="C208" s="82" t="s">
        <v>493</v>
      </c>
      <c r="D208" s="77" t="e">
        <f>VLOOKUP(C208,Taul4!E2:H476,2,FALSE)</f>
        <v>#N/A</v>
      </c>
      <c r="E208" s="77" t="e">
        <f>VLOOKUP(C208,Taul4!E2:H476,3,FALSE)</f>
        <v>#N/A</v>
      </c>
      <c r="F208" s="77" t="e">
        <f>VLOOKUP(C208,Taul4!E2:H476,4,FALSE)</f>
        <v>#N/A</v>
      </c>
      <c r="G208" s="81">
        <v>43831</v>
      </c>
      <c r="H208" s="78">
        <v>3467</v>
      </c>
      <c r="I208" s="79">
        <v>842360000</v>
      </c>
      <c r="J208" s="42">
        <v>3</v>
      </c>
      <c r="K208" s="77" t="s">
        <v>13</v>
      </c>
      <c r="L208" s="77" t="s">
        <v>13</v>
      </c>
      <c r="M208" s="77" t="s">
        <v>13</v>
      </c>
      <c r="N208" s="77" t="s">
        <v>934</v>
      </c>
      <c r="O208" s="77"/>
      <c r="P208" s="77" t="s">
        <v>934</v>
      </c>
      <c r="Q208" s="77" t="s">
        <v>934</v>
      </c>
      <c r="R208" s="77"/>
      <c r="S208" s="77"/>
      <c r="T208" s="42"/>
      <c r="U208" s="42"/>
      <c r="V208" s="42"/>
    </row>
    <row r="209" spans="1:22">
      <c r="A209" s="77" t="s">
        <v>410</v>
      </c>
      <c r="B209" s="77" t="s">
        <v>494</v>
      </c>
      <c r="C209" s="82" t="s">
        <v>495</v>
      </c>
      <c r="D209" s="77" t="e">
        <f>VLOOKUP(C209,Taul4!E2:H476,2,FALSE)</f>
        <v>#N/A</v>
      </c>
      <c r="E209" s="77" t="e">
        <f>VLOOKUP(C209,Taul4!E2:H476,3,FALSE)</f>
        <v>#N/A</v>
      </c>
      <c r="F209" s="77" t="e">
        <f>VLOOKUP(C209,Taul4!E2:H476,4,FALSE)</f>
        <v>#N/A</v>
      </c>
      <c r="G209" s="81">
        <v>43831</v>
      </c>
      <c r="H209" s="78">
        <v>2212</v>
      </c>
      <c r="I209" s="79">
        <v>374480000</v>
      </c>
      <c r="J209" s="42">
        <v>3</v>
      </c>
      <c r="K209" s="77" t="s">
        <v>13</v>
      </c>
      <c r="L209" s="77" t="s">
        <v>13</v>
      </c>
      <c r="M209" s="77" t="s">
        <v>13</v>
      </c>
      <c r="N209" s="77" t="s">
        <v>934</v>
      </c>
      <c r="O209" s="77"/>
      <c r="P209" s="77" t="s">
        <v>934</v>
      </c>
      <c r="Q209" s="77" t="s">
        <v>934</v>
      </c>
      <c r="R209" s="77"/>
      <c r="S209" s="77"/>
      <c r="T209" s="42"/>
      <c r="U209" s="42"/>
      <c r="V209" s="42"/>
    </row>
    <row r="210" spans="1:22">
      <c r="A210" s="77" t="s">
        <v>410</v>
      </c>
      <c r="B210" s="77" t="s">
        <v>496</v>
      </c>
      <c r="C210" s="82" t="s">
        <v>497</v>
      </c>
      <c r="D210" s="77" t="e">
        <f>VLOOKUP(C210,Taul4!E2:H476,2,FALSE)</f>
        <v>#N/A</v>
      </c>
      <c r="E210" s="77" t="e">
        <f>VLOOKUP(C210,Taul4!E2:H476,3,FALSE)</f>
        <v>#N/A</v>
      </c>
      <c r="F210" s="77" t="e">
        <f>VLOOKUP(C210,Taul4!E2:H476,4,FALSE)</f>
        <v>#N/A</v>
      </c>
      <c r="G210" s="81">
        <v>43831</v>
      </c>
      <c r="H210" s="78">
        <v>14115</v>
      </c>
      <c r="I210" s="79">
        <v>517240000</v>
      </c>
      <c r="J210" s="42">
        <v>3</v>
      </c>
      <c r="K210" s="77" t="s">
        <v>13</v>
      </c>
      <c r="L210" s="77" t="s">
        <v>13</v>
      </c>
      <c r="M210" s="77" t="s">
        <v>13</v>
      </c>
      <c r="N210" s="77" t="s">
        <v>934</v>
      </c>
      <c r="O210" s="77"/>
      <c r="P210" s="77" t="s">
        <v>934</v>
      </c>
      <c r="Q210" s="77" t="s">
        <v>934</v>
      </c>
      <c r="R210" s="77"/>
      <c r="S210" s="77"/>
      <c r="T210" s="42"/>
      <c r="U210" s="42"/>
      <c r="V210" s="42"/>
    </row>
    <row r="211" spans="1:22">
      <c r="A211" s="77" t="s">
        <v>410</v>
      </c>
      <c r="B211" s="77" t="s">
        <v>498</v>
      </c>
      <c r="C211" s="82" t="s">
        <v>499</v>
      </c>
      <c r="D211" s="77" t="e">
        <f>VLOOKUP(C211,Taul4!E2:H476,2,FALSE)</f>
        <v>#N/A</v>
      </c>
      <c r="E211" s="77" t="e">
        <f>VLOOKUP(C211,Taul4!E2:H476,3,FALSE)</f>
        <v>#N/A</v>
      </c>
      <c r="F211" s="77" t="e">
        <f>VLOOKUP(C211,Taul4!E2:H476,4,FALSE)</f>
        <v>#N/A</v>
      </c>
      <c r="G211" s="81">
        <v>43831</v>
      </c>
      <c r="H211" s="78">
        <v>19423</v>
      </c>
      <c r="I211" s="79">
        <v>456690000</v>
      </c>
      <c r="J211" s="42">
        <v>3</v>
      </c>
      <c r="K211" s="77" t="s">
        <v>13</v>
      </c>
      <c r="L211" s="77" t="s">
        <v>13</v>
      </c>
      <c r="M211" s="77" t="s">
        <v>13</v>
      </c>
      <c r="N211" s="77" t="s">
        <v>934</v>
      </c>
      <c r="O211" s="77"/>
      <c r="P211" s="77" t="s">
        <v>934</v>
      </c>
      <c r="Q211" s="77" t="s">
        <v>934</v>
      </c>
      <c r="R211" s="77"/>
      <c r="S211" s="77"/>
      <c r="T211" s="42"/>
      <c r="U211" s="42"/>
      <c r="V211" s="42"/>
    </row>
    <row r="212" spans="1:22">
      <c r="A212" s="77" t="s">
        <v>410</v>
      </c>
      <c r="B212" s="77" t="s">
        <v>500</v>
      </c>
      <c r="C212" s="82" t="s">
        <v>501</v>
      </c>
      <c r="D212" s="77" t="str">
        <f>VLOOKUP(C212,Taul4!E2:H476,2,FALSE)</f>
        <v>Buskerud</v>
      </c>
      <c r="E212" s="77">
        <f>VLOOKUP(C212,Taul4!E2:H476,3,FALSE)</f>
        <v>59.8675</v>
      </c>
      <c r="F212" s="77">
        <f>VLOOKUP(C212,Taul4!E2:H476,4,FALSE)</f>
        <v>10.2142</v>
      </c>
      <c r="G212" s="81">
        <v>43831</v>
      </c>
      <c r="H212" s="78">
        <v>26811</v>
      </c>
      <c r="I212" s="79">
        <v>301650000</v>
      </c>
      <c r="J212" s="42">
        <v>2</v>
      </c>
      <c r="K212" s="77" t="s">
        <v>13</v>
      </c>
      <c r="L212" s="77" t="s">
        <v>14</v>
      </c>
      <c r="M212" s="77" t="s">
        <v>13</v>
      </c>
      <c r="N212" s="77" t="s">
        <v>934</v>
      </c>
      <c r="O212" s="77"/>
      <c r="P212" s="77" t="s">
        <v>934</v>
      </c>
      <c r="Q212" s="77" t="s">
        <v>2405</v>
      </c>
      <c r="R212" s="77" t="s">
        <v>2404</v>
      </c>
      <c r="S212" s="77" t="s">
        <v>501</v>
      </c>
      <c r="T212" s="42"/>
      <c r="U212" s="42"/>
      <c r="V212" s="42"/>
    </row>
    <row r="213" spans="1:22">
      <c r="A213" s="77" t="s">
        <v>410</v>
      </c>
      <c r="B213" s="77" t="s">
        <v>502</v>
      </c>
      <c r="C213" s="82" t="s">
        <v>503</v>
      </c>
      <c r="D213" s="77" t="str">
        <f>VLOOKUP(C213,Taul4!E2:H476,2,FALSE)</f>
        <v>Buskerud</v>
      </c>
      <c r="E213" s="77">
        <f>VLOOKUP(C213,Taul4!E2:H476,3,FALSE)</f>
        <v>59.847799999999999</v>
      </c>
      <c r="F213" s="77">
        <f>VLOOKUP(C213,Taul4!E2:H476,4,FALSE)</f>
        <v>9.4822000000000006</v>
      </c>
      <c r="G213" s="81">
        <v>43831</v>
      </c>
      <c r="H213" s="78">
        <v>2688</v>
      </c>
      <c r="I213" s="79">
        <v>561920000</v>
      </c>
      <c r="J213" s="42">
        <v>3</v>
      </c>
      <c r="K213" s="77" t="s">
        <v>13</v>
      </c>
      <c r="L213" s="77" t="s">
        <v>13</v>
      </c>
      <c r="M213" s="77" t="s">
        <v>13</v>
      </c>
      <c r="N213" s="77" t="s">
        <v>934</v>
      </c>
      <c r="O213" s="77"/>
      <c r="P213" s="77" t="s">
        <v>934</v>
      </c>
      <c r="Q213" s="77" t="s">
        <v>934</v>
      </c>
      <c r="R213" s="77"/>
      <c r="S213" s="77"/>
      <c r="T213" s="42"/>
      <c r="U213" s="42"/>
      <c r="V213" s="42"/>
    </row>
    <row r="214" spans="1:22">
      <c r="A214" s="77" t="s">
        <v>410</v>
      </c>
      <c r="B214" s="77" t="s">
        <v>504</v>
      </c>
      <c r="C214" s="82" t="s">
        <v>505</v>
      </c>
      <c r="D214" s="77" t="str">
        <f>VLOOKUP(C214,Taul4!E2:H476,2,FALSE)</f>
        <v>Buskerud</v>
      </c>
      <c r="E214" s="77">
        <f>VLOOKUP(C214,Taul4!E2:H476,3,FALSE)</f>
        <v>59.983899999999998</v>
      </c>
      <c r="F214" s="77">
        <f>VLOOKUP(C214,Taul4!E2:H476,4,FALSE)</f>
        <v>9.2952999999999992</v>
      </c>
      <c r="G214" s="81">
        <v>43831</v>
      </c>
      <c r="H214" s="78">
        <v>1390</v>
      </c>
      <c r="I214" s="79">
        <v>449290000</v>
      </c>
      <c r="J214" s="42">
        <v>3</v>
      </c>
      <c r="K214" s="77" t="s">
        <v>13</v>
      </c>
      <c r="L214" s="77" t="s">
        <v>13</v>
      </c>
      <c r="M214" s="77" t="s">
        <v>13</v>
      </c>
      <c r="N214" s="77" t="s">
        <v>934</v>
      </c>
      <c r="O214" s="77"/>
      <c r="P214" s="77" t="s">
        <v>934</v>
      </c>
      <c r="Q214" s="77" t="s">
        <v>934</v>
      </c>
      <c r="R214" s="77"/>
      <c r="S214" s="77"/>
      <c r="T214" s="42"/>
      <c r="U214" s="42"/>
      <c r="V214" s="42"/>
    </row>
    <row r="215" spans="1:22">
      <c r="A215" s="77" t="s">
        <v>410</v>
      </c>
      <c r="B215" s="77" t="s">
        <v>506</v>
      </c>
      <c r="C215" s="82" t="s">
        <v>507</v>
      </c>
      <c r="D215" s="77" t="e">
        <f>VLOOKUP(C215,Taul4!E2:H476,2,FALSE)</f>
        <v>#N/A</v>
      </c>
      <c r="E215" s="120">
        <v>60.267290000000003</v>
      </c>
      <c r="F215" s="120">
        <v>8.9461999999999993</v>
      </c>
      <c r="G215" s="81">
        <v>43831</v>
      </c>
      <c r="H215" s="78">
        <v>2439</v>
      </c>
      <c r="I215" s="79">
        <v>2502160000</v>
      </c>
      <c r="J215" s="42">
        <v>3</v>
      </c>
      <c r="K215" s="77" t="s">
        <v>13</v>
      </c>
      <c r="L215" s="77" t="s">
        <v>13</v>
      </c>
      <c r="M215" s="77" t="s">
        <v>13</v>
      </c>
      <c r="N215" s="77" t="s">
        <v>934</v>
      </c>
      <c r="O215" s="77"/>
      <c r="P215" s="77" t="s">
        <v>934</v>
      </c>
      <c r="Q215" s="77" t="s">
        <v>934</v>
      </c>
      <c r="R215" s="77"/>
      <c r="S215" s="77"/>
      <c r="T215" s="42"/>
      <c r="U215" s="42"/>
      <c r="V215" s="42"/>
    </row>
    <row r="216" spans="1:22">
      <c r="A216" s="77" t="s">
        <v>410</v>
      </c>
      <c r="B216" s="77" t="s">
        <v>508</v>
      </c>
      <c r="C216" s="82" t="s">
        <v>509</v>
      </c>
      <c r="D216" s="77" t="str">
        <f>VLOOKUP(C216,Taul4!E2:H476,2,FALSE)</f>
        <v>Oppland</v>
      </c>
      <c r="E216" s="77">
        <f>VLOOKUP(C216,Taul4!E2:H476,3,FALSE)</f>
        <v>60.238900000000001</v>
      </c>
      <c r="F216" s="77">
        <f>VLOOKUP(C216,Taul4!E2:H476,4,FALSE)</f>
        <v>10.3931</v>
      </c>
      <c r="G216" s="81">
        <v>43831</v>
      </c>
      <c r="H216" s="78">
        <v>6852</v>
      </c>
      <c r="I216" s="79">
        <v>225710000</v>
      </c>
      <c r="J216" s="42">
        <v>3</v>
      </c>
      <c r="K216" s="77" t="s">
        <v>13</v>
      </c>
      <c r="L216" s="77" t="s">
        <v>13</v>
      </c>
      <c r="M216" s="77" t="s">
        <v>13</v>
      </c>
      <c r="N216" s="77" t="s">
        <v>934</v>
      </c>
      <c r="O216" s="77"/>
      <c r="P216" s="77" t="s">
        <v>934</v>
      </c>
      <c r="Q216" s="77" t="s">
        <v>934</v>
      </c>
      <c r="R216" s="77"/>
      <c r="S216" s="77"/>
      <c r="T216" s="42"/>
      <c r="U216" s="42"/>
      <c r="V216" s="42"/>
    </row>
    <row r="217" spans="1:22">
      <c r="A217" s="77" t="s">
        <v>410</v>
      </c>
      <c r="B217" s="77" t="s">
        <v>510</v>
      </c>
      <c r="C217" s="82" t="s">
        <v>511</v>
      </c>
      <c r="D217" s="77" t="str">
        <f>VLOOKUP(C217,Taul4!E2:H476,2,FALSE)</f>
        <v>Oppland</v>
      </c>
      <c r="E217" s="77">
        <f>VLOOKUP(C217,Taul4!E2:H476,3,FALSE)</f>
        <v>60.252800000000001</v>
      </c>
      <c r="F217" s="77">
        <f>VLOOKUP(C217,Taul4!E2:H476,4,FALSE)</f>
        <v>10.667199999999999</v>
      </c>
      <c r="G217" s="81">
        <v>43831</v>
      </c>
      <c r="H217" s="78">
        <v>9048</v>
      </c>
      <c r="I217" s="79">
        <v>291840000</v>
      </c>
      <c r="J217" s="42">
        <v>3</v>
      </c>
      <c r="K217" s="77" t="s">
        <v>13</v>
      </c>
      <c r="L217" s="77" t="s">
        <v>13</v>
      </c>
      <c r="M217" s="77" t="s">
        <v>13</v>
      </c>
      <c r="N217" s="77" t="s">
        <v>934</v>
      </c>
      <c r="O217" s="77"/>
      <c r="P217" s="77" t="s">
        <v>934</v>
      </c>
      <c r="Q217" s="77" t="s">
        <v>2405</v>
      </c>
      <c r="R217" s="77" t="s">
        <v>2404</v>
      </c>
      <c r="S217" s="77" t="s">
        <v>511</v>
      </c>
      <c r="T217" s="42"/>
      <c r="U217" s="42"/>
      <c r="V217" s="42"/>
    </row>
    <row r="218" spans="1:22">
      <c r="A218" s="77" t="s">
        <v>604</v>
      </c>
      <c r="B218" s="77" t="s">
        <v>605</v>
      </c>
      <c r="C218" s="82" t="s">
        <v>606</v>
      </c>
      <c r="D218" s="77" t="str">
        <f>VLOOKUP(C218,Taul4!E2:H476,2,FALSE)</f>
        <v>Vestfold</v>
      </c>
      <c r="E218" s="77">
        <f>VLOOKUP(C218,Taul4!E2:H476,3,FALSE)</f>
        <v>59.417200000000001</v>
      </c>
      <c r="F218" s="77">
        <f>VLOOKUP(C218,Taul4!E2:H476,4,FALSE)</f>
        <v>10.4834</v>
      </c>
      <c r="G218" s="81">
        <v>43831</v>
      </c>
      <c r="H218" s="78">
        <v>27351</v>
      </c>
      <c r="I218" s="79">
        <v>70960000</v>
      </c>
      <c r="J218" s="42">
        <v>2</v>
      </c>
      <c r="K218" s="77" t="s">
        <v>13</v>
      </c>
      <c r="L218" s="77" t="s">
        <v>14</v>
      </c>
      <c r="M218" s="77" t="s">
        <v>13</v>
      </c>
      <c r="N218" s="77" t="s">
        <v>934</v>
      </c>
      <c r="O218" s="77"/>
      <c r="P218" s="77" t="s">
        <v>934</v>
      </c>
      <c r="Q218" s="77" t="s">
        <v>934</v>
      </c>
      <c r="R218" s="77"/>
      <c r="S218" s="77"/>
      <c r="T218" s="42"/>
      <c r="U218" s="42"/>
      <c r="V218" s="42"/>
    </row>
    <row r="219" spans="1:22">
      <c r="A219" s="77" t="s">
        <v>604</v>
      </c>
      <c r="B219" s="77" t="s">
        <v>607</v>
      </c>
      <c r="C219" s="82" t="s">
        <v>608</v>
      </c>
      <c r="D219" s="77" t="str">
        <f>VLOOKUP(C219,Taul4!E2:H476,2,FALSE)</f>
        <v>Vestfold</v>
      </c>
      <c r="E219" s="77">
        <f>VLOOKUP(C219,Taul4!E2:H476,3,FALSE)</f>
        <v>59.487499999999997</v>
      </c>
      <c r="F219" s="77">
        <f>VLOOKUP(C219,Taul4!E2:H476,4,FALSE)</f>
        <v>10.317500000000001</v>
      </c>
      <c r="G219" s="81">
        <v>43831</v>
      </c>
      <c r="H219" s="78">
        <v>24699</v>
      </c>
      <c r="I219" s="79">
        <v>432360000</v>
      </c>
      <c r="J219" s="42">
        <v>3</v>
      </c>
      <c r="K219" s="77" t="s">
        <v>13</v>
      </c>
      <c r="L219" s="77" t="s">
        <v>14</v>
      </c>
      <c r="M219" s="77" t="s">
        <v>13</v>
      </c>
      <c r="N219" s="77" t="s">
        <v>934</v>
      </c>
      <c r="O219" s="77"/>
      <c r="P219" s="77" t="s">
        <v>934</v>
      </c>
      <c r="Q219" s="77" t="s">
        <v>934</v>
      </c>
      <c r="R219" s="77"/>
      <c r="S219" s="77"/>
      <c r="T219" s="42"/>
      <c r="U219" s="42"/>
      <c r="V219" s="42"/>
    </row>
    <row r="220" spans="1:22">
      <c r="A220" s="77" t="s">
        <v>604</v>
      </c>
      <c r="B220" s="77" t="s">
        <v>609</v>
      </c>
      <c r="C220" s="82" t="s">
        <v>610</v>
      </c>
      <c r="D220" s="77" t="str">
        <f>VLOOKUP(C220,Taul4!E2:H476,2,FALSE)</f>
        <v>Vestfold</v>
      </c>
      <c r="E220" s="77">
        <f>VLOOKUP(C220,Taul4!E2:H476,3,FALSE)</f>
        <v>59.298099999999998</v>
      </c>
      <c r="F220" s="77">
        <f>VLOOKUP(C220,Taul4!E2:H476,4,FALSE)</f>
        <v>10.4236</v>
      </c>
      <c r="G220" s="81">
        <v>43831</v>
      </c>
      <c r="H220" s="78">
        <v>56293</v>
      </c>
      <c r="I220" s="79">
        <v>329260000</v>
      </c>
      <c r="J220" s="42">
        <v>2</v>
      </c>
      <c r="K220" s="77" t="s">
        <v>13</v>
      </c>
      <c r="L220" s="77" t="s">
        <v>14</v>
      </c>
      <c r="M220" s="77" t="s">
        <v>13</v>
      </c>
      <c r="N220" s="77" t="s">
        <v>934</v>
      </c>
      <c r="O220" s="77"/>
      <c r="P220" s="77" t="s">
        <v>934</v>
      </c>
      <c r="Q220" s="77" t="s">
        <v>934</v>
      </c>
      <c r="R220" s="77"/>
      <c r="S220" s="77"/>
      <c r="T220" s="42"/>
      <c r="U220" s="42"/>
      <c r="V220" s="42"/>
    </row>
    <row r="221" spans="1:22">
      <c r="A221" s="77" t="s">
        <v>604</v>
      </c>
      <c r="B221" s="77" t="s">
        <v>611</v>
      </c>
      <c r="C221" s="82" t="s">
        <v>612</v>
      </c>
      <c r="D221" s="77" t="str">
        <f>VLOOKUP(C221,Taul4!E2:H476,2,FALSE)</f>
        <v>Vestfold</v>
      </c>
      <c r="E221" s="77">
        <f>VLOOKUP(C221,Taul4!E2:H476,3,FALSE)</f>
        <v>59.128799999999998</v>
      </c>
      <c r="F221" s="77">
        <f>VLOOKUP(C221,Taul4!E2:H476,4,FALSE)</f>
        <v>10.2197</v>
      </c>
      <c r="G221" s="81">
        <v>43831</v>
      </c>
      <c r="H221" s="78">
        <v>63764</v>
      </c>
      <c r="I221" s="79">
        <v>422260000</v>
      </c>
      <c r="J221" s="42">
        <v>2</v>
      </c>
      <c r="K221" s="77" t="s">
        <v>13</v>
      </c>
      <c r="L221" s="77" t="s">
        <v>14</v>
      </c>
      <c r="M221" s="77" t="s">
        <v>13</v>
      </c>
      <c r="N221" s="77" t="s">
        <v>934</v>
      </c>
      <c r="O221" s="77"/>
      <c r="P221" s="77" t="s">
        <v>934</v>
      </c>
      <c r="Q221" s="77" t="s">
        <v>934</v>
      </c>
      <c r="R221" s="77"/>
      <c r="S221" s="77"/>
      <c r="T221" s="42"/>
      <c r="U221" s="42"/>
      <c r="V221" s="42"/>
    </row>
    <row r="222" spans="1:22">
      <c r="A222" s="77" t="s">
        <v>604</v>
      </c>
      <c r="B222" s="77" t="s">
        <v>613</v>
      </c>
      <c r="C222" s="82" t="s">
        <v>614</v>
      </c>
      <c r="D222" s="77" t="str">
        <f>VLOOKUP(C222,Taul4!E2:H476,2,FALSE)</f>
        <v>Vestfold</v>
      </c>
      <c r="E222" s="77">
        <f>VLOOKUP(C222,Taul4!E2:H476,3,FALSE)</f>
        <v>59.053199999999997</v>
      </c>
      <c r="F222" s="77">
        <f>VLOOKUP(C222,Taul4!E2:H476,4,FALSE)</f>
        <v>10.027100000000001</v>
      </c>
      <c r="G222" s="81">
        <v>43831</v>
      </c>
      <c r="H222" s="78">
        <v>47204</v>
      </c>
      <c r="I222" s="79">
        <v>812890000</v>
      </c>
      <c r="J222" s="42">
        <v>2</v>
      </c>
      <c r="K222" s="77" t="s">
        <v>13</v>
      </c>
      <c r="L222" s="77" t="s">
        <v>14</v>
      </c>
      <c r="M222" s="77" t="s">
        <v>13</v>
      </c>
      <c r="N222" s="77" t="s">
        <v>934</v>
      </c>
      <c r="O222" s="77"/>
      <c r="P222" s="77" t="s">
        <v>934</v>
      </c>
      <c r="Q222" s="77" t="s">
        <v>934</v>
      </c>
      <c r="R222" s="77"/>
      <c r="S222" s="77"/>
      <c r="T222" s="42"/>
      <c r="U222" s="42"/>
      <c r="V222" s="42"/>
    </row>
    <row r="223" spans="1:22">
      <c r="A223" s="77" t="s">
        <v>604</v>
      </c>
      <c r="B223" s="77" t="s">
        <v>615</v>
      </c>
      <c r="C223" s="82" t="s">
        <v>616</v>
      </c>
      <c r="D223" s="77" t="str">
        <f>VLOOKUP(C223,Taul4!E2:H476,2,FALSE)</f>
        <v>Telemark</v>
      </c>
      <c r="E223" s="77">
        <f>VLOOKUP(C223,Taul4!E2:H476,3,FALSE)</f>
        <v>59.1419</v>
      </c>
      <c r="F223" s="77">
        <f>VLOOKUP(C223,Taul4!E2:H476,4,FALSE)</f>
        <v>9.6568000000000005</v>
      </c>
      <c r="G223" s="81">
        <v>43831</v>
      </c>
      <c r="H223" s="78">
        <v>36397</v>
      </c>
      <c r="I223" s="79">
        <v>164450000</v>
      </c>
      <c r="J223" s="42">
        <v>2</v>
      </c>
      <c r="K223" s="77" t="s">
        <v>13</v>
      </c>
      <c r="L223" s="77" t="s">
        <v>14</v>
      </c>
      <c r="M223" s="77" t="s">
        <v>13</v>
      </c>
      <c r="N223" s="77" t="s">
        <v>934</v>
      </c>
      <c r="O223" s="77"/>
      <c r="P223" s="77" t="s">
        <v>934</v>
      </c>
      <c r="Q223" s="77" t="s">
        <v>934</v>
      </c>
      <c r="R223" s="77"/>
      <c r="S223" s="77"/>
      <c r="T223" s="42"/>
      <c r="U223" s="42"/>
      <c r="V223" s="42"/>
    </row>
    <row r="224" spans="1:22">
      <c r="A224" s="77" t="s">
        <v>604</v>
      </c>
      <c r="B224" s="77" t="s">
        <v>617</v>
      </c>
      <c r="C224" s="82" t="s">
        <v>618</v>
      </c>
      <c r="D224" s="77" t="str">
        <f>VLOOKUP(C224,Taul4!E2:H476,2,FALSE)</f>
        <v>Telemark</v>
      </c>
      <c r="E224" s="77">
        <f>VLOOKUP(C224,Taul4!E2:H476,3,FALSE)</f>
        <v>59.209600000000002</v>
      </c>
      <c r="F224" s="77">
        <f>VLOOKUP(C224,Taul4!E2:H476,4,FALSE)</f>
        <v>9.609</v>
      </c>
      <c r="G224" s="81">
        <v>43831</v>
      </c>
      <c r="H224" s="78">
        <v>54942</v>
      </c>
      <c r="I224" s="79">
        <v>779200000</v>
      </c>
      <c r="J224" s="42">
        <v>2</v>
      </c>
      <c r="K224" s="77" t="s">
        <v>13</v>
      </c>
      <c r="L224" s="77" t="s">
        <v>14</v>
      </c>
      <c r="M224" s="77" t="s">
        <v>13</v>
      </c>
      <c r="N224" s="77" t="s">
        <v>934</v>
      </c>
      <c r="O224" s="77"/>
      <c r="P224" s="77" t="s">
        <v>934</v>
      </c>
      <c r="Q224" s="77" t="s">
        <v>934</v>
      </c>
      <c r="R224" s="77"/>
      <c r="S224" s="77"/>
      <c r="T224" s="42"/>
      <c r="U224" s="42"/>
      <c r="V224" s="42"/>
    </row>
    <row r="225" spans="1:22">
      <c r="A225" s="77" t="s">
        <v>604</v>
      </c>
      <c r="B225" s="77" t="s">
        <v>619</v>
      </c>
      <c r="C225" s="82" t="s">
        <v>620</v>
      </c>
      <c r="D225" s="77" t="str">
        <f>VLOOKUP(C225,Taul4!E2:H476,2,FALSE)</f>
        <v>Telemark</v>
      </c>
      <c r="E225" s="77">
        <f>VLOOKUP(C225,Taul4!E2:H476,3,FALSE)</f>
        <v>59.561700000000002</v>
      </c>
      <c r="F225" s="77">
        <f>VLOOKUP(C225,Taul4!E2:H476,4,FALSE)</f>
        <v>9.2658000000000005</v>
      </c>
      <c r="G225" s="81">
        <v>43831</v>
      </c>
      <c r="H225" s="78">
        <v>13049</v>
      </c>
      <c r="I225" s="79">
        <v>983890000</v>
      </c>
      <c r="J225" s="42">
        <v>2</v>
      </c>
      <c r="K225" s="77" t="s">
        <v>13</v>
      </c>
      <c r="L225" s="77" t="s">
        <v>13</v>
      </c>
      <c r="M225" s="77" t="s">
        <v>13</v>
      </c>
      <c r="N225" s="77" t="s">
        <v>934</v>
      </c>
      <c r="O225" s="77"/>
      <c r="P225" s="77" t="s">
        <v>934</v>
      </c>
      <c r="Q225" s="77" t="s">
        <v>934</v>
      </c>
      <c r="R225" s="77"/>
      <c r="S225" s="77"/>
      <c r="T225" s="42"/>
      <c r="U225" s="42"/>
      <c r="V225" s="42"/>
    </row>
    <row r="226" spans="1:22">
      <c r="A226" s="77" t="s">
        <v>604</v>
      </c>
      <c r="B226" s="77" t="s">
        <v>621</v>
      </c>
      <c r="C226" s="82" t="s">
        <v>622</v>
      </c>
      <c r="D226" s="77" t="e">
        <f>VLOOKUP(C226,Taul4!E2:H476,2,FALSE)</f>
        <v>#N/A</v>
      </c>
      <c r="E226" s="116">
        <v>59.227910000000001</v>
      </c>
      <c r="F226" s="116">
        <v>10.4153</v>
      </c>
      <c r="G226" s="81">
        <v>43831</v>
      </c>
      <c r="H226" s="78">
        <v>26730</v>
      </c>
      <c r="I226" s="79">
        <v>99950000</v>
      </c>
      <c r="J226" s="42">
        <v>2</v>
      </c>
      <c r="K226" s="77" t="s">
        <v>13</v>
      </c>
      <c r="L226" s="77" t="s">
        <v>14</v>
      </c>
      <c r="M226" s="77" t="s">
        <v>13</v>
      </c>
      <c r="N226" s="77" t="s">
        <v>934</v>
      </c>
      <c r="O226" s="77"/>
      <c r="P226" s="77" t="s">
        <v>934</v>
      </c>
      <c r="Q226" s="77" t="s">
        <v>934</v>
      </c>
      <c r="R226" s="77"/>
      <c r="S226" s="77"/>
      <c r="T226" s="42"/>
      <c r="U226" s="42"/>
      <c r="V226" s="42"/>
    </row>
    <row r="227" spans="1:22">
      <c r="A227" s="77" t="s">
        <v>604</v>
      </c>
      <c r="B227" s="77" t="s">
        <v>623</v>
      </c>
      <c r="C227" s="82" t="s">
        <v>624</v>
      </c>
      <c r="D227" s="77" t="str">
        <f>VLOOKUP(C227,Taul4!E2:H476,2,FALSE)</f>
        <v>Telemark</v>
      </c>
      <c r="E227" s="77">
        <f>VLOOKUP(C227,Taul4!E2:H476,3,FALSE)</f>
        <v>59.297499999999999</v>
      </c>
      <c r="F227" s="77">
        <f>VLOOKUP(C227,Taul4!E2:H476,4,FALSE)</f>
        <v>9.7064000000000004</v>
      </c>
      <c r="G227" s="81">
        <v>43831</v>
      </c>
      <c r="H227" s="78">
        <v>2340</v>
      </c>
      <c r="I227" s="79">
        <v>213960000</v>
      </c>
      <c r="J227" s="42">
        <v>3</v>
      </c>
      <c r="K227" s="77" t="s">
        <v>13</v>
      </c>
      <c r="L227" s="77" t="s">
        <v>13</v>
      </c>
      <c r="M227" s="77" t="s">
        <v>13</v>
      </c>
      <c r="N227" s="77" t="s">
        <v>934</v>
      </c>
      <c r="O227" s="77"/>
      <c r="P227" s="77" t="s">
        <v>934</v>
      </c>
      <c r="Q227" s="77" t="s">
        <v>934</v>
      </c>
      <c r="R227" s="77"/>
      <c r="S227" s="77"/>
      <c r="T227" s="42"/>
      <c r="U227" s="42"/>
      <c r="V227" s="42"/>
    </row>
    <row r="228" spans="1:22">
      <c r="A228" s="77" t="s">
        <v>604</v>
      </c>
      <c r="B228" s="77" t="s">
        <v>625</v>
      </c>
      <c r="C228" s="82" t="s">
        <v>626</v>
      </c>
      <c r="D228" s="77" t="str">
        <f>VLOOKUP(C228,Taul4!E2:H476,2,FALSE)</f>
        <v>Telemark</v>
      </c>
      <c r="E228" s="77">
        <f>VLOOKUP(C228,Taul4!E2:H476,3,FALSE)</f>
        <v>59.0197</v>
      </c>
      <c r="F228" s="77">
        <f>VLOOKUP(C228,Taul4!E2:H476,4,FALSE)</f>
        <v>9.5608000000000004</v>
      </c>
      <c r="G228" s="81">
        <v>43831</v>
      </c>
      <c r="H228" s="78">
        <v>14061</v>
      </c>
      <c r="I228" s="79">
        <v>304370000</v>
      </c>
      <c r="J228" s="42">
        <v>2</v>
      </c>
      <c r="K228" s="77" t="s">
        <v>13</v>
      </c>
      <c r="L228" s="77" t="s">
        <v>14</v>
      </c>
      <c r="M228" s="77" t="s">
        <v>13</v>
      </c>
      <c r="N228" s="77" t="s">
        <v>934</v>
      </c>
      <c r="O228" s="77"/>
      <c r="P228" s="77" t="s">
        <v>934</v>
      </c>
      <c r="Q228" s="77" t="s">
        <v>934</v>
      </c>
      <c r="R228" s="77"/>
      <c r="S228" s="77"/>
      <c r="T228" s="42"/>
      <c r="U228" s="42"/>
      <c r="V228" s="42"/>
    </row>
    <row r="229" spans="1:22">
      <c r="A229" s="77" t="s">
        <v>604</v>
      </c>
      <c r="B229" s="77" t="s">
        <v>627</v>
      </c>
      <c r="C229" s="82" t="s">
        <v>628</v>
      </c>
      <c r="D229" s="77" t="str">
        <f>VLOOKUP(C229,Taul4!E2:H476,2,FALSE)</f>
        <v>Telemark</v>
      </c>
      <c r="E229" s="77">
        <f>VLOOKUP(C229,Taul4!E2:H476,3,FALSE)</f>
        <v>58.886899999999997</v>
      </c>
      <c r="F229" s="77">
        <f>VLOOKUP(C229,Taul4!E2:H476,4,FALSE)</f>
        <v>9.3468999999999998</v>
      </c>
      <c r="G229" s="81">
        <v>43831</v>
      </c>
      <c r="H229" s="78">
        <v>10380</v>
      </c>
      <c r="I229" s="79">
        <v>305470000</v>
      </c>
      <c r="J229" s="42">
        <v>3</v>
      </c>
      <c r="K229" s="77" t="s">
        <v>13</v>
      </c>
      <c r="L229" s="77" t="s">
        <v>14</v>
      </c>
      <c r="M229" s="77" t="s">
        <v>13</v>
      </c>
      <c r="N229" s="77" t="s">
        <v>934</v>
      </c>
      <c r="O229" s="77"/>
      <c r="P229" s="77" t="s">
        <v>934</v>
      </c>
      <c r="Q229" s="77" t="s">
        <v>934</v>
      </c>
      <c r="R229" s="77"/>
      <c r="S229" s="77"/>
      <c r="T229" s="42"/>
      <c r="U229" s="42"/>
      <c r="V229" s="42"/>
    </row>
    <row r="230" spans="1:22">
      <c r="A230" s="77" t="s">
        <v>604</v>
      </c>
      <c r="B230" s="77" t="s">
        <v>629</v>
      </c>
      <c r="C230" s="82" t="s">
        <v>630</v>
      </c>
      <c r="D230" s="77" t="str">
        <f>VLOOKUP(C230,Taul4!E2:H476,2,FALSE)</f>
        <v>Telemark</v>
      </c>
      <c r="E230" s="77">
        <f>VLOOKUP(C230,Taul4!E2:H476,3,FALSE)</f>
        <v>59.1233</v>
      </c>
      <c r="F230" s="77">
        <f>VLOOKUP(C230,Taul4!E2:H476,4,FALSE)</f>
        <v>8.9818999999999996</v>
      </c>
      <c r="G230" s="81">
        <v>43831</v>
      </c>
      <c r="H230" s="78">
        <v>4060</v>
      </c>
      <c r="I230" s="79">
        <v>1062780000</v>
      </c>
      <c r="J230" s="42">
        <v>3</v>
      </c>
      <c r="K230" s="77" t="s">
        <v>13</v>
      </c>
      <c r="L230" s="77" t="s">
        <v>13</v>
      </c>
      <c r="M230" s="77" t="s">
        <v>13</v>
      </c>
      <c r="N230" s="77" t="s">
        <v>934</v>
      </c>
      <c r="O230" s="77"/>
      <c r="P230" s="77" t="s">
        <v>934</v>
      </c>
      <c r="Q230" s="77" t="s">
        <v>934</v>
      </c>
      <c r="R230" s="77"/>
      <c r="S230" s="77"/>
      <c r="T230" s="42"/>
      <c r="U230" s="42"/>
      <c r="V230" s="42"/>
    </row>
    <row r="231" spans="1:22">
      <c r="A231" s="77" t="s">
        <v>604</v>
      </c>
      <c r="B231" s="77" t="s">
        <v>631</v>
      </c>
      <c r="C231" s="82" t="s">
        <v>632</v>
      </c>
      <c r="D231" s="77" t="e">
        <f>VLOOKUP(C231,Taul4!E2:H476,2,FALSE)</f>
        <v>#N/A</v>
      </c>
      <c r="E231" s="77" t="e">
        <f>VLOOKUP(C231,Taul4!E2:H476,3,FALSE)</f>
        <v>#N/A</v>
      </c>
      <c r="F231" s="77" t="e">
        <f>VLOOKUP(C231,Taul4!E2:H476,4,FALSE)</f>
        <v>#N/A</v>
      </c>
      <c r="G231" s="81">
        <v>43831</v>
      </c>
      <c r="H231" s="78">
        <v>6515</v>
      </c>
      <c r="I231" s="79">
        <v>429680000</v>
      </c>
      <c r="J231" s="42">
        <v>3</v>
      </c>
      <c r="K231" s="77" t="s">
        <v>13</v>
      </c>
      <c r="L231" s="77" t="s">
        <v>13</v>
      </c>
      <c r="M231" s="77" t="s">
        <v>13</v>
      </c>
      <c r="N231" s="77" t="s">
        <v>934</v>
      </c>
      <c r="O231" s="77"/>
      <c r="P231" s="77" t="s">
        <v>934</v>
      </c>
      <c r="Q231" s="77" t="s">
        <v>934</v>
      </c>
      <c r="R231" s="77"/>
      <c r="S231" s="77"/>
      <c r="T231" s="42"/>
      <c r="U231" s="42"/>
      <c r="V231" s="42"/>
    </row>
    <row r="232" spans="1:22">
      <c r="A232" s="77" t="s">
        <v>604</v>
      </c>
      <c r="B232" s="77" t="s">
        <v>633</v>
      </c>
      <c r="C232" s="82" t="s">
        <v>634</v>
      </c>
      <c r="D232" s="77" t="e">
        <f>VLOOKUP(C232,Taul4!E2:H476,2,FALSE)</f>
        <v>#N/A</v>
      </c>
      <c r="E232" s="77" t="e">
        <f>VLOOKUP(C232,Taul4!E2:H476,3,FALSE)</f>
        <v>#N/A</v>
      </c>
      <c r="F232" s="77" t="e">
        <f>VLOOKUP(C232,Taul4!E2:H476,4,FALSE)</f>
        <v>#N/A</v>
      </c>
      <c r="G232" s="81">
        <v>43831</v>
      </c>
      <c r="H232" s="78">
        <v>10444</v>
      </c>
      <c r="I232" s="79">
        <v>518510000</v>
      </c>
      <c r="J232" s="42">
        <v>3</v>
      </c>
      <c r="K232" s="77" t="s">
        <v>13</v>
      </c>
      <c r="L232" s="77" t="s">
        <v>13</v>
      </c>
      <c r="M232" s="77" t="s">
        <v>13</v>
      </c>
      <c r="N232" s="77" t="s">
        <v>934</v>
      </c>
      <c r="O232" s="77"/>
      <c r="P232" s="77" t="s">
        <v>934</v>
      </c>
      <c r="Q232" s="77" t="s">
        <v>934</v>
      </c>
      <c r="R232" s="77"/>
      <c r="S232" s="77"/>
      <c r="T232" s="42"/>
      <c r="U232" s="42"/>
      <c r="V232" s="42"/>
    </row>
    <row r="233" spans="1:22">
      <c r="A233" s="77" t="s">
        <v>604</v>
      </c>
      <c r="B233" s="77" t="s">
        <v>635</v>
      </c>
      <c r="C233" s="82" t="s">
        <v>636</v>
      </c>
      <c r="D233" s="77" t="e">
        <f>VLOOKUP(C233,Taul4!E2:H476,2,FALSE)</f>
        <v>#N/A</v>
      </c>
      <c r="E233" s="77" t="e">
        <f>VLOOKUP(C233,Taul4!E2:H476,3,FALSE)</f>
        <v>#N/A</v>
      </c>
      <c r="F233" s="77" t="e">
        <f>VLOOKUP(C233,Taul4!E2:H476,4,FALSE)</f>
        <v>#N/A</v>
      </c>
      <c r="G233" s="81">
        <v>43831</v>
      </c>
      <c r="H233" s="78">
        <v>5691</v>
      </c>
      <c r="I233" s="79">
        <v>2045130000</v>
      </c>
      <c r="J233" s="42">
        <v>3</v>
      </c>
      <c r="K233" s="77" t="s">
        <v>13</v>
      </c>
      <c r="L233" s="77" t="s">
        <v>13</v>
      </c>
      <c r="M233" s="77" t="s">
        <v>13</v>
      </c>
      <c r="N233" s="77" t="s">
        <v>934</v>
      </c>
      <c r="O233" s="77"/>
      <c r="P233" s="77" t="s">
        <v>934</v>
      </c>
      <c r="Q233" s="77" t="s">
        <v>934</v>
      </c>
      <c r="R233" s="77"/>
      <c r="S233" s="77"/>
      <c r="T233" s="42"/>
      <c r="U233" s="42"/>
      <c r="V233" s="42"/>
    </row>
    <row r="234" spans="1:22">
      <c r="A234" s="77" t="s">
        <v>604</v>
      </c>
      <c r="B234" s="77" t="s">
        <v>637</v>
      </c>
      <c r="C234" s="82" t="s">
        <v>638</v>
      </c>
      <c r="D234" s="77" t="e">
        <f>VLOOKUP(C234,Taul4!E2:H476,2,FALSE)</f>
        <v>#N/A</v>
      </c>
      <c r="E234" s="77" t="e">
        <f>VLOOKUP(C234,Taul4!E2:H476,3,FALSE)</f>
        <v>#N/A</v>
      </c>
      <c r="F234" s="77" t="e">
        <f>VLOOKUP(C234,Taul4!E2:H476,4,FALSE)</f>
        <v>#N/A</v>
      </c>
      <c r="G234" s="81">
        <v>43831</v>
      </c>
      <c r="H234" s="78">
        <v>1573</v>
      </c>
      <c r="I234" s="79">
        <v>791610000</v>
      </c>
      <c r="J234" s="42">
        <v>3</v>
      </c>
      <c r="K234" s="77" t="s">
        <v>13</v>
      </c>
      <c r="L234" s="77" t="s">
        <v>13</v>
      </c>
      <c r="M234" s="77" t="s">
        <v>13</v>
      </c>
      <c r="N234" s="77" t="s">
        <v>934</v>
      </c>
      <c r="O234" s="77"/>
      <c r="P234" s="77" t="s">
        <v>934</v>
      </c>
      <c r="Q234" s="77" t="s">
        <v>934</v>
      </c>
      <c r="R234" s="77"/>
      <c r="S234" s="77"/>
      <c r="T234" s="42"/>
      <c r="U234" s="42"/>
      <c r="V234" s="42"/>
    </row>
    <row r="235" spans="1:22">
      <c r="A235" s="77" t="s">
        <v>604</v>
      </c>
      <c r="B235" s="77" t="s">
        <v>639</v>
      </c>
      <c r="C235" s="82" t="s">
        <v>640</v>
      </c>
      <c r="D235" s="77" t="str">
        <f>VLOOKUP(C235,Taul4!E2:H476,2,FALSE)</f>
        <v>Telemark</v>
      </c>
      <c r="E235" s="77">
        <f>VLOOKUP(C235,Taul4!E2:H476,3,FALSE)</f>
        <v>59.513300000000001</v>
      </c>
      <c r="F235" s="77">
        <f>VLOOKUP(C235,Taul4!E2:H476,4,FALSE)</f>
        <v>8.6488999999999994</v>
      </c>
      <c r="G235" s="81">
        <v>43831</v>
      </c>
      <c r="H235" s="78">
        <v>2888</v>
      </c>
      <c r="I235" s="79">
        <v>715090000</v>
      </c>
      <c r="J235" s="42">
        <v>3</v>
      </c>
      <c r="K235" s="77" t="s">
        <v>13</v>
      </c>
      <c r="L235" s="77" t="s">
        <v>13</v>
      </c>
      <c r="M235" s="77" t="s">
        <v>13</v>
      </c>
      <c r="N235" s="77" t="s">
        <v>934</v>
      </c>
      <c r="O235" s="77"/>
      <c r="P235" s="77" t="s">
        <v>934</v>
      </c>
      <c r="Q235" s="77" t="s">
        <v>934</v>
      </c>
      <c r="R235" s="77"/>
      <c r="S235" s="77"/>
      <c r="T235" s="42"/>
      <c r="U235" s="42"/>
      <c r="V235" s="42"/>
    </row>
    <row r="236" spans="1:22">
      <c r="A236" s="77" t="s">
        <v>604</v>
      </c>
      <c r="B236" s="77" t="s">
        <v>641</v>
      </c>
      <c r="C236" s="82" t="s">
        <v>642</v>
      </c>
      <c r="D236" s="77" t="str">
        <f>VLOOKUP(C236,Taul4!E2:H476,2,FALSE)</f>
        <v>Telemark</v>
      </c>
      <c r="E236" s="77">
        <f>VLOOKUP(C236,Taul4!E2:H476,3,FALSE)</f>
        <v>59.404200000000003</v>
      </c>
      <c r="F236" s="77">
        <f>VLOOKUP(C236,Taul4!E2:H476,4,FALSE)</f>
        <v>8.4910999999999994</v>
      </c>
      <c r="G236" s="81">
        <v>43831</v>
      </c>
      <c r="H236" s="78">
        <v>2403</v>
      </c>
      <c r="I236" s="79">
        <v>708470000</v>
      </c>
      <c r="J236" s="42">
        <v>3</v>
      </c>
      <c r="K236" s="77" t="s">
        <v>13</v>
      </c>
      <c r="L236" s="77" t="s">
        <v>13</v>
      </c>
      <c r="M236" s="77" t="s">
        <v>13</v>
      </c>
      <c r="N236" s="77" t="s">
        <v>934</v>
      </c>
      <c r="O236" s="77"/>
      <c r="P236" s="77" t="s">
        <v>934</v>
      </c>
      <c r="Q236" s="77" t="s">
        <v>934</v>
      </c>
      <c r="R236" s="77"/>
      <c r="S236" s="77"/>
      <c r="T236" s="42"/>
      <c r="U236" s="42"/>
      <c r="V236" s="42"/>
    </row>
    <row r="237" spans="1:22">
      <c r="A237" s="77" t="s">
        <v>604</v>
      </c>
      <c r="B237" s="77" t="s">
        <v>643</v>
      </c>
      <c r="C237" s="82" t="s">
        <v>644</v>
      </c>
      <c r="D237" s="77" t="e">
        <f>VLOOKUP(C237,Taul4!E2:H476,2,FALSE)</f>
        <v>#N/A</v>
      </c>
      <c r="E237" s="120">
        <v>59.025590000000001</v>
      </c>
      <c r="F237" s="120">
        <v>8.5203100000000997</v>
      </c>
      <c r="G237" s="81">
        <v>43831</v>
      </c>
      <c r="H237" s="78">
        <v>1448</v>
      </c>
      <c r="I237" s="79">
        <v>905170000</v>
      </c>
      <c r="J237" s="42">
        <v>3</v>
      </c>
      <c r="K237" s="77" t="s">
        <v>13</v>
      </c>
      <c r="L237" s="77" t="s">
        <v>13</v>
      </c>
      <c r="M237" s="77" t="s">
        <v>13</v>
      </c>
      <c r="N237" s="77" t="s">
        <v>934</v>
      </c>
      <c r="O237" s="77"/>
      <c r="P237" s="77" t="s">
        <v>934</v>
      </c>
      <c r="Q237" s="77" t="s">
        <v>934</v>
      </c>
      <c r="R237" s="77"/>
      <c r="S237" s="77"/>
      <c r="T237" s="42"/>
      <c r="U237" s="42"/>
      <c r="V237" s="42"/>
    </row>
    <row r="238" spans="1:22">
      <c r="A238" s="77" t="s">
        <v>604</v>
      </c>
      <c r="B238" s="77" t="s">
        <v>645</v>
      </c>
      <c r="C238" s="82" t="s">
        <v>646</v>
      </c>
      <c r="D238" s="77" t="str">
        <f>VLOOKUP(C238,Taul4!E2:H476,2,FALSE)</f>
        <v>Telemark</v>
      </c>
      <c r="E238" s="77">
        <f>VLOOKUP(C238,Taul4!E2:H476,3,FALSE)</f>
        <v>59.165799999999997</v>
      </c>
      <c r="F238" s="77">
        <f>VLOOKUP(C238,Taul4!E2:H476,4,FALSE)</f>
        <v>8.0197000000000003</v>
      </c>
      <c r="G238" s="81">
        <v>43831</v>
      </c>
      <c r="H238" s="78">
        <v>1287</v>
      </c>
      <c r="I238" s="79">
        <v>1280130000</v>
      </c>
      <c r="J238" s="42">
        <v>3</v>
      </c>
      <c r="K238" s="77" t="s">
        <v>13</v>
      </c>
      <c r="L238" s="77" t="s">
        <v>13</v>
      </c>
      <c r="M238" s="77" t="s">
        <v>13</v>
      </c>
      <c r="N238" s="77" t="s">
        <v>934</v>
      </c>
      <c r="O238" s="77"/>
      <c r="P238" s="77" t="s">
        <v>934</v>
      </c>
      <c r="Q238" s="77" t="s">
        <v>934</v>
      </c>
      <c r="R238" s="77"/>
      <c r="S238" s="77"/>
      <c r="T238" s="42"/>
      <c r="U238" s="42"/>
      <c r="V238" s="42"/>
    </row>
    <row r="239" spans="1:22">
      <c r="A239" s="77" t="s">
        <v>604</v>
      </c>
      <c r="B239" s="77" t="s">
        <v>647</v>
      </c>
      <c r="C239" s="82" t="s">
        <v>648</v>
      </c>
      <c r="D239" s="77" t="e">
        <f>VLOOKUP(C239,Taul4!E2:H476,2,FALSE)</f>
        <v>#N/A</v>
      </c>
      <c r="E239" s="120">
        <v>59.475600200000002</v>
      </c>
      <c r="F239" s="120">
        <v>7.7071715000000003</v>
      </c>
      <c r="G239" s="81">
        <v>43831</v>
      </c>
      <c r="H239" s="78">
        <v>2201</v>
      </c>
      <c r="I239" s="79">
        <v>984480000</v>
      </c>
      <c r="J239" s="42">
        <v>3</v>
      </c>
      <c r="K239" s="77" t="s">
        <v>13</v>
      </c>
      <c r="L239" s="77" t="s">
        <v>13</v>
      </c>
      <c r="M239" s="77" t="s">
        <v>13</v>
      </c>
      <c r="N239" s="77" t="s">
        <v>934</v>
      </c>
      <c r="O239" s="77"/>
      <c r="P239" s="77" t="s">
        <v>934</v>
      </c>
      <c r="Q239" s="77" t="s">
        <v>934</v>
      </c>
      <c r="R239" s="77"/>
      <c r="S239" s="77"/>
      <c r="T239" s="42"/>
      <c r="U239" s="42"/>
      <c r="V239" s="42"/>
    </row>
    <row r="240" spans="1:22">
      <c r="A240" s="77" t="s">
        <v>604</v>
      </c>
      <c r="B240" s="77" t="s">
        <v>649</v>
      </c>
      <c r="C240" s="82" t="s">
        <v>650</v>
      </c>
      <c r="D240" s="77" t="str">
        <f>VLOOKUP(C240,Taul4!E2:H476,2,FALSE)</f>
        <v>Telemark</v>
      </c>
      <c r="E240" s="77">
        <f>VLOOKUP(C240,Taul4!E2:H476,3,FALSE)</f>
        <v>59.801400000000001</v>
      </c>
      <c r="F240" s="77">
        <f>VLOOKUP(C240,Taul4!E2:H476,4,FALSE)</f>
        <v>7.7792000000000003</v>
      </c>
      <c r="G240" s="81">
        <v>43831</v>
      </c>
      <c r="H240" s="78">
        <v>3676</v>
      </c>
      <c r="I240" s="79">
        <v>3105850000</v>
      </c>
      <c r="J240" s="42">
        <v>3</v>
      </c>
      <c r="K240" s="77" t="s">
        <v>13</v>
      </c>
      <c r="L240" s="77" t="s">
        <v>13</v>
      </c>
      <c r="M240" s="77" t="s">
        <v>13</v>
      </c>
      <c r="N240" s="77" t="s">
        <v>934</v>
      </c>
      <c r="O240" s="77"/>
      <c r="P240" s="77" t="s">
        <v>934</v>
      </c>
      <c r="Q240" s="77" t="s">
        <v>934</v>
      </c>
      <c r="R240" s="77"/>
      <c r="S240" s="77"/>
      <c r="T240" s="42"/>
      <c r="U240" s="42"/>
      <c r="V240" s="42"/>
    </row>
    <row r="241" spans="1:22">
      <c r="A241" s="77" t="s">
        <v>651</v>
      </c>
      <c r="B241" s="77" t="s">
        <v>652</v>
      </c>
      <c r="C241" s="82" t="s">
        <v>653</v>
      </c>
      <c r="D241" s="77" t="str">
        <f>VLOOKUP(C241,Taul4!E2:H476,2,FALSE)</f>
        <v>Aust-Agder</v>
      </c>
      <c r="E241" s="77">
        <f>VLOOKUP(C241,Taul4!E2:H476,3,FALSE)</f>
        <v>58.724699999999999</v>
      </c>
      <c r="F241" s="77">
        <f>VLOOKUP(C241,Taul4!E2:H476,4,FALSE)</f>
        <v>9.23</v>
      </c>
      <c r="G241" s="81">
        <v>43831</v>
      </c>
      <c r="H241" s="78">
        <v>6809</v>
      </c>
      <c r="I241" s="79">
        <v>192970000</v>
      </c>
      <c r="J241" s="42">
        <v>3</v>
      </c>
      <c r="K241" s="77" t="s">
        <v>13</v>
      </c>
      <c r="L241" s="77" t="s">
        <v>14</v>
      </c>
      <c r="M241" s="77" t="s">
        <v>13</v>
      </c>
      <c r="N241" s="77" t="s">
        <v>934</v>
      </c>
      <c r="O241" s="77"/>
      <c r="P241" s="77" t="s">
        <v>934</v>
      </c>
      <c r="Q241" s="77" t="s">
        <v>934</v>
      </c>
      <c r="R241" s="77"/>
      <c r="S241" s="77"/>
      <c r="T241" s="42"/>
      <c r="U241" s="42"/>
      <c r="V241" s="42"/>
    </row>
    <row r="242" spans="1:22">
      <c r="A242" s="77" t="s">
        <v>651</v>
      </c>
      <c r="B242" s="77" t="s">
        <v>654</v>
      </c>
      <c r="C242" s="82" t="s">
        <v>655</v>
      </c>
      <c r="D242" s="77" t="str">
        <f>VLOOKUP(C242,Taul4!E2:H476,2,FALSE)</f>
        <v>Aust-Agder</v>
      </c>
      <c r="E242" s="77">
        <f>VLOOKUP(C242,Taul4!E2:H476,3,FALSE)</f>
        <v>58.340499999999999</v>
      </c>
      <c r="F242" s="77">
        <f>VLOOKUP(C242,Taul4!E2:H476,4,FALSE)</f>
        <v>8.5934000000000008</v>
      </c>
      <c r="G242" s="81">
        <v>43831</v>
      </c>
      <c r="H242" s="78">
        <v>23544</v>
      </c>
      <c r="I242" s="79">
        <v>303590000</v>
      </c>
      <c r="J242" s="42">
        <v>2</v>
      </c>
      <c r="K242" s="77" t="s">
        <v>13</v>
      </c>
      <c r="L242" s="77" t="s">
        <v>14</v>
      </c>
      <c r="M242" s="77" t="s">
        <v>13</v>
      </c>
      <c r="N242" s="77" t="s">
        <v>934</v>
      </c>
      <c r="O242" s="77"/>
      <c r="P242" s="77" t="s">
        <v>934</v>
      </c>
      <c r="Q242" s="77" t="s">
        <v>934</v>
      </c>
      <c r="R242" s="77"/>
      <c r="S242" s="77"/>
      <c r="T242" s="42"/>
      <c r="U242" s="42"/>
      <c r="V242" s="42"/>
    </row>
    <row r="243" spans="1:22">
      <c r="A243" s="77" t="s">
        <v>651</v>
      </c>
      <c r="B243" s="77" t="s">
        <v>656</v>
      </c>
      <c r="C243" s="82" t="s">
        <v>657</v>
      </c>
      <c r="D243" s="77" t="str">
        <f>VLOOKUP(C243,Taul4!E2:H476,2,FALSE)</f>
        <v>Aust-Agder</v>
      </c>
      <c r="E243" s="77">
        <f>VLOOKUP(C243,Taul4!E2:H476,3,FALSE)</f>
        <v>58.4617</v>
      </c>
      <c r="F243" s="77">
        <f>VLOOKUP(C243,Taul4!E2:H476,4,FALSE)</f>
        <v>8.7721</v>
      </c>
      <c r="G243" s="81">
        <v>43831</v>
      </c>
      <c r="H243" s="78">
        <v>44999</v>
      </c>
      <c r="I243" s="79">
        <v>270210000</v>
      </c>
      <c r="J243" s="42">
        <v>2</v>
      </c>
      <c r="K243" s="77" t="s">
        <v>13</v>
      </c>
      <c r="L243" s="77" t="s">
        <v>14</v>
      </c>
      <c r="M243" s="77" t="s">
        <v>13</v>
      </c>
      <c r="N243" s="77" t="s">
        <v>934</v>
      </c>
      <c r="O243" s="77"/>
      <c r="P243" s="77" t="s">
        <v>934</v>
      </c>
      <c r="Q243" s="77" t="s">
        <v>934</v>
      </c>
      <c r="R243" s="77"/>
      <c r="S243" s="77"/>
      <c r="T243" s="42"/>
      <c r="U243" s="42"/>
      <c r="V243" s="42"/>
    </row>
    <row r="244" spans="1:22">
      <c r="A244" s="77" t="s">
        <v>651</v>
      </c>
      <c r="B244" s="77" t="s">
        <v>658</v>
      </c>
      <c r="C244" s="82" t="s">
        <v>659</v>
      </c>
      <c r="D244" s="77" t="str">
        <f>VLOOKUP(C244,Taul4!E2:H476,2,FALSE)</f>
        <v>Vest-Agder</v>
      </c>
      <c r="E244" s="77">
        <f>VLOOKUP(C244,Taul4!E2:H476,3,FALSE)</f>
        <v>58.146700000000003</v>
      </c>
      <c r="F244" s="77">
        <f>VLOOKUP(C244,Taul4!E2:H476,4,FALSE)</f>
        <v>7.9955999999999996</v>
      </c>
      <c r="G244" s="81">
        <v>43831</v>
      </c>
      <c r="H244" s="78">
        <v>111633</v>
      </c>
      <c r="I244" s="79">
        <v>644160000</v>
      </c>
      <c r="J244" s="42">
        <v>2</v>
      </c>
      <c r="K244" s="77" t="s">
        <v>13</v>
      </c>
      <c r="L244" s="77" t="s">
        <v>14</v>
      </c>
      <c r="M244" s="77" t="s">
        <v>13</v>
      </c>
      <c r="N244" s="77" t="s">
        <v>934</v>
      </c>
      <c r="O244" s="77"/>
      <c r="P244" s="77" t="s">
        <v>934</v>
      </c>
      <c r="Q244" s="77" t="s">
        <v>934</v>
      </c>
      <c r="R244" s="77"/>
      <c r="S244" s="77"/>
      <c r="T244" s="42"/>
      <c r="U244" s="42"/>
      <c r="V244" s="42"/>
    </row>
    <row r="245" spans="1:22">
      <c r="A245" s="77" t="s">
        <v>651</v>
      </c>
      <c r="B245" s="77" t="s">
        <v>660</v>
      </c>
      <c r="C245" s="82" t="s">
        <v>661</v>
      </c>
      <c r="D245" s="77" t="e">
        <f>VLOOKUP(C245,Taul4!E2:H476,2,FALSE)</f>
        <v>#N/A</v>
      </c>
      <c r="E245" s="121">
        <v>58.084400000000002</v>
      </c>
      <c r="F245" s="121">
        <v>7.3015999999999996</v>
      </c>
      <c r="G245" s="81">
        <v>43831</v>
      </c>
      <c r="H245" s="78">
        <v>23046</v>
      </c>
      <c r="I245" s="79">
        <v>934320000</v>
      </c>
      <c r="J245" s="42">
        <v>3</v>
      </c>
      <c r="K245" s="77" t="s">
        <v>13</v>
      </c>
      <c r="L245" s="77" t="s">
        <v>14</v>
      </c>
      <c r="M245" s="77" t="s">
        <v>13</v>
      </c>
      <c r="N245" s="77" t="s">
        <v>934</v>
      </c>
      <c r="O245" s="77"/>
      <c r="P245" s="77" t="s">
        <v>934</v>
      </c>
      <c r="Q245" s="77" t="s">
        <v>934</v>
      </c>
      <c r="R245" s="77"/>
      <c r="S245" s="77"/>
      <c r="T245" s="42"/>
      <c r="U245" s="42"/>
      <c r="V245" s="42"/>
    </row>
    <row r="246" spans="1:22">
      <c r="A246" s="77" t="s">
        <v>651</v>
      </c>
      <c r="B246" s="77" t="s">
        <v>662</v>
      </c>
      <c r="C246" s="82" t="s">
        <v>663</v>
      </c>
      <c r="D246" s="77" t="str">
        <f>VLOOKUP(C246,Taul4!E2:H476,2,FALSE)</f>
        <v>Vest-Agder</v>
      </c>
      <c r="E246" s="77">
        <f>VLOOKUP(C246,Taul4!E2:H476,3,FALSE)</f>
        <v>58.082799999999999</v>
      </c>
      <c r="F246" s="77">
        <f>VLOOKUP(C246,Taul4!E2:H476,4,FALSE)</f>
        <v>6.7527999999999997</v>
      </c>
      <c r="G246" s="81">
        <v>43831</v>
      </c>
      <c r="H246" s="78">
        <v>9691</v>
      </c>
      <c r="I246" s="79">
        <v>262560000</v>
      </c>
      <c r="J246" s="42">
        <v>3</v>
      </c>
      <c r="K246" s="77" t="s">
        <v>13</v>
      </c>
      <c r="L246" s="77" t="s">
        <v>14</v>
      </c>
      <c r="M246" s="77" t="s">
        <v>13</v>
      </c>
      <c r="N246" s="77" t="s">
        <v>934</v>
      </c>
      <c r="O246" s="77"/>
      <c r="P246" s="77" t="s">
        <v>934</v>
      </c>
      <c r="Q246" s="77" t="s">
        <v>934</v>
      </c>
      <c r="R246" s="77"/>
      <c r="S246" s="77"/>
      <c r="T246" s="42"/>
      <c r="U246" s="42"/>
      <c r="V246" s="42"/>
    </row>
    <row r="247" spans="1:22">
      <c r="A247" s="77" t="s">
        <v>651</v>
      </c>
      <c r="B247" s="77" t="s">
        <v>664</v>
      </c>
      <c r="C247" s="82" t="s">
        <v>665</v>
      </c>
      <c r="D247" s="77" t="str">
        <f>VLOOKUP(C247,Taul4!E2:H476,2,FALSE)</f>
        <v>Vest-Agder</v>
      </c>
      <c r="E247" s="77">
        <f>VLOOKUP(C247,Taul4!E2:H476,3,FALSE)</f>
        <v>58.327199999999998</v>
      </c>
      <c r="F247" s="77">
        <f>VLOOKUP(C247,Taul4!E2:H476,4,FALSE)</f>
        <v>6.6666999999999996</v>
      </c>
      <c r="G247" s="81">
        <v>43831</v>
      </c>
      <c r="H247" s="78">
        <v>9028</v>
      </c>
      <c r="I247" s="79">
        <v>544070000</v>
      </c>
      <c r="J247" s="42">
        <v>2</v>
      </c>
      <c r="K247" s="77" t="s">
        <v>13</v>
      </c>
      <c r="L247" s="77" t="s">
        <v>14</v>
      </c>
      <c r="M247" s="77" t="s">
        <v>13</v>
      </c>
      <c r="N247" s="77" t="s">
        <v>934</v>
      </c>
      <c r="O247" s="77"/>
      <c r="P247" s="77" t="s">
        <v>934</v>
      </c>
      <c r="Q247" s="77" t="s">
        <v>934</v>
      </c>
      <c r="R247" s="77"/>
      <c r="S247" s="77"/>
      <c r="T247" s="42"/>
      <c r="U247" s="42"/>
      <c r="V247" s="42"/>
    </row>
    <row r="248" spans="1:22">
      <c r="A248" s="77" t="s">
        <v>651</v>
      </c>
      <c r="B248" s="77" t="s">
        <v>666</v>
      </c>
      <c r="C248" s="82" t="s">
        <v>667</v>
      </c>
      <c r="D248" s="77" t="str">
        <f>VLOOKUP(C248,Taul4!E2:H476,2,FALSE)</f>
        <v>Aust-Agder</v>
      </c>
      <c r="E248" s="77">
        <f>VLOOKUP(C248,Taul4!E2:H476,3,FALSE)</f>
        <v>58.880899999999997</v>
      </c>
      <c r="F248" s="77">
        <f>VLOOKUP(C248,Taul4!E2:H476,4,FALSE)</f>
        <v>9.0175000000000001</v>
      </c>
      <c r="G248" s="81">
        <v>43831</v>
      </c>
      <c r="H248" s="78">
        <v>2428</v>
      </c>
      <c r="I248" s="79">
        <v>322140000</v>
      </c>
      <c r="J248" s="42">
        <v>3</v>
      </c>
      <c r="K248" s="77" t="s">
        <v>13</v>
      </c>
      <c r="L248" s="77" t="s">
        <v>13</v>
      </c>
      <c r="M248" s="77" t="s">
        <v>13</v>
      </c>
      <c r="N248" s="77" t="s">
        <v>934</v>
      </c>
      <c r="O248" s="77"/>
      <c r="P248" s="77" t="s">
        <v>934</v>
      </c>
      <c r="Q248" s="77" t="s">
        <v>934</v>
      </c>
      <c r="R248" s="77"/>
      <c r="S248" s="77"/>
      <c r="T248" s="42"/>
      <c r="U248" s="42"/>
      <c r="V248" s="42"/>
    </row>
    <row r="249" spans="1:22">
      <c r="A249" s="77" t="s">
        <v>651</v>
      </c>
      <c r="B249" s="77" t="s">
        <v>668</v>
      </c>
      <c r="C249" s="82" t="s">
        <v>669</v>
      </c>
      <c r="D249" s="77" t="str">
        <f>VLOOKUP(C249,Taul4!E2:H476,2,FALSE)</f>
        <v>Aust-Agder</v>
      </c>
      <c r="E249" s="77">
        <f>VLOOKUP(C249,Taul4!E2:H476,3,FALSE)</f>
        <v>58.775599999999997</v>
      </c>
      <c r="F249" s="77">
        <f>VLOOKUP(C249,Taul4!E2:H476,4,FALSE)</f>
        <v>8.8322000000000003</v>
      </c>
      <c r="G249" s="81">
        <v>43831</v>
      </c>
      <c r="H249" s="78">
        <v>2097</v>
      </c>
      <c r="I249" s="79">
        <v>355650000</v>
      </c>
      <c r="J249" s="42">
        <v>3</v>
      </c>
      <c r="K249" s="77" t="s">
        <v>13</v>
      </c>
      <c r="L249" s="77" t="s">
        <v>13</v>
      </c>
      <c r="M249" s="77" t="s">
        <v>13</v>
      </c>
      <c r="N249" s="77" t="s">
        <v>934</v>
      </c>
      <c r="O249" s="77"/>
      <c r="P249" s="77" t="s">
        <v>934</v>
      </c>
      <c r="Q249" s="77" t="s">
        <v>934</v>
      </c>
      <c r="R249" s="77"/>
      <c r="S249" s="77"/>
      <c r="T249" s="42"/>
      <c r="U249" s="42"/>
      <c r="V249" s="42"/>
    </row>
    <row r="250" spans="1:22">
      <c r="A250" s="77" t="s">
        <v>651</v>
      </c>
      <c r="B250" s="77" t="s">
        <v>670</v>
      </c>
      <c r="C250" s="82" t="s">
        <v>671</v>
      </c>
      <c r="D250" s="77" t="str">
        <f>VLOOKUP(C250,Taul4!E2:H476,2,FALSE)</f>
        <v>Aust-Agder</v>
      </c>
      <c r="E250" s="77">
        <f>VLOOKUP(C250,Taul4!E2:H476,3,FALSE)</f>
        <v>58.621899999999997</v>
      </c>
      <c r="F250" s="77">
        <f>VLOOKUP(C250,Taul4!E2:H476,4,FALSE)</f>
        <v>8.9314</v>
      </c>
      <c r="G250" s="81">
        <v>43831</v>
      </c>
      <c r="H250" s="78">
        <v>6053</v>
      </c>
      <c r="I250" s="79">
        <v>215050000</v>
      </c>
      <c r="J250" s="42">
        <v>3</v>
      </c>
      <c r="K250" s="77" t="s">
        <v>13</v>
      </c>
      <c r="L250" s="77" t="s">
        <v>14</v>
      </c>
      <c r="M250" s="77" t="s">
        <v>13</v>
      </c>
      <c r="N250" s="77" t="s">
        <v>934</v>
      </c>
      <c r="O250" s="77"/>
      <c r="P250" s="77" t="s">
        <v>934</v>
      </c>
      <c r="Q250" s="77" t="s">
        <v>934</v>
      </c>
      <c r="R250" s="77"/>
      <c r="S250" s="77"/>
      <c r="T250" s="42"/>
      <c r="U250" s="42"/>
      <c r="V250" s="42"/>
    </row>
    <row r="251" spans="1:22">
      <c r="A251" s="77" t="s">
        <v>651</v>
      </c>
      <c r="B251" s="77" t="s">
        <v>672</v>
      </c>
      <c r="C251" s="82" t="s">
        <v>673</v>
      </c>
      <c r="D251" s="77" t="str">
        <f>VLOOKUP(C251,Taul4!E2:H476,2,FALSE)</f>
        <v>Aust-Agder</v>
      </c>
      <c r="E251" s="77">
        <f>VLOOKUP(C251,Taul4!E2:H476,3,FALSE)</f>
        <v>58.5306</v>
      </c>
      <c r="F251" s="77">
        <f>VLOOKUP(C251,Taul4!E2:H476,4,FALSE)</f>
        <v>8.6546000000000003</v>
      </c>
      <c r="G251" s="81">
        <v>43831</v>
      </c>
      <c r="H251" s="78">
        <v>5951</v>
      </c>
      <c r="I251" s="79">
        <v>644540000</v>
      </c>
      <c r="J251" s="42">
        <v>3</v>
      </c>
      <c r="K251" s="77" t="s">
        <v>13</v>
      </c>
      <c r="L251" s="77" t="s">
        <v>13</v>
      </c>
      <c r="M251" s="77" t="s">
        <v>13</v>
      </c>
      <c r="N251" s="77" t="s">
        <v>934</v>
      </c>
      <c r="O251" s="77"/>
      <c r="P251" s="77" t="s">
        <v>934</v>
      </c>
      <c r="Q251" s="77" t="s">
        <v>934</v>
      </c>
      <c r="R251" s="77"/>
      <c r="S251" s="77"/>
      <c r="T251" s="42"/>
      <c r="U251" s="42"/>
      <c r="V251" s="42"/>
    </row>
    <row r="252" spans="1:22">
      <c r="A252" s="77" t="s">
        <v>651</v>
      </c>
      <c r="B252" s="77" t="s">
        <v>674</v>
      </c>
      <c r="C252" s="82" t="s">
        <v>675</v>
      </c>
      <c r="D252" s="77" t="str">
        <f>VLOOKUP(C252,Taul4!E2:H476,2,FALSE)</f>
        <v>Aust-Agder</v>
      </c>
      <c r="E252" s="77">
        <f>VLOOKUP(C252,Taul4!E2:H476,3,FALSE)</f>
        <v>58.248800000000003</v>
      </c>
      <c r="F252" s="77">
        <f>VLOOKUP(C252,Taul4!E2:H476,4,FALSE)</f>
        <v>8.3778000000000006</v>
      </c>
      <c r="G252" s="81">
        <v>43831</v>
      </c>
      <c r="H252" s="78">
        <v>11074</v>
      </c>
      <c r="I252" s="79">
        <v>190430000</v>
      </c>
      <c r="J252" s="42">
        <v>2</v>
      </c>
      <c r="K252" s="77" t="s">
        <v>13</v>
      </c>
      <c r="L252" s="77" t="s">
        <v>14</v>
      </c>
      <c r="M252" s="77" t="s">
        <v>13</v>
      </c>
      <c r="N252" s="77" t="s">
        <v>934</v>
      </c>
      <c r="O252" s="77"/>
      <c r="P252" s="77" t="s">
        <v>934</v>
      </c>
      <c r="Q252" s="77" t="s">
        <v>934</v>
      </c>
      <c r="R252" s="77"/>
      <c r="S252" s="77"/>
      <c r="T252" s="42"/>
      <c r="U252" s="42"/>
      <c r="V252" s="42"/>
    </row>
    <row r="253" spans="1:22">
      <c r="A253" s="77" t="s">
        <v>651</v>
      </c>
      <c r="B253" s="77" t="s">
        <v>676</v>
      </c>
      <c r="C253" s="82" t="s">
        <v>677</v>
      </c>
      <c r="D253" s="77" t="str">
        <f>VLOOKUP(C253,Taul4!E2:H476,2,FALSE)</f>
        <v>Aust-Agder</v>
      </c>
      <c r="E253" s="77">
        <f>VLOOKUP(C253,Taul4!E2:H476,3,FALSE)</f>
        <v>58.449399999999997</v>
      </c>
      <c r="F253" s="77">
        <f>VLOOKUP(C253,Taul4!E2:H476,4,FALSE)</f>
        <v>8.2332999999999998</v>
      </c>
      <c r="G253" s="81">
        <v>43831</v>
      </c>
      <c r="H253" s="78">
        <v>5226</v>
      </c>
      <c r="I253" s="79">
        <v>637360000</v>
      </c>
      <c r="J253" s="42">
        <v>3</v>
      </c>
      <c r="K253" s="77" t="s">
        <v>13</v>
      </c>
      <c r="L253" s="77" t="s">
        <v>13</v>
      </c>
      <c r="M253" s="77" t="s">
        <v>13</v>
      </c>
      <c r="N253" s="77" t="s">
        <v>934</v>
      </c>
      <c r="O253" s="77"/>
      <c r="P253" s="77" t="s">
        <v>934</v>
      </c>
      <c r="Q253" s="77" t="s">
        <v>934</v>
      </c>
      <c r="R253" s="77"/>
      <c r="S253" s="77"/>
      <c r="T253" s="42"/>
      <c r="U253" s="42"/>
      <c r="V253" s="42"/>
    </row>
    <row r="254" spans="1:22">
      <c r="A254" s="77" t="s">
        <v>651</v>
      </c>
      <c r="B254" s="77" t="s">
        <v>678</v>
      </c>
      <c r="C254" s="82" t="s">
        <v>679</v>
      </c>
      <c r="D254" s="77" t="str">
        <f>VLOOKUP(C254,Taul4!E2:H476,2,FALSE)</f>
        <v>Aust-Agder</v>
      </c>
      <c r="E254" s="77">
        <f>VLOOKUP(C254,Taul4!E2:H476,3,FALSE)</f>
        <v>58.765700000000002</v>
      </c>
      <c r="F254" s="77">
        <f>VLOOKUP(C254,Taul4!E2:H476,4,FALSE)</f>
        <v>8.4839000000000002</v>
      </c>
      <c r="G254" s="81">
        <v>43831</v>
      </c>
      <c r="H254" s="78">
        <v>1836</v>
      </c>
      <c r="I254" s="79">
        <v>1130610000</v>
      </c>
      <c r="J254" s="42">
        <v>3</v>
      </c>
      <c r="K254" s="77" t="s">
        <v>13</v>
      </c>
      <c r="L254" s="77" t="s">
        <v>13</v>
      </c>
      <c r="M254" s="77" t="s">
        <v>13</v>
      </c>
      <c r="N254" s="77" t="s">
        <v>934</v>
      </c>
      <c r="O254" s="77"/>
      <c r="P254" s="77" t="s">
        <v>934</v>
      </c>
      <c r="Q254" s="77" t="s">
        <v>934</v>
      </c>
      <c r="R254" s="77"/>
      <c r="S254" s="77"/>
      <c r="T254" s="42"/>
      <c r="U254" s="42"/>
      <c r="V254" s="42"/>
    </row>
    <row r="255" spans="1:22">
      <c r="A255" s="77" t="s">
        <v>651</v>
      </c>
      <c r="B255" s="77" t="s">
        <v>680</v>
      </c>
      <c r="C255" s="82" t="s">
        <v>681</v>
      </c>
      <c r="D255" s="77" t="str">
        <f>VLOOKUP(C255,Taul4!E2:H476,2,FALSE)</f>
        <v>Aust-Agder</v>
      </c>
      <c r="E255" s="77">
        <f>VLOOKUP(C255,Taul4!E2:H476,3,FALSE)</f>
        <v>58.441099999999999</v>
      </c>
      <c r="F255" s="77">
        <f>VLOOKUP(C255,Taul4!E2:H476,4,FALSE)</f>
        <v>7.9558</v>
      </c>
      <c r="G255" s="81">
        <v>43831</v>
      </c>
      <c r="H255" s="78">
        <v>1331</v>
      </c>
      <c r="I255" s="79">
        <v>261630000</v>
      </c>
      <c r="J255" s="42">
        <v>3</v>
      </c>
      <c r="K255" s="77" t="s">
        <v>13</v>
      </c>
      <c r="L255" s="77" t="s">
        <v>13</v>
      </c>
      <c r="M255" s="77" t="s">
        <v>13</v>
      </c>
      <c r="N255" s="77" t="s">
        <v>934</v>
      </c>
      <c r="O255" s="77"/>
      <c r="P255" s="77" t="s">
        <v>934</v>
      </c>
      <c r="Q255" s="77" t="s">
        <v>934</v>
      </c>
      <c r="R255" s="77"/>
      <c r="S255" s="77"/>
      <c r="T255" s="42"/>
      <c r="U255" s="42"/>
      <c r="V255" s="42"/>
    </row>
    <row r="256" spans="1:22">
      <c r="A256" s="77" t="s">
        <v>651</v>
      </c>
      <c r="B256" s="77" t="s">
        <v>682</v>
      </c>
      <c r="C256" s="82" t="s">
        <v>683</v>
      </c>
      <c r="D256" s="77" t="e">
        <f>VLOOKUP(C256,Taul4!E2:H476,2,FALSE)</f>
        <v>#N/A</v>
      </c>
      <c r="E256" s="116">
        <v>58.593888888888998</v>
      </c>
      <c r="F256" s="116">
        <v>7.8608333333333</v>
      </c>
      <c r="G256" s="81">
        <v>43831</v>
      </c>
      <c r="H256" s="78">
        <v>3634</v>
      </c>
      <c r="I256" s="79">
        <v>587080000</v>
      </c>
      <c r="J256" s="42">
        <v>3</v>
      </c>
      <c r="K256" s="77" t="s">
        <v>13</v>
      </c>
      <c r="L256" s="77" t="s">
        <v>13</v>
      </c>
      <c r="M256" s="77" t="s">
        <v>13</v>
      </c>
      <c r="N256" s="77" t="s">
        <v>934</v>
      </c>
      <c r="O256" s="77"/>
      <c r="P256" s="77" t="s">
        <v>934</v>
      </c>
      <c r="Q256" s="77" t="s">
        <v>934</v>
      </c>
      <c r="R256" s="77"/>
      <c r="S256" s="77"/>
      <c r="T256" s="42"/>
      <c r="U256" s="42"/>
      <c r="V256" s="42"/>
    </row>
    <row r="257" spans="1:22">
      <c r="A257" s="77" t="s">
        <v>651</v>
      </c>
      <c r="B257" s="77" t="s">
        <v>684</v>
      </c>
      <c r="C257" s="82" t="s">
        <v>685</v>
      </c>
      <c r="D257" s="77" t="str">
        <f>VLOOKUP(C257,Taul4!E2:H476,2,FALSE)</f>
        <v>Aust-Agder</v>
      </c>
      <c r="E257" s="77">
        <f>VLOOKUP(C257,Taul4!E2:H476,3,FALSE)</f>
        <v>58.824399999999997</v>
      </c>
      <c r="F257" s="77">
        <f>VLOOKUP(C257,Taul4!E2:H476,4,FALSE)</f>
        <v>7.8018999999999998</v>
      </c>
      <c r="G257" s="81">
        <v>43831</v>
      </c>
      <c r="H257" s="78">
        <v>1162</v>
      </c>
      <c r="I257" s="79">
        <v>1311750000</v>
      </c>
      <c r="J257" s="42">
        <v>3</v>
      </c>
      <c r="K257" s="77" t="s">
        <v>13</v>
      </c>
      <c r="L257" s="77" t="s">
        <v>13</v>
      </c>
      <c r="M257" s="77" t="s">
        <v>13</v>
      </c>
      <c r="N257" s="77" t="s">
        <v>934</v>
      </c>
      <c r="O257" s="77"/>
      <c r="P257" s="77" t="s">
        <v>934</v>
      </c>
      <c r="Q257" s="77" t="s">
        <v>934</v>
      </c>
      <c r="R257" s="77"/>
      <c r="S257" s="77"/>
      <c r="T257" s="42"/>
      <c r="U257" s="42"/>
      <c r="V257" s="42"/>
    </row>
    <row r="258" spans="1:22">
      <c r="A258" s="77" t="s">
        <v>651</v>
      </c>
      <c r="B258" s="77" t="s">
        <v>686</v>
      </c>
      <c r="C258" s="82" t="s">
        <v>687</v>
      </c>
      <c r="D258" s="77" t="str">
        <f>VLOOKUP(C258,Taul4!E2:H476,2,FALSE)</f>
        <v>Aust-Agder</v>
      </c>
      <c r="E258" s="77">
        <f>VLOOKUP(C258,Taul4!E2:H476,3,FALSE)</f>
        <v>59.164200000000001</v>
      </c>
      <c r="F258" s="77">
        <f>VLOOKUP(C258,Taul4!E2:H476,4,FALSE)</f>
        <v>7.4725000000000001</v>
      </c>
      <c r="G258" s="81">
        <v>43831</v>
      </c>
      <c r="H258" s="78">
        <v>1164</v>
      </c>
      <c r="I258" s="79">
        <v>1265260000</v>
      </c>
      <c r="J258" s="42">
        <v>3</v>
      </c>
      <c r="K258" s="77" t="s">
        <v>13</v>
      </c>
      <c r="L258" s="77" t="s">
        <v>13</v>
      </c>
      <c r="M258" s="77" t="s">
        <v>13</v>
      </c>
      <c r="N258" s="77" t="s">
        <v>934</v>
      </c>
      <c r="O258" s="77"/>
      <c r="P258" s="77" t="s">
        <v>934</v>
      </c>
      <c r="Q258" s="77" t="s">
        <v>934</v>
      </c>
      <c r="R258" s="77"/>
      <c r="S258" s="77"/>
      <c r="T258" s="42"/>
      <c r="U258" s="42"/>
      <c r="V258" s="42"/>
    </row>
    <row r="259" spans="1:22">
      <c r="A259" s="77" t="s">
        <v>651</v>
      </c>
      <c r="B259" s="77" t="s">
        <v>688</v>
      </c>
      <c r="C259" s="82" t="s">
        <v>689</v>
      </c>
      <c r="D259" s="77" t="str">
        <f>VLOOKUP(C259,Taul4!E2:H476,2,FALSE)</f>
        <v>Aust-Agder</v>
      </c>
      <c r="E259" s="77">
        <f>VLOOKUP(C259,Taul4!E2:H476,3,FALSE)</f>
        <v>59.443100000000001</v>
      </c>
      <c r="F259" s="77">
        <f>VLOOKUP(C259,Taul4!E2:H476,4,FALSE)</f>
        <v>7.2549999999999999</v>
      </c>
      <c r="G259" s="81">
        <v>43831</v>
      </c>
      <c r="H259" s="78">
        <v>965</v>
      </c>
      <c r="I259" s="79">
        <v>1467100000</v>
      </c>
      <c r="J259" s="42">
        <v>3</v>
      </c>
      <c r="K259" s="77" t="s">
        <v>13</v>
      </c>
      <c r="L259" s="77" t="s">
        <v>13</v>
      </c>
      <c r="M259" s="77" t="s">
        <v>13</v>
      </c>
      <c r="N259" s="77" t="s">
        <v>934</v>
      </c>
      <c r="O259" s="77"/>
      <c r="P259" s="77" t="s">
        <v>934</v>
      </c>
      <c r="Q259" s="77" t="s">
        <v>934</v>
      </c>
      <c r="R259" s="77"/>
      <c r="S259" s="77"/>
      <c r="T259" s="42"/>
      <c r="U259" s="42"/>
      <c r="V259" s="42"/>
    </row>
    <row r="260" spans="1:22">
      <c r="A260" s="77" t="s">
        <v>651</v>
      </c>
      <c r="B260" s="77" t="s">
        <v>690</v>
      </c>
      <c r="C260" s="82" t="s">
        <v>691</v>
      </c>
      <c r="D260" s="77" t="str">
        <f>VLOOKUP(C260,Taul4!E2:H476,2,FALSE)</f>
        <v>Vest-Agder</v>
      </c>
      <c r="E260" s="77">
        <f>VLOOKUP(C260,Taul4!E2:H476,3,FALSE)</f>
        <v>58.310600000000001</v>
      </c>
      <c r="F260" s="77">
        <f>VLOOKUP(C260,Taul4!E2:H476,4,FALSE)</f>
        <v>7.8569000000000004</v>
      </c>
      <c r="G260" s="81">
        <v>43831</v>
      </c>
      <c r="H260" s="78">
        <v>14774</v>
      </c>
      <c r="I260" s="79">
        <v>384480000</v>
      </c>
      <c r="J260" s="42">
        <v>2</v>
      </c>
      <c r="K260" s="77" t="s">
        <v>13</v>
      </c>
      <c r="L260" s="77" t="s">
        <v>13</v>
      </c>
      <c r="M260" s="77" t="s">
        <v>13</v>
      </c>
      <c r="N260" s="77" t="s">
        <v>934</v>
      </c>
      <c r="O260" s="77"/>
      <c r="P260" s="77" t="s">
        <v>934</v>
      </c>
      <c r="Q260" s="77" t="s">
        <v>934</v>
      </c>
      <c r="R260" s="77"/>
      <c r="S260" s="77"/>
      <c r="T260" s="42"/>
      <c r="U260" s="42"/>
      <c r="V260" s="42"/>
    </row>
    <row r="261" spans="1:22">
      <c r="A261" s="77" t="s">
        <v>651</v>
      </c>
      <c r="B261" s="77" t="s">
        <v>692</v>
      </c>
      <c r="C261" s="82" t="s">
        <v>693</v>
      </c>
      <c r="D261" s="77" t="str">
        <f>VLOOKUP(C261,Taul4!E2:H476,2,FALSE)</f>
        <v>Vest-Agder</v>
      </c>
      <c r="E261" s="77">
        <f>VLOOKUP(C261,Taul4!E2:H476,3,FALSE)</f>
        <v>58.701900000000002</v>
      </c>
      <c r="F261" s="77">
        <f>VLOOKUP(C261,Taul4!E2:H476,4,FALSE)</f>
        <v>7.3936000000000002</v>
      </c>
      <c r="G261" s="81">
        <v>43831</v>
      </c>
      <c r="H261" s="78">
        <v>932</v>
      </c>
      <c r="I261" s="79">
        <v>887520000</v>
      </c>
      <c r="J261" s="42">
        <v>3</v>
      </c>
      <c r="K261" s="77" t="s">
        <v>13</v>
      </c>
      <c r="L261" s="77" t="s">
        <v>13</v>
      </c>
      <c r="M261" s="77" t="s">
        <v>13</v>
      </c>
      <c r="N261" s="77" t="s">
        <v>934</v>
      </c>
      <c r="O261" s="77"/>
      <c r="P261" s="77" t="s">
        <v>934</v>
      </c>
      <c r="Q261" s="77" t="s">
        <v>934</v>
      </c>
      <c r="R261" s="77"/>
      <c r="S261" s="77"/>
      <c r="T261" s="42"/>
      <c r="U261" s="42"/>
      <c r="V261" s="42"/>
    </row>
    <row r="262" spans="1:22">
      <c r="A262" s="77" t="s">
        <v>651</v>
      </c>
      <c r="B262" s="77" t="s">
        <v>694</v>
      </c>
      <c r="C262" s="82" t="s">
        <v>695</v>
      </c>
      <c r="D262" s="77" t="str">
        <f>VLOOKUP(C262,Taul4!E2:H476,2,FALSE)</f>
        <v>Vest-Agder</v>
      </c>
      <c r="E262" s="77">
        <f>VLOOKUP(C262,Taul4!E2:H476,3,FALSE)</f>
        <v>58.133299999999998</v>
      </c>
      <c r="F262" s="77">
        <f>VLOOKUP(C262,Taul4!E2:H476,4,FALSE)</f>
        <v>7.0833000000000004</v>
      </c>
      <c r="G262" s="81">
        <v>43831</v>
      </c>
      <c r="H262" s="78">
        <v>10365</v>
      </c>
      <c r="I262" s="79">
        <v>642800000</v>
      </c>
      <c r="J262" s="42">
        <v>3</v>
      </c>
      <c r="K262" s="77" t="s">
        <v>13</v>
      </c>
      <c r="L262" s="77" t="s">
        <v>14</v>
      </c>
      <c r="M262" s="77" t="s">
        <v>13</v>
      </c>
      <c r="N262" s="77" t="s">
        <v>934</v>
      </c>
      <c r="O262" s="77"/>
      <c r="P262" s="77" t="s">
        <v>934</v>
      </c>
      <c r="Q262" s="77" t="s">
        <v>934</v>
      </c>
      <c r="R262" s="77"/>
      <c r="S262" s="77"/>
      <c r="T262" s="42"/>
      <c r="U262" s="42"/>
      <c r="V262" s="42"/>
    </row>
    <row r="263" spans="1:22">
      <c r="A263" s="77" t="s">
        <v>651</v>
      </c>
      <c r="B263" s="77" t="s">
        <v>696</v>
      </c>
      <c r="C263" s="82" t="s">
        <v>697</v>
      </c>
      <c r="D263" s="77" t="e">
        <f>VLOOKUP(C263,Taul4!E2:H476,2,FALSE)</f>
        <v>#N/A</v>
      </c>
      <c r="E263" s="116">
        <v>58.390810000000002</v>
      </c>
      <c r="F263" s="116">
        <v>7.2350000000000998</v>
      </c>
      <c r="G263" s="81">
        <v>43831</v>
      </c>
      <c r="H263" s="78">
        <v>1680</v>
      </c>
      <c r="I263" s="79">
        <v>461330000</v>
      </c>
      <c r="J263" s="42">
        <v>3</v>
      </c>
      <c r="K263" s="77" t="s">
        <v>13</v>
      </c>
      <c r="L263" s="77" t="s">
        <v>13</v>
      </c>
      <c r="M263" s="77" t="s">
        <v>13</v>
      </c>
      <c r="N263" s="77" t="s">
        <v>934</v>
      </c>
      <c r="O263" s="77"/>
      <c r="P263" s="77" t="s">
        <v>934</v>
      </c>
      <c r="Q263" s="77" t="s">
        <v>934</v>
      </c>
      <c r="R263" s="77"/>
      <c r="S263" s="77"/>
      <c r="T263" s="42"/>
      <c r="U263" s="42"/>
      <c r="V263" s="42"/>
    </row>
    <row r="264" spans="1:22">
      <c r="A264" s="77" t="s">
        <v>651</v>
      </c>
      <c r="B264" s="77" t="s">
        <v>698</v>
      </c>
      <c r="C264" s="82" t="s">
        <v>699</v>
      </c>
      <c r="D264" s="77" t="str">
        <f>VLOOKUP(C264,Taul4!E2:H476,2,FALSE)</f>
        <v>Vest-Agder</v>
      </c>
      <c r="E264" s="77">
        <f>VLOOKUP(C264,Taul4!E2:H476,3,FALSE)</f>
        <v>58.338099999999997</v>
      </c>
      <c r="F264" s="77">
        <f>VLOOKUP(C264,Taul4!E2:H476,4,FALSE)</f>
        <v>7.0231000000000003</v>
      </c>
      <c r="G264" s="81">
        <v>43831</v>
      </c>
      <c r="H264" s="78">
        <v>5987</v>
      </c>
      <c r="I264" s="79">
        <v>963220000</v>
      </c>
      <c r="J264" s="42">
        <v>3</v>
      </c>
      <c r="K264" s="77" t="s">
        <v>13</v>
      </c>
      <c r="L264" s="77" t="s">
        <v>14</v>
      </c>
      <c r="M264" s="77" t="s">
        <v>13</v>
      </c>
      <c r="N264" s="77" t="s">
        <v>934</v>
      </c>
      <c r="O264" s="77"/>
      <c r="P264" s="77" t="s">
        <v>934</v>
      </c>
      <c r="Q264" s="77" t="s">
        <v>934</v>
      </c>
      <c r="R264" s="77"/>
      <c r="S264" s="77"/>
      <c r="T264" s="42"/>
      <c r="U264" s="42"/>
      <c r="V264" s="42"/>
    </row>
    <row r="265" spans="1:22">
      <c r="A265" s="77" t="s">
        <v>651</v>
      </c>
      <c r="B265" s="77" t="s">
        <v>700</v>
      </c>
      <c r="C265" s="82" t="s">
        <v>701</v>
      </c>
      <c r="D265" s="77" t="e">
        <f>VLOOKUP(C265,Taul4!E2:H476,2,FALSE)</f>
        <v>#N/A</v>
      </c>
      <c r="E265" s="120">
        <v>58.665100000000002</v>
      </c>
      <c r="F265" s="120">
        <v>6.7158499999999997</v>
      </c>
      <c r="G265" s="81">
        <v>43831</v>
      </c>
      <c r="H265" s="78">
        <v>1822</v>
      </c>
      <c r="I265" s="79">
        <v>1554290000</v>
      </c>
      <c r="J265" s="42">
        <v>3</v>
      </c>
      <c r="K265" s="77" t="s">
        <v>13</v>
      </c>
      <c r="L265" s="77" t="s">
        <v>13</v>
      </c>
      <c r="M265" s="77" t="s">
        <v>13</v>
      </c>
      <c r="N265" s="77" t="s">
        <v>934</v>
      </c>
      <c r="O265" s="77"/>
      <c r="P265" s="77" t="s">
        <v>934</v>
      </c>
      <c r="Q265" s="77" t="s">
        <v>934</v>
      </c>
      <c r="R265" s="77"/>
      <c r="S265" s="77"/>
      <c r="T265" s="42"/>
      <c r="U265" s="42"/>
      <c r="V265" s="42"/>
    </row>
    <row r="266" spans="1:22">
      <c r="A266" s="77" t="s">
        <v>204</v>
      </c>
      <c r="B266" s="77" t="s">
        <v>205</v>
      </c>
      <c r="C266" s="76" t="s">
        <v>206</v>
      </c>
      <c r="D266" s="77" t="e">
        <f>VLOOKUP(C266,Taul4!E2:H476,2,FALSE)</f>
        <v>#N/A</v>
      </c>
      <c r="E266" s="121">
        <v>58.451300000000003</v>
      </c>
      <c r="F266" s="121">
        <v>5.9996999999999998</v>
      </c>
      <c r="G266" s="77" t="s">
        <v>13</v>
      </c>
      <c r="H266" s="78">
        <v>14811</v>
      </c>
      <c r="I266" s="79">
        <v>432480000</v>
      </c>
      <c r="J266" s="42">
        <v>2</v>
      </c>
      <c r="K266" s="77" t="s">
        <v>13</v>
      </c>
      <c r="L266" s="77" t="s">
        <v>14</v>
      </c>
      <c r="M266" s="77" t="s">
        <v>13</v>
      </c>
      <c r="N266" s="77" t="s">
        <v>934</v>
      </c>
      <c r="O266" s="77"/>
      <c r="P266" s="77" t="s">
        <v>934</v>
      </c>
      <c r="Q266" s="77" t="s">
        <v>934</v>
      </c>
      <c r="R266" s="77"/>
      <c r="S266" s="77"/>
      <c r="T266" s="42"/>
      <c r="U266" s="42"/>
      <c r="V266" s="42"/>
    </row>
    <row r="267" spans="1:22">
      <c r="A267" s="77" t="s">
        <v>204</v>
      </c>
      <c r="B267" s="77" t="s">
        <v>207</v>
      </c>
      <c r="C267" s="82" t="s">
        <v>208</v>
      </c>
      <c r="D267" s="77" t="str">
        <f>VLOOKUP(C267,Taul4!E2:H476,2,FALSE)</f>
        <v>Rogaland</v>
      </c>
      <c r="E267" s="77">
        <f>VLOOKUP(C267,Taul4!E2:H476,3,FALSE)</f>
        <v>58.970100000000002</v>
      </c>
      <c r="F267" s="77">
        <f>VLOOKUP(C267,Taul4!E2:H476,4,FALSE)</f>
        <v>5.7332999999999998</v>
      </c>
      <c r="G267" s="81">
        <v>43831</v>
      </c>
      <c r="H267" s="78">
        <v>143574</v>
      </c>
      <c r="I267" s="79">
        <v>262519999.99999997</v>
      </c>
      <c r="J267" s="42">
        <v>1</v>
      </c>
      <c r="K267" s="77" t="s">
        <v>13</v>
      </c>
      <c r="L267" s="77" t="s">
        <v>14</v>
      </c>
      <c r="M267" s="77" t="s">
        <v>13</v>
      </c>
      <c r="N267" s="77" t="s">
        <v>2406</v>
      </c>
      <c r="O267" s="77" t="s">
        <v>2404</v>
      </c>
      <c r="P267" s="77" t="s">
        <v>208</v>
      </c>
      <c r="Q267" s="77" t="s">
        <v>2407</v>
      </c>
      <c r="R267" s="77" t="s">
        <v>2404</v>
      </c>
      <c r="S267" s="77" t="s">
        <v>208</v>
      </c>
      <c r="T267" s="42"/>
      <c r="U267" s="42"/>
      <c r="V267" s="42"/>
    </row>
    <row r="268" spans="1:22">
      <c r="A268" s="77" t="s">
        <v>204</v>
      </c>
      <c r="B268" s="77" t="s">
        <v>209</v>
      </c>
      <c r="C268" s="76" t="s">
        <v>210</v>
      </c>
      <c r="D268" s="77" t="str">
        <f>VLOOKUP(C268,Taul4!E2:H476,2,FALSE)</f>
        <v>Rogaland</v>
      </c>
      <c r="E268" s="77">
        <f>VLOOKUP(C268,Taul4!E2:H476,3,FALSE)</f>
        <v>59.410200000000003</v>
      </c>
      <c r="F268" s="77">
        <f>VLOOKUP(C268,Taul4!E2:H476,4,FALSE)</f>
        <v>5.2755000000000001</v>
      </c>
      <c r="G268" s="77" t="s">
        <v>13</v>
      </c>
      <c r="H268" s="78">
        <v>37357</v>
      </c>
      <c r="I268" s="79">
        <v>72680000</v>
      </c>
      <c r="J268" s="42">
        <v>2</v>
      </c>
      <c r="K268" s="77" t="s">
        <v>13</v>
      </c>
      <c r="L268" s="77" t="s">
        <v>14</v>
      </c>
      <c r="M268" s="77" t="s">
        <v>13</v>
      </c>
      <c r="N268" s="77" t="s">
        <v>934</v>
      </c>
      <c r="O268" s="77"/>
      <c r="P268" s="77" t="s">
        <v>934</v>
      </c>
      <c r="Q268" s="77" t="s">
        <v>934</v>
      </c>
      <c r="R268" s="77"/>
      <c r="S268" s="77"/>
      <c r="T268" s="42"/>
      <c r="U268" s="42"/>
      <c r="V268" s="42"/>
    </row>
    <row r="269" spans="1:22">
      <c r="A269" s="77" t="s">
        <v>204</v>
      </c>
      <c r="B269" s="77" t="s">
        <v>211</v>
      </c>
      <c r="C269" s="82" t="s">
        <v>212</v>
      </c>
      <c r="D269" s="77" t="str">
        <f>VLOOKUP(C269,Taul4!E2:H476,2,FALSE)</f>
        <v>Rogaland</v>
      </c>
      <c r="E269" s="77">
        <f>VLOOKUP(C269,Taul4!E2:H476,3,FALSE)</f>
        <v>58.85</v>
      </c>
      <c r="F269" s="77">
        <f>VLOOKUP(C269,Taul4!E2:H476,4,FALSE)</f>
        <v>5.7332999999999998</v>
      </c>
      <c r="G269" s="81">
        <v>43831</v>
      </c>
      <c r="H269" s="78">
        <v>79537</v>
      </c>
      <c r="I269" s="79">
        <v>1040560000</v>
      </c>
      <c r="J269" s="42">
        <v>1</v>
      </c>
      <c r="K269" s="77" t="s">
        <v>13</v>
      </c>
      <c r="L269" s="77" t="s">
        <v>14</v>
      </c>
      <c r="M269" s="77" t="s">
        <v>13</v>
      </c>
      <c r="N269" s="77" t="s">
        <v>934</v>
      </c>
      <c r="O269" s="77"/>
      <c r="P269" s="77" t="s">
        <v>934</v>
      </c>
      <c r="Q269" s="77" t="s">
        <v>2407</v>
      </c>
      <c r="R269" s="77" t="s">
        <v>2404</v>
      </c>
      <c r="S269" s="77" t="s">
        <v>212</v>
      </c>
      <c r="T269" s="42"/>
      <c r="U269" s="42"/>
      <c r="V269" s="42"/>
    </row>
    <row r="270" spans="1:22">
      <c r="A270" s="77" t="s">
        <v>204</v>
      </c>
      <c r="B270" s="77" t="s">
        <v>213</v>
      </c>
      <c r="C270" s="76" t="s">
        <v>214</v>
      </c>
      <c r="D270" s="77" t="e">
        <f>VLOOKUP(C270,Taul4!E2:H476,2,FALSE)</f>
        <v>#N/A</v>
      </c>
      <c r="E270" s="120">
        <v>58.345019999999998</v>
      </c>
      <c r="F270" s="120">
        <v>6.2921700000001</v>
      </c>
      <c r="G270" s="77" t="s">
        <v>13</v>
      </c>
      <c r="H270" s="78">
        <v>3280</v>
      </c>
      <c r="I270" s="79">
        <v>294980000</v>
      </c>
      <c r="J270" s="42">
        <v>3</v>
      </c>
      <c r="K270" s="77" t="s">
        <v>13</v>
      </c>
      <c r="L270" s="77" t="s">
        <v>14</v>
      </c>
      <c r="M270" s="77" t="s">
        <v>13</v>
      </c>
      <c r="N270" s="77" t="s">
        <v>934</v>
      </c>
      <c r="O270" s="77"/>
      <c r="P270" s="77" t="s">
        <v>934</v>
      </c>
      <c r="Q270" s="77" t="s">
        <v>934</v>
      </c>
      <c r="R270" s="77"/>
      <c r="S270" s="77"/>
      <c r="T270" s="42"/>
      <c r="U270" s="42"/>
      <c r="V270" s="42"/>
    </row>
    <row r="271" spans="1:22">
      <c r="A271" s="77" t="s">
        <v>204</v>
      </c>
      <c r="B271" s="77" t="s">
        <v>215</v>
      </c>
      <c r="C271" s="76" t="s">
        <v>216</v>
      </c>
      <c r="D271" s="77" t="e">
        <f>VLOOKUP(C271,Taul4!E2:H476,2,FALSE)</f>
        <v>#N/A</v>
      </c>
      <c r="E271" s="120">
        <v>67.807190000000006</v>
      </c>
      <c r="F271" s="120">
        <v>14.847122000000001</v>
      </c>
      <c r="G271" s="77" t="s">
        <v>13</v>
      </c>
      <c r="H271" s="78">
        <v>3202</v>
      </c>
      <c r="I271" s="79">
        <v>408420000</v>
      </c>
      <c r="J271" s="42">
        <v>3</v>
      </c>
      <c r="K271" s="77" t="s">
        <v>13</v>
      </c>
      <c r="L271" s="77" t="s">
        <v>13</v>
      </c>
      <c r="M271" s="77" t="s">
        <v>13</v>
      </c>
      <c r="N271" s="77" t="s">
        <v>934</v>
      </c>
      <c r="O271" s="77"/>
      <c r="P271" s="77" t="s">
        <v>934</v>
      </c>
      <c r="Q271" s="77" t="s">
        <v>934</v>
      </c>
      <c r="R271" s="77"/>
      <c r="S271" s="77"/>
      <c r="T271" s="42"/>
      <c r="U271" s="42"/>
      <c r="V271" s="42"/>
    </row>
    <row r="272" spans="1:22">
      <c r="A272" s="77" t="s">
        <v>204</v>
      </c>
      <c r="B272" s="77" t="s">
        <v>217</v>
      </c>
      <c r="C272" s="76" t="s">
        <v>218</v>
      </c>
      <c r="D272" s="77" t="str">
        <f>VLOOKUP(C272,Taul4!E2:H476,2,FALSE)</f>
        <v>Rogaland</v>
      </c>
      <c r="E272" s="77">
        <f>VLOOKUP(C272,Taul4!E2:H476,3,FALSE)</f>
        <v>58.6569</v>
      </c>
      <c r="F272" s="77">
        <f>VLOOKUP(C272,Taul4!E2:H476,4,FALSE)</f>
        <v>6.1467000000000001</v>
      </c>
      <c r="G272" s="77" t="s">
        <v>13</v>
      </c>
      <c r="H272" s="78">
        <v>2787</v>
      </c>
      <c r="I272" s="79">
        <v>650560000</v>
      </c>
      <c r="J272" s="42">
        <v>3</v>
      </c>
      <c r="K272" s="77" t="s">
        <v>13</v>
      </c>
      <c r="L272" s="77" t="s">
        <v>13</v>
      </c>
      <c r="M272" s="77" t="s">
        <v>13</v>
      </c>
      <c r="N272" s="77" t="s">
        <v>934</v>
      </c>
      <c r="O272" s="77"/>
      <c r="P272" s="77" t="s">
        <v>934</v>
      </c>
      <c r="Q272" s="77" t="s">
        <v>934</v>
      </c>
      <c r="R272" s="77"/>
      <c r="S272" s="77"/>
      <c r="T272" s="42"/>
      <c r="U272" s="42"/>
      <c r="V272" s="42"/>
    </row>
    <row r="273" spans="1:22">
      <c r="A273" s="77" t="s">
        <v>204</v>
      </c>
      <c r="B273" s="77" t="s">
        <v>219</v>
      </c>
      <c r="C273" s="76" t="s">
        <v>220</v>
      </c>
      <c r="D273" s="77" t="e">
        <f>VLOOKUP(C273,Taul4!E2:H476,2,FALSE)</f>
        <v>#N/A</v>
      </c>
      <c r="E273" s="116">
        <v>59.661152000000001</v>
      </c>
      <c r="F273" s="120">
        <v>9.6494289999999996</v>
      </c>
      <c r="G273" s="77" t="s">
        <v>13</v>
      </c>
      <c r="H273" s="78">
        <v>18991</v>
      </c>
      <c r="I273" s="79">
        <v>257990000</v>
      </c>
      <c r="J273" s="42">
        <v>3</v>
      </c>
      <c r="K273" s="77" t="s">
        <v>13</v>
      </c>
      <c r="L273" s="77" t="s">
        <v>14</v>
      </c>
      <c r="M273" s="77" t="s">
        <v>13</v>
      </c>
      <c r="N273" s="77" t="s">
        <v>934</v>
      </c>
      <c r="O273" s="77"/>
      <c r="P273" s="77" t="s">
        <v>934</v>
      </c>
      <c r="Q273" s="77" t="s">
        <v>934</v>
      </c>
      <c r="R273" s="77"/>
      <c r="S273" s="77"/>
      <c r="T273" s="42"/>
      <c r="U273" s="42"/>
      <c r="V273" s="42"/>
    </row>
    <row r="274" spans="1:22">
      <c r="A274" s="77" t="s">
        <v>204</v>
      </c>
      <c r="B274" s="77" t="s">
        <v>221</v>
      </c>
      <c r="C274" s="76" t="s">
        <v>222</v>
      </c>
      <c r="D274" s="77" t="e">
        <f>VLOOKUP(C274,Taul4!E2:H476,2,FALSE)</f>
        <v>#N/A</v>
      </c>
      <c r="E274" s="120">
        <v>58.773890000000002</v>
      </c>
      <c r="F274" s="120">
        <v>5.6293499999999996</v>
      </c>
      <c r="G274" s="77" t="s">
        <v>13</v>
      </c>
      <c r="H274" s="78">
        <v>19588</v>
      </c>
      <c r="I274" s="79">
        <v>113490000</v>
      </c>
      <c r="J274" s="42">
        <v>2</v>
      </c>
      <c r="K274" s="77" t="s">
        <v>13</v>
      </c>
      <c r="L274" s="77" t="s">
        <v>14</v>
      </c>
      <c r="M274" s="77" t="s">
        <v>13</v>
      </c>
      <c r="N274" s="77" t="s">
        <v>934</v>
      </c>
      <c r="O274" s="77"/>
      <c r="P274" s="77" t="s">
        <v>934</v>
      </c>
      <c r="Q274" s="77" t="s">
        <v>2407</v>
      </c>
      <c r="R274" s="77" t="s">
        <v>2404</v>
      </c>
      <c r="S274" s="77" t="s">
        <v>222</v>
      </c>
      <c r="T274" s="42"/>
      <c r="U274" s="42"/>
      <c r="V274" s="42"/>
    </row>
    <row r="275" spans="1:22">
      <c r="A275" s="77" t="s">
        <v>204</v>
      </c>
      <c r="B275" s="77" t="s">
        <v>223</v>
      </c>
      <c r="C275" s="76" t="s">
        <v>224</v>
      </c>
      <c r="D275" s="77" t="str">
        <f>VLOOKUP(C275,Taul4!E2:H476,2,FALSE)</f>
        <v>Rogaland</v>
      </c>
      <c r="E275" s="77">
        <f>VLOOKUP(C275,Taul4!E2:H476,3,FALSE)</f>
        <v>58.722799999999999</v>
      </c>
      <c r="F275" s="77">
        <f>VLOOKUP(C275,Taul4!E2:H476,4,FALSE)</f>
        <v>5.7652999999999999</v>
      </c>
      <c r="G275" s="77" t="s">
        <v>13</v>
      </c>
      <c r="H275" s="78">
        <v>18916</v>
      </c>
      <c r="I275" s="79">
        <v>183190000</v>
      </c>
      <c r="J275" s="42">
        <v>2</v>
      </c>
      <c r="K275" s="77" t="s">
        <v>13</v>
      </c>
      <c r="L275" s="77" t="s">
        <v>13</v>
      </c>
      <c r="M275" s="77" t="s">
        <v>13</v>
      </c>
      <c r="N275" s="77" t="s">
        <v>934</v>
      </c>
      <c r="O275" s="77"/>
      <c r="P275" s="77" t="s">
        <v>934</v>
      </c>
      <c r="Q275" s="77" t="s">
        <v>2407</v>
      </c>
      <c r="R275" s="77" t="s">
        <v>2404</v>
      </c>
      <c r="S275" s="77" t="s">
        <v>224</v>
      </c>
      <c r="T275" s="42"/>
      <c r="U275" s="42"/>
      <c r="V275" s="42"/>
    </row>
    <row r="276" spans="1:22">
      <c r="A276" s="77" t="s">
        <v>204</v>
      </c>
      <c r="B276" s="77" t="s">
        <v>225</v>
      </c>
      <c r="C276" s="76" t="s">
        <v>226</v>
      </c>
      <c r="D276" s="77" t="e">
        <f>VLOOKUP(C276,Taul4!E2:H476,2,FALSE)</f>
        <v>#N/A</v>
      </c>
      <c r="E276" s="116">
        <v>58.831209000000001</v>
      </c>
      <c r="F276" s="116">
        <v>6.2770849999999996</v>
      </c>
      <c r="G276" s="77" t="s">
        <v>13</v>
      </c>
      <c r="H276" s="78">
        <v>12002</v>
      </c>
      <c r="I276" s="79">
        <v>617980000</v>
      </c>
      <c r="J276" s="42">
        <v>2</v>
      </c>
      <c r="K276" s="77" t="s">
        <v>13</v>
      </c>
      <c r="L276" s="77" t="s">
        <v>14</v>
      </c>
      <c r="M276" s="77" t="s">
        <v>13</v>
      </c>
      <c r="N276" s="77" t="s">
        <v>934</v>
      </c>
      <c r="O276" s="77"/>
      <c r="P276" s="77" t="s">
        <v>934</v>
      </c>
      <c r="Q276" s="77" t="s">
        <v>2407</v>
      </c>
      <c r="R276" s="77" t="s">
        <v>2404</v>
      </c>
      <c r="S276" s="77" t="s">
        <v>226</v>
      </c>
      <c r="T276" s="42"/>
      <c r="U276" s="42"/>
      <c r="V276" s="42"/>
    </row>
    <row r="277" spans="1:22">
      <c r="A277" s="77" t="s">
        <v>204</v>
      </c>
      <c r="B277" s="77" t="s">
        <v>227</v>
      </c>
      <c r="C277" s="76" t="s">
        <v>228</v>
      </c>
      <c r="D277" s="77" t="str">
        <f>VLOOKUP(C277,Taul4!E2:H476,2,FALSE)</f>
        <v>Rogaland</v>
      </c>
      <c r="E277" s="77">
        <f>VLOOKUP(C277,Taul4!E2:H476,3,FALSE)</f>
        <v>58.88</v>
      </c>
      <c r="F277" s="77">
        <f>VLOOKUP(C277,Taul4!E2:H476,4,FALSE)</f>
        <v>5.6285999999999996</v>
      </c>
      <c r="G277" s="77" t="s">
        <v>13</v>
      </c>
      <c r="H277" s="78">
        <v>27153</v>
      </c>
      <c r="I277" s="79">
        <v>69050000</v>
      </c>
      <c r="J277" s="42">
        <v>2</v>
      </c>
      <c r="K277" s="77" t="s">
        <v>13</v>
      </c>
      <c r="L277" s="77" t="s">
        <v>14</v>
      </c>
      <c r="M277" s="77" t="s">
        <v>13</v>
      </c>
      <c r="N277" s="77" t="s">
        <v>934</v>
      </c>
      <c r="O277" s="77"/>
      <c r="P277" s="77" t="s">
        <v>934</v>
      </c>
      <c r="Q277" s="77" t="s">
        <v>2407</v>
      </c>
      <c r="R277" s="77" t="s">
        <v>2404</v>
      </c>
      <c r="S277" s="77" t="s">
        <v>228</v>
      </c>
      <c r="T277" s="42"/>
      <c r="U277" s="42"/>
      <c r="V277" s="42"/>
    </row>
    <row r="278" spans="1:22">
      <c r="A278" s="77" t="s">
        <v>204</v>
      </c>
      <c r="B278" s="77" t="s">
        <v>229</v>
      </c>
      <c r="C278" s="76" t="s">
        <v>230</v>
      </c>
      <c r="D278" s="77" t="str">
        <f>VLOOKUP(C278,Taul4!E2:H476,2,FALSE)</f>
        <v>Rogaland</v>
      </c>
      <c r="E278" s="77">
        <f>VLOOKUP(C278,Taul4!E2:H476,3,FALSE)</f>
        <v>59.0017</v>
      </c>
      <c r="F278" s="77">
        <f>VLOOKUP(C278,Taul4!E2:H476,4,FALSE)</f>
        <v>5.6153000000000004</v>
      </c>
      <c r="G278" s="77" t="s">
        <v>13</v>
      </c>
      <c r="H278" s="78">
        <v>11221</v>
      </c>
      <c r="I278" s="79">
        <v>24710000</v>
      </c>
      <c r="J278" s="42">
        <v>2</v>
      </c>
      <c r="K278" s="77" t="s">
        <v>13</v>
      </c>
      <c r="L278" s="77" t="s">
        <v>14</v>
      </c>
      <c r="M278" s="77" t="s">
        <v>13</v>
      </c>
      <c r="N278" s="77" t="s">
        <v>934</v>
      </c>
      <c r="O278" s="77"/>
      <c r="P278" s="77" t="s">
        <v>934</v>
      </c>
      <c r="Q278" s="77" t="s">
        <v>2407</v>
      </c>
      <c r="R278" s="77" t="s">
        <v>2404</v>
      </c>
      <c r="S278" s="77" t="s">
        <v>230</v>
      </c>
      <c r="T278" s="42"/>
      <c r="U278" s="42"/>
      <c r="V278" s="42"/>
    </row>
    <row r="279" spans="1:22">
      <c r="A279" s="77" t="s">
        <v>204</v>
      </c>
      <c r="B279" s="77" t="s">
        <v>231</v>
      </c>
      <c r="C279" s="82" t="s">
        <v>232</v>
      </c>
      <c r="D279" s="77" t="str">
        <f>VLOOKUP(C279,Taul4!E2:H476,2,FALSE)</f>
        <v>Rogaland</v>
      </c>
      <c r="E279" s="77">
        <f>VLOOKUP(C279,Taul4!E2:H476,3,FALSE)</f>
        <v>59.063299999999998</v>
      </c>
      <c r="F279" s="77">
        <f>VLOOKUP(C279,Taul4!E2:H476,4,FALSE)</f>
        <v>6.0278</v>
      </c>
      <c r="G279" s="81">
        <v>43831</v>
      </c>
      <c r="H279" s="78">
        <v>12968</v>
      </c>
      <c r="I279" s="79">
        <v>261690000</v>
      </c>
      <c r="J279" s="42">
        <v>3</v>
      </c>
      <c r="K279" s="77" t="s">
        <v>13</v>
      </c>
      <c r="L279" s="77" t="s">
        <v>14</v>
      </c>
      <c r="M279" s="77" t="s">
        <v>13</v>
      </c>
      <c r="N279" s="77" t="s">
        <v>934</v>
      </c>
      <c r="O279" s="77"/>
      <c r="P279" s="77" t="s">
        <v>934</v>
      </c>
      <c r="Q279" s="77" t="s">
        <v>2407</v>
      </c>
      <c r="R279" s="77" t="s">
        <v>2404</v>
      </c>
      <c r="S279" s="77" t="s">
        <v>232</v>
      </c>
      <c r="T279" s="42"/>
      <c r="U279" s="42"/>
      <c r="V279" s="42"/>
    </row>
    <row r="280" spans="1:22">
      <c r="A280" s="77" t="s">
        <v>204</v>
      </c>
      <c r="B280" s="77" t="s">
        <v>233</v>
      </c>
      <c r="C280" s="82" t="s">
        <v>234</v>
      </c>
      <c r="D280" s="77" t="str">
        <f>VLOOKUP(C280,Taul4!E2:H476,2,FALSE)</f>
        <v>Rogaland</v>
      </c>
      <c r="E280" s="77">
        <f>VLOOKUP(C280,Taul4!E2:H476,3,FALSE)</f>
        <v>59.217199999999998</v>
      </c>
      <c r="F280" s="77">
        <f>VLOOKUP(C280,Taul4!E2:H476,4,FALSE)</f>
        <v>6.4611000000000001</v>
      </c>
      <c r="G280" s="81">
        <v>43831</v>
      </c>
      <c r="H280" s="78">
        <v>2574</v>
      </c>
      <c r="I280" s="79">
        <v>1067780000</v>
      </c>
      <c r="J280" s="42">
        <v>3</v>
      </c>
      <c r="K280" s="77" t="s">
        <v>13</v>
      </c>
      <c r="L280" s="77" t="s">
        <v>14</v>
      </c>
      <c r="M280" s="77" t="s">
        <v>13</v>
      </c>
      <c r="N280" s="77" t="s">
        <v>934</v>
      </c>
      <c r="O280" s="77"/>
      <c r="P280" s="77" t="s">
        <v>934</v>
      </c>
      <c r="Q280" s="77" t="s">
        <v>934</v>
      </c>
      <c r="R280" s="77"/>
      <c r="S280" s="77"/>
      <c r="T280" s="42"/>
      <c r="U280" s="42"/>
      <c r="V280" s="42"/>
    </row>
    <row r="281" spans="1:22">
      <c r="A281" s="77" t="s">
        <v>204</v>
      </c>
      <c r="B281" s="77" t="s">
        <v>235</v>
      </c>
      <c r="C281" s="76" t="s">
        <v>236</v>
      </c>
      <c r="D281" s="77" t="e">
        <f>VLOOKUP(C281,Taul4!E2:H476,2,FALSE)</f>
        <v>#N/A</v>
      </c>
      <c r="E281" s="120">
        <v>59.48272</v>
      </c>
      <c r="F281" s="120">
        <v>6.2586599999999999</v>
      </c>
      <c r="G281" s="77" t="s">
        <v>13</v>
      </c>
      <c r="H281" s="78">
        <v>3804</v>
      </c>
      <c r="I281" s="79">
        <v>1736650000</v>
      </c>
      <c r="J281" s="42">
        <v>3</v>
      </c>
      <c r="K281" s="77" t="s">
        <v>13</v>
      </c>
      <c r="L281" s="77" t="s">
        <v>14</v>
      </c>
      <c r="M281" s="77" t="s">
        <v>13</v>
      </c>
      <c r="N281" s="77" t="s">
        <v>934</v>
      </c>
      <c r="O281" s="77"/>
      <c r="P281" s="77" t="s">
        <v>934</v>
      </c>
      <c r="Q281" s="77" t="s">
        <v>934</v>
      </c>
      <c r="R281" s="77"/>
      <c r="S281" s="77"/>
      <c r="T281" s="42"/>
      <c r="U281" s="42"/>
      <c r="V281" s="42"/>
    </row>
    <row r="282" spans="1:22">
      <c r="A282" s="77" t="s">
        <v>204</v>
      </c>
      <c r="B282" s="77" t="s">
        <v>237</v>
      </c>
      <c r="C282" s="76" t="s">
        <v>238</v>
      </c>
      <c r="D282" s="77" t="str">
        <f>VLOOKUP(C282,Taul4!E2:H476,2,FALSE)</f>
        <v>Rogaland</v>
      </c>
      <c r="E282" s="77">
        <f>VLOOKUP(C282,Taul4!E2:H476,3,FALSE)</f>
        <v>59.6875</v>
      </c>
      <c r="F282" s="77">
        <f>VLOOKUP(C282,Taul4!E2:H476,4,FALSE)</f>
        <v>6.4371999999999998</v>
      </c>
      <c r="G282" s="77" t="s">
        <v>13</v>
      </c>
      <c r="H282" s="78">
        <v>4595</v>
      </c>
      <c r="I282" s="79">
        <v>546560000</v>
      </c>
      <c r="J282" s="42">
        <v>3</v>
      </c>
      <c r="K282" s="77" t="s">
        <v>13</v>
      </c>
      <c r="L282" s="77" t="s">
        <v>14</v>
      </c>
      <c r="M282" s="77" t="s">
        <v>13</v>
      </c>
      <c r="N282" s="77" t="s">
        <v>934</v>
      </c>
      <c r="O282" s="77"/>
      <c r="P282" s="77" t="s">
        <v>934</v>
      </c>
      <c r="Q282" s="77" t="s">
        <v>934</v>
      </c>
      <c r="R282" s="77"/>
      <c r="S282" s="77"/>
      <c r="T282" s="42"/>
      <c r="U282" s="42"/>
      <c r="V282" s="42"/>
    </row>
    <row r="283" spans="1:22">
      <c r="A283" s="77" t="s">
        <v>204</v>
      </c>
      <c r="B283" s="77" t="s">
        <v>239</v>
      </c>
      <c r="C283" s="76" t="s">
        <v>240</v>
      </c>
      <c r="D283" s="77" t="str">
        <f>VLOOKUP(C283,Taul4!E2:H476,2,FALSE)</f>
        <v>Rogaland</v>
      </c>
      <c r="E283" s="77">
        <f>VLOOKUP(C283,Taul4!E2:H476,3,FALSE)</f>
        <v>59.062199999999997</v>
      </c>
      <c r="F283" s="77">
        <f>VLOOKUP(C283,Taul4!E2:H476,4,FALSE)</f>
        <v>5.4116999999999997</v>
      </c>
      <c r="G283" s="77" t="s">
        <v>13</v>
      </c>
      <c r="H283" s="78">
        <v>517</v>
      </c>
      <c r="I283" s="79">
        <v>6290000</v>
      </c>
      <c r="J283" s="42">
        <v>3</v>
      </c>
      <c r="K283" s="77" t="s">
        <v>13</v>
      </c>
      <c r="L283" s="77" t="s">
        <v>14</v>
      </c>
      <c r="M283" s="77" t="s">
        <v>13</v>
      </c>
      <c r="N283" s="77" t="s">
        <v>934</v>
      </c>
      <c r="O283" s="77"/>
      <c r="P283" s="77" t="s">
        <v>934</v>
      </c>
      <c r="Q283" s="77" t="s">
        <v>2407</v>
      </c>
      <c r="R283" s="77" t="s">
        <v>2404</v>
      </c>
      <c r="S283" s="77" t="s">
        <v>240</v>
      </c>
      <c r="T283" s="42"/>
      <c r="U283" s="42"/>
      <c r="V283" s="42"/>
    </row>
    <row r="284" spans="1:22">
      <c r="A284" s="77" t="s">
        <v>204</v>
      </c>
      <c r="B284" s="77" t="s">
        <v>241</v>
      </c>
      <c r="C284" s="76" t="s">
        <v>242</v>
      </c>
      <c r="D284" s="77" t="str">
        <f>VLOOKUP(C284,Taul4!E2:H476,2,FALSE)</f>
        <v>Rogaland</v>
      </c>
      <c r="E284" s="77">
        <f>VLOOKUP(C284,Taul4!E2:H476,3,FALSE)</f>
        <v>59.200299999999999</v>
      </c>
      <c r="F284" s="77">
        <f>VLOOKUP(C284,Taul4!E2:H476,4,FALSE)</f>
        <v>5.4230999999999998</v>
      </c>
      <c r="G284" s="77" t="s">
        <v>13</v>
      </c>
      <c r="H284" s="78">
        <v>852</v>
      </c>
      <c r="I284" s="79">
        <v>47170000</v>
      </c>
      <c r="J284" s="42">
        <v>3</v>
      </c>
      <c r="K284" s="77" t="s">
        <v>13</v>
      </c>
      <c r="L284" s="77" t="s">
        <v>14</v>
      </c>
      <c r="M284" s="77" t="s">
        <v>13</v>
      </c>
      <c r="N284" s="77" t="s">
        <v>934</v>
      </c>
      <c r="O284" s="77"/>
      <c r="P284" s="77" t="s">
        <v>934</v>
      </c>
      <c r="Q284" s="77" t="s">
        <v>934</v>
      </c>
      <c r="R284" s="77"/>
      <c r="S284" s="77"/>
      <c r="T284" s="42"/>
      <c r="U284" s="42"/>
      <c r="V284" s="42"/>
    </row>
    <row r="285" spans="1:22">
      <c r="A285" s="77" t="s">
        <v>204</v>
      </c>
      <c r="B285" s="77" t="s">
        <v>243</v>
      </c>
      <c r="C285" s="76" t="s">
        <v>244</v>
      </c>
      <c r="D285" s="77" t="str">
        <f>VLOOKUP(C285,Taul4!E2:H476,2,FALSE)</f>
        <v>Rogaland</v>
      </c>
      <c r="E285" s="77">
        <f>VLOOKUP(C285,Taul4!E2:H476,3,FALSE)</f>
        <v>59.361699999999999</v>
      </c>
      <c r="F285" s="77">
        <f>VLOOKUP(C285,Taul4!E2:H476,4,FALSE)</f>
        <v>5.5427999999999997</v>
      </c>
      <c r="G285" s="77" t="s">
        <v>13</v>
      </c>
      <c r="H285" s="78">
        <v>11065</v>
      </c>
      <c r="I285" s="79">
        <v>425480000</v>
      </c>
      <c r="J285" s="42">
        <v>3</v>
      </c>
      <c r="K285" s="77" t="s">
        <v>13</v>
      </c>
      <c r="L285" s="77" t="s">
        <v>14</v>
      </c>
      <c r="M285" s="77" t="s">
        <v>13</v>
      </c>
      <c r="N285" s="77" t="s">
        <v>934</v>
      </c>
      <c r="O285" s="77"/>
      <c r="P285" s="77" t="s">
        <v>934</v>
      </c>
      <c r="Q285" s="77" t="s">
        <v>934</v>
      </c>
      <c r="R285" s="77"/>
      <c r="S285" s="77"/>
      <c r="T285" s="42"/>
      <c r="U285" s="42"/>
      <c r="V285" s="42"/>
    </row>
    <row r="286" spans="1:22">
      <c r="A286" s="77" t="s">
        <v>204</v>
      </c>
      <c r="B286" s="77" t="s">
        <v>245</v>
      </c>
      <c r="C286" s="76" t="s">
        <v>246</v>
      </c>
      <c r="D286" s="77" t="e">
        <f>VLOOKUP(C286,Taul4!E2:H476,2,FALSE)</f>
        <v>#N/A</v>
      </c>
      <c r="E286" s="116">
        <v>59.326270000000001</v>
      </c>
      <c r="F286" s="116">
        <v>5.2855500000001001</v>
      </c>
      <c r="G286" s="77" t="s">
        <v>13</v>
      </c>
      <c r="H286" s="78">
        <v>42186</v>
      </c>
      <c r="I286" s="79">
        <v>229960000</v>
      </c>
      <c r="J286" s="42">
        <v>2</v>
      </c>
      <c r="K286" s="77" t="s">
        <v>13</v>
      </c>
      <c r="L286" s="77" t="s">
        <v>14</v>
      </c>
      <c r="M286" s="77" t="s">
        <v>13</v>
      </c>
      <c r="N286" s="77" t="s">
        <v>934</v>
      </c>
      <c r="O286" s="77"/>
      <c r="P286" s="77" t="s">
        <v>934</v>
      </c>
      <c r="Q286" s="77" t="s">
        <v>934</v>
      </c>
      <c r="R286" s="77"/>
      <c r="S286" s="77"/>
      <c r="T286" s="42"/>
      <c r="U286" s="42"/>
      <c r="V286" s="42"/>
    </row>
    <row r="287" spans="1:22">
      <c r="A287" s="77" t="s">
        <v>204</v>
      </c>
      <c r="B287" s="77" t="s">
        <v>247</v>
      </c>
      <c r="C287" s="76" t="s">
        <v>248</v>
      </c>
      <c r="D287" s="77" t="str">
        <f>VLOOKUP(C287,Taul4!E2:H476,2,FALSE)</f>
        <v>Rogaland</v>
      </c>
      <c r="E287" s="77">
        <f>VLOOKUP(C287,Taul4!E2:H476,3,FALSE)</f>
        <v>59.307200000000002</v>
      </c>
      <c r="F287" s="77">
        <f>VLOOKUP(C287,Taul4!E2:H476,4,FALSE)</f>
        <v>4.8860999999999999</v>
      </c>
      <c r="G287" s="77" t="s">
        <v>13</v>
      </c>
      <c r="H287" s="78">
        <v>198</v>
      </c>
      <c r="I287" s="79">
        <v>6320000</v>
      </c>
      <c r="J287" s="42">
        <v>3</v>
      </c>
      <c r="K287" s="77" t="s">
        <v>13</v>
      </c>
      <c r="L287" s="77" t="s">
        <v>14</v>
      </c>
      <c r="M287" s="77" t="s">
        <v>13</v>
      </c>
      <c r="N287" s="77" t="s">
        <v>934</v>
      </c>
      <c r="O287" s="77"/>
      <c r="P287" s="77" t="s">
        <v>934</v>
      </c>
      <c r="Q287" s="77" t="s">
        <v>934</v>
      </c>
      <c r="R287" s="77"/>
      <c r="S287" s="77"/>
      <c r="T287" s="42"/>
      <c r="U287" s="42"/>
      <c r="V287" s="42"/>
    </row>
    <row r="288" spans="1:22">
      <c r="A288" s="77" t="s">
        <v>204</v>
      </c>
      <c r="B288" s="77" t="s">
        <v>249</v>
      </c>
      <c r="C288" s="76" t="s">
        <v>250</v>
      </c>
      <c r="D288" s="77" t="e">
        <f>VLOOKUP(C288,Taul4!E2:H476,2,FALSE)</f>
        <v>#N/A</v>
      </c>
      <c r="E288" s="120">
        <v>59.666621999999997</v>
      </c>
      <c r="F288" s="120">
        <v>5.6461189999999997</v>
      </c>
      <c r="G288" s="77" t="s">
        <v>13</v>
      </c>
      <c r="H288" s="78">
        <v>8714</v>
      </c>
      <c r="I288" s="79">
        <v>620590000</v>
      </c>
      <c r="J288" s="42">
        <v>3</v>
      </c>
      <c r="K288" s="77" t="s">
        <v>13</v>
      </c>
      <c r="L288" s="77" t="s">
        <v>14</v>
      </c>
      <c r="M288" s="77" t="s">
        <v>13</v>
      </c>
      <c r="N288" s="77" t="s">
        <v>934</v>
      </c>
      <c r="O288" s="77"/>
      <c r="P288" s="77" t="s">
        <v>934</v>
      </c>
      <c r="Q288" s="77" t="s">
        <v>934</v>
      </c>
      <c r="R288" s="77"/>
      <c r="S288" s="77"/>
      <c r="T288" s="42"/>
      <c r="U288" s="42"/>
      <c r="V288" s="42"/>
    </row>
    <row r="289" spans="1:22">
      <c r="A289" s="77" t="s">
        <v>702</v>
      </c>
      <c r="B289" s="77" t="s">
        <v>703</v>
      </c>
      <c r="C289" s="82" t="s">
        <v>704</v>
      </c>
      <c r="D289" s="77" t="str">
        <f>VLOOKUP(C289,Taul4!E2:H476,2,FALSE)</f>
        <v>Hordaland</v>
      </c>
      <c r="E289" s="77">
        <f>VLOOKUP(C289,Taul4!E2:H476,3,FALSE)</f>
        <v>60.392499999999998</v>
      </c>
      <c r="F289" s="77">
        <f>VLOOKUP(C289,Taul4!E2:H476,4,FALSE)</f>
        <v>5.3232999999999997</v>
      </c>
      <c r="G289" s="81">
        <v>43831</v>
      </c>
      <c r="H289" s="78">
        <v>283929</v>
      </c>
      <c r="I289" s="79">
        <v>464710000</v>
      </c>
      <c r="J289" s="42">
        <v>1</v>
      </c>
      <c r="K289" s="77" t="s">
        <v>13</v>
      </c>
      <c r="L289" s="77" t="s">
        <v>14</v>
      </c>
      <c r="M289" s="77" t="s">
        <v>13</v>
      </c>
      <c r="N289" s="77" t="s">
        <v>2410</v>
      </c>
      <c r="O289" s="77" t="s">
        <v>2404</v>
      </c>
      <c r="P289" s="77" t="s">
        <v>704</v>
      </c>
      <c r="Q289" s="77" t="s">
        <v>2411</v>
      </c>
      <c r="R289" s="77" t="s">
        <v>2404</v>
      </c>
      <c r="S289" s="77" t="s">
        <v>704</v>
      </c>
      <c r="T289" s="42"/>
      <c r="U289" s="42"/>
      <c r="V289" s="42"/>
    </row>
    <row r="290" spans="1:22">
      <c r="A290" s="77" t="s">
        <v>702</v>
      </c>
      <c r="B290" s="77" t="s">
        <v>705</v>
      </c>
      <c r="C290" s="82" t="s">
        <v>706</v>
      </c>
      <c r="D290" s="77" t="e">
        <f>VLOOKUP(C290,Taul4!E2:H476,2,FALSE)</f>
        <v>#N/A</v>
      </c>
      <c r="E290" s="120">
        <v>68.941000000000003</v>
      </c>
      <c r="F290" s="120">
        <v>15.898999999999999</v>
      </c>
      <c r="G290" s="81">
        <v>43831</v>
      </c>
      <c r="H290" s="78">
        <v>17207</v>
      </c>
      <c r="I290" s="79">
        <v>812300000</v>
      </c>
      <c r="J290" s="42">
        <v>2</v>
      </c>
      <c r="K290" s="77" t="s">
        <v>13</v>
      </c>
      <c r="L290" s="77" t="s">
        <v>14</v>
      </c>
      <c r="M290" s="77" t="s">
        <v>13</v>
      </c>
      <c r="N290" s="77" t="s">
        <v>934</v>
      </c>
      <c r="O290" s="77"/>
      <c r="P290" s="77" t="s">
        <v>934</v>
      </c>
      <c r="Q290" s="77" t="s">
        <v>934</v>
      </c>
      <c r="R290" s="77"/>
      <c r="S290" s="77"/>
      <c r="T290" s="42"/>
      <c r="U290" s="42"/>
      <c r="V290" s="42"/>
    </row>
    <row r="291" spans="1:22">
      <c r="A291" s="77" t="s">
        <v>702</v>
      </c>
      <c r="B291" s="77" t="s">
        <v>707</v>
      </c>
      <c r="C291" s="82" t="s">
        <v>708</v>
      </c>
      <c r="D291" s="77" t="str">
        <f>VLOOKUP(C291,Taul4!E2:H476,2,FALSE)</f>
        <v>Hordaland</v>
      </c>
      <c r="E291" s="77">
        <f>VLOOKUP(C291,Taul4!E2:H476,3,FALSE)</f>
        <v>59.683900000000001</v>
      </c>
      <c r="F291" s="77">
        <f>VLOOKUP(C291,Taul4!E2:H476,4,FALSE)</f>
        <v>6.0475000000000003</v>
      </c>
      <c r="G291" s="81">
        <v>43831</v>
      </c>
      <c r="H291" s="78">
        <v>4062</v>
      </c>
      <c r="I291" s="79">
        <v>735280000</v>
      </c>
      <c r="J291" s="42">
        <v>3</v>
      </c>
      <c r="K291" s="77" t="s">
        <v>13</v>
      </c>
      <c r="L291" s="77" t="s">
        <v>14</v>
      </c>
      <c r="M291" s="77" t="s">
        <v>13</v>
      </c>
      <c r="N291" s="77" t="s">
        <v>934</v>
      </c>
      <c r="O291" s="77"/>
      <c r="P291" s="77" t="s">
        <v>934</v>
      </c>
      <c r="Q291" s="77" t="s">
        <v>934</v>
      </c>
      <c r="R291" s="77"/>
      <c r="S291" s="77"/>
      <c r="T291" s="42"/>
      <c r="U291" s="42"/>
      <c r="V291" s="42"/>
    </row>
    <row r="292" spans="1:22">
      <c r="A292" s="77" t="s">
        <v>702</v>
      </c>
      <c r="B292" s="77" t="s">
        <v>709</v>
      </c>
      <c r="C292" s="82" t="s">
        <v>710</v>
      </c>
      <c r="D292" s="77" t="str">
        <f>VLOOKUP(C292,Taul4!E2:H476,2,FALSE)</f>
        <v>Hordaland</v>
      </c>
      <c r="E292" s="77">
        <f>VLOOKUP(C292,Taul4!E2:H476,3,FALSE)</f>
        <v>59.573599999999999</v>
      </c>
      <c r="F292" s="77">
        <f>VLOOKUP(C292,Taul4!E2:H476,4,FALSE)</f>
        <v>5.3632999999999997</v>
      </c>
      <c r="G292" s="81">
        <v>43831</v>
      </c>
      <c r="H292" s="78">
        <v>5766</v>
      </c>
      <c r="I292" s="79">
        <v>246150000</v>
      </c>
      <c r="J292" s="42">
        <v>3</v>
      </c>
      <c r="K292" s="77" t="s">
        <v>13</v>
      </c>
      <c r="L292" s="77" t="s">
        <v>14</v>
      </c>
      <c r="M292" s="77" t="s">
        <v>13</v>
      </c>
      <c r="N292" s="77" t="s">
        <v>934</v>
      </c>
      <c r="O292" s="77"/>
      <c r="P292" s="77" t="s">
        <v>934</v>
      </c>
      <c r="Q292" s="77" t="s">
        <v>934</v>
      </c>
      <c r="R292" s="77"/>
      <c r="S292" s="77"/>
      <c r="T292" s="42"/>
      <c r="U292" s="42"/>
      <c r="V292" s="42"/>
    </row>
    <row r="293" spans="1:22">
      <c r="A293" s="77" t="s">
        <v>702</v>
      </c>
      <c r="B293" s="77" t="s">
        <v>711</v>
      </c>
      <c r="C293" s="82" t="s">
        <v>712</v>
      </c>
      <c r="D293" s="77" t="str">
        <f>VLOOKUP(C293,Taul4!E2:H476,2,FALSE)</f>
        <v>Hordaland</v>
      </c>
      <c r="E293" s="77">
        <f>VLOOKUP(C293,Taul4!E2:H476,3,FALSE)</f>
        <v>59.779400000000003</v>
      </c>
      <c r="F293" s="77">
        <f>VLOOKUP(C293,Taul4!E2:H476,4,FALSE)</f>
        <v>5.2183000000000002</v>
      </c>
      <c r="G293" s="81">
        <v>43831</v>
      </c>
      <c r="H293" s="78">
        <v>11957</v>
      </c>
      <c r="I293" s="79">
        <v>246570000</v>
      </c>
      <c r="J293" s="42">
        <v>3</v>
      </c>
      <c r="K293" s="77" t="s">
        <v>13</v>
      </c>
      <c r="L293" s="77" t="s">
        <v>14</v>
      </c>
      <c r="M293" s="77" t="s">
        <v>13</v>
      </c>
      <c r="N293" s="77" t="s">
        <v>934</v>
      </c>
      <c r="O293" s="77"/>
      <c r="P293" s="77" t="s">
        <v>934</v>
      </c>
      <c r="Q293" s="77" t="s">
        <v>934</v>
      </c>
      <c r="R293" s="77"/>
      <c r="S293" s="77"/>
      <c r="T293" s="42"/>
      <c r="U293" s="42"/>
      <c r="V293" s="42"/>
    </row>
    <row r="294" spans="1:22">
      <c r="A294" s="77" t="s">
        <v>702</v>
      </c>
      <c r="B294" s="77" t="s">
        <v>713</v>
      </c>
      <c r="C294" s="82" t="s">
        <v>714</v>
      </c>
      <c r="D294" s="77" t="str">
        <f>VLOOKUP(C294,Taul4!E2:H476,2,FALSE)</f>
        <v>Hordaland</v>
      </c>
      <c r="E294" s="77">
        <f>VLOOKUP(C294,Taul4!E2:H476,3,FALSE)</f>
        <v>59.808100000000003</v>
      </c>
      <c r="F294" s="77">
        <f>VLOOKUP(C294,Taul4!E2:H476,4,FALSE)</f>
        <v>5.4664000000000001</v>
      </c>
      <c r="G294" s="81">
        <v>43831</v>
      </c>
      <c r="H294" s="78">
        <v>18759</v>
      </c>
      <c r="I294" s="79">
        <v>143730000</v>
      </c>
      <c r="J294" s="42">
        <v>2</v>
      </c>
      <c r="K294" s="77" t="s">
        <v>13</v>
      </c>
      <c r="L294" s="77" t="s">
        <v>14</v>
      </c>
      <c r="M294" s="77" t="s">
        <v>13</v>
      </c>
      <c r="N294" s="77" t="s">
        <v>934</v>
      </c>
      <c r="O294" s="77"/>
      <c r="P294" s="77" t="s">
        <v>934</v>
      </c>
      <c r="Q294" s="77" t="s">
        <v>934</v>
      </c>
      <c r="R294" s="77"/>
      <c r="S294" s="77"/>
      <c r="T294" s="42"/>
      <c r="U294" s="42"/>
      <c r="V294" s="42"/>
    </row>
    <row r="295" spans="1:22">
      <c r="A295" s="77" t="s">
        <v>702</v>
      </c>
      <c r="B295" s="77" t="s">
        <v>715</v>
      </c>
      <c r="C295" s="82" t="s">
        <v>716</v>
      </c>
      <c r="D295" s="77" t="str">
        <f>VLOOKUP(C295,Taul4!E2:H476,2,FALSE)</f>
        <v>Hordaland</v>
      </c>
      <c r="E295" s="77">
        <f>VLOOKUP(C295,Taul4!E2:H476,3,FALSE)</f>
        <v>59.918900000000001</v>
      </c>
      <c r="F295" s="77">
        <f>VLOOKUP(C295,Taul4!E2:H476,4,FALSE)</f>
        <v>5.3714000000000004</v>
      </c>
      <c r="G295" s="81">
        <v>43831</v>
      </c>
      <c r="H295" s="78">
        <v>3189</v>
      </c>
      <c r="I295" s="79">
        <v>142460000</v>
      </c>
      <c r="J295" s="42">
        <v>3</v>
      </c>
      <c r="K295" s="77" t="s">
        <v>13</v>
      </c>
      <c r="L295" s="77" t="s">
        <v>14</v>
      </c>
      <c r="M295" s="77" t="s">
        <v>13</v>
      </c>
      <c r="N295" s="77" t="s">
        <v>934</v>
      </c>
      <c r="O295" s="77"/>
      <c r="P295" s="77" t="s">
        <v>934</v>
      </c>
      <c r="Q295" s="77" t="s">
        <v>934</v>
      </c>
      <c r="R295" s="77"/>
      <c r="S295" s="77"/>
      <c r="T295" s="42"/>
      <c r="U295" s="42"/>
      <c r="V295" s="42"/>
    </row>
    <row r="296" spans="1:22">
      <c r="A296" s="77" t="s">
        <v>702</v>
      </c>
      <c r="B296" s="77" t="s">
        <v>717</v>
      </c>
      <c r="C296" s="82" t="s">
        <v>718</v>
      </c>
      <c r="D296" s="77" t="str">
        <f>VLOOKUP(C296,Taul4!E2:H476,2,FALSE)</f>
        <v>Hordaland</v>
      </c>
      <c r="E296" s="77">
        <f>VLOOKUP(C296,Taul4!E2:H476,3,FALSE)</f>
        <v>59.9983</v>
      </c>
      <c r="F296" s="77">
        <f>VLOOKUP(C296,Taul4!E2:H476,4,FALSE)</f>
        <v>5.5772000000000004</v>
      </c>
      <c r="G296" s="81">
        <v>43831</v>
      </c>
      <c r="H296" s="78">
        <v>2869</v>
      </c>
      <c r="I296" s="79">
        <v>255120000</v>
      </c>
      <c r="J296" s="42">
        <v>3</v>
      </c>
      <c r="K296" s="77" t="s">
        <v>13</v>
      </c>
      <c r="L296" s="77" t="s">
        <v>14</v>
      </c>
      <c r="M296" s="77" t="s">
        <v>13</v>
      </c>
      <c r="N296" s="77" t="s">
        <v>934</v>
      </c>
      <c r="O296" s="77"/>
      <c r="P296" s="77" t="s">
        <v>934</v>
      </c>
      <c r="Q296" s="77" t="s">
        <v>934</v>
      </c>
      <c r="R296" s="77"/>
      <c r="S296" s="77"/>
      <c r="T296" s="42"/>
      <c r="U296" s="42"/>
      <c r="V296" s="42"/>
    </row>
    <row r="297" spans="1:22">
      <c r="A297" s="77" t="s">
        <v>702</v>
      </c>
      <c r="B297" s="77" t="s">
        <v>719</v>
      </c>
      <c r="C297" s="82" t="s">
        <v>720</v>
      </c>
      <c r="D297" s="77" t="e">
        <f>VLOOKUP(C297,Taul4!E2:H476,2,FALSE)</f>
        <v>#N/A</v>
      </c>
      <c r="E297" s="120">
        <v>59.936133099999999</v>
      </c>
      <c r="F297" s="120">
        <v>5.9955942999999996</v>
      </c>
      <c r="G297" s="81">
        <v>43831</v>
      </c>
      <c r="H297" s="78">
        <v>13071</v>
      </c>
      <c r="I297" s="79">
        <v>1090750000</v>
      </c>
      <c r="J297" s="42">
        <v>3</v>
      </c>
      <c r="K297" s="77" t="s">
        <v>13</v>
      </c>
      <c r="L297" s="77" t="s">
        <v>14</v>
      </c>
      <c r="M297" s="77" t="s">
        <v>13</v>
      </c>
      <c r="N297" s="77" t="s">
        <v>934</v>
      </c>
      <c r="O297" s="77"/>
      <c r="P297" s="77" t="s">
        <v>934</v>
      </c>
      <c r="Q297" s="77" t="s">
        <v>934</v>
      </c>
      <c r="R297" s="77"/>
      <c r="S297" s="77"/>
      <c r="T297" s="42"/>
      <c r="U297" s="42"/>
      <c r="V297" s="42"/>
    </row>
    <row r="298" spans="1:22">
      <c r="A298" s="77" t="s">
        <v>702</v>
      </c>
      <c r="B298" s="77" t="s">
        <v>721</v>
      </c>
      <c r="C298" s="82" t="s">
        <v>722</v>
      </c>
      <c r="D298" s="77" t="e">
        <f>VLOOKUP(C298,Taul4!E2:H476,2,FALSE)</f>
        <v>#N/A</v>
      </c>
      <c r="E298" s="116">
        <v>60.375010000000003</v>
      </c>
      <c r="F298" s="116">
        <v>6.7207299999999996</v>
      </c>
      <c r="G298" s="81">
        <v>43831</v>
      </c>
      <c r="H298" s="78">
        <v>11048</v>
      </c>
      <c r="I298" s="79">
        <v>3236630000</v>
      </c>
      <c r="J298" s="42">
        <v>3</v>
      </c>
      <c r="K298" s="77" t="s">
        <v>13</v>
      </c>
      <c r="L298" s="77" t="s">
        <v>14</v>
      </c>
      <c r="M298" s="77" t="s">
        <v>13</v>
      </c>
      <c r="N298" s="77" t="s">
        <v>934</v>
      </c>
      <c r="O298" s="77"/>
      <c r="P298" s="77" t="s">
        <v>934</v>
      </c>
      <c r="Q298" s="77" t="s">
        <v>934</v>
      </c>
      <c r="R298" s="77"/>
      <c r="S298" s="77"/>
      <c r="T298" s="42"/>
      <c r="U298" s="42"/>
      <c r="V298" s="42"/>
    </row>
    <row r="299" spans="1:22">
      <c r="A299" s="77" t="s">
        <v>702</v>
      </c>
      <c r="B299" s="77" t="s">
        <v>723</v>
      </c>
      <c r="C299" s="82" t="s">
        <v>724</v>
      </c>
      <c r="D299" s="77" t="str">
        <f>VLOOKUP(C299,Taul4!E2:H476,2,FALSE)</f>
        <v>Hordaland</v>
      </c>
      <c r="E299" s="77">
        <f>VLOOKUP(C299,Taul4!E2:H476,3,FALSE)</f>
        <v>60.496600000000001</v>
      </c>
      <c r="F299" s="77">
        <f>VLOOKUP(C299,Taul4!E2:H476,4,FALSE)</f>
        <v>7.1410999999999998</v>
      </c>
      <c r="G299" s="81">
        <v>43831</v>
      </c>
      <c r="H299" s="78">
        <v>906</v>
      </c>
      <c r="I299" s="79">
        <v>1491500000</v>
      </c>
      <c r="J299" s="42">
        <v>3</v>
      </c>
      <c r="K299" s="77" t="s">
        <v>13</v>
      </c>
      <c r="L299" s="77" t="s">
        <v>14</v>
      </c>
      <c r="M299" s="77" t="s">
        <v>13</v>
      </c>
      <c r="N299" s="77" t="s">
        <v>934</v>
      </c>
      <c r="O299" s="77"/>
      <c r="P299" s="77" t="s">
        <v>934</v>
      </c>
      <c r="Q299" s="77" t="s">
        <v>934</v>
      </c>
      <c r="R299" s="77"/>
      <c r="S299" s="77"/>
      <c r="T299" s="42"/>
      <c r="U299" s="42"/>
      <c r="V299" s="42"/>
    </row>
    <row r="300" spans="1:22">
      <c r="A300" s="77" t="s">
        <v>702</v>
      </c>
      <c r="B300" s="77" t="s">
        <v>725</v>
      </c>
      <c r="C300" s="82" t="s">
        <v>726</v>
      </c>
      <c r="D300" s="77" t="str">
        <f>VLOOKUP(C300,Taul4!E2:H476,2,FALSE)</f>
        <v>Hordaland</v>
      </c>
      <c r="E300" s="77">
        <f>VLOOKUP(C300,Taul4!E2:H476,3,FALSE)</f>
        <v>60.621099999999998</v>
      </c>
      <c r="F300" s="77">
        <f>VLOOKUP(C300,Taul4!E2:H476,4,FALSE)</f>
        <v>7.0803000000000003</v>
      </c>
      <c r="G300" s="81">
        <v>43831</v>
      </c>
      <c r="H300" s="78">
        <v>1080</v>
      </c>
      <c r="I300" s="79">
        <v>722010000</v>
      </c>
      <c r="J300" s="42">
        <v>3</v>
      </c>
      <c r="K300" s="77" t="s">
        <v>13</v>
      </c>
      <c r="L300" s="77" t="s">
        <v>14</v>
      </c>
      <c r="M300" s="77" t="s">
        <v>13</v>
      </c>
      <c r="N300" s="77" t="s">
        <v>934</v>
      </c>
      <c r="O300" s="77"/>
      <c r="P300" s="77" t="s">
        <v>934</v>
      </c>
      <c r="Q300" s="77" t="s">
        <v>934</v>
      </c>
      <c r="R300" s="77"/>
      <c r="S300" s="77"/>
      <c r="T300" s="42"/>
      <c r="U300" s="42"/>
      <c r="V300" s="42"/>
    </row>
    <row r="301" spans="1:22">
      <c r="A301" s="77" t="s">
        <v>702</v>
      </c>
      <c r="B301" s="77" t="s">
        <v>727</v>
      </c>
      <c r="C301" s="82" t="s">
        <v>728</v>
      </c>
      <c r="D301" s="77" t="str">
        <f>VLOOKUP(C301,Taul4!E2:H476,2,FALSE)</f>
        <v>Hordaland</v>
      </c>
      <c r="E301" s="77">
        <f>VLOOKUP(C301,Taul4!E2:H476,3,FALSE)</f>
        <v>60.702500000000001</v>
      </c>
      <c r="F301" s="77">
        <f>VLOOKUP(C301,Taul4!E2:H476,4,FALSE)</f>
        <v>6.4230999999999998</v>
      </c>
      <c r="G301" s="81">
        <v>43831</v>
      </c>
      <c r="H301" s="78">
        <v>15740</v>
      </c>
      <c r="I301" s="79">
        <v>2041970000</v>
      </c>
      <c r="J301" s="42">
        <v>3</v>
      </c>
      <c r="K301" s="77" t="s">
        <v>13</v>
      </c>
      <c r="L301" s="77" t="s">
        <v>14</v>
      </c>
      <c r="M301" s="77" t="s">
        <v>13</v>
      </c>
      <c r="N301" s="77" t="s">
        <v>934</v>
      </c>
      <c r="O301" s="77"/>
      <c r="P301" s="77" t="s">
        <v>934</v>
      </c>
      <c r="Q301" s="77" t="s">
        <v>934</v>
      </c>
      <c r="R301" s="77"/>
      <c r="S301" s="77"/>
      <c r="T301" s="42"/>
      <c r="U301" s="42"/>
      <c r="V301" s="42"/>
    </row>
    <row r="302" spans="1:22">
      <c r="A302" s="77" t="s">
        <v>702</v>
      </c>
      <c r="B302" s="77" t="s">
        <v>729</v>
      </c>
      <c r="C302" s="82" t="s">
        <v>730</v>
      </c>
      <c r="D302" s="77" t="e">
        <f>VLOOKUP(C302,Taul4!E2:H476,2,FALSE)</f>
        <v>#N/A</v>
      </c>
      <c r="E302" s="120">
        <v>61.665599999999998</v>
      </c>
      <c r="F302" s="120">
        <v>9.6898420000000005</v>
      </c>
      <c r="G302" s="81">
        <v>43831</v>
      </c>
      <c r="H302" s="78">
        <v>8457</v>
      </c>
      <c r="I302" s="79">
        <v>616930000</v>
      </c>
      <c r="J302" s="42">
        <v>3</v>
      </c>
      <c r="K302" s="77" t="s">
        <v>13</v>
      </c>
      <c r="L302" s="77" t="s">
        <v>14</v>
      </c>
      <c r="M302" s="77" t="s">
        <v>13</v>
      </c>
      <c r="N302" s="77" t="s">
        <v>934</v>
      </c>
      <c r="O302" s="77"/>
      <c r="P302" s="77" t="s">
        <v>934</v>
      </c>
      <c r="Q302" s="77" t="s">
        <v>934</v>
      </c>
      <c r="R302" s="77"/>
      <c r="S302" s="77"/>
      <c r="T302" s="42"/>
      <c r="U302" s="42"/>
      <c r="V302" s="42"/>
    </row>
    <row r="303" spans="1:22">
      <c r="A303" s="77" t="s">
        <v>702</v>
      </c>
      <c r="B303" s="77" t="s">
        <v>731</v>
      </c>
      <c r="C303" s="82" t="s">
        <v>732</v>
      </c>
      <c r="D303" s="77" t="e">
        <f>VLOOKUP(C303,Taul4!E2:H476,2,FALSE)</f>
        <v>#N/A</v>
      </c>
      <c r="E303" s="120">
        <v>60.46</v>
      </c>
      <c r="F303" s="120">
        <v>5.9</v>
      </c>
      <c r="G303" s="81">
        <v>43831</v>
      </c>
      <c r="H303" s="78">
        <v>2485</v>
      </c>
      <c r="I303" s="79">
        <v>269070000</v>
      </c>
      <c r="J303" s="42">
        <v>3</v>
      </c>
      <c r="K303" s="77" t="s">
        <v>13</v>
      </c>
      <c r="L303" s="77" t="s">
        <v>14</v>
      </c>
      <c r="M303" s="77" t="s">
        <v>13</v>
      </c>
      <c r="N303" s="77" t="s">
        <v>934</v>
      </c>
      <c r="O303" s="77"/>
      <c r="P303" s="77" t="s">
        <v>934</v>
      </c>
      <c r="Q303" s="77" t="s">
        <v>2411</v>
      </c>
      <c r="R303" s="77" t="s">
        <v>2404</v>
      </c>
      <c r="S303" s="77" t="s">
        <v>732</v>
      </c>
      <c r="T303" s="42"/>
      <c r="U303" s="42"/>
      <c r="V303" s="42"/>
    </row>
    <row r="304" spans="1:22">
      <c r="A304" s="77" t="s">
        <v>702</v>
      </c>
      <c r="B304" s="77" t="s">
        <v>733</v>
      </c>
      <c r="C304" s="82" t="s">
        <v>734</v>
      </c>
      <c r="D304" s="77" t="e">
        <f>VLOOKUP(C304,Taul4!E2:H476,2,FALSE)</f>
        <v>#N/A</v>
      </c>
      <c r="E304" s="116">
        <v>60.111939999999997</v>
      </c>
      <c r="F304" s="116">
        <v>5.5597200000000004</v>
      </c>
      <c r="G304" s="81">
        <v>43831</v>
      </c>
      <c r="H304" s="78">
        <v>24908</v>
      </c>
      <c r="I304" s="79">
        <v>517409999.99999994</v>
      </c>
      <c r="J304" s="42">
        <v>2</v>
      </c>
      <c r="K304" s="77" t="s">
        <v>13</v>
      </c>
      <c r="L304" s="77" t="s">
        <v>14</v>
      </c>
      <c r="M304" s="77" t="s">
        <v>13</v>
      </c>
      <c r="N304" s="77" t="s">
        <v>934</v>
      </c>
      <c r="O304" s="77"/>
      <c r="P304" s="77" t="s">
        <v>934</v>
      </c>
      <c r="Q304" s="77" t="s">
        <v>2411</v>
      </c>
      <c r="R304" s="77" t="s">
        <v>2404</v>
      </c>
      <c r="S304" s="77" t="s">
        <v>734</v>
      </c>
      <c r="T304" s="42"/>
      <c r="U304" s="42"/>
      <c r="V304" s="42"/>
    </row>
    <row r="305" spans="1:22">
      <c r="A305" s="77" t="s">
        <v>702</v>
      </c>
      <c r="B305" s="77" t="s">
        <v>735</v>
      </c>
      <c r="C305" s="82" t="s">
        <v>736</v>
      </c>
      <c r="D305" s="77" t="str">
        <f>VLOOKUP(C305,Taul4!E2:H476,2,FALSE)</f>
        <v>Hordaland</v>
      </c>
      <c r="E305" s="77">
        <f>VLOOKUP(C305,Taul4!E2:H476,3,FALSE)</f>
        <v>60.037799999999997</v>
      </c>
      <c r="F305" s="77">
        <f>VLOOKUP(C305,Taul4!E2:H476,4,FALSE)</f>
        <v>5.2683</v>
      </c>
      <c r="G305" s="81">
        <v>43831</v>
      </c>
      <c r="H305" s="78">
        <v>5236</v>
      </c>
      <c r="I305" s="79">
        <v>117190000</v>
      </c>
      <c r="J305" s="42">
        <v>3</v>
      </c>
      <c r="K305" s="77" t="s">
        <v>13</v>
      </c>
      <c r="L305" s="77" t="s">
        <v>14</v>
      </c>
      <c r="M305" s="77" t="s">
        <v>13</v>
      </c>
      <c r="N305" s="77" t="s">
        <v>934</v>
      </c>
      <c r="O305" s="77"/>
      <c r="P305" s="77" t="s">
        <v>934</v>
      </c>
      <c r="Q305" s="77" t="s">
        <v>934</v>
      </c>
      <c r="R305" s="77"/>
      <c r="S305" s="77"/>
      <c r="T305" s="42"/>
      <c r="U305" s="42"/>
      <c r="V305" s="42"/>
    </row>
    <row r="306" spans="1:22">
      <c r="A306" s="77" t="s">
        <v>702</v>
      </c>
      <c r="B306" s="77" t="s">
        <v>737</v>
      </c>
      <c r="C306" s="82" t="s">
        <v>738</v>
      </c>
      <c r="D306" s="77" t="e">
        <f>VLOOKUP(C306,Taul4!E2:H476,2,FALSE)</f>
        <v>#N/A</v>
      </c>
      <c r="E306" s="116">
        <v>60.590409999999999</v>
      </c>
      <c r="F306" s="116">
        <v>4.8388999999999998</v>
      </c>
      <c r="G306" s="81">
        <v>43831</v>
      </c>
      <c r="H306" s="78">
        <v>38316</v>
      </c>
      <c r="I306" s="79">
        <v>314510000</v>
      </c>
      <c r="J306" s="42">
        <v>3</v>
      </c>
      <c r="K306" s="77" t="s">
        <v>13</v>
      </c>
      <c r="L306" s="77" t="s">
        <v>14</v>
      </c>
      <c r="M306" s="77" t="s">
        <v>13</v>
      </c>
      <c r="N306" s="77" t="s">
        <v>934</v>
      </c>
      <c r="O306" s="77"/>
      <c r="P306" s="77" t="s">
        <v>934</v>
      </c>
      <c r="Q306" s="77" t="s">
        <v>2411</v>
      </c>
      <c r="R306" s="77" t="s">
        <v>2404</v>
      </c>
      <c r="S306" s="77" t="s">
        <v>738</v>
      </c>
      <c r="T306" s="42"/>
      <c r="U306" s="42"/>
      <c r="V306" s="42"/>
    </row>
    <row r="307" spans="1:22">
      <c r="A307" s="77" t="s">
        <v>702</v>
      </c>
      <c r="B307" s="77" t="s">
        <v>739</v>
      </c>
      <c r="C307" s="82" t="s">
        <v>740</v>
      </c>
      <c r="D307" s="77" t="str">
        <f>VLOOKUP(C307,Taul4!E2:H476,2,FALSE)</f>
        <v>Hordaland</v>
      </c>
      <c r="E307" s="77">
        <f>VLOOKUP(C307,Taul4!E2:H476,3,FALSE)</f>
        <v>60.466700000000003</v>
      </c>
      <c r="F307" s="77">
        <f>VLOOKUP(C307,Taul4!E2:H476,4,FALSE)</f>
        <v>5.15</v>
      </c>
      <c r="G307" s="81">
        <v>43831</v>
      </c>
      <c r="H307" s="78">
        <v>29553</v>
      </c>
      <c r="I307" s="79">
        <v>101120000</v>
      </c>
      <c r="J307" s="42">
        <v>2</v>
      </c>
      <c r="K307" s="77" t="s">
        <v>13</v>
      </c>
      <c r="L307" s="77" t="s">
        <v>14</v>
      </c>
      <c r="M307" s="77" t="s">
        <v>13</v>
      </c>
      <c r="N307" s="77" t="s">
        <v>934</v>
      </c>
      <c r="O307" s="77"/>
      <c r="P307" s="77" t="s">
        <v>934</v>
      </c>
      <c r="Q307" s="77" t="s">
        <v>2411</v>
      </c>
      <c r="R307" s="77" t="s">
        <v>2404</v>
      </c>
      <c r="S307" s="77" t="s">
        <v>740</v>
      </c>
      <c r="T307" s="42"/>
      <c r="U307" s="42"/>
      <c r="V307" s="42"/>
    </row>
    <row r="308" spans="1:22">
      <c r="A308" s="77" t="s">
        <v>702</v>
      </c>
      <c r="B308" s="77" t="s">
        <v>741</v>
      </c>
      <c r="C308" s="82" t="s">
        <v>742</v>
      </c>
      <c r="D308" s="77" t="str">
        <f>VLOOKUP(C308,Taul4!E2:H476,2,FALSE)</f>
        <v>Hordaland</v>
      </c>
      <c r="E308" s="77">
        <f>VLOOKUP(C308,Taul4!E2:H476,3,FALSE)</f>
        <v>60.606900000000003</v>
      </c>
      <c r="F308" s="77">
        <f>VLOOKUP(C308,Taul4!E2:H476,4,FALSE)</f>
        <v>5.8160999999999996</v>
      </c>
      <c r="G308" s="81">
        <v>43831</v>
      </c>
      <c r="H308" s="78">
        <v>3977</v>
      </c>
      <c r="I308" s="79">
        <v>715380000</v>
      </c>
      <c r="J308" s="42">
        <v>3</v>
      </c>
      <c r="K308" s="77" t="s">
        <v>13</v>
      </c>
      <c r="L308" s="77" t="s">
        <v>14</v>
      </c>
      <c r="M308" s="77" t="s">
        <v>13</v>
      </c>
      <c r="N308" s="77" t="s">
        <v>934</v>
      </c>
      <c r="O308" s="77"/>
      <c r="P308" s="77" t="s">
        <v>934</v>
      </c>
      <c r="Q308" s="77" t="s">
        <v>2411</v>
      </c>
      <c r="R308" s="77" t="s">
        <v>2404</v>
      </c>
      <c r="S308" s="77" t="s">
        <v>742</v>
      </c>
      <c r="T308" s="42"/>
      <c r="U308" s="42"/>
      <c r="V308" s="42"/>
    </row>
    <row r="309" spans="1:22">
      <c r="A309" s="77" t="s">
        <v>702</v>
      </c>
      <c r="B309" s="77" t="s">
        <v>743</v>
      </c>
      <c r="C309" s="82" t="s">
        <v>744</v>
      </c>
      <c r="D309" s="77" t="e">
        <f>VLOOKUP(C309,Taul4!E2:H476,2,FALSE)</f>
        <v>#N/A</v>
      </c>
      <c r="E309" s="120">
        <v>60.8172</v>
      </c>
      <c r="F309" s="120">
        <v>5.8024699999999996</v>
      </c>
      <c r="G309" s="81">
        <v>43831</v>
      </c>
      <c r="H309" s="78">
        <v>388</v>
      </c>
      <c r="I309" s="79">
        <v>411990000</v>
      </c>
      <c r="J309" s="42">
        <v>3</v>
      </c>
      <c r="K309" s="77" t="s">
        <v>13</v>
      </c>
      <c r="L309" s="77" t="s">
        <v>14</v>
      </c>
      <c r="M309" s="77" t="s">
        <v>13</v>
      </c>
      <c r="N309" s="77" t="s">
        <v>934</v>
      </c>
      <c r="O309" s="77"/>
      <c r="P309" s="77" t="s">
        <v>934</v>
      </c>
      <c r="Q309" s="77" t="s">
        <v>934</v>
      </c>
      <c r="R309" s="77"/>
      <c r="S309" s="77"/>
      <c r="T309" s="42"/>
      <c r="U309" s="42"/>
      <c r="V309" s="42"/>
    </row>
    <row r="310" spans="1:22">
      <c r="A310" s="77" t="s">
        <v>702</v>
      </c>
      <c r="B310" s="77" t="s">
        <v>745</v>
      </c>
      <c r="C310" s="82" t="s">
        <v>746</v>
      </c>
      <c r="D310" s="77" t="e">
        <f>VLOOKUP(C310,Taul4!E2:H476,2,FALSE)</f>
        <v>#N/A</v>
      </c>
      <c r="E310" s="116">
        <v>60.525460000000002</v>
      </c>
      <c r="F310" s="116">
        <v>5.5016499999999997</v>
      </c>
      <c r="G310" s="81">
        <v>43831</v>
      </c>
      <c r="H310" s="78">
        <v>8098</v>
      </c>
      <c r="I310" s="79">
        <v>255120000</v>
      </c>
      <c r="J310" s="42">
        <v>3</v>
      </c>
      <c r="K310" s="77" t="s">
        <v>13</v>
      </c>
      <c r="L310" s="77" t="s">
        <v>14</v>
      </c>
      <c r="M310" s="77" t="s">
        <v>13</v>
      </c>
      <c r="N310" s="77" t="s">
        <v>934</v>
      </c>
      <c r="O310" s="77"/>
      <c r="P310" s="77" t="s">
        <v>934</v>
      </c>
      <c r="Q310" s="77" t="s">
        <v>2411</v>
      </c>
      <c r="R310" s="77" t="s">
        <v>2404</v>
      </c>
      <c r="S310" s="77" t="s">
        <v>746</v>
      </c>
      <c r="T310" s="42"/>
      <c r="U310" s="42"/>
      <c r="V310" s="42"/>
    </row>
    <row r="311" spans="1:22">
      <c r="A311" s="77" t="s">
        <v>702</v>
      </c>
      <c r="B311" s="77" t="s">
        <v>747</v>
      </c>
      <c r="C311" s="82" t="s">
        <v>748</v>
      </c>
      <c r="D311" s="77" t="e">
        <f>VLOOKUP(C311,Taul4!E2:H476,2,FALSE)</f>
        <v>#N/A</v>
      </c>
      <c r="E311" s="116">
        <v>60.633662999999999</v>
      </c>
      <c r="F311" s="116">
        <v>13.088100000000001</v>
      </c>
      <c r="G311" s="81">
        <v>43831</v>
      </c>
      <c r="H311" s="78">
        <v>29224</v>
      </c>
      <c r="I311" s="79">
        <v>679050000</v>
      </c>
      <c r="J311" s="42">
        <v>3</v>
      </c>
      <c r="K311" s="77" t="s">
        <v>13</v>
      </c>
      <c r="L311" s="77" t="s">
        <v>14</v>
      </c>
      <c r="M311" s="77" t="s">
        <v>13</v>
      </c>
      <c r="N311" s="77" t="s">
        <v>934</v>
      </c>
      <c r="O311" s="77"/>
      <c r="P311" s="77" t="s">
        <v>934</v>
      </c>
      <c r="Q311" s="77" t="s">
        <v>2411</v>
      </c>
      <c r="R311" s="77" t="s">
        <v>2404</v>
      </c>
      <c r="S311" s="77" t="s">
        <v>748</v>
      </c>
      <c r="T311" s="42"/>
      <c r="U311" s="42"/>
      <c r="V311" s="42"/>
    </row>
    <row r="312" spans="1:22">
      <c r="A312" s="77" t="s">
        <v>702</v>
      </c>
      <c r="B312" s="77" t="s">
        <v>749</v>
      </c>
      <c r="C312" s="82" t="s">
        <v>750</v>
      </c>
      <c r="D312" s="77" t="str">
        <f>VLOOKUP(C312,Taul4!E2:H476,2,FALSE)</f>
        <v>Hordaland</v>
      </c>
      <c r="E312" s="77">
        <f>VLOOKUP(C312,Taul4!E2:H476,3,FALSE)</f>
        <v>60.771099999999997</v>
      </c>
      <c r="F312" s="77">
        <f>VLOOKUP(C312,Taul4!E2:H476,4,FALSE)</f>
        <v>4.9260999999999999</v>
      </c>
      <c r="G312" s="81">
        <v>43831</v>
      </c>
      <c r="H312" s="78">
        <v>2870</v>
      </c>
      <c r="I312" s="79">
        <v>57560000</v>
      </c>
      <c r="J312" s="42">
        <v>3</v>
      </c>
      <c r="K312" s="77" t="s">
        <v>13</v>
      </c>
      <c r="L312" s="77" t="s">
        <v>14</v>
      </c>
      <c r="M312" s="77" t="s">
        <v>13</v>
      </c>
      <c r="N312" s="77" t="s">
        <v>934</v>
      </c>
      <c r="O312" s="77"/>
      <c r="P312" s="77" t="s">
        <v>934</v>
      </c>
      <c r="Q312" s="77" t="s">
        <v>934</v>
      </c>
      <c r="R312" s="77"/>
      <c r="S312" s="77"/>
      <c r="T312" s="42"/>
      <c r="U312" s="42"/>
      <c r="V312" s="42"/>
    </row>
    <row r="313" spans="1:22">
      <c r="A313" s="77" t="s">
        <v>702</v>
      </c>
      <c r="B313" s="77" t="s">
        <v>751</v>
      </c>
      <c r="C313" s="82" t="s">
        <v>752</v>
      </c>
      <c r="D313" s="77" t="str">
        <f>VLOOKUP(C313,Taul4!E2:H476,2,FALSE)</f>
        <v>Sogn og Fjordane</v>
      </c>
      <c r="E313" s="77">
        <f>VLOOKUP(C313,Taul4!E2:H476,3,FALSE)</f>
        <v>60.768900000000002</v>
      </c>
      <c r="F313" s="77">
        <f>VLOOKUP(C313,Taul4!E2:H476,4,FALSE)</f>
        <v>4.7305999999999999</v>
      </c>
      <c r="G313" s="81">
        <v>43831</v>
      </c>
      <c r="H313" s="78">
        <v>548</v>
      </c>
      <c r="I313" s="79">
        <v>9270000</v>
      </c>
      <c r="J313" s="42">
        <v>3</v>
      </c>
      <c r="K313" s="77" t="s">
        <v>13</v>
      </c>
      <c r="L313" s="77" t="s">
        <v>14</v>
      </c>
      <c r="M313" s="77" t="s">
        <v>13</v>
      </c>
      <c r="N313" s="77" t="s">
        <v>934</v>
      </c>
      <c r="O313" s="77"/>
      <c r="P313" s="77" t="s">
        <v>934</v>
      </c>
      <c r="Q313" s="77" t="s">
        <v>934</v>
      </c>
      <c r="R313" s="77"/>
      <c r="S313" s="77"/>
      <c r="T313" s="42"/>
      <c r="U313" s="42"/>
      <c r="V313" s="42"/>
    </row>
    <row r="314" spans="1:22">
      <c r="A314" s="77" t="s">
        <v>702</v>
      </c>
      <c r="B314" s="77" t="s">
        <v>753</v>
      </c>
      <c r="C314" s="82" t="s">
        <v>754</v>
      </c>
      <c r="D314" s="77" t="e">
        <f>VLOOKUP(C314,Taul4!E2:H476,2,FALSE)</f>
        <v>#N/A</v>
      </c>
      <c r="E314" s="120">
        <v>60.875360000000001</v>
      </c>
      <c r="F314" s="120">
        <v>5.5866800000000998</v>
      </c>
      <c r="G314" s="81">
        <v>43831</v>
      </c>
      <c r="H314" s="78">
        <v>1691</v>
      </c>
      <c r="I314" s="79">
        <v>556090000</v>
      </c>
      <c r="J314" s="42">
        <v>3</v>
      </c>
      <c r="K314" s="77" t="s">
        <v>13</v>
      </c>
      <c r="L314" s="77" t="s">
        <v>14</v>
      </c>
      <c r="M314" s="77" t="s">
        <v>13</v>
      </c>
      <c r="N314" s="77" t="s">
        <v>934</v>
      </c>
      <c r="O314" s="77"/>
      <c r="P314" s="77" t="s">
        <v>934</v>
      </c>
      <c r="Q314" s="77" t="s">
        <v>934</v>
      </c>
      <c r="R314" s="77"/>
      <c r="S314" s="77"/>
      <c r="T314" s="42"/>
      <c r="U314" s="42"/>
      <c r="V314" s="42"/>
    </row>
    <row r="315" spans="1:22">
      <c r="A315" s="77" t="s">
        <v>702</v>
      </c>
      <c r="B315" s="77" t="s">
        <v>755</v>
      </c>
      <c r="C315" s="82" t="s">
        <v>756</v>
      </c>
      <c r="D315" s="77" t="e">
        <f>VLOOKUP(C315,Taul4!E2:H476,2,FALSE)</f>
        <v>#N/A</v>
      </c>
      <c r="E315" s="116">
        <v>60.961458999999998</v>
      </c>
      <c r="F315" s="116">
        <v>9.3018999999999998</v>
      </c>
      <c r="G315" s="81">
        <v>43831</v>
      </c>
      <c r="H315" s="78">
        <v>2297</v>
      </c>
      <c r="I315" s="79">
        <v>597220000</v>
      </c>
      <c r="J315" s="42">
        <v>3</v>
      </c>
      <c r="K315" s="77" t="s">
        <v>13</v>
      </c>
      <c r="L315" s="77" t="s">
        <v>14</v>
      </c>
      <c r="M315" s="77" t="s">
        <v>13</v>
      </c>
      <c r="N315" s="77" t="s">
        <v>934</v>
      </c>
      <c r="O315" s="77"/>
      <c r="P315" s="77" t="s">
        <v>934</v>
      </c>
      <c r="Q315" s="77" t="s">
        <v>934</v>
      </c>
      <c r="R315" s="77"/>
      <c r="S315" s="77"/>
      <c r="T315" s="42"/>
      <c r="U315" s="42"/>
      <c r="V315" s="42"/>
    </row>
    <row r="316" spans="1:22">
      <c r="A316" s="77" t="s">
        <v>702</v>
      </c>
      <c r="B316" s="77" t="s">
        <v>757</v>
      </c>
      <c r="C316" s="82" t="s">
        <v>758</v>
      </c>
      <c r="D316" s="77" t="e">
        <f>VLOOKUP(C316,Taul4!E2:H476,2,FALSE)</f>
        <v>#N/A</v>
      </c>
      <c r="E316" s="120">
        <v>61.07394</v>
      </c>
      <c r="F316" s="120">
        <v>4.8387599999999997</v>
      </c>
      <c r="G316" s="81">
        <v>43831</v>
      </c>
      <c r="H316" s="78">
        <v>802</v>
      </c>
      <c r="I316" s="79">
        <v>228210000</v>
      </c>
      <c r="J316" s="42">
        <v>3</v>
      </c>
      <c r="K316" s="77" t="s">
        <v>13</v>
      </c>
      <c r="L316" s="77" t="s">
        <v>14</v>
      </c>
      <c r="M316" s="77" t="s">
        <v>13</v>
      </c>
      <c r="N316" s="77" t="s">
        <v>934</v>
      </c>
      <c r="O316" s="77"/>
      <c r="P316" s="77" t="s">
        <v>934</v>
      </c>
      <c r="Q316" s="77" t="s">
        <v>934</v>
      </c>
      <c r="R316" s="77"/>
      <c r="S316" s="77"/>
      <c r="T316" s="42"/>
      <c r="U316" s="42"/>
      <c r="V316" s="42"/>
    </row>
    <row r="317" spans="1:22">
      <c r="A317" s="77" t="s">
        <v>702</v>
      </c>
      <c r="B317" s="77" t="s">
        <v>759</v>
      </c>
      <c r="C317" s="82" t="s">
        <v>760</v>
      </c>
      <c r="D317" s="77" t="str">
        <f>VLOOKUP(C317,Taul4!E2:H476,2,FALSE)</f>
        <v>Sogn og Fjordane</v>
      </c>
      <c r="E317" s="77">
        <f>VLOOKUP(C317,Taul4!E2:H476,3,FALSE)</f>
        <v>61.1633</v>
      </c>
      <c r="F317" s="77">
        <f>VLOOKUP(C317,Taul4!E2:H476,4,FALSE)</f>
        <v>5.3388999999999998</v>
      </c>
      <c r="G317" s="81">
        <v>43831</v>
      </c>
      <c r="H317" s="78">
        <v>1328</v>
      </c>
      <c r="I317" s="79">
        <v>258899999.99999997</v>
      </c>
      <c r="J317" s="42">
        <v>3</v>
      </c>
      <c r="K317" s="77" t="s">
        <v>13</v>
      </c>
      <c r="L317" s="77" t="s">
        <v>14</v>
      </c>
      <c r="M317" s="77" t="s">
        <v>13</v>
      </c>
      <c r="N317" s="77" t="s">
        <v>934</v>
      </c>
      <c r="O317" s="77"/>
      <c r="P317" s="77" t="s">
        <v>934</v>
      </c>
      <c r="Q317" s="77" t="s">
        <v>934</v>
      </c>
      <c r="R317" s="77"/>
      <c r="S317" s="77"/>
      <c r="T317" s="42"/>
      <c r="U317" s="42"/>
      <c r="V317" s="42"/>
    </row>
    <row r="318" spans="1:22">
      <c r="A318" s="77" t="s">
        <v>702</v>
      </c>
      <c r="B318" s="77" t="s">
        <v>761</v>
      </c>
      <c r="C318" s="82" t="s">
        <v>762</v>
      </c>
      <c r="D318" s="77" t="str">
        <f>VLOOKUP(C318,Taul4!E2:H476,2,FALSE)</f>
        <v>Sogn og Fjordane</v>
      </c>
      <c r="E318" s="77">
        <f>VLOOKUP(C318,Taul4!E2:H476,3,FALSE)</f>
        <v>61.188099999999999</v>
      </c>
      <c r="F318" s="77">
        <f>VLOOKUP(C318,Taul4!E2:H476,4,FALSE)</f>
        <v>5.8956</v>
      </c>
      <c r="G318" s="81">
        <v>43831</v>
      </c>
      <c r="H318" s="78">
        <v>4101</v>
      </c>
      <c r="I318" s="79">
        <v>1003040000</v>
      </c>
      <c r="J318" s="42">
        <v>3</v>
      </c>
      <c r="K318" s="77" t="s">
        <v>13</v>
      </c>
      <c r="L318" s="77" t="s">
        <v>14</v>
      </c>
      <c r="M318" s="77" t="s">
        <v>13</v>
      </c>
      <c r="N318" s="77" t="s">
        <v>934</v>
      </c>
      <c r="O318" s="77"/>
      <c r="P318" s="77" t="s">
        <v>934</v>
      </c>
      <c r="Q318" s="77" t="s">
        <v>934</v>
      </c>
      <c r="R318" s="77"/>
      <c r="S318" s="77"/>
      <c r="T318" s="42"/>
      <c r="U318" s="42"/>
      <c r="V318" s="42"/>
    </row>
    <row r="319" spans="1:22">
      <c r="A319" s="77" t="s">
        <v>702</v>
      </c>
      <c r="B319" s="77" t="s">
        <v>763</v>
      </c>
      <c r="C319" s="82" t="s">
        <v>764</v>
      </c>
      <c r="D319" s="77" t="str">
        <f>VLOOKUP(C319,Taul4!E2:H476,2,FALSE)</f>
        <v>Nordland</v>
      </c>
      <c r="E319" s="77">
        <f>VLOOKUP(C319,Taul4!E2:H476,3,FALSE)</f>
        <v>65.3</v>
      </c>
      <c r="F319" s="77">
        <f>VLOOKUP(C319,Taul4!E2:H476,4,FALSE)</f>
        <v>12.15</v>
      </c>
      <c r="G319" s="81">
        <v>43831</v>
      </c>
      <c r="H319" s="78">
        <v>2635</v>
      </c>
      <c r="I319" s="79">
        <v>833230000</v>
      </c>
      <c r="J319" s="42">
        <v>3</v>
      </c>
      <c r="K319" s="77" t="s">
        <v>13</v>
      </c>
      <c r="L319" s="77" t="s">
        <v>14</v>
      </c>
      <c r="M319" s="77" t="s">
        <v>13</v>
      </c>
      <c r="N319" s="77" t="s">
        <v>934</v>
      </c>
      <c r="O319" s="77"/>
      <c r="P319" s="77" t="s">
        <v>934</v>
      </c>
      <c r="Q319" s="77" t="s">
        <v>934</v>
      </c>
      <c r="R319" s="77"/>
      <c r="S319" s="77"/>
      <c r="T319" s="42"/>
      <c r="U319" s="42"/>
      <c r="V319" s="42"/>
    </row>
    <row r="320" spans="1:22">
      <c r="A320" s="77" t="s">
        <v>702</v>
      </c>
      <c r="B320" s="77" t="s">
        <v>765</v>
      </c>
      <c r="C320" s="82" t="s">
        <v>766</v>
      </c>
      <c r="D320" s="77" t="str">
        <f>VLOOKUP(C320,Taul4!E2:H476,2,FALSE)</f>
        <v>Sogn og Fjordane</v>
      </c>
      <c r="E320" s="77">
        <f>VLOOKUP(C320,Taul4!E2:H476,3,FALSE)</f>
        <v>61.229700000000001</v>
      </c>
      <c r="F320" s="77">
        <f>VLOOKUP(C320,Taul4!E2:H476,4,FALSE)</f>
        <v>7.1006</v>
      </c>
      <c r="G320" s="81">
        <v>43831</v>
      </c>
      <c r="H320" s="78">
        <v>11847</v>
      </c>
      <c r="I320" s="79">
        <v>1257890000</v>
      </c>
      <c r="J320" s="42">
        <v>3</v>
      </c>
      <c r="K320" s="77" t="s">
        <v>13</v>
      </c>
      <c r="L320" s="77" t="s">
        <v>14</v>
      </c>
      <c r="M320" s="77" t="s">
        <v>13</v>
      </c>
      <c r="N320" s="77" t="s">
        <v>934</v>
      </c>
      <c r="O320" s="77"/>
      <c r="P320" s="77" t="s">
        <v>934</v>
      </c>
      <c r="Q320" s="77" t="s">
        <v>934</v>
      </c>
      <c r="R320" s="77"/>
      <c r="S320" s="77"/>
      <c r="T320" s="42"/>
      <c r="U320" s="42"/>
      <c r="V320" s="42"/>
    </row>
    <row r="321" spans="1:22">
      <c r="A321" s="77" t="s">
        <v>702</v>
      </c>
      <c r="B321" s="77" t="s">
        <v>767</v>
      </c>
      <c r="C321" s="82" t="s">
        <v>768</v>
      </c>
      <c r="D321" s="77" t="e">
        <f>VLOOKUP(C321,Taul4!E2:H476,2,FALSE)</f>
        <v>#N/A</v>
      </c>
      <c r="E321" s="77" t="e">
        <f>VLOOKUP(C321,Taul4!E2:H476,3,FALSE)</f>
        <v>#N/A</v>
      </c>
      <c r="F321" s="77" t="e">
        <f>VLOOKUP(C321,Taul4!E2:H476,4,FALSE)</f>
        <v>#N/A</v>
      </c>
      <c r="G321" s="81">
        <v>43831</v>
      </c>
      <c r="H321" s="78">
        <v>1781</v>
      </c>
      <c r="I321" s="79">
        <v>1467700000</v>
      </c>
      <c r="J321" s="42">
        <v>3</v>
      </c>
      <c r="K321" s="77" t="s">
        <v>13</v>
      </c>
      <c r="L321" s="77" t="s">
        <v>14</v>
      </c>
      <c r="M321" s="77" t="s">
        <v>13</v>
      </c>
      <c r="N321" s="77" t="s">
        <v>934</v>
      </c>
      <c r="O321" s="77"/>
      <c r="P321" s="77" t="s">
        <v>934</v>
      </c>
      <c r="Q321" s="77" t="s">
        <v>934</v>
      </c>
      <c r="R321" s="77"/>
      <c r="S321" s="77"/>
      <c r="T321" s="42"/>
      <c r="U321" s="42"/>
      <c r="V321" s="42"/>
    </row>
    <row r="322" spans="1:22">
      <c r="A322" s="77" t="s">
        <v>702</v>
      </c>
      <c r="B322" s="77" t="s">
        <v>769</v>
      </c>
      <c r="C322" s="82" t="s">
        <v>770</v>
      </c>
      <c r="D322" s="77" t="e">
        <f>VLOOKUP(C322,Taul4!E2:H476,2,FALSE)</f>
        <v>#N/A</v>
      </c>
      <c r="E322" s="77" t="e">
        <f>VLOOKUP(C322,Taul4!E2:H476,3,FALSE)</f>
        <v>#N/A</v>
      </c>
      <c r="F322" s="77" t="e">
        <f>VLOOKUP(C322,Taul4!E2:H476,4,FALSE)</f>
        <v>#N/A</v>
      </c>
      <c r="G322" s="81">
        <v>43831</v>
      </c>
      <c r="H322" s="78">
        <v>2126</v>
      </c>
      <c r="I322" s="79">
        <v>1342530000</v>
      </c>
      <c r="J322" s="42">
        <v>3</v>
      </c>
      <c r="K322" s="77" t="s">
        <v>13</v>
      </c>
      <c r="L322" s="77" t="s">
        <v>14</v>
      </c>
      <c r="M322" s="77" t="s">
        <v>13</v>
      </c>
      <c r="N322" s="77" t="s">
        <v>934</v>
      </c>
      <c r="O322" s="77"/>
      <c r="P322" s="77" t="s">
        <v>934</v>
      </c>
      <c r="Q322" s="77" t="s">
        <v>934</v>
      </c>
      <c r="R322" s="77"/>
      <c r="S322" s="77"/>
      <c r="T322" s="42"/>
      <c r="U322" s="42"/>
      <c r="V322" s="42"/>
    </row>
    <row r="323" spans="1:22">
      <c r="A323" s="77" t="s">
        <v>702</v>
      </c>
      <c r="B323" s="77" t="s">
        <v>771</v>
      </c>
      <c r="C323" s="82" t="s">
        <v>772</v>
      </c>
      <c r="D323" s="77" t="e">
        <f>VLOOKUP(C323,Taul4!E2:H476,2,FALSE)</f>
        <v>#N/A</v>
      </c>
      <c r="E323" s="77" t="e">
        <f>VLOOKUP(C323,Taul4!E2:H476,3,FALSE)</f>
        <v>#N/A</v>
      </c>
      <c r="F323" s="77" t="e">
        <f>VLOOKUP(C323,Taul4!E2:H476,4,FALSE)</f>
        <v>#N/A</v>
      </c>
      <c r="G323" s="81">
        <v>43831</v>
      </c>
      <c r="H323" s="78">
        <v>5193</v>
      </c>
      <c r="I323" s="79">
        <v>976590000</v>
      </c>
      <c r="J323" s="42">
        <v>3</v>
      </c>
      <c r="K323" s="77" t="s">
        <v>13</v>
      </c>
      <c r="L323" s="77" t="s">
        <v>14</v>
      </c>
      <c r="M323" s="77" t="s">
        <v>13</v>
      </c>
      <c r="N323" s="77" t="s">
        <v>934</v>
      </c>
      <c r="O323" s="77"/>
      <c r="P323" s="77" t="s">
        <v>934</v>
      </c>
      <c r="Q323" s="77" t="s">
        <v>934</v>
      </c>
      <c r="R323" s="77"/>
      <c r="S323" s="77"/>
      <c r="T323" s="42"/>
      <c r="U323" s="42"/>
      <c r="V323" s="42"/>
    </row>
    <row r="324" spans="1:22">
      <c r="A324" s="77" t="s">
        <v>702</v>
      </c>
      <c r="B324" s="77" t="s">
        <v>773</v>
      </c>
      <c r="C324" s="82" t="s">
        <v>774</v>
      </c>
      <c r="D324" s="77" t="e">
        <f>VLOOKUP(C324,Taul4!E2:H476,2,FALSE)</f>
        <v>#N/A</v>
      </c>
      <c r="E324" s="77" t="e">
        <f>VLOOKUP(C324,Taul4!E2:H476,3,FALSE)</f>
        <v>#N/A</v>
      </c>
      <c r="F324" s="77" t="e">
        <f>VLOOKUP(C324,Taul4!E2:H476,4,FALSE)</f>
        <v>#N/A</v>
      </c>
      <c r="G324" s="81">
        <v>43831</v>
      </c>
      <c r="H324" s="78">
        <v>5174</v>
      </c>
      <c r="I324" s="79">
        <v>2706350000</v>
      </c>
      <c r="J324" s="42">
        <v>3</v>
      </c>
      <c r="K324" s="77" t="s">
        <v>13</v>
      </c>
      <c r="L324" s="77" t="s">
        <v>14</v>
      </c>
      <c r="M324" s="77" t="s">
        <v>13</v>
      </c>
      <c r="N324" s="77" t="s">
        <v>934</v>
      </c>
      <c r="O324" s="77"/>
      <c r="P324" s="77" t="s">
        <v>934</v>
      </c>
      <c r="Q324" s="77" t="s">
        <v>934</v>
      </c>
      <c r="R324" s="77"/>
      <c r="S324" s="77"/>
      <c r="T324" s="42"/>
      <c r="U324" s="42"/>
      <c r="V324" s="42"/>
    </row>
    <row r="325" spans="1:22">
      <c r="A325" s="77" t="s">
        <v>702</v>
      </c>
      <c r="B325" s="77" t="s">
        <v>775</v>
      </c>
      <c r="C325" s="82" t="s">
        <v>776</v>
      </c>
      <c r="D325" s="77" t="str">
        <f>VLOOKUP(C325,Taul4!E2:H476,2,FALSE)</f>
        <v>Sogn og Fjordane</v>
      </c>
      <c r="E325" s="77">
        <f>VLOOKUP(C325,Taul4!E2:H476,3,FALSE)</f>
        <v>61.405799999999999</v>
      </c>
      <c r="F325" s="77">
        <f>VLOOKUP(C325,Taul4!E2:H476,4,FALSE)</f>
        <v>5.2422000000000004</v>
      </c>
      <c r="G325" s="81">
        <v>43831</v>
      </c>
      <c r="H325" s="78">
        <v>3011</v>
      </c>
      <c r="I325" s="79">
        <v>326230000</v>
      </c>
      <c r="J325" s="42">
        <v>3</v>
      </c>
      <c r="K325" s="77" t="s">
        <v>13</v>
      </c>
      <c r="L325" s="77" t="s">
        <v>14</v>
      </c>
      <c r="M325" s="77" t="s">
        <v>13</v>
      </c>
      <c r="N325" s="77" t="s">
        <v>934</v>
      </c>
      <c r="O325" s="77"/>
      <c r="P325" s="77" t="s">
        <v>934</v>
      </c>
      <c r="Q325" s="77" t="s">
        <v>934</v>
      </c>
      <c r="R325" s="77"/>
      <c r="S325" s="77"/>
      <c r="T325" s="42"/>
      <c r="U325" s="42"/>
      <c r="V325" s="42"/>
    </row>
    <row r="326" spans="1:22">
      <c r="A326" s="77" t="s">
        <v>702</v>
      </c>
      <c r="B326" s="77" t="s">
        <v>777</v>
      </c>
      <c r="C326" s="82" t="s">
        <v>778</v>
      </c>
      <c r="D326" s="77" t="e">
        <f>VLOOKUP(C326,Taul4!E2:H476,2,FALSE)</f>
        <v>#N/A</v>
      </c>
      <c r="E326" s="77" t="e">
        <f>VLOOKUP(C326,Taul4!E2:H476,3,FALSE)</f>
        <v>#N/A</v>
      </c>
      <c r="F326" s="77" t="e">
        <f>VLOOKUP(C326,Taul4!E2:H476,4,FALSE)</f>
        <v>#N/A</v>
      </c>
      <c r="G326" s="81">
        <v>43831</v>
      </c>
      <c r="H326" s="78">
        <v>2802</v>
      </c>
      <c r="I326" s="79">
        <v>416590000</v>
      </c>
      <c r="J326" s="42">
        <v>3</v>
      </c>
      <c r="K326" s="77" t="s">
        <v>13</v>
      </c>
      <c r="L326" s="77" t="s">
        <v>14</v>
      </c>
      <c r="M326" s="77" t="s">
        <v>13</v>
      </c>
      <c r="N326" s="77" t="s">
        <v>934</v>
      </c>
      <c r="O326" s="77"/>
      <c r="P326" s="77" t="s">
        <v>934</v>
      </c>
      <c r="Q326" s="77" t="s">
        <v>934</v>
      </c>
      <c r="R326" s="77"/>
      <c r="S326" s="77"/>
      <c r="T326" s="42"/>
      <c r="U326" s="42"/>
      <c r="V326" s="42"/>
    </row>
    <row r="327" spans="1:22">
      <c r="A327" s="77" t="s">
        <v>702</v>
      </c>
      <c r="B327" s="77" t="s">
        <v>779</v>
      </c>
      <c r="C327" s="82" t="s">
        <v>780</v>
      </c>
      <c r="D327" s="77" t="e">
        <f>VLOOKUP(C327,Taul4!E2:H476,2,FALSE)</f>
        <v>#N/A</v>
      </c>
      <c r="E327" s="77" t="e">
        <f>VLOOKUP(C327,Taul4!E2:H476,3,FALSE)</f>
        <v>#N/A</v>
      </c>
      <c r="F327" s="77" t="e">
        <f>VLOOKUP(C327,Taul4!E2:H476,4,FALSE)</f>
        <v>#N/A</v>
      </c>
      <c r="G327" s="81">
        <v>43831</v>
      </c>
      <c r="H327" s="78">
        <v>22030</v>
      </c>
      <c r="I327" s="79">
        <v>2208130000</v>
      </c>
      <c r="J327" s="42">
        <v>3</v>
      </c>
      <c r="K327" s="77" t="s">
        <v>13</v>
      </c>
      <c r="L327" s="77" t="s">
        <v>14</v>
      </c>
      <c r="M327" s="77" t="s">
        <v>13</v>
      </c>
      <c r="N327" s="77" t="s">
        <v>934</v>
      </c>
      <c r="O327" s="77"/>
      <c r="P327" s="77" t="s">
        <v>934</v>
      </c>
      <c r="Q327" s="77" t="s">
        <v>934</v>
      </c>
      <c r="R327" s="77"/>
      <c r="S327" s="77"/>
      <c r="T327" s="42"/>
      <c r="U327" s="42"/>
      <c r="V327" s="42"/>
    </row>
    <row r="328" spans="1:22">
      <c r="A328" s="77" t="s">
        <v>702</v>
      </c>
      <c r="B328" s="77" t="s">
        <v>781</v>
      </c>
      <c r="C328" s="82" t="s">
        <v>782</v>
      </c>
      <c r="D328" s="77" t="e">
        <f>VLOOKUP(C328,Taul4!E2:H476,2,FALSE)</f>
        <v>#N/A</v>
      </c>
      <c r="E328" s="77" t="e">
        <f>VLOOKUP(C328,Taul4!E2:H476,3,FALSE)</f>
        <v>#N/A</v>
      </c>
      <c r="F328" s="77" t="e">
        <f>VLOOKUP(C328,Taul4!E2:H476,4,FALSE)</f>
        <v>#N/A</v>
      </c>
      <c r="G328" s="81">
        <v>43831</v>
      </c>
      <c r="H328" s="78">
        <v>3629</v>
      </c>
      <c r="I328" s="79">
        <v>833100000</v>
      </c>
      <c r="J328" s="42">
        <v>3</v>
      </c>
      <c r="K328" s="77" t="s">
        <v>13</v>
      </c>
      <c r="L328" s="77" t="s">
        <v>14</v>
      </c>
      <c r="M328" s="77" t="s">
        <v>13</v>
      </c>
      <c r="N328" s="77" t="s">
        <v>934</v>
      </c>
      <c r="O328" s="77"/>
      <c r="P328" s="77" t="s">
        <v>934</v>
      </c>
      <c r="Q328" s="77" t="s">
        <v>934</v>
      </c>
      <c r="R328" s="77"/>
      <c r="S328" s="77"/>
      <c r="T328" s="42"/>
      <c r="U328" s="42"/>
      <c r="V328" s="42"/>
    </row>
    <row r="329" spans="1:22">
      <c r="A329" s="77" t="s">
        <v>702</v>
      </c>
      <c r="B329" s="77" t="s">
        <v>783</v>
      </c>
      <c r="C329" s="82" t="s">
        <v>784</v>
      </c>
      <c r="D329" s="77" t="e">
        <f>VLOOKUP(C329,Taul4!E2:H476,2,FALSE)</f>
        <v>#N/A</v>
      </c>
      <c r="E329" s="77" t="e">
        <f>VLOOKUP(C329,Taul4!E2:H476,3,FALSE)</f>
        <v>#N/A</v>
      </c>
      <c r="F329" s="77" t="e">
        <f>VLOOKUP(C329,Taul4!E2:H476,4,FALSE)</f>
        <v>#N/A</v>
      </c>
      <c r="G329" s="81">
        <v>43831</v>
      </c>
      <c r="H329" s="78">
        <v>9457</v>
      </c>
      <c r="I329" s="79">
        <v>752780000</v>
      </c>
      <c r="J329" s="42">
        <v>3</v>
      </c>
      <c r="K329" s="77" t="s">
        <v>13</v>
      </c>
      <c r="L329" s="77" t="s">
        <v>14</v>
      </c>
      <c r="M329" s="77" t="s">
        <v>13</v>
      </c>
      <c r="N329" s="77" t="s">
        <v>934</v>
      </c>
      <c r="O329" s="77"/>
      <c r="P329" s="77" t="s">
        <v>934</v>
      </c>
      <c r="Q329" s="77" t="s">
        <v>934</v>
      </c>
      <c r="R329" s="77"/>
      <c r="S329" s="77"/>
      <c r="T329" s="42"/>
      <c r="U329" s="42"/>
      <c r="V329" s="42"/>
    </row>
    <row r="330" spans="1:22">
      <c r="A330" s="77" t="s">
        <v>702</v>
      </c>
      <c r="B330" s="77" t="s">
        <v>785</v>
      </c>
      <c r="C330" s="82" t="s">
        <v>786</v>
      </c>
      <c r="D330" s="77" t="e">
        <f>VLOOKUP(C330,Taul4!E2:H476,2,FALSE)</f>
        <v>#N/A</v>
      </c>
      <c r="E330" s="77" t="e">
        <f>VLOOKUP(C330,Taul4!E2:H476,3,FALSE)</f>
        <v>#N/A</v>
      </c>
      <c r="F330" s="77" t="e">
        <f>VLOOKUP(C330,Taul4!E2:H476,4,FALSE)</f>
        <v>#N/A</v>
      </c>
      <c r="G330" s="81">
        <v>43831</v>
      </c>
      <c r="H330" s="78">
        <v>5854</v>
      </c>
      <c r="I330" s="79">
        <v>1030569999.9999999</v>
      </c>
      <c r="J330" s="42">
        <v>3</v>
      </c>
      <c r="K330" s="77" t="s">
        <v>13</v>
      </c>
      <c r="L330" s="77" t="s">
        <v>14</v>
      </c>
      <c r="M330" s="77" t="s">
        <v>13</v>
      </c>
      <c r="N330" s="77" t="s">
        <v>934</v>
      </c>
      <c r="O330" s="77"/>
      <c r="P330" s="77" t="s">
        <v>934</v>
      </c>
      <c r="Q330" s="77" t="s">
        <v>934</v>
      </c>
      <c r="R330" s="77"/>
      <c r="S330" s="77"/>
      <c r="T330" s="42"/>
      <c r="U330" s="42"/>
      <c r="V330" s="42"/>
    </row>
    <row r="331" spans="1:22">
      <c r="A331" s="77" t="s">
        <v>702</v>
      </c>
      <c r="B331" s="77" t="s">
        <v>787</v>
      </c>
      <c r="C331" s="82" t="s">
        <v>788</v>
      </c>
      <c r="D331" s="77" t="str">
        <f>VLOOKUP(C331,Taul4!E2:H476,2,FALSE)</f>
        <v>Sogn og Fjordane</v>
      </c>
      <c r="E331" s="77">
        <f>VLOOKUP(C331,Taul4!E2:H476,3,FALSE)</f>
        <v>61.8386</v>
      </c>
      <c r="F331" s="77">
        <f>VLOOKUP(C331,Taul4!E2:H476,4,FALSE)</f>
        <v>6.8628</v>
      </c>
      <c r="G331" s="81">
        <v>43831</v>
      </c>
      <c r="H331" s="78">
        <v>7130</v>
      </c>
      <c r="I331" s="79">
        <v>1382060000</v>
      </c>
      <c r="J331" s="42">
        <v>3</v>
      </c>
      <c r="K331" s="77" t="s">
        <v>13</v>
      </c>
      <c r="L331" s="77" t="s">
        <v>14</v>
      </c>
      <c r="M331" s="77" t="s">
        <v>13</v>
      </c>
      <c r="N331" s="77" t="s">
        <v>934</v>
      </c>
      <c r="O331" s="77"/>
      <c r="P331" s="77" t="s">
        <v>934</v>
      </c>
      <c r="Q331" s="77" t="s">
        <v>934</v>
      </c>
      <c r="R331" s="77"/>
      <c r="S331" s="77"/>
      <c r="T331" s="42"/>
      <c r="U331" s="42"/>
      <c r="V331" s="42"/>
    </row>
    <row r="332" spans="1:22">
      <c r="A332" s="77" t="s">
        <v>251</v>
      </c>
      <c r="B332" s="77" t="s">
        <v>252</v>
      </c>
      <c r="C332" s="76" t="s">
        <v>253</v>
      </c>
      <c r="D332" s="77" t="str">
        <f>VLOOKUP(C332,Taul4!E2:H476,2,FALSE)</f>
        <v>Møre og Romsdal</v>
      </c>
      <c r="E332" s="77">
        <f>VLOOKUP(C332,Taul4!E2:H476,3,FALSE)</f>
        <v>63.110500000000002</v>
      </c>
      <c r="F332" s="77">
        <f>VLOOKUP(C332,Taul4!E2:H476,4,FALSE)</f>
        <v>7.7279</v>
      </c>
      <c r="G332" s="77" t="s">
        <v>13</v>
      </c>
      <c r="H332" s="78">
        <v>24179</v>
      </c>
      <c r="I332" s="79">
        <v>87440000</v>
      </c>
      <c r="J332" s="42">
        <v>2</v>
      </c>
      <c r="K332" s="77" t="s">
        <v>13</v>
      </c>
      <c r="L332" s="77" t="s">
        <v>14</v>
      </c>
      <c r="M332" s="77" t="s">
        <v>13</v>
      </c>
      <c r="N332" s="77" t="s">
        <v>934</v>
      </c>
      <c r="O332" s="77"/>
      <c r="P332" s="77" t="s">
        <v>934</v>
      </c>
      <c r="Q332" s="77" t="s">
        <v>934</v>
      </c>
      <c r="R332" s="77"/>
      <c r="S332" s="77"/>
      <c r="T332" s="42"/>
      <c r="U332" s="42"/>
      <c r="V332" s="42"/>
    </row>
    <row r="333" spans="1:22">
      <c r="A333" s="77" t="s">
        <v>251</v>
      </c>
      <c r="B333" s="77" t="s">
        <v>254</v>
      </c>
      <c r="C333" s="82" t="s">
        <v>255</v>
      </c>
      <c r="D333" s="77" t="str">
        <f>VLOOKUP(C333,Taul4!E2:H476,2,FALSE)</f>
        <v>Møre og Romsdal</v>
      </c>
      <c r="E333" s="77">
        <f>VLOOKUP(C333,Taul4!E2:H476,3,FALSE)</f>
        <v>62.7333</v>
      </c>
      <c r="F333" s="77">
        <f>VLOOKUP(C333,Taul4!E2:H476,4,FALSE)</f>
        <v>7.1833</v>
      </c>
      <c r="G333" s="81">
        <v>43831</v>
      </c>
      <c r="H333" s="78">
        <v>31967</v>
      </c>
      <c r="I333" s="79">
        <v>1503360000</v>
      </c>
      <c r="J333" s="42">
        <v>2</v>
      </c>
      <c r="K333" s="77" t="s">
        <v>13</v>
      </c>
      <c r="L333" s="77" t="s">
        <v>14</v>
      </c>
      <c r="M333" s="77" t="s">
        <v>13</v>
      </c>
      <c r="N333" s="77" t="s">
        <v>934</v>
      </c>
      <c r="O333" s="77"/>
      <c r="P333" s="77" t="s">
        <v>934</v>
      </c>
      <c r="Q333" s="77" t="s">
        <v>934</v>
      </c>
      <c r="R333" s="77"/>
      <c r="S333" s="77"/>
      <c r="T333" s="42"/>
      <c r="U333" s="42"/>
      <c r="V333" s="42"/>
    </row>
    <row r="334" spans="1:22">
      <c r="A334" s="77" t="s">
        <v>251</v>
      </c>
      <c r="B334" s="77" t="s">
        <v>256</v>
      </c>
      <c r="C334" s="82" t="s">
        <v>257</v>
      </c>
      <c r="D334" s="77" t="str">
        <f>VLOOKUP(C334,Taul4!E2:H476,2,FALSE)</f>
        <v>Møre og Romsdal</v>
      </c>
      <c r="E334" s="77">
        <f>VLOOKUP(C334,Taul4!E2:H476,3,FALSE)</f>
        <v>62.472299999999997</v>
      </c>
      <c r="F334" s="77">
        <f>VLOOKUP(C334,Taul4!E2:H476,4,FALSE)</f>
        <v>6.1548999999999996</v>
      </c>
      <c r="G334" s="81">
        <v>43831</v>
      </c>
      <c r="H334" s="78">
        <v>66258</v>
      </c>
      <c r="I334" s="79">
        <v>632420000</v>
      </c>
      <c r="J334" s="42">
        <v>2</v>
      </c>
      <c r="K334" s="77" t="s">
        <v>13</v>
      </c>
      <c r="L334" s="77" t="s">
        <v>14</v>
      </c>
      <c r="M334" s="77" t="s">
        <v>13</v>
      </c>
      <c r="N334" s="77" t="s">
        <v>934</v>
      </c>
      <c r="O334" s="77"/>
      <c r="P334" s="77" t="s">
        <v>934</v>
      </c>
      <c r="Q334" s="77" t="s">
        <v>934</v>
      </c>
      <c r="R334" s="77"/>
      <c r="S334" s="77"/>
      <c r="T334" s="42"/>
      <c r="U334" s="42"/>
      <c r="V334" s="42"/>
    </row>
    <row r="335" spans="1:22">
      <c r="A335" s="77" t="s">
        <v>251</v>
      </c>
      <c r="B335" s="77" t="s">
        <v>258</v>
      </c>
      <c r="C335" s="76" t="s">
        <v>259</v>
      </c>
      <c r="D335" s="2" t="s">
        <v>2472</v>
      </c>
      <c r="E335" s="120">
        <v>62.100589999999997</v>
      </c>
      <c r="F335" s="120">
        <v>5.5585300000000997</v>
      </c>
      <c r="G335" s="77" t="s">
        <v>13</v>
      </c>
      <c r="H335" s="78">
        <v>3117</v>
      </c>
      <c r="I335" s="79">
        <v>385220000</v>
      </c>
      <c r="J335" s="42">
        <v>3</v>
      </c>
      <c r="K335" s="77" t="s">
        <v>13</v>
      </c>
      <c r="L335" s="77" t="s">
        <v>14</v>
      </c>
      <c r="M335" s="77" t="s">
        <v>13</v>
      </c>
      <c r="N335" s="77" t="s">
        <v>934</v>
      </c>
      <c r="O335" s="77"/>
      <c r="P335" s="77" t="s">
        <v>934</v>
      </c>
      <c r="Q335" s="77" t="s">
        <v>934</v>
      </c>
      <c r="R335" s="77"/>
      <c r="S335" s="77"/>
      <c r="T335" s="42"/>
      <c r="U335" s="42"/>
      <c r="V335" s="42"/>
    </row>
    <row r="336" spans="1:22">
      <c r="A336" s="77" t="s">
        <v>251</v>
      </c>
      <c r="B336" s="77" t="s">
        <v>260</v>
      </c>
      <c r="C336" s="76" t="s">
        <v>261</v>
      </c>
      <c r="D336" s="77" t="str">
        <f>VLOOKUP(C336,Taul4!E2:H476,2,FALSE)</f>
        <v>Sogn og Fjordane</v>
      </c>
      <c r="E336" s="77">
        <f>VLOOKUP(C336,Taul4!E2:H476,3,FALSE)</f>
        <v>61.333300000000001</v>
      </c>
      <c r="F336" s="77">
        <f>VLOOKUP(C336,Taul4!E2:H476,4,FALSE)</f>
        <v>5.8</v>
      </c>
      <c r="G336" s="77" t="s">
        <v>13</v>
      </c>
      <c r="H336" s="78">
        <v>2461</v>
      </c>
      <c r="I336" s="79">
        <v>93210000</v>
      </c>
      <c r="J336" s="42">
        <v>3</v>
      </c>
      <c r="K336" s="77" t="s">
        <v>13</v>
      </c>
      <c r="L336" s="77" t="s">
        <v>14</v>
      </c>
      <c r="M336" s="77" t="s">
        <v>13</v>
      </c>
      <c r="N336" s="77" t="s">
        <v>934</v>
      </c>
      <c r="O336" s="77"/>
      <c r="P336" s="77" t="s">
        <v>934</v>
      </c>
      <c r="Q336" s="77" t="s">
        <v>934</v>
      </c>
      <c r="R336" s="77"/>
      <c r="S336" s="77"/>
      <c r="T336" s="42"/>
      <c r="U336" s="42"/>
      <c r="V336" s="42"/>
    </row>
    <row r="337" spans="1:22">
      <c r="A337" s="77" t="s">
        <v>251</v>
      </c>
      <c r="B337" s="77" t="s">
        <v>262</v>
      </c>
      <c r="C337" s="76" t="s">
        <v>2774</v>
      </c>
      <c r="D337" s="2" t="s">
        <v>2472</v>
      </c>
      <c r="E337" s="116">
        <v>62.321552799999999</v>
      </c>
      <c r="F337" s="116">
        <v>5.6590030999999996</v>
      </c>
      <c r="G337" s="77" t="s">
        <v>13</v>
      </c>
      <c r="H337" s="78">
        <v>8900</v>
      </c>
      <c r="I337" s="79">
        <v>119520000</v>
      </c>
      <c r="J337" s="42">
        <v>3</v>
      </c>
      <c r="K337" s="77" t="s">
        <v>13</v>
      </c>
      <c r="L337" s="77" t="s">
        <v>14</v>
      </c>
      <c r="M337" s="77" t="s">
        <v>13</v>
      </c>
      <c r="N337" s="77" t="s">
        <v>934</v>
      </c>
      <c r="O337" s="77"/>
      <c r="P337" s="77" t="s">
        <v>934</v>
      </c>
      <c r="Q337" s="77" t="s">
        <v>934</v>
      </c>
      <c r="R337" s="77"/>
      <c r="S337" s="77"/>
      <c r="T337" s="42"/>
      <c r="U337" s="42"/>
      <c r="V337" s="42"/>
    </row>
    <row r="338" spans="1:22">
      <c r="A338" s="77" t="s">
        <v>251</v>
      </c>
      <c r="B338" s="77" t="s">
        <v>263</v>
      </c>
      <c r="C338" s="76" t="s">
        <v>264</v>
      </c>
      <c r="D338" s="77" t="str">
        <f>VLOOKUP(C338,Taul4!E2:H476,2,FALSE)</f>
        <v>Møre og Romsdal</v>
      </c>
      <c r="E338" s="77">
        <f>VLOOKUP(C338,Taul4!E2:H476,3,FALSE)</f>
        <v>62.356400000000001</v>
      </c>
      <c r="F338" s="77">
        <f>VLOOKUP(C338,Taul4!E2:H476,4,FALSE)</f>
        <v>5.8539000000000003</v>
      </c>
      <c r="G338" s="77" t="s">
        <v>13</v>
      </c>
      <c r="H338" s="78">
        <v>8571</v>
      </c>
      <c r="I338" s="79">
        <v>97200000</v>
      </c>
      <c r="J338" s="42">
        <v>3</v>
      </c>
      <c r="K338" s="77" t="s">
        <v>13</v>
      </c>
      <c r="L338" s="77" t="s">
        <v>14</v>
      </c>
      <c r="M338" s="77" t="s">
        <v>13</v>
      </c>
      <c r="N338" s="77" t="s">
        <v>934</v>
      </c>
      <c r="O338" s="77"/>
      <c r="P338" s="77" t="s">
        <v>934</v>
      </c>
      <c r="Q338" s="77" t="s">
        <v>934</v>
      </c>
      <c r="R338" s="77"/>
      <c r="S338" s="77"/>
      <c r="T338" s="42"/>
      <c r="U338" s="42"/>
      <c r="V338" s="42"/>
    </row>
    <row r="339" spans="1:22">
      <c r="A339" s="77" t="s">
        <v>251</v>
      </c>
      <c r="B339" s="77" t="s">
        <v>265</v>
      </c>
      <c r="C339" s="76" t="s">
        <v>266</v>
      </c>
      <c r="D339" s="77" t="str">
        <f>VLOOKUP(C339,Taul4!E2:H476,2,FALSE)</f>
        <v>Møre og Romsdal</v>
      </c>
      <c r="E339" s="77">
        <f>VLOOKUP(C339,Taul4!E2:H476,3,FALSE)</f>
        <v>62.364199999999997</v>
      </c>
      <c r="F339" s="77">
        <f>VLOOKUP(C339,Taul4!E2:H476,4,FALSE)</f>
        <v>6.0014000000000003</v>
      </c>
      <c r="G339" s="77" t="s">
        <v>13</v>
      </c>
      <c r="H339" s="78">
        <v>5175</v>
      </c>
      <c r="I339" s="79">
        <v>82270000</v>
      </c>
      <c r="J339" s="42">
        <v>3</v>
      </c>
      <c r="K339" s="77" t="s">
        <v>13</v>
      </c>
      <c r="L339" s="77" t="s">
        <v>14</v>
      </c>
      <c r="M339" s="77" t="s">
        <v>13</v>
      </c>
      <c r="N339" s="77" t="s">
        <v>934</v>
      </c>
      <c r="O339" s="77"/>
      <c r="P339" s="77" t="s">
        <v>934</v>
      </c>
      <c r="Q339" s="77" t="s">
        <v>934</v>
      </c>
      <c r="R339" s="77"/>
      <c r="S339" s="77"/>
      <c r="T339" s="42"/>
      <c r="U339" s="42"/>
      <c r="V339" s="42"/>
    </row>
    <row r="340" spans="1:22">
      <c r="A340" s="77" t="s">
        <v>251</v>
      </c>
      <c r="B340" s="77" t="s">
        <v>267</v>
      </c>
      <c r="C340" s="82" t="s">
        <v>268</v>
      </c>
      <c r="D340" s="77" t="str">
        <f>VLOOKUP(C340,Taul4!E2:H476,2,FALSE)</f>
        <v>Møre og Romsdal</v>
      </c>
      <c r="E340" s="77">
        <f>VLOOKUP(C340,Taul4!E2:H476,3,FALSE)</f>
        <v>62.200299999999999</v>
      </c>
      <c r="F340" s="77">
        <f>VLOOKUP(C340,Taul4!E2:H476,4,FALSE)</f>
        <v>6.1322000000000001</v>
      </c>
      <c r="G340" s="81">
        <v>43831</v>
      </c>
      <c r="H340" s="78">
        <v>10825</v>
      </c>
      <c r="I340" s="79">
        <v>661580000</v>
      </c>
      <c r="J340" s="42">
        <v>2</v>
      </c>
      <c r="K340" s="77" t="s">
        <v>13</v>
      </c>
      <c r="L340" s="77" t="s">
        <v>14</v>
      </c>
      <c r="M340" s="77" t="s">
        <v>13</v>
      </c>
      <c r="N340" s="77" t="s">
        <v>934</v>
      </c>
      <c r="O340" s="77"/>
      <c r="P340" s="77" t="s">
        <v>934</v>
      </c>
      <c r="Q340" s="77" t="s">
        <v>934</v>
      </c>
      <c r="R340" s="77"/>
      <c r="S340" s="77"/>
      <c r="T340" s="42"/>
      <c r="U340" s="42"/>
      <c r="V340" s="42"/>
    </row>
    <row r="341" spans="1:22">
      <c r="A341" s="77" t="s">
        <v>251</v>
      </c>
      <c r="B341" s="77" t="s">
        <v>269</v>
      </c>
      <c r="C341" s="76" t="s">
        <v>270</v>
      </c>
      <c r="D341" s="77" t="str">
        <f>VLOOKUP(C341,Taul4!E2:H476,2,FALSE)</f>
        <v>Møre og Romsdal</v>
      </c>
      <c r="E341" s="77">
        <f>VLOOKUP(C341,Taul4!E2:H476,3,FALSE)</f>
        <v>62.166699999999999</v>
      </c>
      <c r="F341" s="77">
        <f>VLOOKUP(C341,Taul4!E2:H476,4,FALSE)</f>
        <v>6.9667000000000003</v>
      </c>
      <c r="G341" s="77" t="s">
        <v>13</v>
      </c>
      <c r="H341" s="78">
        <v>4523</v>
      </c>
      <c r="I341" s="79">
        <v>865870000</v>
      </c>
      <c r="J341" s="42">
        <v>3</v>
      </c>
      <c r="K341" s="77" t="s">
        <v>13</v>
      </c>
      <c r="L341" s="77" t="s">
        <v>14</v>
      </c>
      <c r="M341" s="77" t="s">
        <v>13</v>
      </c>
      <c r="N341" s="77" t="s">
        <v>934</v>
      </c>
      <c r="O341" s="77"/>
      <c r="P341" s="77" t="s">
        <v>934</v>
      </c>
      <c r="Q341" s="77" t="s">
        <v>934</v>
      </c>
      <c r="R341" s="77"/>
      <c r="S341" s="77"/>
      <c r="T341" s="42"/>
      <c r="U341" s="42"/>
      <c r="V341" s="42"/>
    </row>
    <row r="342" spans="1:22">
      <c r="A342" s="77" t="s">
        <v>251</v>
      </c>
      <c r="B342" s="77" t="s">
        <v>271</v>
      </c>
      <c r="C342" s="76" t="s">
        <v>272</v>
      </c>
      <c r="D342" s="77" t="str">
        <f>VLOOKUP(C342,Taul4!E2:H476,2,FALSE)</f>
        <v>Møre og Romsdal</v>
      </c>
      <c r="E342" s="77">
        <f>VLOOKUP(C342,Taul4!E2:H476,3,FALSE)</f>
        <v>62.375599999999999</v>
      </c>
      <c r="F342" s="77">
        <f>VLOOKUP(C342,Taul4!E2:H476,4,FALSE)</f>
        <v>6.6441999999999997</v>
      </c>
      <c r="G342" s="77" t="s">
        <v>13</v>
      </c>
      <c r="H342" s="78">
        <v>7625</v>
      </c>
      <c r="I342" s="79">
        <v>337800000</v>
      </c>
      <c r="J342" s="42">
        <v>3</v>
      </c>
      <c r="K342" s="77" t="s">
        <v>13</v>
      </c>
      <c r="L342" s="77" t="s">
        <v>14</v>
      </c>
      <c r="M342" s="77" t="s">
        <v>13</v>
      </c>
      <c r="N342" s="77" t="s">
        <v>934</v>
      </c>
      <c r="O342" s="77"/>
      <c r="P342" s="77" t="s">
        <v>934</v>
      </c>
      <c r="Q342" s="77" t="s">
        <v>934</v>
      </c>
      <c r="R342" s="77"/>
      <c r="S342" s="77"/>
      <c r="T342" s="42"/>
      <c r="U342" s="42"/>
      <c r="V342" s="42"/>
    </row>
    <row r="343" spans="1:22">
      <c r="A343" s="77" t="s">
        <v>251</v>
      </c>
      <c r="B343" s="77" t="s">
        <v>273</v>
      </c>
      <c r="C343" s="76" t="s">
        <v>274</v>
      </c>
      <c r="D343" s="2" t="s">
        <v>2472</v>
      </c>
      <c r="E343" s="120">
        <v>63.845215000000003</v>
      </c>
      <c r="F343" s="120">
        <v>8.4586129999999997</v>
      </c>
      <c r="G343" s="77" t="s">
        <v>13</v>
      </c>
      <c r="H343" s="78">
        <v>9310</v>
      </c>
      <c r="I343" s="79">
        <v>58510000</v>
      </c>
      <c r="J343" s="42">
        <v>3</v>
      </c>
      <c r="K343" s="77" t="s">
        <v>13</v>
      </c>
      <c r="L343" s="77" t="s">
        <v>14</v>
      </c>
      <c r="M343" s="77" t="s">
        <v>13</v>
      </c>
      <c r="N343" s="77" t="s">
        <v>934</v>
      </c>
      <c r="O343" s="77"/>
      <c r="P343" s="77" t="s">
        <v>934</v>
      </c>
      <c r="Q343" s="77" t="s">
        <v>934</v>
      </c>
      <c r="R343" s="77"/>
      <c r="S343" s="77"/>
      <c r="T343" s="42"/>
      <c r="U343" s="42"/>
      <c r="V343" s="42"/>
    </row>
    <row r="344" spans="1:22">
      <c r="A344" s="77" t="s">
        <v>251</v>
      </c>
      <c r="B344" s="77" t="s">
        <v>275</v>
      </c>
      <c r="C344" s="76" t="s">
        <v>276</v>
      </c>
      <c r="D344" s="2" t="s">
        <v>2472</v>
      </c>
      <c r="E344" s="120">
        <v>62.500700000000002</v>
      </c>
      <c r="F344" s="120">
        <v>6.1347199999999997</v>
      </c>
      <c r="G344" s="77" t="s">
        <v>13</v>
      </c>
      <c r="H344" s="78">
        <v>8462</v>
      </c>
      <c r="I344" s="79">
        <v>40540000</v>
      </c>
      <c r="J344" s="42">
        <v>3</v>
      </c>
      <c r="K344" s="77" t="s">
        <v>13</v>
      </c>
      <c r="L344" s="77" t="s">
        <v>14</v>
      </c>
      <c r="M344" s="77" t="s">
        <v>13</v>
      </c>
      <c r="N344" s="77" t="s">
        <v>934</v>
      </c>
      <c r="O344" s="77"/>
      <c r="P344" s="77" t="s">
        <v>934</v>
      </c>
      <c r="Q344" s="77" t="s">
        <v>934</v>
      </c>
      <c r="R344" s="77"/>
      <c r="S344" s="77"/>
      <c r="T344" s="42"/>
      <c r="U344" s="42"/>
      <c r="V344" s="42"/>
    </row>
    <row r="345" spans="1:22">
      <c r="A345" s="77" t="s">
        <v>251</v>
      </c>
      <c r="B345" s="77" t="s">
        <v>277</v>
      </c>
      <c r="C345" s="76" t="s">
        <v>278</v>
      </c>
      <c r="D345" s="77" t="str">
        <f>VLOOKUP(C345,Taul4!E2:H476,2,FALSE)</f>
        <v>Møre og Romsdal</v>
      </c>
      <c r="E345" s="77">
        <f>VLOOKUP(C345,Taul4!E2:H476,3,FALSE)</f>
        <v>62.621299999999998</v>
      </c>
      <c r="F345" s="77">
        <f>VLOOKUP(C345,Taul4!E2:H476,4,FALSE)</f>
        <v>7.0896999999999997</v>
      </c>
      <c r="G345" s="77" t="s">
        <v>13</v>
      </c>
      <c r="H345" s="78">
        <v>6532</v>
      </c>
      <c r="I345" s="79">
        <v>351700000</v>
      </c>
      <c r="J345" s="42">
        <v>3</v>
      </c>
      <c r="K345" s="77" t="s">
        <v>13</v>
      </c>
      <c r="L345" s="77" t="s">
        <v>14</v>
      </c>
      <c r="M345" s="77" t="s">
        <v>13</v>
      </c>
      <c r="N345" s="77" t="s">
        <v>934</v>
      </c>
      <c r="O345" s="77"/>
      <c r="P345" s="77" t="s">
        <v>934</v>
      </c>
      <c r="Q345" s="77" t="s">
        <v>934</v>
      </c>
      <c r="R345" s="77"/>
      <c r="S345" s="77"/>
      <c r="T345" s="42"/>
      <c r="U345" s="42"/>
      <c r="V345" s="42"/>
    </row>
    <row r="346" spans="1:22">
      <c r="A346" s="77" t="s">
        <v>251</v>
      </c>
      <c r="B346" s="77" t="s">
        <v>279</v>
      </c>
      <c r="C346" s="76" t="s">
        <v>280</v>
      </c>
      <c r="D346" s="2" t="s">
        <v>2472</v>
      </c>
      <c r="E346" s="120">
        <v>62.528549099999999</v>
      </c>
      <c r="F346" s="120">
        <v>7.7239243999999996</v>
      </c>
      <c r="G346" s="77" t="s">
        <v>13</v>
      </c>
      <c r="H346" s="78">
        <v>7468</v>
      </c>
      <c r="I346" s="79">
        <v>1502150000</v>
      </c>
      <c r="J346" s="42">
        <v>3</v>
      </c>
      <c r="K346" s="77" t="s">
        <v>13</v>
      </c>
      <c r="L346" s="77" t="s">
        <v>14</v>
      </c>
      <c r="M346" s="77" t="s">
        <v>13</v>
      </c>
      <c r="N346" s="77" t="s">
        <v>934</v>
      </c>
      <c r="O346" s="77"/>
      <c r="P346" s="77" t="s">
        <v>934</v>
      </c>
      <c r="Q346" s="77" t="s">
        <v>934</v>
      </c>
      <c r="R346" s="77"/>
      <c r="S346" s="77"/>
      <c r="T346" s="42"/>
      <c r="U346" s="42"/>
      <c r="V346" s="42"/>
    </row>
    <row r="347" spans="1:22">
      <c r="A347" s="77" t="s">
        <v>251</v>
      </c>
      <c r="B347" s="77" t="s">
        <v>281</v>
      </c>
      <c r="C347" s="82" t="s">
        <v>282</v>
      </c>
      <c r="D347" s="77" t="str">
        <f>VLOOKUP(C347,Taul4!E2:H476,2,FALSE)</f>
        <v>Møre og Romsdal</v>
      </c>
      <c r="E347" s="77">
        <f>VLOOKUP(C347,Taul4!E2:H476,3,FALSE)</f>
        <v>62.805</v>
      </c>
      <c r="F347" s="77">
        <f>VLOOKUP(C347,Taul4!E2:H476,4,FALSE)</f>
        <v>6.8872</v>
      </c>
      <c r="G347" s="81">
        <v>43831</v>
      </c>
      <c r="H347" s="78">
        <v>3509</v>
      </c>
      <c r="I347" s="79">
        <v>60640000</v>
      </c>
      <c r="J347" s="42">
        <v>3</v>
      </c>
      <c r="K347" s="77" t="s">
        <v>13</v>
      </c>
      <c r="L347" s="77" t="s">
        <v>14</v>
      </c>
      <c r="M347" s="77" t="s">
        <v>13</v>
      </c>
      <c r="N347" s="77" t="s">
        <v>934</v>
      </c>
      <c r="O347" s="77"/>
      <c r="P347" s="77" t="s">
        <v>934</v>
      </c>
      <c r="Q347" s="77" t="s">
        <v>934</v>
      </c>
      <c r="R347" s="77"/>
      <c r="S347" s="77"/>
      <c r="T347" s="42"/>
      <c r="U347" s="42"/>
      <c r="V347" s="42"/>
    </row>
    <row r="348" spans="1:22">
      <c r="A348" s="77" t="s">
        <v>251</v>
      </c>
      <c r="B348" s="77" t="s">
        <v>283</v>
      </c>
      <c r="C348" s="76" t="s">
        <v>284</v>
      </c>
      <c r="D348" s="2" t="s">
        <v>2472</v>
      </c>
      <c r="E348" s="116">
        <v>63.084071999999999</v>
      </c>
      <c r="F348" s="116">
        <v>7.540489</v>
      </c>
      <c r="G348" s="77" t="s">
        <v>13</v>
      </c>
      <c r="H348" s="78">
        <v>5788</v>
      </c>
      <c r="I348" s="79">
        <v>175680000</v>
      </c>
      <c r="J348" s="42">
        <v>3</v>
      </c>
      <c r="K348" s="77" t="s">
        <v>13</v>
      </c>
      <c r="L348" s="77" t="s">
        <v>14</v>
      </c>
      <c r="M348" s="77" t="s">
        <v>13</v>
      </c>
      <c r="N348" s="77" t="s">
        <v>934</v>
      </c>
      <c r="O348" s="77"/>
      <c r="P348" s="77" t="s">
        <v>934</v>
      </c>
      <c r="Q348" s="77" t="s">
        <v>934</v>
      </c>
      <c r="R348" s="77"/>
      <c r="S348" s="77"/>
      <c r="T348" s="42"/>
      <c r="U348" s="42"/>
      <c r="V348" s="42"/>
    </row>
    <row r="349" spans="1:22">
      <c r="A349" s="77" t="s">
        <v>251</v>
      </c>
      <c r="B349" s="77" t="s">
        <v>285</v>
      </c>
      <c r="C349" s="76" t="s">
        <v>2408</v>
      </c>
      <c r="D349" s="2" t="s">
        <v>2472</v>
      </c>
      <c r="E349" s="116">
        <v>62.892052999999997</v>
      </c>
      <c r="F349" s="116">
        <v>7.6770379999999996</v>
      </c>
      <c r="G349" s="77" t="s">
        <v>13</v>
      </c>
      <c r="H349" s="78">
        <v>2629</v>
      </c>
      <c r="I349" s="79">
        <v>381630000</v>
      </c>
      <c r="J349" s="42">
        <v>3</v>
      </c>
      <c r="K349" s="77" t="s">
        <v>13</v>
      </c>
      <c r="L349" s="77" t="s">
        <v>14</v>
      </c>
      <c r="M349" s="77" t="s">
        <v>13</v>
      </c>
      <c r="N349" s="77" t="s">
        <v>934</v>
      </c>
      <c r="O349" s="77"/>
      <c r="P349" s="77" t="s">
        <v>934</v>
      </c>
      <c r="Q349" s="77" t="s">
        <v>934</v>
      </c>
      <c r="R349" s="77"/>
      <c r="S349" s="77"/>
      <c r="T349" s="42"/>
      <c r="U349" s="42"/>
      <c r="V349" s="42"/>
    </row>
    <row r="350" spans="1:22">
      <c r="A350" s="77" t="s">
        <v>251</v>
      </c>
      <c r="B350" s="77" t="s">
        <v>286</v>
      </c>
      <c r="C350" s="76" t="s">
        <v>287</v>
      </c>
      <c r="D350" s="77" t="str">
        <f>VLOOKUP(C350,Taul4!E2:H476,2,FALSE)</f>
        <v>Møre og Romsdal</v>
      </c>
      <c r="E350" s="77">
        <f>VLOOKUP(C350,Taul4!E2:H476,3,FALSE)</f>
        <v>62.9</v>
      </c>
      <c r="F350" s="77">
        <f>VLOOKUP(C350,Taul4!E2:H476,4,FALSE)</f>
        <v>8.1999999999999993</v>
      </c>
      <c r="G350" s="77" t="s">
        <v>13</v>
      </c>
      <c r="H350" s="78">
        <v>3025</v>
      </c>
      <c r="I350" s="79">
        <v>336810000</v>
      </c>
      <c r="J350" s="42">
        <v>3</v>
      </c>
      <c r="K350" s="77" t="s">
        <v>13</v>
      </c>
      <c r="L350" s="77" t="s">
        <v>14</v>
      </c>
      <c r="M350" s="77" t="s">
        <v>13</v>
      </c>
      <c r="N350" s="77" t="s">
        <v>934</v>
      </c>
      <c r="O350" s="77"/>
      <c r="P350" s="77" t="s">
        <v>934</v>
      </c>
      <c r="Q350" s="77" t="s">
        <v>934</v>
      </c>
      <c r="R350" s="77"/>
      <c r="S350" s="77"/>
      <c r="T350" s="42"/>
      <c r="U350" s="42"/>
      <c r="V350" s="42"/>
    </row>
    <row r="351" spans="1:22">
      <c r="A351" s="77" t="s">
        <v>251</v>
      </c>
      <c r="B351" s="77" t="s">
        <v>288</v>
      </c>
      <c r="C351" s="76" t="s">
        <v>289</v>
      </c>
      <c r="D351" s="2" t="s">
        <v>2472</v>
      </c>
      <c r="E351" s="116">
        <v>62.673516999999997</v>
      </c>
      <c r="F351" s="120">
        <v>8.5661120000000004</v>
      </c>
      <c r="G351" s="77" t="s">
        <v>13</v>
      </c>
      <c r="H351" s="78">
        <v>7036</v>
      </c>
      <c r="I351" s="79">
        <v>1713370000</v>
      </c>
      <c r="J351" s="42">
        <v>3</v>
      </c>
      <c r="K351" s="77" t="s">
        <v>13</v>
      </c>
      <c r="L351" s="77" t="s">
        <v>14</v>
      </c>
      <c r="M351" s="77" t="s">
        <v>13</v>
      </c>
      <c r="N351" s="77" t="s">
        <v>934</v>
      </c>
      <c r="O351" s="77"/>
      <c r="P351" s="77" t="s">
        <v>934</v>
      </c>
      <c r="Q351" s="77" t="s">
        <v>934</v>
      </c>
      <c r="R351" s="77"/>
      <c r="S351" s="77"/>
      <c r="T351" s="42"/>
      <c r="U351" s="42"/>
      <c r="V351" s="42"/>
    </row>
    <row r="352" spans="1:22">
      <c r="A352" s="77" t="s">
        <v>251</v>
      </c>
      <c r="B352" s="77" t="s">
        <v>290</v>
      </c>
      <c r="C352" s="76" t="s">
        <v>291</v>
      </c>
      <c r="D352" s="77" t="str">
        <f>VLOOKUP(C352,Taul4!E2:H476,2,FALSE)</f>
        <v>Møre og Romsdal</v>
      </c>
      <c r="E352" s="77">
        <f>VLOOKUP(C352,Taul4!E2:H476,3,FALSE)</f>
        <v>62.947499999999998</v>
      </c>
      <c r="F352" s="77">
        <f>VLOOKUP(C352,Taul4!E2:H476,4,FALSE)</f>
        <v>8.77</v>
      </c>
      <c r="G352" s="77" t="s">
        <v>13</v>
      </c>
      <c r="H352" s="78">
        <v>5920</v>
      </c>
      <c r="I352" s="79">
        <v>1366050000</v>
      </c>
      <c r="J352" s="42">
        <v>3</v>
      </c>
      <c r="K352" s="77" t="s">
        <v>13</v>
      </c>
      <c r="L352" s="77" t="s">
        <v>14</v>
      </c>
      <c r="M352" s="77" t="s">
        <v>13</v>
      </c>
      <c r="N352" s="77" t="s">
        <v>934</v>
      </c>
      <c r="O352" s="77"/>
      <c r="P352" s="77" t="s">
        <v>934</v>
      </c>
      <c r="Q352" s="77" t="s">
        <v>934</v>
      </c>
      <c r="R352" s="77"/>
      <c r="S352" s="77"/>
      <c r="T352" s="42"/>
      <c r="U352" s="42"/>
      <c r="V352" s="42"/>
    </row>
    <row r="353" spans="1:22">
      <c r="A353" s="77" t="s">
        <v>251</v>
      </c>
      <c r="B353" s="77" t="s">
        <v>292</v>
      </c>
      <c r="C353" s="76" t="s">
        <v>293</v>
      </c>
      <c r="D353" s="2" t="s">
        <v>2472</v>
      </c>
      <c r="E353" s="116">
        <v>63.468465600000002</v>
      </c>
      <c r="F353" s="116">
        <v>7.6953638</v>
      </c>
      <c r="G353" s="77" t="s">
        <v>13</v>
      </c>
      <c r="H353" s="78">
        <v>2150</v>
      </c>
      <c r="I353" s="79">
        <v>271910000</v>
      </c>
      <c r="J353" s="42">
        <v>3</v>
      </c>
      <c r="K353" s="77" t="s">
        <v>13</v>
      </c>
      <c r="L353" s="77" t="s">
        <v>14</v>
      </c>
      <c r="M353" s="77" t="s">
        <v>13</v>
      </c>
      <c r="N353" s="77" t="s">
        <v>934</v>
      </c>
      <c r="O353" s="77"/>
      <c r="P353" s="77" t="s">
        <v>934</v>
      </c>
      <c r="Q353" s="77" t="s">
        <v>934</v>
      </c>
      <c r="R353" s="77"/>
      <c r="S353" s="77"/>
      <c r="T353" s="42"/>
      <c r="U353" s="42"/>
      <c r="V353" s="42"/>
    </row>
    <row r="354" spans="1:22">
      <c r="A354" s="77" t="s">
        <v>251</v>
      </c>
      <c r="B354" s="77" t="s">
        <v>294</v>
      </c>
      <c r="C354" s="76" t="s">
        <v>295</v>
      </c>
      <c r="D354" s="77" t="str">
        <f>VLOOKUP(C354,Taul4!E2:H476,2,FALSE)</f>
        <v>Møre og Romsdal</v>
      </c>
      <c r="E354" s="77">
        <f>VLOOKUP(C354,Taul4!E2:H476,3,FALSE)</f>
        <v>63.268599999999999</v>
      </c>
      <c r="F354" s="77">
        <f>VLOOKUP(C354,Taul4!E2:H476,4,FALSE)</f>
        <v>8.6077999999999992</v>
      </c>
      <c r="G354" s="77" t="s">
        <v>13</v>
      </c>
      <c r="H354" s="78">
        <v>3507</v>
      </c>
      <c r="I354" s="79">
        <v>641390000</v>
      </c>
      <c r="J354" s="42">
        <v>3</v>
      </c>
      <c r="K354" s="77" t="s">
        <v>13</v>
      </c>
      <c r="L354" s="77" t="s">
        <v>14</v>
      </c>
      <c r="M354" s="77" t="s">
        <v>13</v>
      </c>
      <c r="N354" s="77" t="s">
        <v>934</v>
      </c>
      <c r="O354" s="77"/>
      <c r="P354" s="77" t="s">
        <v>934</v>
      </c>
      <c r="Q354" s="77" t="s">
        <v>934</v>
      </c>
      <c r="R354" s="77"/>
      <c r="S354" s="77"/>
      <c r="T354" s="42"/>
      <c r="U354" s="42"/>
      <c r="V354" s="42"/>
    </row>
    <row r="355" spans="1:22">
      <c r="A355" s="77" t="s">
        <v>251</v>
      </c>
      <c r="B355" s="77" t="s">
        <v>296</v>
      </c>
      <c r="C355" s="82" t="s">
        <v>297</v>
      </c>
      <c r="D355" s="77" t="str">
        <f>VLOOKUP(C355,Taul4!E2:H476,2,FALSE)</f>
        <v>Møre og Romsdal</v>
      </c>
      <c r="E355" s="77">
        <f>VLOOKUP(C355,Taul4!E2:H476,3,FALSE)</f>
        <v>62.146799999999999</v>
      </c>
      <c r="F355" s="77">
        <f>VLOOKUP(C355,Taul4!E2:H476,4,FALSE)</f>
        <v>6.0679999999999996</v>
      </c>
      <c r="G355" s="81">
        <v>43831</v>
      </c>
      <c r="H355" s="78">
        <v>10473</v>
      </c>
      <c r="I355" s="79">
        <v>876870000</v>
      </c>
      <c r="J355" s="42">
        <v>2</v>
      </c>
      <c r="K355" s="77" t="s">
        <v>13</v>
      </c>
      <c r="L355" s="77" t="s">
        <v>14</v>
      </c>
      <c r="M355" s="77" t="s">
        <v>13</v>
      </c>
      <c r="N355" s="77" t="s">
        <v>934</v>
      </c>
      <c r="O355" s="77"/>
      <c r="P355" s="77" t="s">
        <v>934</v>
      </c>
      <c r="Q355" s="77" t="s">
        <v>934</v>
      </c>
      <c r="R355" s="77"/>
      <c r="S355" s="77"/>
      <c r="T355" s="42"/>
      <c r="U355" s="42"/>
      <c r="V355" s="42"/>
    </row>
    <row r="356" spans="1:22">
      <c r="A356" s="77" t="s">
        <v>251</v>
      </c>
      <c r="B356" s="77" t="s">
        <v>298</v>
      </c>
      <c r="C356" s="82" t="s">
        <v>299</v>
      </c>
      <c r="D356" s="2" t="s">
        <v>2472</v>
      </c>
      <c r="E356" s="120">
        <v>62.103560999999999</v>
      </c>
      <c r="F356" s="120">
        <v>7.0992280000000001</v>
      </c>
      <c r="G356" s="81">
        <v>43831</v>
      </c>
      <c r="H356" s="78">
        <v>2549</v>
      </c>
      <c r="I356" s="79">
        <v>1190580000</v>
      </c>
      <c r="J356" s="42">
        <v>3</v>
      </c>
      <c r="K356" s="77" t="s">
        <v>13</v>
      </c>
      <c r="L356" s="77" t="s">
        <v>14</v>
      </c>
      <c r="M356" s="77" t="s">
        <v>13</v>
      </c>
      <c r="N356" s="77" t="s">
        <v>934</v>
      </c>
      <c r="O356" s="77"/>
      <c r="P356" s="77" t="s">
        <v>934</v>
      </c>
      <c r="Q356" s="77" t="s">
        <v>934</v>
      </c>
      <c r="R356" s="77"/>
      <c r="S356" s="77"/>
      <c r="T356" s="42"/>
      <c r="U356" s="42"/>
      <c r="V356" s="42"/>
    </row>
    <row r="357" spans="1:22">
      <c r="A357" s="77" t="s">
        <v>251</v>
      </c>
      <c r="B357" s="77" t="s">
        <v>300</v>
      </c>
      <c r="C357" s="82" t="s">
        <v>301</v>
      </c>
      <c r="D357" s="2" t="s">
        <v>2472</v>
      </c>
      <c r="E357" s="116">
        <v>62.966670000000001</v>
      </c>
      <c r="F357" s="116">
        <v>6.9166699999999999</v>
      </c>
      <c r="G357" s="81">
        <v>43831</v>
      </c>
      <c r="H357" s="78">
        <v>13279</v>
      </c>
      <c r="I357" s="79">
        <v>521900000</v>
      </c>
      <c r="J357" s="42">
        <v>3</v>
      </c>
      <c r="K357" s="77" t="s">
        <v>13</v>
      </c>
      <c r="L357" s="77" t="s">
        <v>14</v>
      </c>
      <c r="M357" s="77" t="s">
        <v>13</v>
      </c>
      <c r="N357" s="77" t="s">
        <v>934</v>
      </c>
      <c r="O357" s="77"/>
      <c r="P357" s="77" t="s">
        <v>934</v>
      </c>
      <c r="Q357" s="77" t="s">
        <v>934</v>
      </c>
      <c r="R357" s="77"/>
      <c r="S357" s="77"/>
      <c r="T357" s="42"/>
      <c r="U357" s="42"/>
      <c r="V357" s="42"/>
    </row>
    <row r="358" spans="1:22">
      <c r="A358" s="77" t="s">
        <v>407</v>
      </c>
      <c r="B358" s="77" t="s">
        <v>408</v>
      </c>
      <c r="C358" s="77" t="s">
        <v>409</v>
      </c>
      <c r="D358" s="77" t="s">
        <v>409</v>
      </c>
      <c r="E358" s="116">
        <v>78.239998</v>
      </c>
      <c r="F358" s="116">
        <v>15.434167</v>
      </c>
      <c r="G358" s="77" t="s">
        <v>14</v>
      </c>
      <c r="H358" s="78">
        <v>0</v>
      </c>
      <c r="I358" s="79">
        <v>0</v>
      </c>
      <c r="J358" s="42">
        <v>3</v>
      </c>
      <c r="K358" s="77" t="s">
        <v>13</v>
      </c>
      <c r="L358" s="77" t="s">
        <v>14</v>
      </c>
      <c r="M358" s="77" t="s">
        <v>13</v>
      </c>
      <c r="N358" s="77" t="s">
        <v>934</v>
      </c>
      <c r="O358" s="77"/>
      <c r="P358" s="77" t="s">
        <v>934</v>
      </c>
      <c r="Q358" s="77" t="s">
        <v>934</v>
      </c>
      <c r="R358" s="77"/>
      <c r="S358" s="77"/>
      <c r="T358" s="42"/>
      <c r="U358" s="42"/>
      <c r="V358" s="42"/>
    </row>
    <row r="359" spans="1:22">
      <c r="A359" s="77" t="s">
        <v>381</v>
      </c>
      <c r="B359" s="77" t="s">
        <v>382</v>
      </c>
      <c r="C359" s="77" t="s">
        <v>2768</v>
      </c>
      <c r="D359" s="77" t="s">
        <v>2775</v>
      </c>
      <c r="E359" s="77" t="e">
        <f>VLOOKUP(C359,Taul4!E2:H476,3,FALSE)</f>
        <v>#N/A</v>
      </c>
      <c r="F359" s="77" t="e">
        <f>VLOOKUP(C359,Taul4!E2:H476,4,FALSE)</f>
        <v>#N/A</v>
      </c>
      <c r="G359" s="77" t="s">
        <v>13</v>
      </c>
      <c r="H359" s="78">
        <v>0</v>
      </c>
      <c r="I359" s="79">
        <v>0</v>
      </c>
      <c r="J359" s="42">
        <v>3</v>
      </c>
      <c r="K359" s="77" t="s">
        <v>13</v>
      </c>
      <c r="L359" s="77" t="s">
        <v>14</v>
      </c>
      <c r="M359" s="77" t="s">
        <v>13</v>
      </c>
      <c r="N359" s="77" t="s">
        <v>934</v>
      </c>
      <c r="O359" s="77"/>
      <c r="P359" s="77" t="s">
        <v>934</v>
      </c>
      <c r="Q359" s="77" t="s">
        <v>934</v>
      </c>
      <c r="R359" s="77"/>
      <c r="S359" s="77"/>
      <c r="T359" s="42"/>
      <c r="U359" s="42"/>
      <c r="V359" s="42"/>
    </row>
    <row r="360" spans="1:22">
      <c r="A360" s="77" t="s">
        <v>381</v>
      </c>
      <c r="B360" s="77" t="s">
        <v>383</v>
      </c>
      <c r="C360" s="77" t="s">
        <v>2769</v>
      </c>
      <c r="D360" s="77" t="s">
        <v>2775</v>
      </c>
      <c r="E360" s="77" t="e">
        <f>VLOOKUP(C360,Taul4!E2:H476,3,FALSE)</f>
        <v>#N/A</v>
      </c>
      <c r="F360" s="77" t="e">
        <f>VLOOKUP(C360,Taul4!E2:H476,4,FALSE)</f>
        <v>#N/A</v>
      </c>
      <c r="G360" s="77" t="s">
        <v>13</v>
      </c>
      <c r="H360" s="78">
        <v>0</v>
      </c>
      <c r="I360" s="79">
        <v>0</v>
      </c>
      <c r="J360" s="42">
        <v>3</v>
      </c>
      <c r="K360" s="77" t="s">
        <v>13</v>
      </c>
      <c r="L360" s="77" t="s">
        <v>14</v>
      </c>
      <c r="M360" s="77" t="s">
        <v>13</v>
      </c>
      <c r="N360" s="77" t="s">
        <v>934</v>
      </c>
      <c r="O360" s="77"/>
      <c r="P360" s="77" t="s">
        <v>934</v>
      </c>
      <c r="Q360" s="77" t="s">
        <v>934</v>
      </c>
      <c r="R360" s="77"/>
      <c r="S360" s="77"/>
      <c r="T360" s="42"/>
      <c r="U360" s="42"/>
      <c r="V360" s="42"/>
    </row>
    <row r="361" spans="1:22">
      <c r="A361" s="77" t="s">
        <v>381</v>
      </c>
      <c r="B361" s="77" t="s">
        <v>384</v>
      </c>
      <c r="C361" s="77" t="s">
        <v>385</v>
      </c>
      <c r="D361" s="77" t="s">
        <v>2775</v>
      </c>
      <c r="E361" s="77" t="e">
        <f>VLOOKUP(C361,Taul4!E2:H476,3,FALSE)</f>
        <v>#N/A</v>
      </c>
      <c r="F361" s="77" t="e">
        <f>VLOOKUP(C361,Taul4!E2:H476,4,FALSE)</f>
        <v>#N/A</v>
      </c>
      <c r="G361" s="77" t="s">
        <v>13</v>
      </c>
      <c r="H361" s="78">
        <v>0</v>
      </c>
      <c r="I361" s="79">
        <v>0</v>
      </c>
      <c r="J361" s="42">
        <v>3</v>
      </c>
      <c r="K361" s="77" t="s">
        <v>13</v>
      </c>
      <c r="L361" s="77" t="s">
        <v>14</v>
      </c>
      <c r="M361" s="77" t="s">
        <v>13</v>
      </c>
      <c r="N361" s="77" t="s">
        <v>934</v>
      </c>
      <c r="O361" s="77"/>
      <c r="P361" s="77" t="s">
        <v>934</v>
      </c>
      <c r="Q361" s="77" t="s">
        <v>934</v>
      </c>
      <c r="R361" s="77"/>
      <c r="S361" s="77"/>
      <c r="T361" s="42"/>
      <c r="U361" s="42"/>
      <c r="V361" s="42"/>
    </row>
    <row r="362" spans="1:22">
      <c r="A362" s="77" t="s">
        <v>381</v>
      </c>
      <c r="B362" s="77" t="s">
        <v>386</v>
      </c>
      <c r="C362" s="77" t="s">
        <v>2770</v>
      </c>
      <c r="D362" s="77" t="s">
        <v>2775</v>
      </c>
      <c r="E362" s="77" t="e">
        <f>VLOOKUP(C362,Taul4!E2:H476,3,FALSE)</f>
        <v>#N/A</v>
      </c>
      <c r="F362" s="77" t="e">
        <f>VLOOKUP(C362,Taul4!E2:H476,4,FALSE)</f>
        <v>#N/A</v>
      </c>
      <c r="G362" s="77" t="s">
        <v>13</v>
      </c>
      <c r="H362" s="78">
        <v>0</v>
      </c>
      <c r="I362" s="79">
        <v>0</v>
      </c>
      <c r="J362" s="42">
        <v>3</v>
      </c>
      <c r="K362" s="77" t="s">
        <v>13</v>
      </c>
      <c r="L362" s="77" t="s">
        <v>14</v>
      </c>
      <c r="M362" s="77" t="s">
        <v>13</v>
      </c>
      <c r="N362" s="77" t="s">
        <v>934</v>
      </c>
      <c r="O362" s="77"/>
      <c r="P362" s="77" t="s">
        <v>934</v>
      </c>
      <c r="Q362" s="77" t="s">
        <v>934</v>
      </c>
      <c r="R362" s="77"/>
      <c r="S362" s="77"/>
      <c r="T362" s="42"/>
      <c r="U362" s="42"/>
      <c r="V362" s="42"/>
    </row>
    <row r="363" spans="1:22">
      <c r="A363" s="77" t="s">
        <v>381</v>
      </c>
      <c r="B363" s="77" t="s">
        <v>387</v>
      </c>
      <c r="C363" s="77" t="s">
        <v>388</v>
      </c>
      <c r="D363" s="77" t="s">
        <v>2775</v>
      </c>
      <c r="E363" s="77" t="e">
        <f>VLOOKUP(C363,Taul4!E2:H476,3,FALSE)</f>
        <v>#N/A</v>
      </c>
      <c r="F363" s="77" t="e">
        <f>VLOOKUP(C363,Taul4!E2:H476,4,FALSE)</f>
        <v>#N/A</v>
      </c>
      <c r="G363" s="77" t="s">
        <v>13</v>
      </c>
      <c r="H363" s="78">
        <v>0</v>
      </c>
      <c r="I363" s="79">
        <v>0</v>
      </c>
      <c r="J363" s="42">
        <v>3</v>
      </c>
      <c r="K363" s="77" t="s">
        <v>13</v>
      </c>
      <c r="L363" s="77" t="s">
        <v>14</v>
      </c>
      <c r="M363" s="77" t="s">
        <v>13</v>
      </c>
      <c r="N363" s="77" t="s">
        <v>934</v>
      </c>
      <c r="O363" s="77"/>
      <c r="P363" s="77" t="s">
        <v>934</v>
      </c>
      <c r="Q363" s="77" t="s">
        <v>934</v>
      </c>
      <c r="R363" s="77"/>
      <c r="S363" s="77"/>
      <c r="T363" s="42"/>
      <c r="U363" s="42"/>
      <c r="V363" s="42"/>
    </row>
    <row r="364" spans="1:22">
      <c r="A364" s="77" t="s">
        <v>381</v>
      </c>
      <c r="B364" s="77" t="s">
        <v>389</v>
      </c>
      <c r="C364" s="77" t="s">
        <v>2771</v>
      </c>
      <c r="D364" s="77" t="s">
        <v>2775</v>
      </c>
      <c r="E364" s="77" t="e">
        <f>VLOOKUP(C364,Taul4!E2:H476,3,FALSE)</f>
        <v>#N/A</v>
      </c>
      <c r="F364" s="77" t="e">
        <f>VLOOKUP(C364,Taul4!E2:H476,4,FALSE)</f>
        <v>#N/A</v>
      </c>
      <c r="G364" s="77" t="s">
        <v>13</v>
      </c>
      <c r="H364" s="78">
        <v>0</v>
      </c>
      <c r="I364" s="79">
        <v>0</v>
      </c>
      <c r="J364" s="42">
        <v>3</v>
      </c>
      <c r="K364" s="77" t="s">
        <v>13</v>
      </c>
      <c r="L364" s="77" t="s">
        <v>14</v>
      </c>
      <c r="M364" s="77" t="s">
        <v>13</v>
      </c>
      <c r="N364" s="77" t="s">
        <v>934</v>
      </c>
      <c r="O364" s="77"/>
      <c r="P364" s="77" t="s">
        <v>934</v>
      </c>
      <c r="Q364" s="77" t="s">
        <v>934</v>
      </c>
      <c r="R364" s="77"/>
      <c r="S364" s="77"/>
      <c r="T364" s="42"/>
      <c r="U364" s="42"/>
      <c r="V364" s="42"/>
    </row>
    <row r="365" spans="1:22">
      <c r="A365" s="77" t="s">
        <v>381</v>
      </c>
      <c r="B365" s="77" t="s">
        <v>390</v>
      </c>
      <c r="C365" s="77" t="s">
        <v>2772</v>
      </c>
      <c r="D365" s="77" t="s">
        <v>2775</v>
      </c>
      <c r="E365" s="77" t="e">
        <f>VLOOKUP(C365,Taul4!E2:H476,3,FALSE)</f>
        <v>#N/A</v>
      </c>
      <c r="F365" s="77" t="e">
        <f>VLOOKUP(C365,Taul4!E2:H476,4,FALSE)</f>
        <v>#N/A</v>
      </c>
      <c r="G365" s="77" t="s">
        <v>13</v>
      </c>
      <c r="H365" s="78">
        <v>0</v>
      </c>
      <c r="I365" s="79">
        <v>0</v>
      </c>
      <c r="J365" s="42">
        <v>3</v>
      </c>
      <c r="K365" s="77" t="s">
        <v>13</v>
      </c>
      <c r="L365" s="77" t="s">
        <v>14</v>
      </c>
      <c r="M365" s="77" t="s">
        <v>13</v>
      </c>
      <c r="N365" s="77" t="s">
        <v>934</v>
      </c>
      <c r="O365" s="77"/>
      <c r="P365" s="77" t="s">
        <v>934</v>
      </c>
      <c r="Q365" s="77" t="s">
        <v>934</v>
      </c>
      <c r="R365" s="77"/>
      <c r="S365" s="77"/>
      <c r="T365" s="42"/>
      <c r="U365" s="42"/>
      <c r="V365" s="42"/>
    </row>
    <row r="366" spans="1:22">
      <c r="A366" s="77" t="s">
        <v>381</v>
      </c>
      <c r="B366" s="77" t="s">
        <v>391</v>
      </c>
      <c r="C366" s="77" t="s">
        <v>392</v>
      </c>
      <c r="D366" s="77" t="s">
        <v>2775</v>
      </c>
      <c r="E366" s="77" t="e">
        <f>VLOOKUP(C366,Taul4!E2:H476,3,FALSE)</f>
        <v>#N/A</v>
      </c>
      <c r="F366" s="77" t="e">
        <f>VLOOKUP(C366,Taul4!E2:H476,4,FALSE)</f>
        <v>#N/A</v>
      </c>
      <c r="G366" s="77" t="s">
        <v>13</v>
      </c>
      <c r="H366" s="78">
        <v>0</v>
      </c>
      <c r="I366" s="79">
        <v>0</v>
      </c>
      <c r="J366" s="42">
        <v>3</v>
      </c>
      <c r="K366" s="77" t="s">
        <v>13</v>
      </c>
      <c r="L366" s="77" t="s">
        <v>14</v>
      </c>
      <c r="M366" s="77" t="s">
        <v>13</v>
      </c>
      <c r="N366" s="77" t="s">
        <v>934</v>
      </c>
      <c r="O366" s="77"/>
      <c r="P366" s="77" t="s">
        <v>934</v>
      </c>
      <c r="Q366" s="77" t="s">
        <v>934</v>
      </c>
      <c r="R366" s="77"/>
      <c r="S366" s="77"/>
      <c r="T366" s="42"/>
      <c r="U366" s="42"/>
      <c r="V366" s="42"/>
    </row>
    <row r="367" spans="1:22">
      <c r="A367" s="77" t="s">
        <v>381</v>
      </c>
      <c r="B367" s="77" t="s">
        <v>393</v>
      </c>
      <c r="C367" s="77" t="s">
        <v>2773</v>
      </c>
      <c r="D367" s="77" t="s">
        <v>2775</v>
      </c>
      <c r="E367" s="77" t="e">
        <f>VLOOKUP(C367,Taul4!E2:H476,3,FALSE)</f>
        <v>#N/A</v>
      </c>
      <c r="F367" s="77" t="e">
        <f>VLOOKUP(C367,Taul4!E2:H476,4,FALSE)</f>
        <v>#N/A</v>
      </c>
      <c r="G367" s="77" t="s">
        <v>13</v>
      </c>
      <c r="H367" s="78">
        <v>0</v>
      </c>
      <c r="I367" s="79">
        <v>0</v>
      </c>
      <c r="J367" s="42">
        <v>3</v>
      </c>
      <c r="K367" s="77" t="s">
        <v>13</v>
      </c>
      <c r="L367" s="77" t="s">
        <v>14</v>
      </c>
      <c r="M367" s="77" t="s">
        <v>13</v>
      </c>
      <c r="N367" s="77" t="s">
        <v>934</v>
      </c>
      <c r="O367" s="77"/>
      <c r="P367" s="77" t="s">
        <v>934</v>
      </c>
      <c r="Q367" s="77" t="s">
        <v>934</v>
      </c>
      <c r="R367" s="77"/>
      <c r="S367" s="77"/>
      <c r="T367" s="42"/>
      <c r="U367" s="42"/>
      <c r="V367" s="42"/>
    </row>
    <row r="368" spans="1:22">
      <c r="A368" s="77" t="s">
        <v>381</v>
      </c>
      <c r="B368" s="77" t="s">
        <v>394</v>
      </c>
      <c r="C368" s="77" t="s">
        <v>395</v>
      </c>
      <c r="D368" s="77" t="s">
        <v>2775</v>
      </c>
      <c r="E368" s="77" t="e">
        <f>VLOOKUP(C368,Taul4!E2:H476,3,FALSE)</f>
        <v>#N/A</v>
      </c>
      <c r="F368" s="77" t="e">
        <f>VLOOKUP(C368,Taul4!E2:H476,4,FALSE)</f>
        <v>#N/A</v>
      </c>
      <c r="G368" s="77" t="s">
        <v>13</v>
      </c>
      <c r="H368" s="78">
        <v>0</v>
      </c>
      <c r="I368" s="79">
        <v>0</v>
      </c>
      <c r="J368" s="42">
        <v>3</v>
      </c>
      <c r="K368" s="77" t="s">
        <v>13</v>
      </c>
      <c r="L368" s="77" t="s">
        <v>14</v>
      </c>
      <c r="M368" s="77" t="s">
        <v>13</v>
      </c>
      <c r="N368" s="77" t="s">
        <v>934</v>
      </c>
      <c r="O368" s="77"/>
      <c r="P368" s="77" t="s">
        <v>934</v>
      </c>
      <c r="Q368" s="77" t="s">
        <v>934</v>
      </c>
      <c r="R368" s="77"/>
      <c r="S368" s="77"/>
      <c r="T368" s="42"/>
      <c r="U368" s="42"/>
      <c r="V368" s="42"/>
    </row>
    <row r="369" spans="1:22">
      <c r="A369" s="77" t="s">
        <v>381</v>
      </c>
      <c r="B369" s="77" t="s">
        <v>396</v>
      </c>
      <c r="C369" s="77" t="s">
        <v>2759</v>
      </c>
      <c r="D369" s="77" t="s">
        <v>2775</v>
      </c>
      <c r="E369" s="77" t="e">
        <f>VLOOKUP(C369,Taul4!E2:H476,3,FALSE)</f>
        <v>#N/A</v>
      </c>
      <c r="F369" s="77" t="e">
        <f>VLOOKUP(C369,Taul4!E2:H476,4,FALSE)</f>
        <v>#N/A</v>
      </c>
      <c r="G369" s="77" t="s">
        <v>13</v>
      </c>
      <c r="H369" s="78">
        <v>0</v>
      </c>
      <c r="I369" s="79">
        <v>0</v>
      </c>
      <c r="J369" s="42">
        <v>3</v>
      </c>
      <c r="K369" s="77" t="s">
        <v>13</v>
      </c>
      <c r="L369" s="77" t="s">
        <v>14</v>
      </c>
      <c r="M369" s="77" t="s">
        <v>13</v>
      </c>
      <c r="N369" s="77" t="s">
        <v>934</v>
      </c>
      <c r="O369" s="77"/>
      <c r="P369" s="77" t="s">
        <v>934</v>
      </c>
      <c r="Q369" s="77" t="s">
        <v>934</v>
      </c>
      <c r="R369" s="77"/>
      <c r="S369" s="77"/>
      <c r="T369" s="42"/>
      <c r="U369" s="42"/>
      <c r="V369" s="42"/>
    </row>
    <row r="370" spans="1:22">
      <c r="A370" s="77" t="s">
        <v>381</v>
      </c>
      <c r="B370" s="77" t="s">
        <v>397</v>
      </c>
      <c r="C370" s="77" t="s">
        <v>2758</v>
      </c>
      <c r="D370" s="77" t="s">
        <v>2775</v>
      </c>
      <c r="E370" s="77" t="e">
        <f>VLOOKUP(C370,Taul4!E2:H476,3,FALSE)</f>
        <v>#N/A</v>
      </c>
      <c r="F370" s="77" t="e">
        <f>VLOOKUP(C370,Taul4!E2:H476,4,FALSE)</f>
        <v>#N/A</v>
      </c>
      <c r="G370" s="77" t="s">
        <v>13</v>
      </c>
      <c r="H370" s="78">
        <v>0</v>
      </c>
      <c r="I370" s="79">
        <v>0</v>
      </c>
      <c r="J370" s="42">
        <v>3</v>
      </c>
      <c r="K370" s="77" t="s">
        <v>13</v>
      </c>
      <c r="L370" s="77" t="s">
        <v>14</v>
      </c>
      <c r="M370" s="77" t="s">
        <v>13</v>
      </c>
      <c r="N370" s="77" t="s">
        <v>934</v>
      </c>
      <c r="O370" s="77"/>
      <c r="P370" s="77" t="s">
        <v>934</v>
      </c>
      <c r="Q370" s="77" t="s">
        <v>934</v>
      </c>
      <c r="R370" s="77"/>
      <c r="S370" s="77"/>
      <c r="T370" s="42"/>
      <c r="U370" s="42"/>
      <c r="V370" s="42"/>
    </row>
    <row r="371" spans="1:22">
      <c r="A371" s="77" t="s">
        <v>381</v>
      </c>
      <c r="B371" s="77" t="s">
        <v>398</v>
      </c>
      <c r="C371" s="77" t="s">
        <v>2760</v>
      </c>
      <c r="D371" s="77" t="s">
        <v>2775</v>
      </c>
      <c r="E371" s="77" t="e">
        <f>VLOOKUP(C371,Taul4!E2:H476,3,FALSE)</f>
        <v>#N/A</v>
      </c>
      <c r="F371" s="77" t="e">
        <f>VLOOKUP(C371,Taul4!E2:H476,4,FALSE)</f>
        <v>#N/A</v>
      </c>
      <c r="G371" s="77" t="s">
        <v>13</v>
      </c>
      <c r="H371" s="78">
        <v>0</v>
      </c>
      <c r="I371" s="79">
        <v>0</v>
      </c>
      <c r="J371" s="42">
        <v>3</v>
      </c>
      <c r="K371" s="77" t="s">
        <v>13</v>
      </c>
      <c r="L371" s="77" t="s">
        <v>14</v>
      </c>
      <c r="M371" s="77" t="s">
        <v>13</v>
      </c>
      <c r="N371" s="77" t="s">
        <v>934</v>
      </c>
      <c r="O371" s="77"/>
      <c r="P371" s="77" t="s">
        <v>934</v>
      </c>
      <c r="Q371" s="77" t="s">
        <v>934</v>
      </c>
      <c r="R371" s="77"/>
      <c r="S371" s="77"/>
      <c r="T371" s="42"/>
      <c r="U371" s="42"/>
      <c r="V371" s="42"/>
    </row>
    <row r="372" spans="1:22">
      <c r="A372" s="77" t="s">
        <v>381</v>
      </c>
      <c r="B372" s="77" t="s">
        <v>399</v>
      </c>
      <c r="C372" s="77" t="s">
        <v>2761</v>
      </c>
      <c r="D372" s="77" t="s">
        <v>2775</v>
      </c>
      <c r="E372" s="77" t="e">
        <f>VLOOKUP(C372,Taul4!E2:H476,3,FALSE)</f>
        <v>#N/A</v>
      </c>
      <c r="F372" s="77" t="e">
        <f>VLOOKUP(C372,Taul4!E2:H476,4,FALSE)</f>
        <v>#N/A</v>
      </c>
      <c r="G372" s="77" t="s">
        <v>13</v>
      </c>
      <c r="H372" s="78">
        <v>0</v>
      </c>
      <c r="I372" s="79">
        <v>0</v>
      </c>
      <c r="J372" s="42">
        <v>3</v>
      </c>
      <c r="K372" s="77" t="s">
        <v>13</v>
      </c>
      <c r="L372" s="77" t="s">
        <v>14</v>
      </c>
      <c r="M372" s="77" t="s">
        <v>13</v>
      </c>
      <c r="N372" s="77" t="s">
        <v>934</v>
      </c>
      <c r="O372" s="77"/>
      <c r="P372" s="77" t="s">
        <v>934</v>
      </c>
      <c r="Q372" s="77" t="s">
        <v>934</v>
      </c>
      <c r="R372" s="77"/>
      <c r="S372" s="77"/>
      <c r="T372" s="42"/>
      <c r="U372" s="42"/>
      <c r="V372" s="42"/>
    </row>
    <row r="373" spans="1:22">
      <c r="A373" s="77" t="s">
        <v>381</v>
      </c>
      <c r="B373" s="77" t="s">
        <v>400</v>
      </c>
      <c r="C373" s="77" t="s">
        <v>2762</v>
      </c>
      <c r="D373" s="77" t="s">
        <v>2775</v>
      </c>
      <c r="E373" s="77" t="e">
        <f>VLOOKUP(C373,Taul4!E2:H476,3,FALSE)</f>
        <v>#N/A</v>
      </c>
      <c r="F373" s="77" t="e">
        <f>VLOOKUP(C373,Taul4!E2:H476,4,FALSE)</f>
        <v>#N/A</v>
      </c>
      <c r="G373" s="77" t="s">
        <v>13</v>
      </c>
      <c r="H373" s="78">
        <v>0</v>
      </c>
      <c r="I373" s="79">
        <v>0</v>
      </c>
      <c r="J373" s="42">
        <v>3</v>
      </c>
      <c r="K373" s="77" t="s">
        <v>13</v>
      </c>
      <c r="L373" s="77" t="s">
        <v>14</v>
      </c>
      <c r="M373" s="77" t="s">
        <v>13</v>
      </c>
      <c r="N373" s="77" t="s">
        <v>934</v>
      </c>
      <c r="O373" s="77"/>
      <c r="P373" s="77" t="s">
        <v>934</v>
      </c>
      <c r="Q373" s="77" t="s">
        <v>934</v>
      </c>
      <c r="R373" s="77"/>
      <c r="S373" s="77"/>
      <c r="T373" s="42"/>
      <c r="U373" s="42"/>
      <c r="V373" s="42"/>
    </row>
    <row r="374" spans="1:22">
      <c r="A374" s="77" t="s">
        <v>381</v>
      </c>
      <c r="B374" s="77" t="s">
        <v>401</v>
      </c>
      <c r="C374" s="77" t="s">
        <v>2763</v>
      </c>
      <c r="D374" s="77" t="s">
        <v>2775</v>
      </c>
      <c r="E374" s="77" t="e">
        <f>VLOOKUP(C374,Taul4!E2:H476,3,FALSE)</f>
        <v>#N/A</v>
      </c>
      <c r="F374" s="77" t="e">
        <f>VLOOKUP(C374,Taul4!E2:H476,4,FALSE)</f>
        <v>#N/A</v>
      </c>
      <c r="G374" s="77" t="s">
        <v>13</v>
      </c>
      <c r="H374" s="78">
        <v>0</v>
      </c>
      <c r="I374" s="79">
        <v>0</v>
      </c>
      <c r="J374" s="42">
        <v>3</v>
      </c>
      <c r="K374" s="77" t="s">
        <v>13</v>
      </c>
      <c r="L374" s="77" t="s">
        <v>14</v>
      </c>
      <c r="M374" s="77" t="s">
        <v>13</v>
      </c>
      <c r="N374" s="77" t="s">
        <v>934</v>
      </c>
      <c r="O374" s="77"/>
      <c r="P374" s="77" t="s">
        <v>934</v>
      </c>
      <c r="Q374" s="77" t="s">
        <v>934</v>
      </c>
      <c r="R374" s="77"/>
      <c r="S374" s="77"/>
      <c r="T374" s="42"/>
      <c r="U374" s="42"/>
      <c r="V374" s="42"/>
    </row>
    <row r="375" spans="1:22">
      <c r="A375" s="77" t="s">
        <v>381</v>
      </c>
      <c r="B375" s="77" t="s">
        <v>402</v>
      </c>
      <c r="C375" s="77" t="s">
        <v>2764</v>
      </c>
      <c r="D375" s="77" t="s">
        <v>2775</v>
      </c>
      <c r="E375" s="77" t="e">
        <f>VLOOKUP(C375,Taul4!E2:H476,3,FALSE)</f>
        <v>#N/A</v>
      </c>
      <c r="F375" s="77" t="e">
        <f>VLOOKUP(C375,Taul4!E2:H476,4,FALSE)</f>
        <v>#N/A</v>
      </c>
      <c r="G375" s="77" t="s">
        <v>13</v>
      </c>
      <c r="H375" s="78">
        <v>0</v>
      </c>
      <c r="I375" s="79">
        <v>0</v>
      </c>
      <c r="J375" s="42">
        <v>3</v>
      </c>
      <c r="K375" s="77" t="s">
        <v>13</v>
      </c>
      <c r="L375" s="77" t="s">
        <v>14</v>
      </c>
      <c r="M375" s="77" t="s">
        <v>13</v>
      </c>
      <c r="N375" s="77" t="s">
        <v>934</v>
      </c>
      <c r="O375" s="77"/>
      <c r="P375" s="77" t="s">
        <v>934</v>
      </c>
      <c r="Q375" s="77" t="s">
        <v>934</v>
      </c>
      <c r="R375" s="77"/>
      <c r="S375" s="77"/>
      <c r="T375" s="42"/>
      <c r="U375" s="42"/>
      <c r="V375" s="42"/>
    </row>
    <row r="376" spans="1:22">
      <c r="A376" s="77" t="s">
        <v>381</v>
      </c>
      <c r="B376" s="77" t="s">
        <v>403</v>
      </c>
      <c r="C376" s="77" t="s">
        <v>2765</v>
      </c>
      <c r="D376" s="77" t="s">
        <v>2775</v>
      </c>
      <c r="E376" s="77" t="e">
        <f>VLOOKUP(C376,Taul4!E2:H476,3,FALSE)</f>
        <v>#N/A</v>
      </c>
      <c r="F376" s="77" t="e">
        <f>VLOOKUP(C376,Taul4!E2:H476,4,FALSE)</f>
        <v>#N/A</v>
      </c>
      <c r="G376" s="77" t="s">
        <v>13</v>
      </c>
      <c r="H376" s="78">
        <v>0</v>
      </c>
      <c r="I376" s="79">
        <v>0</v>
      </c>
      <c r="J376" s="42">
        <v>3</v>
      </c>
      <c r="K376" s="77" t="s">
        <v>13</v>
      </c>
      <c r="L376" s="77" t="s">
        <v>14</v>
      </c>
      <c r="M376" s="77" t="s">
        <v>13</v>
      </c>
      <c r="N376" s="77" t="s">
        <v>934</v>
      </c>
      <c r="O376" s="77"/>
      <c r="P376" s="77" t="s">
        <v>934</v>
      </c>
      <c r="Q376" s="77" t="s">
        <v>934</v>
      </c>
      <c r="R376" s="77"/>
      <c r="S376" s="77"/>
      <c r="T376" s="42"/>
      <c r="U376" s="42"/>
      <c r="V376" s="42"/>
    </row>
    <row r="377" spans="1:22">
      <c r="A377" s="77" t="s">
        <v>381</v>
      </c>
      <c r="B377" s="77" t="s">
        <v>404</v>
      </c>
      <c r="C377" s="77" t="s">
        <v>2766</v>
      </c>
      <c r="D377" s="77" t="s">
        <v>2775</v>
      </c>
      <c r="E377" s="77" t="e">
        <f>VLOOKUP(C377,Taul4!E2:H476,3,FALSE)</f>
        <v>#N/A</v>
      </c>
      <c r="F377" s="77" t="e">
        <f>VLOOKUP(C377,Taul4!E2:H476,4,FALSE)</f>
        <v>#N/A</v>
      </c>
      <c r="G377" s="77" t="s">
        <v>13</v>
      </c>
      <c r="H377" s="78">
        <v>0</v>
      </c>
      <c r="I377" s="79">
        <v>0</v>
      </c>
      <c r="J377" s="42">
        <v>3</v>
      </c>
      <c r="K377" s="77" t="s">
        <v>13</v>
      </c>
      <c r="L377" s="77" t="s">
        <v>14</v>
      </c>
      <c r="M377" s="77" t="s">
        <v>13</v>
      </c>
      <c r="N377" s="77" t="s">
        <v>934</v>
      </c>
      <c r="O377" s="77"/>
      <c r="P377" s="77" t="s">
        <v>934</v>
      </c>
      <c r="Q377" s="77" t="s">
        <v>934</v>
      </c>
      <c r="R377" s="77"/>
      <c r="S377" s="77"/>
      <c r="T377" s="42"/>
      <c r="U377" s="42"/>
      <c r="V377" s="42"/>
    </row>
    <row r="378" spans="1:22">
      <c r="A378" s="77" t="s">
        <v>381</v>
      </c>
      <c r="B378" s="77" t="s">
        <v>405</v>
      </c>
      <c r="C378" s="77" t="s">
        <v>2767</v>
      </c>
      <c r="D378" s="77" t="s">
        <v>2775</v>
      </c>
      <c r="E378" s="116">
        <v>74.516670000000005</v>
      </c>
      <c r="F378" s="116">
        <v>19.016670000000001</v>
      </c>
      <c r="G378" s="77" t="s">
        <v>13</v>
      </c>
      <c r="H378" s="78">
        <v>0</v>
      </c>
      <c r="I378" s="79">
        <v>0</v>
      </c>
      <c r="J378" s="42">
        <v>3</v>
      </c>
      <c r="K378" s="77" t="s">
        <v>13</v>
      </c>
      <c r="L378" s="77" t="s">
        <v>14</v>
      </c>
      <c r="M378" s="77" t="s">
        <v>13</v>
      </c>
      <c r="N378" s="77" t="s">
        <v>934</v>
      </c>
      <c r="O378" s="77"/>
      <c r="P378" s="77" t="s">
        <v>934</v>
      </c>
      <c r="Q378" s="77" t="s">
        <v>934</v>
      </c>
      <c r="R378" s="77"/>
      <c r="S378" s="77"/>
      <c r="T378" s="42"/>
      <c r="U378" s="42"/>
      <c r="V378" s="42"/>
    </row>
    <row r="379" spans="1:22">
      <c r="A379" s="77" t="s">
        <v>381</v>
      </c>
      <c r="B379" s="77" t="s">
        <v>406</v>
      </c>
      <c r="C379" s="77" t="s">
        <v>2568</v>
      </c>
      <c r="D379" s="77" t="s">
        <v>2775</v>
      </c>
      <c r="E379" s="77">
        <f>VLOOKUP(C379,Taul4!E2:H476,3,FALSE)</f>
        <v>63.466700000000003</v>
      </c>
      <c r="F379" s="77">
        <f>VLOOKUP(C379,Taul4!E2:H476,4,FALSE)</f>
        <v>8.0167000000000002</v>
      </c>
      <c r="G379" s="77" t="s">
        <v>13</v>
      </c>
      <c r="H379" s="78">
        <v>0</v>
      </c>
      <c r="I379" s="79">
        <v>0</v>
      </c>
      <c r="J379" s="42">
        <v>3</v>
      </c>
      <c r="K379" s="77" t="s">
        <v>13</v>
      </c>
      <c r="L379" s="77" t="s">
        <v>14</v>
      </c>
      <c r="M379" s="77" t="s">
        <v>13</v>
      </c>
      <c r="N379" s="77" t="s">
        <v>934</v>
      </c>
      <c r="O379" s="77"/>
      <c r="P379" s="77" t="s">
        <v>934</v>
      </c>
      <c r="Q379" s="77" t="s">
        <v>934</v>
      </c>
      <c r="R379" s="77"/>
      <c r="S379" s="77"/>
      <c r="T379" s="42"/>
      <c r="U379" s="42"/>
      <c r="V379" s="42"/>
    </row>
    <row r="380" spans="1:22">
      <c r="C380" s="83"/>
      <c r="D380" s="83"/>
      <c r="E380" s="83"/>
      <c r="F380" s="8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476"/>
  <sheetViews>
    <sheetView topLeftCell="A437" workbookViewId="0">
      <selection activeCell="L14" sqref="L14"/>
    </sheetView>
  </sheetViews>
  <sheetFormatPr defaultRowHeight="14.4"/>
  <cols>
    <col min="5" max="5" width="37.33203125" customWidth="1"/>
    <col min="6" max="6" width="31.21875" customWidth="1"/>
  </cols>
  <sheetData>
    <row r="1" spans="5:8" ht="15" thickBot="1">
      <c r="E1" t="s">
        <v>2453</v>
      </c>
      <c r="F1" t="s">
        <v>2470</v>
      </c>
      <c r="G1" t="s">
        <v>2454</v>
      </c>
      <c r="H1" t="s">
        <v>2455</v>
      </c>
    </row>
    <row r="2" spans="5:8" ht="15" thickBot="1">
      <c r="E2" s="118" t="s">
        <v>2466</v>
      </c>
      <c r="F2" s="118" t="s">
        <v>2465</v>
      </c>
      <c r="G2" s="119">
        <v>59.393999999999998</v>
      </c>
      <c r="H2" s="119">
        <v>9.2470999999999997</v>
      </c>
    </row>
    <row r="3" spans="5:8" ht="15" thickBot="1">
      <c r="E3" s="118" t="s">
        <v>2469</v>
      </c>
      <c r="F3" s="118" t="s">
        <v>2467</v>
      </c>
      <c r="G3" s="119">
        <v>59.425899999999999</v>
      </c>
      <c r="H3" s="119">
        <v>5.4290000000000003</v>
      </c>
    </row>
    <row r="4" spans="5:8" ht="15" thickBot="1">
      <c r="E4" s="118" t="s">
        <v>320</v>
      </c>
      <c r="F4" s="118" t="s">
        <v>2474</v>
      </c>
      <c r="G4" s="119">
        <v>65.956699999999998</v>
      </c>
      <c r="H4" s="119">
        <v>12.572800000000001</v>
      </c>
    </row>
    <row r="5" spans="5:8" ht="15" thickBot="1">
      <c r="E5" s="118" t="s">
        <v>868</v>
      </c>
      <c r="F5" s="118" t="s">
        <v>2475</v>
      </c>
      <c r="G5" s="119">
        <v>69.968599999999995</v>
      </c>
      <c r="H5" s="119">
        <v>23.2714</v>
      </c>
    </row>
    <row r="6" spans="5:8" ht="15" thickBot="1">
      <c r="E6" s="118" t="s">
        <v>555</v>
      </c>
      <c r="F6" s="118" t="s">
        <v>2476</v>
      </c>
      <c r="G6" s="119">
        <v>62.109400000000001</v>
      </c>
      <c r="H6" s="119">
        <v>10.634399999999999</v>
      </c>
    </row>
    <row r="7" spans="5:8" ht="15" thickBot="1">
      <c r="E7" s="118" t="s">
        <v>2480</v>
      </c>
      <c r="F7" s="118" t="s">
        <v>2479</v>
      </c>
      <c r="G7" s="119">
        <v>59.297199999999997</v>
      </c>
      <c r="H7" s="119">
        <v>10.105</v>
      </c>
    </row>
    <row r="8" spans="5:8" ht="15" thickBot="1">
      <c r="E8" s="118" t="s">
        <v>2481</v>
      </c>
      <c r="F8" s="118" t="s">
        <v>2474</v>
      </c>
      <c r="G8" s="119">
        <v>69.320300000000003</v>
      </c>
      <c r="H8" s="119">
        <v>16.142800000000001</v>
      </c>
    </row>
    <row r="9" spans="5:8" ht="15" thickBot="1">
      <c r="E9" s="118" t="s">
        <v>657</v>
      </c>
      <c r="F9" s="118" t="s">
        <v>2477</v>
      </c>
      <c r="G9" s="119">
        <v>58.4617</v>
      </c>
      <c r="H9" s="119">
        <v>8.7721</v>
      </c>
    </row>
    <row r="10" spans="5:8" ht="15" thickBot="1">
      <c r="E10" s="118" t="s">
        <v>453</v>
      </c>
      <c r="F10" s="118" t="s">
        <v>2484</v>
      </c>
      <c r="G10" s="119">
        <v>59.833100000000002</v>
      </c>
      <c r="H10" s="119">
        <v>10.4392</v>
      </c>
    </row>
    <row r="11" spans="5:8" ht="15" thickBot="1">
      <c r="E11" s="118" t="s">
        <v>2491</v>
      </c>
      <c r="F11" s="118" t="s">
        <v>2490</v>
      </c>
      <c r="G11" s="119">
        <v>59.583199999999998</v>
      </c>
      <c r="H11" s="119">
        <v>11.1629</v>
      </c>
    </row>
    <row r="12" spans="5:8" ht="15" thickBot="1">
      <c r="E12" s="118" t="s">
        <v>776</v>
      </c>
      <c r="F12" s="118" t="s">
        <v>2482</v>
      </c>
      <c r="G12" s="119">
        <v>61.405799999999999</v>
      </c>
      <c r="H12" s="119">
        <v>5.2422000000000004</v>
      </c>
    </row>
    <row r="13" spans="5:8" ht="15" thickBot="1">
      <c r="E13" s="118" t="s">
        <v>740</v>
      </c>
      <c r="F13" s="118" t="s">
        <v>2492</v>
      </c>
      <c r="G13" s="119">
        <v>60.466700000000003</v>
      </c>
      <c r="H13" s="119">
        <v>5.15</v>
      </c>
    </row>
    <row r="14" spans="5:8" ht="15" thickBot="1">
      <c r="E14" s="118" t="s">
        <v>282</v>
      </c>
      <c r="F14" s="118" t="s">
        <v>2472</v>
      </c>
      <c r="G14" s="119">
        <v>62.805</v>
      </c>
      <c r="H14" s="119">
        <v>6.8872</v>
      </c>
    </row>
    <row r="15" spans="5:8" ht="15" thickBot="1">
      <c r="E15" s="118" t="s">
        <v>295</v>
      </c>
      <c r="F15" s="118" t="s">
        <v>2472</v>
      </c>
      <c r="G15" s="119">
        <v>63.268599999999999</v>
      </c>
      <c r="H15" s="119">
        <v>8.6077999999999992</v>
      </c>
    </row>
    <row r="16" spans="5:8" ht="15" thickBot="1">
      <c r="E16" s="118" t="s">
        <v>2493</v>
      </c>
      <c r="F16" s="118" t="s">
        <v>2482</v>
      </c>
      <c r="G16" s="119">
        <v>60.906300000000002</v>
      </c>
      <c r="H16" s="119">
        <v>7.1863999999999999</v>
      </c>
    </row>
    <row r="17" spans="5:8" ht="15" thickBot="1">
      <c r="E17" s="118" t="s">
        <v>736</v>
      </c>
      <c r="F17" s="118" t="s">
        <v>2492</v>
      </c>
      <c r="G17" s="119">
        <v>60.037799999999997</v>
      </c>
      <c r="H17" s="119">
        <v>5.2683</v>
      </c>
    </row>
    <row r="18" spans="5:8" ht="15" thickBot="1">
      <c r="E18" s="118" t="s">
        <v>750</v>
      </c>
      <c r="F18" s="118" t="s">
        <v>2492</v>
      </c>
      <c r="G18" s="119">
        <v>60.771099999999997</v>
      </c>
      <c r="H18" s="119">
        <v>4.9260999999999999</v>
      </c>
    </row>
    <row r="19" spans="5:8" ht="15" thickBot="1">
      <c r="E19" s="118" t="s">
        <v>2495</v>
      </c>
      <c r="F19" s="118" t="s">
        <v>2494</v>
      </c>
      <c r="G19" s="119">
        <v>60.816699999999997</v>
      </c>
      <c r="H19" s="119">
        <v>9.5667000000000009</v>
      </c>
    </row>
    <row r="20" spans="5:8" ht="15" thickBot="1">
      <c r="E20" s="118" t="s">
        <v>2496</v>
      </c>
      <c r="F20" s="118" t="s">
        <v>2482</v>
      </c>
      <c r="G20" s="119">
        <v>61.177500000000002</v>
      </c>
      <c r="H20" s="119">
        <v>6.4039000000000001</v>
      </c>
    </row>
    <row r="21" spans="5:8" ht="15" thickBot="1">
      <c r="E21" s="118" t="s">
        <v>2497</v>
      </c>
      <c r="F21" s="118" t="s">
        <v>2474</v>
      </c>
      <c r="G21" s="119">
        <v>68.306399999999996</v>
      </c>
      <c r="H21" s="119">
        <v>16.744199999999999</v>
      </c>
    </row>
    <row r="22" spans="5:8" ht="15" thickBot="1">
      <c r="E22" s="118" t="s">
        <v>896</v>
      </c>
      <c r="F22" s="118" t="s">
        <v>2486</v>
      </c>
      <c r="G22" s="119">
        <v>69.304699999999997</v>
      </c>
      <c r="H22" s="119">
        <v>19.203600000000002</v>
      </c>
    </row>
    <row r="23" spans="5:8" ht="15" thickBot="1">
      <c r="E23" s="118" t="s">
        <v>626</v>
      </c>
      <c r="F23" s="118" t="s">
        <v>2465</v>
      </c>
      <c r="G23" s="119">
        <v>59.0197</v>
      </c>
      <c r="H23" s="119">
        <v>9.5608000000000004</v>
      </c>
    </row>
    <row r="24" spans="5:8" ht="15" thickBot="1">
      <c r="E24" s="118" t="s">
        <v>884</v>
      </c>
      <c r="F24" s="118" t="s">
        <v>2486</v>
      </c>
      <c r="G24" s="119">
        <v>68.860600000000005</v>
      </c>
      <c r="H24" s="119">
        <v>18.3505</v>
      </c>
    </row>
    <row r="25" spans="5:8" ht="15" thickBot="1">
      <c r="E25" s="118" t="s">
        <v>2498</v>
      </c>
      <c r="F25" s="118" t="s">
        <v>2472</v>
      </c>
      <c r="G25" s="119">
        <v>62.883299999999998</v>
      </c>
      <c r="H25" s="119">
        <v>7.7</v>
      </c>
    </row>
    <row r="26" spans="5:8" ht="15" thickBot="1">
      <c r="E26" s="118" t="s">
        <v>704</v>
      </c>
      <c r="F26" s="118" t="s">
        <v>2492</v>
      </c>
      <c r="G26" s="119">
        <v>60.392499999999998</v>
      </c>
      <c r="H26" s="119">
        <v>5.3232999999999997</v>
      </c>
    </row>
    <row r="27" spans="5:8" ht="15" thickBot="1">
      <c r="E27" s="118" t="s">
        <v>2499</v>
      </c>
      <c r="F27" s="118" t="s">
        <v>2476</v>
      </c>
      <c r="G27" s="119">
        <v>61.889699999999998</v>
      </c>
      <c r="H27" s="119">
        <v>11.077299999999999</v>
      </c>
    </row>
    <row r="28" spans="5:8" ht="15" thickBot="1">
      <c r="E28" s="118" t="s">
        <v>2500</v>
      </c>
      <c r="F28" s="118" t="s">
        <v>2464</v>
      </c>
      <c r="G28" s="119">
        <v>62.828600000000002</v>
      </c>
      <c r="H28" s="119">
        <v>10.0101</v>
      </c>
    </row>
    <row r="29" spans="5:8" ht="15" thickBot="1">
      <c r="E29" s="118" t="s">
        <v>927</v>
      </c>
      <c r="F29" s="118" t="s">
        <v>2475</v>
      </c>
      <c r="G29" s="119">
        <v>70.856999999999999</v>
      </c>
      <c r="H29" s="119">
        <v>29.093</v>
      </c>
    </row>
    <row r="30" spans="5:8" ht="15" thickBot="1">
      <c r="E30" s="118" t="s">
        <v>2501</v>
      </c>
      <c r="F30" s="118" t="s">
        <v>2477</v>
      </c>
      <c r="G30" s="119">
        <v>58.333300000000001</v>
      </c>
      <c r="H30" s="119">
        <v>8.2332999999999998</v>
      </c>
    </row>
    <row r="31" spans="5:8" ht="15" thickBot="1">
      <c r="E31" s="118" t="s">
        <v>677</v>
      </c>
      <c r="F31" s="118" t="s">
        <v>2477</v>
      </c>
      <c r="G31" s="119">
        <v>58.449399999999997</v>
      </c>
      <c r="H31" s="119">
        <v>8.2332999999999998</v>
      </c>
    </row>
    <row r="32" spans="5:8" ht="15" thickBot="1">
      <c r="E32" s="118" t="s">
        <v>218</v>
      </c>
      <c r="F32" s="118" t="s">
        <v>2467</v>
      </c>
      <c r="G32" s="119">
        <v>58.6569</v>
      </c>
      <c r="H32" s="119">
        <v>6.1467000000000001</v>
      </c>
    </row>
    <row r="33" spans="5:8" ht="15" thickBot="1">
      <c r="E33" s="118" t="s">
        <v>304</v>
      </c>
      <c r="F33" s="118" t="s">
        <v>2474</v>
      </c>
      <c r="G33" s="119">
        <v>67.283299999999997</v>
      </c>
      <c r="H33" s="119">
        <v>14.3833</v>
      </c>
    </row>
    <row r="34" spans="5:8" ht="15" thickBot="1">
      <c r="E34" s="118" t="s">
        <v>2502</v>
      </c>
      <c r="F34" s="118" t="s">
        <v>2474</v>
      </c>
      <c r="G34" s="119">
        <v>68.526200000000003</v>
      </c>
      <c r="H34" s="119">
        <v>16.9923</v>
      </c>
    </row>
    <row r="35" spans="5:8" ht="15" thickBot="1">
      <c r="E35" s="118" t="s">
        <v>242</v>
      </c>
      <c r="F35" s="118" t="s">
        <v>2467</v>
      </c>
      <c r="G35" s="119">
        <v>59.200299999999999</v>
      </c>
      <c r="H35" s="119">
        <v>5.4230999999999998</v>
      </c>
    </row>
    <row r="36" spans="5:8" ht="15" thickBot="1">
      <c r="E36" s="118" t="s">
        <v>2503</v>
      </c>
      <c r="F36" s="118" t="s">
        <v>2486</v>
      </c>
      <c r="G36" s="119">
        <v>68.783299999999997</v>
      </c>
      <c r="H36" s="119">
        <v>16.183299999999999</v>
      </c>
    </row>
    <row r="37" spans="5:8" ht="15" thickBot="1">
      <c r="E37" s="118" t="s">
        <v>2505</v>
      </c>
      <c r="F37" s="118" t="s">
        <v>2464</v>
      </c>
      <c r="G37" s="119">
        <v>63.768799999999999</v>
      </c>
      <c r="H37" s="119">
        <v>9.8115000000000006</v>
      </c>
    </row>
    <row r="38" spans="5:8" ht="15" thickBot="1">
      <c r="E38" s="118" t="s">
        <v>2506</v>
      </c>
      <c r="F38" s="118" t="s">
        <v>2472</v>
      </c>
      <c r="G38" s="119">
        <v>62.6</v>
      </c>
      <c r="H38" s="119">
        <v>6.4432999999999998</v>
      </c>
    </row>
    <row r="39" spans="5:8" ht="15" thickBot="1">
      <c r="E39" s="118" t="s">
        <v>2507</v>
      </c>
      <c r="F39" s="118" t="s">
        <v>2475</v>
      </c>
      <c r="G39" s="119">
        <v>70.587900000000005</v>
      </c>
      <c r="H39" s="119">
        <v>22.284800000000001</v>
      </c>
    </row>
    <row r="40" spans="5:8" ht="15" thickBot="1">
      <c r="E40" s="118" t="s">
        <v>2508</v>
      </c>
      <c r="F40" s="118" t="s">
        <v>2464</v>
      </c>
      <c r="G40" s="119">
        <v>63.686999999999998</v>
      </c>
      <c r="H40" s="119">
        <v>9.6654</v>
      </c>
    </row>
    <row r="41" spans="5:8" ht="15" thickBot="1">
      <c r="E41" s="118" t="s">
        <v>2509</v>
      </c>
      <c r="F41" s="118" t="s">
        <v>2492</v>
      </c>
      <c r="G41" s="119">
        <v>59.795299999999997</v>
      </c>
      <c r="H41" s="119">
        <v>5.1753</v>
      </c>
    </row>
    <row r="42" spans="5:8" ht="15" thickBot="1">
      <c r="E42" s="118" t="s">
        <v>2510</v>
      </c>
      <c r="F42" s="118" t="s">
        <v>2465</v>
      </c>
      <c r="G42" s="119">
        <v>59.058900000000001</v>
      </c>
      <c r="H42" s="119">
        <v>9.6875</v>
      </c>
    </row>
    <row r="43" spans="5:8" ht="15" thickBot="1">
      <c r="E43" s="118" t="s">
        <v>2513</v>
      </c>
      <c r="F43" s="118" t="s">
        <v>2494</v>
      </c>
      <c r="G43" s="119">
        <v>60.967199999999998</v>
      </c>
      <c r="H43" s="119">
        <v>9.6536000000000008</v>
      </c>
    </row>
    <row r="44" spans="5:8" ht="15" thickBot="1">
      <c r="E44" s="118" t="s">
        <v>2514</v>
      </c>
      <c r="F44" s="118" t="s">
        <v>2472</v>
      </c>
      <c r="G44" s="119">
        <v>63.0533</v>
      </c>
      <c r="H44" s="119">
        <v>7.6322999999999999</v>
      </c>
    </row>
    <row r="45" spans="5:8" ht="15" thickBot="1">
      <c r="E45" s="118" t="s">
        <v>2515</v>
      </c>
      <c r="F45" s="118" t="s">
        <v>2476</v>
      </c>
      <c r="G45" s="119">
        <v>60.883299999999998</v>
      </c>
      <c r="H45" s="119">
        <v>10.933299999999999</v>
      </c>
    </row>
    <row r="46" spans="5:8" ht="15" thickBot="1">
      <c r="E46" s="118" t="s">
        <v>2516</v>
      </c>
      <c r="F46" s="118" t="s">
        <v>2467</v>
      </c>
      <c r="G46" s="119">
        <v>58.7333</v>
      </c>
      <c r="H46" s="119">
        <v>5.65</v>
      </c>
    </row>
    <row r="47" spans="5:8" ht="15" thickBot="1">
      <c r="E47" s="118" t="s">
        <v>2511</v>
      </c>
      <c r="F47" s="118" t="s">
        <v>2474</v>
      </c>
      <c r="G47" s="119">
        <v>65.474900000000005</v>
      </c>
      <c r="H47" s="119">
        <v>12.212</v>
      </c>
    </row>
    <row r="48" spans="5:8" ht="15" thickBot="1">
      <c r="E48" s="118" t="s">
        <v>2512</v>
      </c>
      <c r="F48" s="118" t="s">
        <v>2486</v>
      </c>
      <c r="G48" s="119">
        <v>69.0886</v>
      </c>
      <c r="H48" s="119">
        <v>17.694700000000001</v>
      </c>
    </row>
    <row r="49" spans="5:8" ht="15" thickBot="1">
      <c r="E49" s="118" t="s">
        <v>2517</v>
      </c>
      <c r="F49" s="118" t="s">
        <v>2486</v>
      </c>
      <c r="G49" s="119">
        <v>69.937799999999996</v>
      </c>
      <c r="H49" s="119">
        <v>22.0519</v>
      </c>
    </row>
    <row r="50" spans="5:8" ht="15" thickBot="1">
      <c r="E50" s="118" t="s">
        <v>685</v>
      </c>
      <c r="F50" s="118" t="s">
        <v>2477</v>
      </c>
      <c r="G50" s="119">
        <v>58.824399999999997</v>
      </c>
      <c r="H50" s="119">
        <v>7.8018999999999998</v>
      </c>
    </row>
    <row r="51" spans="5:8" ht="15" thickBot="1">
      <c r="E51" s="118" t="s">
        <v>689</v>
      </c>
      <c r="F51" s="118" t="s">
        <v>2477</v>
      </c>
      <c r="G51" s="119">
        <v>59.443100000000001</v>
      </c>
      <c r="H51" s="119">
        <v>7.2549999999999999</v>
      </c>
    </row>
    <row r="52" spans="5:8" ht="15" thickBot="1">
      <c r="E52" s="118" t="s">
        <v>931</v>
      </c>
      <c r="F52" s="118" t="s">
        <v>2475</v>
      </c>
      <c r="G52" s="119">
        <v>70.4833</v>
      </c>
      <c r="H52" s="119">
        <v>29.933299999999999</v>
      </c>
    </row>
    <row r="53" spans="5:8" ht="15" thickBot="1">
      <c r="E53" s="118" t="s">
        <v>371</v>
      </c>
      <c r="F53" s="118" t="s">
        <v>2474</v>
      </c>
      <c r="G53" s="119">
        <v>68.695300000000003</v>
      </c>
      <c r="H53" s="119">
        <v>14.5794</v>
      </c>
    </row>
    <row r="54" spans="5:8" ht="15" thickBot="1">
      <c r="E54" s="118" t="s">
        <v>371</v>
      </c>
      <c r="F54" s="118" t="s">
        <v>2465</v>
      </c>
      <c r="G54" s="119">
        <v>59.4572</v>
      </c>
      <c r="H54" s="119">
        <v>9.0313999999999997</v>
      </c>
    </row>
    <row r="55" spans="5:8" ht="15" thickBot="1">
      <c r="E55" s="118" t="s">
        <v>712</v>
      </c>
      <c r="F55" s="118" t="s">
        <v>2492</v>
      </c>
      <c r="G55" s="119">
        <v>59.779400000000003</v>
      </c>
      <c r="H55" s="119">
        <v>5.2183000000000002</v>
      </c>
    </row>
    <row r="56" spans="5:8" ht="15" thickBot="1">
      <c r="E56" s="118" t="s">
        <v>2504</v>
      </c>
      <c r="F56" s="118" t="s">
        <v>2464</v>
      </c>
      <c r="G56" s="119">
        <v>63.3277</v>
      </c>
      <c r="H56" s="119">
        <v>10.068300000000001</v>
      </c>
    </row>
    <row r="57" spans="5:8" ht="15" thickBot="1">
      <c r="E57" s="118" t="s">
        <v>2518</v>
      </c>
      <c r="F57" s="118" t="s">
        <v>2492</v>
      </c>
      <c r="G57" s="119">
        <v>60.583300000000001</v>
      </c>
      <c r="H57" s="119">
        <v>5.8167</v>
      </c>
    </row>
    <row r="58" spans="5:8" ht="15" thickBot="1">
      <c r="E58" s="118" t="s">
        <v>2518</v>
      </c>
      <c r="F58" s="118" t="s">
        <v>2482</v>
      </c>
      <c r="G58" s="119">
        <v>61.306100000000001</v>
      </c>
      <c r="H58" s="119">
        <v>5.4633000000000003</v>
      </c>
    </row>
    <row r="59" spans="5:8" ht="15" thickBot="1">
      <c r="E59" s="118" t="s">
        <v>2519</v>
      </c>
      <c r="F59" s="118" t="s">
        <v>2465</v>
      </c>
      <c r="G59" s="119">
        <v>59.45</v>
      </c>
      <c r="H59" s="119">
        <v>8</v>
      </c>
    </row>
    <row r="60" spans="5:8" ht="15" thickBot="1">
      <c r="E60" s="118" t="s">
        <v>2520</v>
      </c>
      <c r="F60" s="118" t="s">
        <v>2494</v>
      </c>
      <c r="G60" s="119">
        <v>60.833300000000001</v>
      </c>
      <c r="H60" s="119">
        <v>10.083299999999999</v>
      </c>
    </row>
    <row r="61" spans="5:8" ht="15" thickBot="1">
      <c r="E61" s="118" t="s">
        <v>561</v>
      </c>
      <c r="F61" s="118" t="s">
        <v>2494</v>
      </c>
      <c r="G61" s="119">
        <v>62.034999999999997</v>
      </c>
      <c r="H61" s="119">
        <v>9.4674999999999994</v>
      </c>
    </row>
    <row r="62" spans="5:8" ht="15" thickBot="1">
      <c r="E62" s="118" t="s">
        <v>420</v>
      </c>
      <c r="F62" s="118" t="s">
        <v>2470</v>
      </c>
      <c r="G62" s="119">
        <v>59.743899999999996</v>
      </c>
      <c r="H62" s="119">
        <v>10.204499999999999</v>
      </c>
    </row>
    <row r="63" spans="5:8" ht="15" thickBot="1">
      <c r="E63" s="118" t="s">
        <v>630</v>
      </c>
      <c r="F63" s="118" t="s">
        <v>2465</v>
      </c>
      <c r="G63" s="119">
        <v>59.1233</v>
      </c>
      <c r="H63" s="119">
        <v>8.9818999999999996</v>
      </c>
    </row>
    <row r="64" spans="5:8" ht="15" thickBot="1">
      <c r="E64" s="118" t="s">
        <v>2521</v>
      </c>
      <c r="F64" s="118" t="s">
        <v>2484</v>
      </c>
      <c r="G64" s="119">
        <v>59.666699999999999</v>
      </c>
      <c r="H64" s="119">
        <v>10.6333</v>
      </c>
    </row>
    <row r="65" spans="5:8" ht="15" thickBot="1">
      <c r="E65" s="118" t="s">
        <v>2523</v>
      </c>
      <c r="F65" s="118" t="s">
        <v>2522</v>
      </c>
      <c r="G65" s="119">
        <v>64.658600000000007</v>
      </c>
      <c r="H65" s="119">
        <v>11.2661</v>
      </c>
    </row>
    <row r="66" spans="5:8" ht="15" thickBot="1">
      <c r="E66" s="118" t="s">
        <v>2524</v>
      </c>
      <c r="F66" s="118" t="s">
        <v>2467</v>
      </c>
      <c r="G66" s="119">
        <v>58.45</v>
      </c>
      <c r="H66" s="119">
        <v>6.0067000000000004</v>
      </c>
    </row>
    <row r="67" spans="5:8" ht="15" thickBot="1">
      <c r="E67" s="118" t="s">
        <v>2525</v>
      </c>
      <c r="F67" s="118" t="s">
        <v>2472</v>
      </c>
      <c r="G67" s="119">
        <v>62.915700000000001</v>
      </c>
      <c r="H67" s="119">
        <v>7.4450000000000003</v>
      </c>
    </row>
    <row r="68" spans="5:8" ht="15" thickBot="1">
      <c r="E68" s="118" t="s">
        <v>724</v>
      </c>
      <c r="F68" s="118" t="s">
        <v>2492</v>
      </c>
      <c r="G68" s="119">
        <v>60.496600000000001</v>
      </c>
      <c r="H68" s="119">
        <v>7.1410999999999998</v>
      </c>
    </row>
    <row r="69" spans="5:8" ht="15" thickBot="1">
      <c r="E69" s="118" t="s">
        <v>2526</v>
      </c>
      <c r="F69" s="118" t="s">
        <v>2490</v>
      </c>
      <c r="G69" s="119">
        <v>59.536900000000003</v>
      </c>
      <c r="H69" s="119">
        <v>11.360300000000001</v>
      </c>
    </row>
    <row r="70" spans="5:8" ht="15" thickBot="1">
      <c r="E70" s="118" t="s">
        <v>473</v>
      </c>
      <c r="F70" s="118" t="s">
        <v>2484</v>
      </c>
      <c r="G70" s="119">
        <v>60.347499999999997</v>
      </c>
      <c r="H70" s="119">
        <v>11.2508</v>
      </c>
    </row>
    <row r="71" spans="5:8" ht="15" thickBot="1">
      <c r="E71" s="118" t="s">
        <v>473</v>
      </c>
      <c r="F71" s="118" t="s">
        <v>2484</v>
      </c>
      <c r="G71" s="119">
        <v>60.316699999999997</v>
      </c>
      <c r="H71" s="119">
        <v>11.2333</v>
      </c>
    </row>
    <row r="72" spans="5:8" ht="15" thickBot="1">
      <c r="E72" s="118" t="s">
        <v>2527</v>
      </c>
      <c r="F72" s="118" t="s">
        <v>2472</v>
      </c>
      <c r="G72" s="119">
        <v>62.7819</v>
      </c>
      <c r="H72" s="119">
        <v>8.0710999999999995</v>
      </c>
    </row>
    <row r="73" spans="5:8" ht="15" thickBot="1">
      <c r="E73" s="118" t="s">
        <v>2528</v>
      </c>
      <c r="F73" s="118" t="s">
        <v>2492</v>
      </c>
      <c r="G73" s="119">
        <v>60.239400000000003</v>
      </c>
      <c r="H73" s="119">
        <v>5.7538999999999998</v>
      </c>
    </row>
    <row r="74" spans="5:8" ht="15" thickBot="1">
      <c r="E74" s="118" t="s">
        <v>2529</v>
      </c>
      <c r="F74" s="118" t="s">
        <v>2482</v>
      </c>
      <c r="G74" s="119">
        <v>60.9833</v>
      </c>
      <c r="H74" s="119">
        <v>5.0667</v>
      </c>
    </row>
    <row r="75" spans="5:8" ht="15" thickBot="1">
      <c r="E75" s="118" t="s">
        <v>2530</v>
      </c>
      <c r="F75" s="118" t="s">
        <v>2472</v>
      </c>
      <c r="G75" s="119">
        <v>62.8538</v>
      </c>
      <c r="H75" s="119">
        <v>7.1536</v>
      </c>
    </row>
    <row r="76" spans="5:8" ht="15" thickBot="1">
      <c r="E76" s="118" t="s">
        <v>539</v>
      </c>
      <c r="F76" s="118" t="s">
        <v>2476</v>
      </c>
      <c r="G76" s="119">
        <v>60.883299999999998</v>
      </c>
      <c r="H76" s="119">
        <v>11.566700000000001</v>
      </c>
    </row>
    <row r="77" spans="5:8" ht="15" thickBot="1">
      <c r="E77" s="118" t="s">
        <v>459</v>
      </c>
      <c r="F77" s="118" t="s">
        <v>2484</v>
      </c>
      <c r="G77" s="119">
        <v>59.7639</v>
      </c>
      <c r="H77" s="119">
        <v>11.144399999999999</v>
      </c>
    </row>
    <row r="78" spans="5:8" ht="15" thickBot="1">
      <c r="E78" s="118" t="s">
        <v>549</v>
      </c>
      <c r="F78" s="118" t="s">
        <v>2476</v>
      </c>
      <c r="G78" s="119">
        <v>61.883299999999998</v>
      </c>
      <c r="H78" s="119">
        <v>12.033300000000001</v>
      </c>
    </row>
    <row r="79" spans="5:8" ht="15" thickBot="1">
      <c r="E79" s="118" t="s">
        <v>708</v>
      </c>
      <c r="F79" s="118" t="s">
        <v>2492</v>
      </c>
      <c r="G79" s="119">
        <v>59.683900000000001</v>
      </c>
      <c r="H79" s="119">
        <v>6.0475000000000003</v>
      </c>
    </row>
    <row r="80" spans="5:8" ht="15" thickBot="1">
      <c r="E80" s="118" t="s">
        <v>2531</v>
      </c>
      <c r="F80" s="118" t="s">
        <v>2486</v>
      </c>
      <c r="G80" s="119">
        <v>68.583299999999994</v>
      </c>
      <c r="H80" s="119">
        <v>16.566700000000001</v>
      </c>
    </row>
    <row r="81" spans="5:8" ht="15" thickBot="1">
      <c r="E81" s="118" t="s">
        <v>2532</v>
      </c>
      <c r="F81" s="118" t="s">
        <v>2477</v>
      </c>
      <c r="G81" s="119">
        <v>58.585000000000001</v>
      </c>
      <c r="H81" s="119">
        <v>7.8083</v>
      </c>
    </row>
    <row r="82" spans="5:8" ht="15" thickBot="1">
      <c r="E82" s="118" t="s">
        <v>2533</v>
      </c>
      <c r="F82" s="118" t="s">
        <v>2494</v>
      </c>
      <c r="G82" s="119">
        <v>60.984999999999999</v>
      </c>
      <c r="H82" s="119">
        <v>9.2306000000000008</v>
      </c>
    </row>
    <row r="83" spans="5:8" ht="15" thickBot="1">
      <c r="E83" s="118" t="s">
        <v>2534</v>
      </c>
      <c r="F83" s="118" t="s">
        <v>2472</v>
      </c>
      <c r="G83" s="119">
        <v>62.805799999999998</v>
      </c>
      <c r="H83" s="119">
        <v>6.8857999999999997</v>
      </c>
    </row>
    <row r="84" spans="5:8" ht="15" thickBot="1">
      <c r="E84" s="118" t="s">
        <v>663</v>
      </c>
      <c r="F84" s="118" t="s">
        <v>2488</v>
      </c>
      <c r="G84" s="119">
        <v>58.082799999999999</v>
      </c>
      <c r="H84" s="119">
        <v>6.7527999999999997</v>
      </c>
    </row>
    <row r="85" spans="5:8" ht="15" thickBot="1">
      <c r="E85" s="118" t="s">
        <v>2535</v>
      </c>
      <c r="F85" s="118" t="s">
        <v>2474</v>
      </c>
      <c r="G85" s="119">
        <v>67.259600000000006</v>
      </c>
      <c r="H85" s="119">
        <v>15.3941</v>
      </c>
    </row>
    <row r="86" spans="5:8" ht="15" thickBot="1">
      <c r="E86" s="118" t="s">
        <v>752</v>
      </c>
      <c r="F86" s="118" t="s">
        <v>2482</v>
      </c>
      <c r="G86" s="119">
        <v>60.768900000000002</v>
      </c>
      <c r="H86" s="119">
        <v>4.7305999999999999</v>
      </c>
    </row>
    <row r="87" spans="5:8" ht="15" thickBot="1">
      <c r="E87" s="118" t="s">
        <v>2536</v>
      </c>
      <c r="F87" s="118" t="s">
        <v>2484</v>
      </c>
      <c r="G87" s="119">
        <v>59.933300000000003</v>
      </c>
      <c r="H87" s="119">
        <v>11.166700000000001</v>
      </c>
    </row>
    <row r="88" spans="5:8" ht="15" thickBot="1">
      <c r="E88" s="118" t="s">
        <v>2537</v>
      </c>
      <c r="F88" s="118" t="s">
        <v>2464</v>
      </c>
      <c r="G88" s="119">
        <v>63.606299999999997</v>
      </c>
      <c r="H88" s="119">
        <v>8.9695999999999998</v>
      </c>
    </row>
    <row r="89" spans="5:8" ht="15" thickBot="1">
      <c r="E89" s="118" t="s">
        <v>2538</v>
      </c>
      <c r="F89" s="118" t="s">
        <v>2486</v>
      </c>
      <c r="G89" s="119">
        <v>69.240600000000001</v>
      </c>
      <c r="H89" s="119">
        <v>18.008600000000001</v>
      </c>
    </row>
    <row r="90" spans="5:8" ht="15" thickBot="1">
      <c r="E90" s="118" t="s">
        <v>2539</v>
      </c>
      <c r="F90" s="118" t="s">
        <v>2472</v>
      </c>
      <c r="G90" s="119">
        <v>62.099899999999998</v>
      </c>
      <c r="H90" s="119">
        <v>5.5566000000000004</v>
      </c>
    </row>
    <row r="91" spans="5:8" ht="15" thickBot="1">
      <c r="E91" s="118" t="s">
        <v>716</v>
      </c>
      <c r="F91" s="118" t="s">
        <v>2492</v>
      </c>
      <c r="G91" s="119">
        <v>59.918900000000001</v>
      </c>
      <c r="H91" s="119">
        <v>5.3714000000000004</v>
      </c>
    </row>
    <row r="92" spans="5:8" ht="15" thickBot="1">
      <c r="E92" s="118" t="s">
        <v>2540</v>
      </c>
      <c r="F92" s="118" t="s">
        <v>2484</v>
      </c>
      <c r="G92" s="119">
        <v>59.9255</v>
      </c>
      <c r="H92" s="119">
        <v>11.086499999999999</v>
      </c>
    </row>
    <row r="93" spans="5:8" ht="15" thickBot="1">
      <c r="E93" s="118" t="s">
        <v>665</v>
      </c>
      <c r="F93" s="118" t="s">
        <v>2488</v>
      </c>
      <c r="G93" s="119">
        <v>58.327199999999998</v>
      </c>
      <c r="H93" s="119">
        <v>6.6666999999999996</v>
      </c>
    </row>
    <row r="94" spans="5:8" ht="15" thickBot="1">
      <c r="E94" s="118" t="s">
        <v>503</v>
      </c>
      <c r="F94" s="118" t="s">
        <v>2470</v>
      </c>
      <c r="G94" s="119">
        <v>59.847799999999999</v>
      </c>
      <c r="H94" s="119">
        <v>9.4822000000000006</v>
      </c>
    </row>
    <row r="95" spans="5:8" ht="15" thickBot="1">
      <c r="E95" s="118" t="s">
        <v>2541</v>
      </c>
      <c r="F95" s="118" t="s">
        <v>2476</v>
      </c>
      <c r="G95" s="119">
        <v>60.607799999999997</v>
      </c>
      <c r="H95" s="119">
        <v>12.052099999999999</v>
      </c>
    </row>
    <row r="96" spans="5:8" ht="15" thickBot="1">
      <c r="E96" s="118" t="s">
        <v>2542</v>
      </c>
      <c r="F96" s="118" t="s">
        <v>2482</v>
      </c>
      <c r="G96" s="119">
        <v>61.598599999999998</v>
      </c>
      <c r="H96" s="119">
        <v>5.0171999999999999</v>
      </c>
    </row>
    <row r="97" spans="5:8" ht="15" thickBot="1">
      <c r="E97" s="118" t="s">
        <v>481</v>
      </c>
      <c r="F97" s="118" t="s">
        <v>2470</v>
      </c>
      <c r="G97" s="119">
        <v>60.4086</v>
      </c>
      <c r="H97" s="119">
        <v>9.4841999999999995</v>
      </c>
    </row>
    <row r="98" spans="5:8" ht="15" thickBot="1">
      <c r="E98" s="118" t="s">
        <v>557</v>
      </c>
      <c r="F98" s="118" t="s">
        <v>2476</v>
      </c>
      <c r="G98" s="119">
        <v>62.199199999999998</v>
      </c>
      <c r="H98" s="119">
        <v>10.035299999999999</v>
      </c>
    </row>
    <row r="99" spans="5:8" ht="15" thickBot="1">
      <c r="E99" s="118" t="s">
        <v>2544</v>
      </c>
      <c r="F99" s="118" t="s">
        <v>2467</v>
      </c>
      <c r="G99" s="119">
        <v>58.909399999999998</v>
      </c>
      <c r="H99" s="119">
        <v>6.2011000000000003</v>
      </c>
    </row>
    <row r="100" spans="5:8" ht="15" thickBot="1">
      <c r="E100" s="118" t="s">
        <v>2545</v>
      </c>
      <c r="F100" s="118" t="s">
        <v>2472</v>
      </c>
      <c r="G100" s="119">
        <v>62.341700000000003</v>
      </c>
      <c r="H100" s="119">
        <v>5.6338999999999997</v>
      </c>
    </row>
    <row r="101" spans="5:8" ht="15" thickBot="1">
      <c r="E101" s="118" t="s">
        <v>2546</v>
      </c>
      <c r="F101" s="118" t="s">
        <v>2490</v>
      </c>
      <c r="G101" s="119">
        <v>59.216700000000003</v>
      </c>
      <c r="H101" s="119">
        <v>11.7</v>
      </c>
    </row>
    <row r="102" spans="5:8" ht="15" thickBot="1">
      <c r="E102" s="118" t="s">
        <v>418</v>
      </c>
      <c r="F102" s="118" t="s">
        <v>2490</v>
      </c>
      <c r="G102" s="119">
        <v>59.216700000000003</v>
      </c>
      <c r="H102" s="119">
        <v>10.95</v>
      </c>
    </row>
    <row r="103" spans="5:8" ht="15" thickBot="1">
      <c r="E103" s="118" t="s">
        <v>2547</v>
      </c>
      <c r="F103" s="118" t="s">
        <v>2472</v>
      </c>
      <c r="G103" s="119">
        <v>63.0625</v>
      </c>
      <c r="H103" s="119">
        <v>7.8030999999999997</v>
      </c>
    </row>
    <row r="104" spans="5:8" ht="15" thickBot="1">
      <c r="E104" s="118" t="s">
        <v>2548</v>
      </c>
      <c r="F104" s="118" t="s">
        <v>2492</v>
      </c>
      <c r="G104" s="119">
        <v>60.517200000000003</v>
      </c>
      <c r="H104" s="119">
        <v>5.2461000000000002</v>
      </c>
    </row>
    <row r="105" spans="5:8" ht="15" thickBot="1">
      <c r="E105" s="118" t="s">
        <v>447</v>
      </c>
      <c r="F105" s="118" t="s">
        <v>2484</v>
      </c>
      <c r="G105" s="119">
        <v>59.698900000000002</v>
      </c>
      <c r="H105" s="119">
        <v>10.6553</v>
      </c>
    </row>
    <row r="106" spans="5:8" ht="15" thickBot="1">
      <c r="E106" s="118" t="s">
        <v>673</v>
      </c>
      <c r="F106" s="118" t="s">
        <v>2477</v>
      </c>
      <c r="G106" s="119">
        <v>58.5306</v>
      </c>
      <c r="H106" s="119">
        <v>8.6546000000000003</v>
      </c>
    </row>
    <row r="107" spans="5:8" ht="15" thickBot="1">
      <c r="E107" s="118" t="s">
        <v>824</v>
      </c>
      <c r="F107" s="118" t="s">
        <v>2522</v>
      </c>
      <c r="G107" s="119">
        <v>63.603900000000003</v>
      </c>
      <c r="H107" s="119">
        <v>10.7744</v>
      </c>
    </row>
    <row r="108" spans="5:8" ht="15" thickBot="1">
      <c r="E108" s="118" t="s">
        <v>646</v>
      </c>
      <c r="F108" s="118" t="s">
        <v>2465</v>
      </c>
      <c r="G108" s="119">
        <v>59.165799999999997</v>
      </c>
      <c r="H108" s="119">
        <v>8.0197000000000003</v>
      </c>
    </row>
    <row r="109" spans="5:8" ht="15" thickBot="1">
      <c r="E109" s="118" t="s">
        <v>2543</v>
      </c>
      <c r="F109" s="118" t="s">
        <v>2482</v>
      </c>
      <c r="G109" s="119">
        <v>61.451900000000002</v>
      </c>
      <c r="H109" s="119">
        <v>5.8569000000000004</v>
      </c>
    </row>
    <row r="110" spans="5:8" ht="15" thickBot="1">
      <c r="E110" s="118" t="s">
        <v>2549</v>
      </c>
      <c r="F110" s="118" t="s">
        <v>2482</v>
      </c>
      <c r="G110" s="119">
        <v>61.404800000000002</v>
      </c>
      <c r="H110" s="119">
        <v>7.2942</v>
      </c>
    </row>
    <row r="111" spans="5:8" ht="15" thickBot="1">
      <c r="E111" s="118" t="s">
        <v>667</v>
      </c>
      <c r="F111" s="118" t="s">
        <v>2477</v>
      </c>
      <c r="G111" s="119">
        <v>58.880899999999997</v>
      </c>
      <c r="H111" s="119">
        <v>9.0175000000000001</v>
      </c>
    </row>
    <row r="112" spans="5:8" ht="15" thickBot="1">
      <c r="E112" s="118" t="s">
        <v>520</v>
      </c>
      <c r="F112" s="118" t="s">
        <v>2494</v>
      </c>
      <c r="G112" s="119">
        <v>60.795699999999997</v>
      </c>
      <c r="H112" s="119">
        <v>10.691599999999999</v>
      </c>
    </row>
    <row r="113" spans="5:8" ht="15" thickBot="1">
      <c r="E113" s="118" t="s">
        <v>485</v>
      </c>
      <c r="F113" s="118" t="s">
        <v>2470</v>
      </c>
      <c r="G113" s="119">
        <v>60.750300000000003</v>
      </c>
      <c r="H113" s="119">
        <v>8.9847000000000001</v>
      </c>
    </row>
    <row r="114" spans="5:8" ht="15" thickBot="1">
      <c r="E114" s="118" t="s">
        <v>587</v>
      </c>
      <c r="F114" s="118" t="s">
        <v>2494</v>
      </c>
      <c r="G114" s="119">
        <v>60.441099999999999</v>
      </c>
      <c r="H114" s="119">
        <v>10.4956</v>
      </c>
    </row>
    <row r="115" spans="5:8" ht="15" thickBot="1">
      <c r="E115" s="118" t="s">
        <v>2550</v>
      </c>
      <c r="F115" s="118" t="s">
        <v>2492</v>
      </c>
      <c r="G115" s="119">
        <v>60.526899999999998</v>
      </c>
      <c r="H115" s="119">
        <v>6.7194000000000003</v>
      </c>
    </row>
    <row r="116" spans="5:8" ht="15" thickBot="1">
      <c r="E116" s="118" t="s">
        <v>655</v>
      </c>
      <c r="F116" s="118" t="s">
        <v>2477</v>
      </c>
      <c r="G116" s="119">
        <v>58.340499999999999</v>
      </c>
      <c r="H116" s="119">
        <v>8.5934000000000008</v>
      </c>
    </row>
    <row r="117" spans="5:8" ht="15" thickBot="1">
      <c r="E117" s="118" t="s">
        <v>836</v>
      </c>
      <c r="F117" s="118" t="s">
        <v>2522</v>
      </c>
      <c r="G117" s="119">
        <v>64.531400000000005</v>
      </c>
      <c r="H117" s="119">
        <v>12.62</v>
      </c>
    </row>
    <row r="118" spans="5:8" ht="15" thickBot="1">
      <c r="E118" s="118" t="s">
        <v>2551</v>
      </c>
      <c r="F118" s="118" t="s">
        <v>2486</v>
      </c>
      <c r="G118" s="119">
        <v>69.366699999999994</v>
      </c>
      <c r="H118" s="119">
        <v>17.0167</v>
      </c>
    </row>
    <row r="119" spans="5:8" ht="15" thickBot="1">
      <c r="E119" s="118" t="s">
        <v>412</v>
      </c>
      <c r="F119" s="118" t="s">
        <v>2490</v>
      </c>
      <c r="G119" s="119">
        <v>59.126399999999997</v>
      </c>
      <c r="H119" s="119">
        <v>11.482799999999999</v>
      </c>
    </row>
    <row r="120" spans="5:8" ht="15" thickBot="1">
      <c r="E120" s="118" t="s">
        <v>516</v>
      </c>
      <c r="F120" s="118" t="s">
        <v>2476</v>
      </c>
      <c r="G120" s="119">
        <v>60.794400000000003</v>
      </c>
      <c r="H120" s="119">
        <v>11.0678</v>
      </c>
    </row>
    <row r="121" spans="5:8" ht="15" thickBot="1">
      <c r="E121" s="118" t="s">
        <v>2552</v>
      </c>
      <c r="F121" s="118" t="s">
        <v>2475</v>
      </c>
      <c r="G121" s="119">
        <v>70.663399999999996</v>
      </c>
      <c r="H121" s="119">
        <v>23.682099999999998</v>
      </c>
    </row>
    <row r="122" spans="5:8" ht="15" thickBot="1">
      <c r="E122" s="118" t="s">
        <v>2553</v>
      </c>
      <c r="F122" s="118" t="s">
        <v>2486</v>
      </c>
      <c r="G122" s="119">
        <v>68.783299999999997</v>
      </c>
      <c r="H122" s="119">
        <v>17.183299999999999</v>
      </c>
    </row>
    <row r="123" spans="5:8" ht="15" thickBot="1">
      <c r="E123" s="118" t="s">
        <v>2554</v>
      </c>
      <c r="F123" s="118" t="s">
        <v>2486</v>
      </c>
      <c r="G123" s="119">
        <v>69.966700000000003</v>
      </c>
      <c r="H123" s="119">
        <v>19.600000000000001</v>
      </c>
    </row>
    <row r="124" spans="5:8" ht="15" thickBot="1">
      <c r="E124" s="118" t="s">
        <v>2555</v>
      </c>
      <c r="F124" s="118" t="s">
        <v>2472</v>
      </c>
      <c r="G124" s="119">
        <v>62.567500000000003</v>
      </c>
      <c r="H124" s="119">
        <v>6.3722000000000003</v>
      </c>
    </row>
    <row r="125" spans="5:8" ht="15" thickBot="1">
      <c r="E125" s="118" t="s">
        <v>2556</v>
      </c>
      <c r="F125" s="118" t="s">
        <v>2482</v>
      </c>
      <c r="G125" s="119">
        <v>61.083300000000001</v>
      </c>
      <c r="H125" s="119">
        <v>4.8499999999999996</v>
      </c>
    </row>
    <row r="126" spans="5:8" ht="15" thickBot="1">
      <c r="E126" s="118" t="s">
        <v>266</v>
      </c>
      <c r="F126" s="118" t="s">
        <v>2472</v>
      </c>
      <c r="G126" s="119">
        <v>62.364199999999997</v>
      </c>
      <c r="H126" s="119">
        <v>6.0014000000000003</v>
      </c>
    </row>
    <row r="127" spans="5:8" ht="15" thickBot="1">
      <c r="E127" s="118" t="s">
        <v>2557</v>
      </c>
      <c r="F127" s="118" t="s">
        <v>2486</v>
      </c>
      <c r="G127" s="119">
        <v>68.798900000000003</v>
      </c>
      <c r="H127" s="119">
        <v>16.531400000000001</v>
      </c>
    </row>
    <row r="128" spans="5:8" ht="15" thickBot="1">
      <c r="E128" s="118" t="s">
        <v>2558</v>
      </c>
      <c r="F128" s="118" t="s">
        <v>2474</v>
      </c>
      <c r="G128" s="119">
        <v>65.547499999999999</v>
      </c>
      <c r="H128" s="119">
        <v>14.134399999999999</v>
      </c>
    </row>
    <row r="129" spans="5:8" ht="15" thickBot="1">
      <c r="E129" s="118" t="s">
        <v>2559</v>
      </c>
      <c r="F129" s="118" t="s">
        <v>2467</v>
      </c>
      <c r="G129" s="119">
        <v>58.35</v>
      </c>
      <c r="H129" s="119">
        <v>6.2832999999999997</v>
      </c>
    </row>
    <row r="130" spans="5:8" ht="15" thickBot="1">
      <c r="E130" s="118" t="s">
        <v>210</v>
      </c>
      <c r="F130" s="118" t="s">
        <v>2467</v>
      </c>
      <c r="G130" s="119">
        <v>59.410200000000003</v>
      </c>
      <c r="H130" s="119">
        <v>5.2755000000000001</v>
      </c>
    </row>
    <row r="131" spans="5:8" ht="15" thickBot="1">
      <c r="E131" s="118" t="s">
        <v>2560</v>
      </c>
      <c r="F131" s="118" t="s">
        <v>2475</v>
      </c>
      <c r="G131" s="119">
        <v>70.998800000000003</v>
      </c>
      <c r="H131" s="119">
        <v>24.660299999999999</v>
      </c>
    </row>
    <row r="132" spans="5:8" ht="15" thickBot="1">
      <c r="E132" s="118" t="s">
        <v>2561</v>
      </c>
      <c r="F132" s="118" t="s">
        <v>2494</v>
      </c>
      <c r="G132" s="119">
        <v>61.15</v>
      </c>
      <c r="H132" s="119">
        <v>9.0832999999999995</v>
      </c>
    </row>
    <row r="133" spans="5:8" ht="15" thickBot="1">
      <c r="E133" s="118" t="s">
        <v>487</v>
      </c>
      <c r="F133" s="118" t="s">
        <v>2470</v>
      </c>
      <c r="G133" s="119">
        <v>60.905799999999999</v>
      </c>
      <c r="H133" s="119">
        <v>8.5146999999999995</v>
      </c>
    </row>
    <row r="134" spans="5:8" ht="15" thickBot="1">
      <c r="E134" s="118" t="s">
        <v>2562</v>
      </c>
      <c r="F134" s="118" t="s">
        <v>2482</v>
      </c>
      <c r="G134" s="119">
        <v>61.183300000000003</v>
      </c>
      <c r="H134" s="119">
        <v>6.85</v>
      </c>
    </row>
    <row r="135" spans="5:8" ht="15" thickBot="1">
      <c r="E135" s="118" t="s">
        <v>852</v>
      </c>
      <c r="F135" s="118" t="s">
        <v>2464</v>
      </c>
      <c r="G135" s="119">
        <v>63.547199999999997</v>
      </c>
      <c r="H135" s="119">
        <v>8.8546999999999993</v>
      </c>
    </row>
    <row r="136" spans="5:8" ht="15" thickBot="1">
      <c r="E136" s="118" t="s">
        <v>234</v>
      </c>
      <c r="F136" s="118" t="s">
        <v>2467</v>
      </c>
      <c r="G136" s="119">
        <v>59.217199999999998</v>
      </c>
      <c r="H136" s="119">
        <v>6.4611000000000001</v>
      </c>
    </row>
    <row r="137" spans="5:8" ht="15" thickBot="1">
      <c r="E137" s="118" t="s">
        <v>2563</v>
      </c>
      <c r="F137" s="118" t="s">
        <v>2490</v>
      </c>
      <c r="G137" s="119">
        <v>59.5931</v>
      </c>
      <c r="H137" s="119">
        <v>10.9458</v>
      </c>
    </row>
    <row r="138" spans="5:8" ht="15" thickBot="1">
      <c r="E138" s="118" t="s">
        <v>2564</v>
      </c>
      <c r="F138" s="118" t="s">
        <v>2470</v>
      </c>
      <c r="G138" s="119">
        <v>59.771900000000002</v>
      </c>
      <c r="H138" s="119">
        <v>9.8839000000000006</v>
      </c>
    </row>
    <row r="139" spans="5:8" ht="15" thickBot="1">
      <c r="E139" s="118" t="s">
        <v>491</v>
      </c>
      <c r="F139" s="118" t="s">
        <v>2470</v>
      </c>
      <c r="G139" s="119">
        <v>60.615000000000002</v>
      </c>
      <c r="H139" s="119">
        <v>8.3021999999999991</v>
      </c>
    </row>
    <row r="140" spans="5:8" ht="15" thickBot="1">
      <c r="E140" s="118" t="s">
        <v>491</v>
      </c>
      <c r="F140" s="118" t="s">
        <v>2474</v>
      </c>
      <c r="G140" s="119">
        <v>68.533299999999997</v>
      </c>
      <c r="H140" s="119">
        <v>16.399999999999999</v>
      </c>
    </row>
    <row r="141" spans="5:8" ht="15" thickBot="1">
      <c r="E141" s="118" t="s">
        <v>608</v>
      </c>
      <c r="F141" s="118" t="s">
        <v>2479</v>
      </c>
      <c r="G141" s="119">
        <v>59.487499999999997</v>
      </c>
      <c r="H141" s="119">
        <v>10.317500000000001</v>
      </c>
    </row>
    <row r="142" spans="5:8" ht="15" thickBot="1">
      <c r="E142" s="118" t="s">
        <v>2565</v>
      </c>
      <c r="F142" s="118" t="s">
        <v>2464</v>
      </c>
      <c r="G142" s="119">
        <v>63.408700000000003</v>
      </c>
      <c r="H142" s="119">
        <v>10.7995</v>
      </c>
    </row>
    <row r="143" spans="5:8" ht="15" thickBot="1">
      <c r="E143" s="118" t="s">
        <v>2567</v>
      </c>
      <c r="F143" s="118" t="s">
        <v>2475</v>
      </c>
      <c r="G143" s="119">
        <v>70.975800000000007</v>
      </c>
      <c r="H143" s="119">
        <v>25.9831</v>
      </c>
    </row>
    <row r="144" spans="5:8" ht="15" thickBot="1">
      <c r="E144" s="118" t="s">
        <v>2568</v>
      </c>
      <c r="F144" s="118" t="s">
        <v>2472</v>
      </c>
      <c r="G144" s="119">
        <v>63.466700000000003</v>
      </c>
      <c r="H144" s="119">
        <v>8.0167000000000002</v>
      </c>
    </row>
    <row r="145" spans="5:8" ht="15" thickBot="1">
      <c r="E145" s="118" t="s">
        <v>2569</v>
      </c>
      <c r="F145" s="118" t="s">
        <v>2472</v>
      </c>
      <c r="G145" s="119">
        <v>61.998600000000003</v>
      </c>
      <c r="H145" s="119">
        <v>6.5842000000000001</v>
      </c>
    </row>
    <row r="146" spans="5:8" ht="15" thickBot="1">
      <c r="E146" s="118" t="s">
        <v>606</v>
      </c>
      <c r="F146" s="118" t="s">
        <v>2479</v>
      </c>
      <c r="G146" s="119">
        <v>59.417200000000001</v>
      </c>
      <c r="H146" s="119">
        <v>10.4834</v>
      </c>
    </row>
    <row r="147" spans="5:8" ht="15" thickBot="1">
      <c r="E147" s="118" t="s">
        <v>2570</v>
      </c>
      <c r="F147" s="118" t="s">
        <v>2470</v>
      </c>
      <c r="G147" s="119">
        <v>59.565600000000003</v>
      </c>
      <c r="H147" s="119">
        <v>10.036099999999999</v>
      </c>
    </row>
    <row r="148" spans="5:8" ht="15" thickBot="1">
      <c r="E148" s="118" t="s">
        <v>2570</v>
      </c>
      <c r="F148" s="118" t="s">
        <v>2494</v>
      </c>
      <c r="G148" s="119">
        <v>60.7</v>
      </c>
      <c r="H148" s="119">
        <v>10.35</v>
      </c>
    </row>
    <row r="149" spans="5:8" ht="15" thickBot="1">
      <c r="E149" s="118" t="s">
        <v>477</v>
      </c>
      <c r="F149" s="118" t="s">
        <v>2484</v>
      </c>
      <c r="G149" s="119">
        <v>60.415799999999997</v>
      </c>
      <c r="H149" s="119">
        <v>11.008599999999999</v>
      </c>
    </row>
    <row r="150" spans="5:8" ht="15" thickBot="1">
      <c r="E150" s="118" t="s">
        <v>760</v>
      </c>
      <c r="F150" s="118" t="s">
        <v>2482</v>
      </c>
      <c r="G150" s="119">
        <v>61.1633</v>
      </c>
      <c r="H150" s="119">
        <v>5.3388999999999998</v>
      </c>
    </row>
    <row r="151" spans="5:8" ht="15" thickBot="1">
      <c r="E151" s="118" t="s">
        <v>2566</v>
      </c>
      <c r="F151" s="118" t="s">
        <v>2470</v>
      </c>
      <c r="G151" s="119">
        <v>60.166699999999999</v>
      </c>
      <c r="H151" s="119">
        <v>10.3</v>
      </c>
    </row>
    <row r="152" spans="5:8" ht="15" thickBot="1">
      <c r="E152" s="118" t="s">
        <v>762</v>
      </c>
      <c r="F152" s="118" t="s">
        <v>2482</v>
      </c>
      <c r="G152" s="119">
        <v>61.188099999999999</v>
      </c>
      <c r="H152" s="119">
        <v>5.8956</v>
      </c>
    </row>
    <row r="153" spans="5:8" ht="15" thickBot="1">
      <c r="E153" s="118" t="s">
        <v>838</v>
      </c>
      <c r="F153" s="118" t="s">
        <v>2522</v>
      </c>
      <c r="G153" s="119">
        <v>64.724199999999996</v>
      </c>
      <c r="H153" s="119">
        <v>12.3339</v>
      </c>
    </row>
    <row r="154" spans="5:8" ht="15" thickBot="1">
      <c r="E154" s="118" t="s">
        <v>2571</v>
      </c>
      <c r="F154" s="118" t="s">
        <v>2474</v>
      </c>
      <c r="G154" s="119">
        <v>67.033299999999997</v>
      </c>
      <c r="H154" s="119">
        <v>14.033300000000001</v>
      </c>
    </row>
    <row r="155" spans="5:8" ht="15" thickBot="1">
      <c r="E155" s="118" t="s">
        <v>2572</v>
      </c>
      <c r="F155" s="118" t="s">
        <v>2492</v>
      </c>
      <c r="G155" s="119">
        <v>60.555599999999998</v>
      </c>
      <c r="H155" s="119">
        <v>5.2691999999999997</v>
      </c>
    </row>
    <row r="156" spans="5:8" ht="15" thickBot="1">
      <c r="E156" s="118" t="s">
        <v>681</v>
      </c>
      <c r="F156" s="118" t="s">
        <v>2477</v>
      </c>
      <c r="G156" s="119">
        <v>58.441099999999999</v>
      </c>
      <c r="H156" s="119">
        <v>7.9558</v>
      </c>
    </row>
    <row r="157" spans="5:8" ht="15" thickBot="1">
      <c r="E157" s="118" t="s">
        <v>2573</v>
      </c>
      <c r="F157" s="118" t="s">
        <v>2494</v>
      </c>
      <c r="G157" s="119">
        <v>60.383299999999998</v>
      </c>
      <c r="H157" s="119">
        <v>10.55</v>
      </c>
    </row>
    <row r="158" spans="5:8" ht="15" thickBot="1">
      <c r="E158" s="118" t="s">
        <v>2574</v>
      </c>
      <c r="F158" s="118" t="s">
        <v>2484</v>
      </c>
      <c r="G158" s="119">
        <v>60.15</v>
      </c>
      <c r="H158" s="119">
        <v>11.183299999999999</v>
      </c>
    </row>
    <row r="159" spans="5:8" ht="15" thickBot="1">
      <c r="E159" s="118" t="s">
        <v>509</v>
      </c>
      <c r="F159" s="118" t="s">
        <v>2494</v>
      </c>
      <c r="G159" s="119">
        <v>60.238900000000001</v>
      </c>
      <c r="H159" s="119">
        <v>10.3931</v>
      </c>
    </row>
    <row r="160" spans="5:8" ht="15" thickBot="1">
      <c r="E160" s="118" t="s">
        <v>2575</v>
      </c>
      <c r="F160" s="118" t="s">
        <v>2492</v>
      </c>
      <c r="G160" s="119">
        <v>60.268300000000004</v>
      </c>
      <c r="H160" s="119">
        <v>6.3292000000000002</v>
      </c>
    </row>
    <row r="161" spans="5:8" ht="15" thickBot="1">
      <c r="E161" s="118" t="s">
        <v>2577</v>
      </c>
      <c r="F161" s="118" t="s">
        <v>2467</v>
      </c>
      <c r="G161" s="119">
        <v>59.183300000000003</v>
      </c>
      <c r="H161" s="119">
        <v>5.85</v>
      </c>
    </row>
    <row r="162" spans="5:8" ht="15" thickBot="1">
      <c r="E162" s="118" t="s">
        <v>2576</v>
      </c>
      <c r="F162" s="118" t="s">
        <v>2467</v>
      </c>
      <c r="G162" s="119">
        <v>59.0167</v>
      </c>
      <c r="H162" s="119">
        <v>6.05</v>
      </c>
    </row>
    <row r="163" spans="5:8" ht="15" thickBot="1">
      <c r="E163" s="118" t="s">
        <v>2578</v>
      </c>
      <c r="F163" s="118" t="s">
        <v>2475</v>
      </c>
      <c r="G163" s="119">
        <v>69.472200000000001</v>
      </c>
      <c r="H163" s="119">
        <v>25.518899999999999</v>
      </c>
    </row>
    <row r="164" spans="5:8" ht="15" thickBot="1">
      <c r="E164" s="118" t="s">
        <v>2579</v>
      </c>
      <c r="F164" s="118" t="s">
        <v>2475</v>
      </c>
      <c r="G164" s="119">
        <v>69.011499999999998</v>
      </c>
      <c r="H164" s="119">
        <v>23.041499999999999</v>
      </c>
    </row>
    <row r="165" spans="5:8" ht="15" thickBot="1">
      <c r="E165" s="118" t="s">
        <v>2580</v>
      </c>
      <c r="F165" s="118" t="s">
        <v>2492</v>
      </c>
      <c r="G165" s="119">
        <v>60.374400000000001</v>
      </c>
      <c r="H165" s="119">
        <v>6.72</v>
      </c>
    </row>
    <row r="166" spans="5:8" ht="15" thickBot="1">
      <c r="E166" s="118" t="s">
        <v>2581</v>
      </c>
      <c r="F166" s="118" t="s">
        <v>2476</v>
      </c>
      <c r="G166" s="119">
        <v>60.466700000000003</v>
      </c>
      <c r="H166" s="119">
        <v>12.05</v>
      </c>
    </row>
    <row r="167" spans="5:8" ht="15" thickBot="1">
      <c r="E167" s="118" t="s">
        <v>2582</v>
      </c>
      <c r="F167" s="118" t="s">
        <v>2475</v>
      </c>
      <c r="G167" s="119">
        <v>69.727099999999993</v>
      </c>
      <c r="H167" s="119">
        <v>30.045100000000001</v>
      </c>
    </row>
    <row r="168" spans="5:8" ht="15" thickBot="1">
      <c r="E168" s="118" t="s">
        <v>2583</v>
      </c>
      <c r="F168" s="118" t="s">
        <v>2475</v>
      </c>
      <c r="G168" s="119">
        <v>70.945700000000002</v>
      </c>
      <c r="H168" s="119">
        <v>27.346299999999999</v>
      </c>
    </row>
    <row r="169" spans="5:8" ht="15" thickBot="1">
      <c r="E169" s="118" t="s">
        <v>2584</v>
      </c>
      <c r="F169" s="118" t="s">
        <v>2474</v>
      </c>
      <c r="G169" s="119">
        <v>68.096599999999995</v>
      </c>
      <c r="H169" s="119">
        <v>16.3752</v>
      </c>
    </row>
    <row r="170" spans="5:8" ht="15" thickBot="1">
      <c r="E170" s="118" t="s">
        <v>2585</v>
      </c>
      <c r="F170" s="118" t="s">
        <v>2464</v>
      </c>
      <c r="G170" s="119">
        <v>63.2761</v>
      </c>
      <c r="H170" s="119">
        <v>10.514200000000001</v>
      </c>
    </row>
    <row r="171" spans="5:8" ht="15" thickBot="1">
      <c r="E171" s="118" t="s">
        <v>2586</v>
      </c>
      <c r="F171" s="118" t="s">
        <v>2467</v>
      </c>
      <c r="G171" s="119">
        <v>58.777200000000001</v>
      </c>
      <c r="H171" s="119">
        <v>5.5967000000000002</v>
      </c>
    </row>
    <row r="172" spans="5:8" ht="15" thickBot="1">
      <c r="E172" s="118" t="s">
        <v>2587</v>
      </c>
      <c r="F172" s="118" t="s">
        <v>2492</v>
      </c>
      <c r="G172" s="119">
        <v>60.409399999999998</v>
      </c>
      <c r="H172" s="119">
        <v>5.2286000000000001</v>
      </c>
    </row>
    <row r="173" spans="5:8" ht="15" thickBot="1">
      <c r="E173" s="118" t="s">
        <v>2588</v>
      </c>
      <c r="F173" s="118" t="s">
        <v>2484</v>
      </c>
      <c r="G173" s="119">
        <v>59.811199999999999</v>
      </c>
      <c r="H173" s="119">
        <v>10.8</v>
      </c>
    </row>
    <row r="174" spans="5:8" ht="15" thickBot="1">
      <c r="E174" s="118" t="s">
        <v>2589</v>
      </c>
      <c r="F174" s="118" t="s">
        <v>2522</v>
      </c>
      <c r="G174" s="119">
        <v>64.865300000000005</v>
      </c>
      <c r="H174" s="119">
        <v>11.6044</v>
      </c>
    </row>
    <row r="175" spans="5:8" ht="15" thickBot="1">
      <c r="E175" s="118" t="s">
        <v>422</v>
      </c>
      <c r="F175" s="118" t="s">
        <v>2470</v>
      </c>
      <c r="G175" s="119">
        <v>59.664999999999999</v>
      </c>
      <c r="H175" s="119">
        <v>9.6463999999999999</v>
      </c>
    </row>
    <row r="176" spans="5:8" ht="15" thickBot="1">
      <c r="E176" s="118" t="s">
        <v>514</v>
      </c>
      <c r="F176" s="118" t="s">
        <v>2476</v>
      </c>
      <c r="G176" s="119">
        <v>60.191200000000002</v>
      </c>
      <c r="H176" s="119">
        <v>11.9992</v>
      </c>
    </row>
    <row r="177" spans="5:8" ht="15" thickBot="1">
      <c r="E177" s="118" t="s">
        <v>2590</v>
      </c>
      <c r="F177" s="118" t="s">
        <v>2488</v>
      </c>
      <c r="G177" s="119">
        <v>58.285299999999999</v>
      </c>
      <c r="H177" s="119">
        <v>7.3558000000000003</v>
      </c>
    </row>
    <row r="178" spans="5:8" ht="15" thickBot="1">
      <c r="E178" s="118" t="s">
        <v>2591</v>
      </c>
      <c r="F178" s="118" t="s">
        <v>2467</v>
      </c>
      <c r="G178" s="119">
        <v>59.283299999999997</v>
      </c>
      <c r="H178" s="119">
        <v>5.3</v>
      </c>
    </row>
    <row r="179" spans="5:8" ht="15" thickBot="1">
      <c r="E179" s="118" t="s">
        <v>2592</v>
      </c>
      <c r="F179" s="118" t="s">
        <v>2476</v>
      </c>
      <c r="G179" s="119">
        <v>61.566699999999997</v>
      </c>
      <c r="H179" s="119">
        <v>11.066700000000001</v>
      </c>
    </row>
    <row r="180" spans="5:8" ht="15" thickBot="1">
      <c r="E180" s="118" t="s">
        <v>2593</v>
      </c>
      <c r="F180" s="118" t="s">
        <v>2474</v>
      </c>
      <c r="G180" s="119">
        <v>66.083299999999994</v>
      </c>
      <c r="H180" s="119">
        <v>13.833299999999999</v>
      </c>
    </row>
    <row r="181" spans="5:8" ht="15" thickBot="1">
      <c r="E181" s="118" t="s">
        <v>2594</v>
      </c>
      <c r="F181" s="118" t="s">
        <v>2488</v>
      </c>
      <c r="G181" s="119">
        <v>58.141800000000003</v>
      </c>
      <c r="H181" s="119">
        <v>8.0801999999999996</v>
      </c>
    </row>
    <row r="182" spans="5:8" ht="15" thickBot="1">
      <c r="E182" s="118" t="s">
        <v>628</v>
      </c>
      <c r="F182" s="118" t="s">
        <v>2465</v>
      </c>
      <c r="G182" s="119">
        <v>58.886899999999997</v>
      </c>
      <c r="H182" s="119">
        <v>9.3468999999999998</v>
      </c>
    </row>
    <row r="183" spans="5:8" ht="15" thickBot="1">
      <c r="E183" s="118" t="s">
        <v>659</v>
      </c>
      <c r="F183" s="118" t="s">
        <v>2488</v>
      </c>
      <c r="G183" s="119">
        <v>58.146700000000003</v>
      </c>
      <c r="H183" s="119">
        <v>7.9955999999999996</v>
      </c>
    </row>
    <row r="184" spans="5:8" ht="15" thickBot="1">
      <c r="E184" s="118" t="s">
        <v>253</v>
      </c>
      <c r="F184" s="118" t="s">
        <v>2472</v>
      </c>
      <c r="G184" s="119">
        <v>63.110500000000002</v>
      </c>
      <c r="H184" s="119">
        <v>7.7279</v>
      </c>
    </row>
    <row r="185" spans="5:8" ht="15" thickBot="1">
      <c r="E185" s="118" t="s">
        <v>2595</v>
      </c>
      <c r="F185" s="118" t="s">
        <v>2464</v>
      </c>
      <c r="G185" s="119">
        <v>63.399799999999999</v>
      </c>
      <c r="H185" s="119">
        <v>9.4986999999999995</v>
      </c>
    </row>
    <row r="186" spans="5:8" ht="15" thickBot="1">
      <c r="E186" s="118" t="s">
        <v>2596</v>
      </c>
      <c r="F186" s="118" t="s">
        <v>2475</v>
      </c>
      <c r="G186" s="119">
        <v>70.498999999999995</v>
      </c>
      <c r="H186" s="119">
        <v>23.9739</v>
      </c>
    </row>
    <row r="187" spans="5:8" ht="15" thickBot="1">
      <c r="E187" s="118" t="s">
        <v>699</v>
      </c>
      <c r="F187" s="118" t="s">
        <v>2488</v>
      </c>
      <c r="G187" s="119">
        <v>58.338099999999997</v>
      </c>
      <c r="H187" s="119">
        <v>7.0231000000000003</v>
      </c>
    </row>
    <row r="188" spans="5:8" ht="15" thickBot="1">
      <c r="E188" s="118" t="s">
        <v>642</v>
      </c>
      <c r="F188" s="118" t="s">
        <v>2465</v>
      </c>
      <c r="G188" s="119">
        <v>59.404200000000003</v>
      </c>
      <c r="H188" s="119">
        <v>8.4910999999999994</v>
      </c>
    </row>
    <row r="189" spans="5:8" ht="15" thickBot="1">
      <c r="E189" s="118" t="s">
        <v>240</v>
      </c>
      <c r="F189" s="118" t="s">
        <v>2467</v>
      </c>
      <c r="G189" s="119">
        <v>59.062199999999997</v>
      </c>
      <c r="H189" s="119">
        <v>5.4116999999999997</v>
      </c>
    </row>
    <row r="190" spans="5:8" ht="15" thickBot="1">
      <c r="E190" s="118" t="s">
        <v>2597</v>
      </c>
      <c r="F190" s="118" t="s">
        <v>2464</v>
      </c>
      <c r="G190" s="119">
        <v>63.290599999999998</v>
      </c>
      <c r="H190" s="119">
        <v>9.0899000000000001</v>
      </c>
    </row>
    <row r="191" spans="5:8" ht="15" thickBot="1">
      <c r="E191" s="118" t="s">
        <v>2598</v>
      </c>
      <c r="F191" s="118" t="s">
        <v>2482</v>
      </c>
      <c r="G191" s="119">
        <v>61.051099999999998</v>
      </c>
      <c r="H191" s="119">
        <v>7.5978000000000003</v>
      </c>
    </row>
    <row r="192" spans="5:8" ht="15" thickBot="1">
      <c r="E192" s="118" t="s">
        <v>2599</v>
      </c>
      <c r="F192" s="118" t="s">
        <v>2475</v>
      </c>
      <c r="G192" s="119">
        <v>70.043599999999998</v>
      </c>
      <c r="H192" s="119">
        <v>24.9758</v>
      </c>
    </row>
    <row r="193" spans="5:8" ht="15" thickBot="1">
      <c r="E193" s="118" t="s">
        <v>2600</v>
      </c>
      <c r="F193" s="118" t="s">
        <v>2470</v>
      </c>
      <c r="G193" s="119">
        <v>59.834200000000003</v>
      </c>
      <c r="H193" s="119">
        <v>9.5759000000000007</v>
      </c>
    </row>
    <row r="194" spans="5:8" ht="15" thickBot="1">
      <c r="E194" s="118" t="s">
        <v>2601</v>
      </c>
      <c r="F194" s="118" t="s">
        <v>2465</v>
      </c>
      <c r="G194" s="119">
        <v>59</v>
      </c>
      <c r="H194" s="119">
        <v>9.75</v>
      </c>
    </row>
    <row r="195" spans="5:8" ht="15" thickBot="1">
      <c r="E195" s="118" t="s">
        <v>2602</v>
      </c>
      <c r="F195" s="118" t="s">
        <v>2472</v>
      </c>
      <c r="G195" s="119">
        <v>62.437199999999997</v>
      </c>
      <c r="H195" s="119">
        <v>6.1889000000000003</v>
      </c>
    </row>
    <row r="196" spans="5:8" ht="15" thickBot="1">
      <c r="E196" s="118" t="s">
        <v>2603</v>
      </c>
      <c r="F196" s="118" t="s">
        <v>2472</v>
      </c>
      <c r="G196" s="119">
        <v>62.216700000000003</v>
      </c>
      <c r="H196" s="119">
        <v>5.6</v>
      </c>
    </row>
    <row r="197" spans="5:8" ht="15" thickBot="1">
      <c r="E197" s="118" t="s">
        <v>614</v>
      </c>
      <c r="F197" s="118" t="s">
        <v>2479</v>
      </c>
      <c r="G197" s="119">
        <v>59.053199999999997</v>
      </c>
      <c r="H197" s="119">
        <v>10.027100000000001</v>
      </c>
    </row>
    <row r="198" spans="5:8" ht="15" thickBot="1">
      <c r="E198" s="118" t="s">
        <v>2604</v>
      </c>
      <c r="F198" s="118" t="s">
        <v>2522</v>
      </c>
      <c r="G198" s="119">
        <v>64.500699999999995</v>
      </c>
      <c r="H198" s="119">
        <v>10.895899999999999</v>
      </c>
    </row>
    <row r="199" spans="5:8" ht="15" thickBot="1">
      <c r="E199" s="118" t="s">
        <v>2605</v>
      </c>
      <c r="F199" s="118" t="s">
        <v>2474</v>
      </c>
      <c r="G199" s="119">
        <v>67.776499999999999</v>
      </c>
      <c r="H199" s="119">
        <v>15.014699999999999</v>
      </c>
    </row>
    <row r="200" spans="5:8" ht="15" thickBot="1">
      <c r="E200" s="118" t="s">
        <v>844</v>
      </c>
      <c r="F200" s="118" t="s">
        <v>2522</v>
      </c>
      <c r="G200" s="119">
        <v>65.083299999999994</v>
      </c>
      <c r="H200" s="119">
        <v>11.633599999999999</v>
      </c>
    </row>
    <row r="201" spans="5:8" ht="15" thickBot="1">
      <c r="E201" s="118" t="s">
        <v>2606</v>
      </c>
      <c r="F201" s="118" t="s">
        <v>2474</v>
      </c>
      <c r="G201" s="119">
        <v>68.145200000000003</v>
      </c>
      <c r="H201" s="119">
        <v>13.599299999999999</v>
      </c>
    </row>
    <row r="202" spans="5:8" ht="15" thickBot="1">
      <c r="E202" s="118" t="s">
        <v>2607</v>
      </c>
      <c r="F202" s="118" t="s">
        <v>2522</v>
      </c>
      <c r="G202" s="119">
        <v>63.676699999999997</v>
      </c>
      <c r="H202" s="119">
        <v>10.61</v>
      </c>
    </row>
    <row r="203" spans="5:8" ht="15" thickBot="1">
      <c r="E203" s="118" t="s">
        <v>2608</v>
      </c>
      <c r="F203" s="118" t="s">
        <v>2474</v>
      </c>
      <c r="G203" s="119">
        <v>66.066699999999997</v>
      </c>
      <c r="H203" s="119">
        <v>12.95</v>
      </c>
    </row>
    <row r="204" spans="5:8" ht="15" thickBot="1">
      <c r="E204" s="118" t="s">
        <v>2609</v>
      </c>
      <c r="F204" s="118" t="s">
        <v>2494</v>
      </c>
      <c r="G204" s="119">
        <v>60.666699999999999</v>
      </c>
      <c r="H204" s="119">
        <v>10.8</v>
      </c>
    </row>
    <row r="205" spans="5:8" ht="15" thickBot="1">
      <c r="E205" s="118" t="s">
        <v>2610</v>
      </c>
      <c r="F205" s="118" t="s">
        <v>2464</v>
      </c>
      <c r="G205" s="119">
        <v>63.511000000000003</v>
      </c>
      <c r="H205" s="119">
        <v>9.8088999999999995</v>
      </c>
    </row>
    <row r="206" spans="5:8" ht="15" thickBot="1">
      <c r="E206" s="118" t="s">
        <v>2611</v>
      </c>
      <c r="F206" s="118" t="s">
        <v>2486</v>
      </c>
      <c r="G206" s="119">
        <v>69.383600000000001</v>
      </c>
      <c r="H206" s="119">
        <v>17.967500000000001</v>
      </c>
    </row>
    <row r="207" spans="5:8" ht="15" thickBot="1">
      <c r="E207" s="118" t="s">
        <v>563</v>
      </c>
      <c r="F207" s="118" t="s">
        <v>2494</v>
      </c>
      <c r="G207" s="119">
        <v>62.210599999999999</v>
      </c>
      <c r="H207" s="119">
        <v>8.6447000000000003</v>
      </c>
    </row>
    <row r="208" spans="5:8" ht="15" thickBot="1">
      <c r="E208" s="118" t="s">
        <v>826</v>
      </c>
      <c r="F208" s="118" t="s">
        <v>2522</v>
      </c>
      <c r="G208" s="119">
        <v>63.746400000000001</v>
      </c>
      <c r="H208" s="119">
        <v>11.2996</v>
      </c>
    </row>
    <row r="209" spans="5:8" ht="15" thickBot="1">
      <c r="E209" s="118" t="s">
        <v>2612</v>
      </c>
      <c r="F209" s="118" t="s">
        <v>2472</v>
      </c>
      <c r="G209" s="119">
        <v>63.116700000000002</v>
      </c>
      <c r="H209" s="119">
        <v>8.3000000000000007</v>
      </c>
    </row>
    <row r="210" spans="5:8" ht="15" thickBot="1">
      <c r="E210" s="118" t="s">
        <v>501</v>
      </c>
      <c r="F210" s="118" t="s">
        <v>2470</v>
      </c>
      <c r="G210" s="119">
        <v>59.8675</v>
      </c>
      <c r="H210" s="119">
        <v>10.2142</v>
      </c>
    </row>
    <row r="211" spans="5:8" ht="15" thickBot="1">
      <c r="E211" s="118" t="s">
        <v>518</v>
      </c>
      <c r="F211" s="118" t="s">
        <v>2494</v>
      </c>
      <c r="G211" s="119">
        <v>61.114600000000003</v>
      </c>
      <c r="H211" s="119">
        <v>10.4674</v>
      </c>
    </row>
    <row r="212" spans="5:8" ht="15" thickBot="1">
      <c r="E212" s="118" t="s">
        <v>675</v>
      </c>
      <c r="F212" s="118" t="s">
        <v>2477</v>
      </c>
      <c r="G212" s="119">
        <v>58.248800000000003</v>
      </c>
      <c r="H212" s="119">
        <v>8.3778000000000006</v>
      </c>
    </row>
    <row r="213" spans="5:8" ht="15" thickBot="1">
      <c r="E213" s="118" t="s">
        <v>463</v>
      </c>
      <c r="F213" s="118" t="s">
        <v>2484</v>
      </c>
      <c r="G213" s="119">
        <v>59.95</v>
      </c>
      <c r="H213" s="119">
        <v>11.083299999999999</v>
      </c>
    </row>
    <row r="214" spans="5:8" ht="15" thickBot="1">
      <c r="E214" s="118" t="s">
        <v>2613</v>
      </c>
      <c r="F214" s="118" t="s">
        <v>2492</v>
      </c>
      <c r="G214" s="119">
        <v>60.624699999999997</v>
      </c>
      <c r="H214" s="119">
        <v>5.3282999999999996</v>
      </c>
    </row>
    <row r="215" spans="5:8" ht="15" thickBot="1">
      <c r="E215" s="118" t="s">
        <v>567</v>
      </c>
      <c r="F215" s="118" t="s">
        <v>2494</v>
      </c>
      <c r="G215" s="119">
        <v>61.8108</v>
      </c>
      <c r="H215" s="119">
        <v>8.6392000000000007</v>
      </c>
    </row>
    <row r="216" spans="5:8" ht="15" thickBot="1">
      <c r="E216" s="118" t="s">
        <v>2614</v>
      </c>
      <c r="F216" s="118" t="s">
        <v>203</v>
      </c>
      <c r="G216" s="119">
        <v>59.95</v>
      </c>
      <c r="H216" s="119">
        <v>10.466699999999999</v>
      </c>
    </row>
    <row r="217" spans="5:8" ht="15" thickBot="1">
      <c r="E217" s="118" t="s">
        <v>2615</v>
      </c>
      <c r="F217" s="118" t="s">
        <v>2492</v>
      </c>
      <c r="G217" s="119">
        <v>60.533299999999997</v>
      </c>
      <c r="H217" s="119">
        <v>5.5</v>
      </c>
    </row>
    <row r="218" spans="5:8" ht="15" thickBot="1">
      <c r="E218" s="118" t="s">
        <v>511</v>
      </c>
      <c r="F218" s="118" t="s">
        <v>2494</v>
      </c>
      <c r="G218" s="119">
        <v>60.252800000000001</v>
      </c>
      <c r="H218" s="119">
        <v>10.667199999999999</v>
      </c>
    </row>
    <row r="219" spans="5:8" ht="15" thickBot="1">
      <c r="E219" s="118" t="s">
        <v>337</v>
      </c>
      <c r="F219" s="118" t="s">
        <v>2474</v>
      </c>
      <c r="G219" s="119">
        <v>66.431899999999999</v>
      </c>
      <c r="H219" s="119">
        <v>12.855</v>
      </c>
    </row>
    <row r="220" spans="5:8" ht="15" thickBot="1">
      <c r="E220" s="118" t="s">
        <v>695</v>
      </c>
      <c r="F220" s="118" t="s">
        <v>2488</v>
      </c>
      <c r="G220" s="119">
        <v>58.133299999999998</v>
      </c>
      <c r="H220" s="119">
        <v>7.0833000000000004</v>
      </c>
    </row>
    <row r="221" spans="5:8" ht="15" thickBot="1">
      <c r="E221" s="118" t="s">
        <v>2616</v>
      </c>
      <c r="F221" s="118" t="s">
        <v>2486</v>
      </c>
      <c r="G221" s="119">
        <v>69.583299999999994</v>
      </c>
      <c r="H221" s="119">
        <v>20.216699999999999</v>
      </c>
    </row>
    <row r="222" spans="5:8" ht="15" thickBot="1">
      <c r="E222" s="118" t="s">
        <v>356</v>
      </c>
      <c r="F222" s="118" t="s">
        <v>2474</v>
      </c>
      <c r="G222" s="119">
        <v>68.404200000000003</v>
      </c>
      <c r="H222" s="119">
        <v>15.571400000000001</v>
      </c>
    </row>
    <row r="223" spans="5:8" ht="15" thickBot="1">
      <c r="E223" s="118" t="s">
        <v>461</v>
      </c>
      <c r="F223" s="118" t="s">
        <v>2484</v>
      </c>
      <c r="G223" s="119">
        <v>59.898899999999998</v>
      </c>
      <c r="H223" s="119">
        <v>10.9642</v>
      </c>
    </row>
    <row r="224" spans="5:8" ht="15" thickBot="1">
      <c r="E224" s="118" t="s">
        <v>524</v>
      </c>
      <c r="F224" s="118" t="s">
        <v>2476</v>
      </c>
      <c r="G224" s="119">
        <v>60.825299999999999</v>
      </c>
      <c r="H224" s="119">
        <v>11.3908</v>
      </c>
    </row>
    <row r="225" spans="5:8" ht="15" thickBot="1">
      <c r="E225" s="118" t="s">
        <v>2617</v>
      </c>
      <c r="F225" s="118" t="s">
        <v>2522</v>
      </c>
      <c r="G225" s="119">
        <v>64.071899999999999</v>
      </c>
      <c r="H225" s="119">
        <v>11.2187</v>
      </c>
    </row>
    <row r="226" spans="5:8" ht="15" thickBot="1">
      <c r="E226" s="118" t="s">
        <v>814</v>
      </c>
      <c r="F226" s="118" t="s">
        <v>2464</v>
      </c>
      <c r="G226" s="119">
        <v>63.372799999999998</v>
      </c>
      <c r="H226" s="119">
        <v>10.7508</v>
      </c>
    </row>
    <row r="227" spans="5:8" ht="15" thickBot="1">
      <c r="E227" s="118" t="s">
        <v>2619</v>
      </c>
      <c r="F227" s="118" t="s">
        <v>2488</v>
      </c>
      <c r="G227" s="119">
        <v>58.033299999999997</v>
      </c>
      <c r="H227" s="119">
        <v>7.4832999999999998</v>
      </c>
    </row>
    <row r="228" spans="5:8" ht="15" thickBot="1">
      <c r="E228" s="118" t="s">
        <v>2620</v>
      </c>
      <c r="F228" s="118" t="s">
        <v>2492</v>
      </c>
      <c r="G228" s="119">
        <v>60.6417</v>
      </c>
      <c r="H228" s="119">
        <v>5.0392000000000001</v>
      </c>
    </row>
    <row r="229" spans="5:8" ht="15" thickBot="1">
      <c r="E229" s="118" t="s">
        <v>2621</v>
      </c>
      <c r="F229" s="118" t="s">
        <v>2488</v>
      </c>
      <c r="G229" s="119">
        <v>58.242800000000003</v>
      </c>
      <c r="H229" s="119">
        <v>7.4969000000000001</v>
      </c>
    </row>
    <row r="230" spans="5:8" ht="15" thickBot="1">
      <c r="E230" s="118" t="s">
        <v>2622</v>
      </c>
      <c r="F230" s="118" t="s">
        <v>2492</v>
      </c>
      <c r="G230" s="119">
        <v>60.838299999999997</v>
      </c>
      <c r="H230" s="119">
        <v>5.4485999999999999</v>
      </c>
    </row>
    <row r="231" spans="5:8" ht="15" thickBot="1">
      <c r="E231" s="118" t="s">
        <v>2623</v>
      </c>
      <c r="F231" s="118" t="s">
        <v>2475</v>
      </c>
      <c r="G231" s="119">
        <v>71.037300000000002</v>
      </c>
      <c r="H231" s="119">
        <v>27.8507</v>
      </c>
    </row>
    <row r="232" spans="5:8" ht="15" thickBot="1">
      <c r="E232" s="118" t="s">
        <v>2624</v>
      </c>
      <c r="F232" s="118" t="s">
        <v>2492</v>
      </c>
      <c r="G232" s="119">
        <v>60.5642</v>
      </c>
      <c r="H232" s="119">
        <v>5.1185999999999998</v>
      </c>
    </row>
    <row r="233" spans="5:8" ht="15" thickBot="1">
      <c r="E233" s="118" t="s">
        <v>2625</v>
      </c>
      <c r="F233" s="118" t="s">
        <v>2464</v>
      </c>
      <c r="G233" s="119">
        <v>63.045999999999999</v>
      </c>
      <c r="H233" s="119">
        <v>9.7109000000000005</v>
      </c>
    </row>
    <row r="234" spans="5:8" ht="15" thickBot="1">
      <c r="E234" s="118" t="s">
        <v>810</v>
      </c>
      <c r="F234" s="118" t="s">
        <v>2464</v>
      </c>
      <c r="G234" s="119">
        <v>63.285600000000002</v>
      </c>
      <c r="H234" s="119">
        <v>10.2781</v>
      </c>
    </row>
    <row r="235" spans="5:8" ht="15" thickBot="1">
      <c r="E235" s="118" t="s">
        <v>820</v>
      </c>
      <c r="F235" s="118" t="s">
        <v>2522</v>
      </c>
      <c r="G235" s="119">
        <v>63.438099999999999</v>
      </c>
      <c r="H235" s="119">
        <v>11.849399999999999</v>
      </c>
    </row>
    <row r="236" spans="5:8" ht="15" thickBot="1">
      <c r="E236" s="118" t="s">
        <v>2626</v>
      </c>
      <c r="F236" s="118" t="s">
        <v>2474</v>
      </c>
      <c r="G236" s="119">
        <v>66.7881</v>
      </c>
      <c r="H236" s="119">
        <v>13.675800000000001</v>
      </c>
    </row>
    <row r="237" spans="5:8" ht="15" thickBot="1">
      <c r="E237" s="118" t="s">
        <v>2627</v>
      </c>
      <c r="F237" s="118" t="s">
        <v>2472</v>
      </c>
      <c r="G237" s="119">
        <v>62.708599999999997</v>
      </c>
      <c r="H237" s="119">
        <v>6.7967000000000004</v>
      </c>
    </row>
    <row r="238" spans="5:8" ht="15" thickBot="1">
      <c r="E238" s="118" t="s">
        <v>2628</v>
      </c>
      <c r="F238" s="118" t="s">
        <v>2470</v>
      </c>
      <c r="G238" s="119">
        <v>59.75</v>
      </c>
      <c r="H238" s="119">
        <v>10.0167</v>
      </c>
    </row>
    <row r="239" spans="5:8" ht="15" thickBot="1">
      <c r="E239" s="118" t="s">
        <v>2629</v>
      </c>
      <c r="F239" s="118" t="s">
        <v>2492</v>
      </c>
      <c r="G239" s="119">
        <v>60.816099999999999</v>
      </c>
      <c r="H239" s="119">
        <v>5.8052999999999999</v>
      </c>
    </row>
    <row r="240" spans="5:8" ht="15" thickBot="1">
      <c r="E240" s="118" t="s">
        <v>2630</v>
      </c>
      <c r="F240" s="118" t="s">
        <v>2474</v>
      </c>
      <c r="G240" s="119">
        <v>66.316699999999997</v>
      </c>
      <c r="H240" s="119">
        <v>14.166700000000001</v>
      </c>
    </row>
    <row r="241" spans="5:8" ht="15" thickBot="1">
      <c r="E241" s="118" t="s">
        <v>2631</v>
      </c>
      <c r="F241" s="118" t="s">
        <v>2486</v>
      </c>
      <c r="G241" s="119">
        <v>69.133300000000006</v>
      </c>
      <c r="H241" s="119">
        <v>18.616700000000002</v>
      </c>
    </row>
    <row r="242" spans="5:8" ht="15" thickBot="1">
      <c r="E242" s="118" t="s">
        <v>2632</v>
      </c>
      <c r="F242" s="118" t="s">
        <v>2467</v>
      </c>
      <c r="G242" s="119">
        <v>58.466700000000003</v>
      </c>
      <c r="H242" s="119">
        <v>6.5332999999999997</v>
      </c>
    </row>
    <row r="243" spans="5:8" ht="15" thickBot="1">
      <c r="E243" s="118" t="s">
        <v>255</v>
      </c>
      <c r="F243" s="118" t="s">
        <v>2472</v>
      </c>
      <c r="G243" s="119">
        <v>62.7333</v>
      </c>
      <c r="H243" s="119">
        <v>7.1833</v>
      </c>
    </row>
    <row r="244" spans="5:8" ht="15" thickBot="1">
      <c r="E244" s="118" t="s">
        <v>2633</v>
      </c>
      <c r="F244" s="118" t="s">
        <v>2474</v>
      </c>
      <c r="G244" s="119">
        <v>67.006699999999995</v>
      </c>
      <c r="H244" s="119">
        <v>14.5764</v>
      </c>
    </row>
    <row r="245" spans="5:8" ht="15" thickBot="1">
      <c r="E245" s="118" t="s">
        <v>2634</v>
      </c>
      <c r="F245" s="118" t="s">
        <v>2474</v>
      </c>
      <c r="G245" s="119">
        <v>65.833299999999994</v>
      </c>
      <c r="H245" s="119">
        <v>13.2</v>
      </c>
    </row>
    <row r="246" spans="5:8" ht="15" thickBot="1">
      <c r="E246" s="118" t="s">
        <v>414</v>
      </c>
      <c r="F246" s="118" t="s">
        <v>2490</v>
      </c>
      <c r="G246" s="119">
        <v>59.433999999999997</v>
      </c>
      <c r="H246" s="119">
        <v>10.6577</v>
      </c>
    </row>
    <row r="247" spans="5:8" ht="15" thickBot="1">
      <c r="E247" s="118" t="s">
        <v>2635</v>
      </c>
      <c r="F247" s="118" t="s">
        <v>2474</v>
      </c>
      <c r="G247" s="119">
        <v>68.900000000000006</v>
      </c>
      <c r="H247" s="119">
        <v>15.083299999999999</v>
      </c>
    </row>
    <row r="248" spans="5:8" ht="15" thickBot="1">
      <c r="E248" s="118" t="s">
        <v>2636</v>
      </c>
      <c r="F248" s="118" t="s">
        <v>2490</v>
      </c>
      <c r="G248" s="119">
        <v>59.55</v>
      </c>
      <c r="H248" s="119">
        <v>11.333299999999999</v>
      </c>
    </row>
    <row r="249" spans="5:8" ht="15" thickBot="1">
      <c r="E249" s="118" t="s">
        <v>2618</v>
      </c>
      <c r="F249" s="118" t="s">
        <v>2482</v>
      </c>
      <c r="G249" s="119">
        <v>61.933300000000003</v>
      </c>
      <c r="H249" s="119">
        <v>5.1166999999999998</v>
      </c>
    </row>
    <row r="250" spans="5:8" ht="15" thickBot="1">
      <c r="E250" s="118" t="s">
        <v>2637</v>
      </c>
      <c r="F250" s="118" t="s">
        <v>2522</v>
      </c>
      <c r="G250" s="119">
        <v>64.289199999999994</v>
      </c>
      <c r="H250" s="119">
        <v>11.176399999999999</v>
      </c>
    </row>
    <row r="251" spans="5:8" ht="15" thickBot="1">
      <c r="E251" s="118" t="s">
        <v>2638</v>
      </c>
      <c r="F251" s="118" t="s">
        <v>2522</v>
      </c>
      <c r="G251" s="119">
        <v>64.466999999999999</v>
      </c>
      <c r="H251" s="119">
        <v>11.494</v>
      </c>
    </row>
    <row r="252" spans="5:8" ht="15" thickBot="1">
      <c r="E252" s="118" t="s">
        <v>834</v>
      </c>
      <c r="F252" s="118" t="s">
        <v>2522</v>
      </c>
      <c r="G252" s="119">
        <v>64.871899999999997</v>
      </c>
      <c r="H252" s="119">
        <v>12.9764</v>
      </c>
    </row>
    <row r="253" spans="5:8" ht="15" thickBot="1">
      <c r="E253" s="118" t="s">
        <v>475</v>
      </c>
      <c r="F253" s="118" t="s">
        <v>2484</v>
      </c>
      <c r="G253" s="119">
        <v>60.245600000000003</v>
      </c>
      <c r="H253" s="119">
        <v>10.9528</v>
      </c>
    </row>
    <row r="254" spans="5:8" ht="15" thickBot="1">
      <c r="E254" s="118" t="s">
        <v>306</v>
      </c>
      <c r="F254" s="118" t="s">
        <v>2474</v>
      </c>
      <c r="G254" s="119">
        <v>68.438299999999998</v>
      </c>
      <c r="H254" s="119">
        <v>17.427800000000001</v>
      </c>
    </row>
    <row r="255" spans="5:8" ht="15" thickBot="1">
      <c r="E255" s="118" t="s">
        <v>2639</v>
      </c>
      <c r="F255" s="118" t="s">
        <v>2482</v>
      </c>
      <c r="G255" s="119">
        <v>61.560600000000001</v>
      </c>
      <c r="H255" s="119">
        <v>5.8552999999999997</v>
      </c>
    </row>
    <row r="256" spans="5:8" ht="15" thickBot="1">
      <c r="E256" s="118" t="s">
        <v>2640</v>
      </c>
      <c r="F256" s="118" t="s">
        <v>2470</v>
      </c>
      <c r="G256" s="119">
        <v>59.764699999999998</v>
      </c>
      <c r="H256" s="119">
        <v>10.033300000000001</v>
      </c>
    </row>
    <row r="257" spans="5:8" ht="15" thickBot="1">
      <c r="E257" s="118" t="s">
        <v>483</v>
      </c>
      <c r="F257" s="118" t="s">
        <v>2470</v>
      </c>
      <c r="G257" s="119">
        <v>60.558300000000003</v>
      </c>
      <c r="H257" s="119">
        <v>9.1011000000000006</v>
      </c>
    </row>
    <row r="258" spans="5:8" ht="15" thickBot="1">
      <c r="E258" s="118" t="s">
        <v>331</v>
      </c>
      <c r="F258" s="118" t="s">
        <v>2474</v>
      </c>
      <c r="G258" s="119">
        <v>66.257800000000003</v>
      </c>
      <c r="H258" s="119">
        <v>13.035</v>
      </c>
    </row>
    <row r="259" spans="5:8" ht="15" thickBot="1">
      <c r="E259" s="118" t="s">
        <v>2641</v>
      </c>
      <c r="F259" s="118" t="s">
        <v>203</v>
      </c>
      <c r="G259" s="119">
        <v>59.808599999999998</v>
      </c>
      <c r="H259" s="119">
        <v>10.6556</v>
      </c>
    </row>
    <row r="260" spans="5:8" ht="15" thickBot="1">
      <c r="E260" s="118" t="s">
        <v>465</v>
      </c>
      <c r="F260" s="118" t="s">
        <v>2484</v>
      </c>
      <c r="G260" s="119">
        <v>60.073099999999997</v>
      </c>
      <c r="H260" s="119">
        <v>10.872199999999999</v>
      </c>
    </row>
    <row r="261" spans="5:8" ht="15" thickBot="1">
      <c r="E261" s="118" t="s">
        <v>2642</v>
      </c>
      <c r="F261" s="118" t="s">
        <v>2488</v>
      </c>
      <c r="G261" s="119">
        <v>58.15</v>
      </c>
      <c r="H261" s="119">
        <v>7.85</v>
      </c>
    </row>
    <row r="262" spans="5:8" ht="15" thickBot="1">
      <c r="E262" s="118" t="s">
        <v>2643</v>
      </c>
      <c r="F262" s="118" t="s">
        <v>2482</v>
      </c>
      <c r="G262" s="119">
        <v>61.9</v>
      </c>
      <c r="H262" s="119">
        <v>6</v>
      </c>
    </row>
    <row r="263" spans="5:8" ht="15" thickBot="1">
      <c r="E263" s="118" t="s">
        <v>571</v>
      </c>
      <c r="F263" s="118" t="s">
        <v>2494</v>
      </c>
      <c r="G263" s="119">
        <v>61.595599999999997</v>
      </c>
      <c r="H263" s="119">
        <v>9.7481000000000009</v>
      </c>
    </row>
    <row r="264" spans="5:8" ht="15" thickBot="1">
      <c r="E264" s="118" t="s">
        <v>2644</v>
      </c>
      <c r="F264" s="118" t="s">
        <v>2522</v>
      </c>
      <c r="G264" s="119">
        <v>64.467500000000001</v>
      </c>
      <c r="H264" s="119">
        <v>13.5908</v>
      </c>
    </row>
    <row r="265" spans="5:8" ht="15" thickBot="1">
      <c r="E265" s="118" t="s">
        <v>2645</v>
      </c>
      <c r="F265" s="118" t="s">
        <v>2484</v>
      </c>
      <c r="G265" s="119">
        <v>59.75</v>
      </c>
      <c r="H265" s="119">
        <v>10.8667</v>
      </c>
    </row>
    <row r="266" spans="5:8" ht="15" thickBot="1">
      <c r="E266" s="118" t="s">
        <v>2646</v>
      </c>
      <c r="F266" s="118" t="s">
        <v>2470</v>
      </c>
      <c r="G266" s="119">
        <v>60.166699999999999</v>
      </c>
      <c r="H266" s="119">
        <v>9.6166999999999998</v>
      </c>
    </row>
    <row r="267" spans="5:8" ht="15" thickBot="1">
      <c r="E267" s="118" t="s">
        <v>2647</v>
      </c>
      <c r="F267" s="118" t="s">
        <v>2492</v>
      </c>
      <c r="G267" s="119">
        <v>60.366700000000002</v>
      </c>
      <c r="H267" s="119">
        <v>6.1333000000000002</v>
      </c>
    </row>
    <row r="268" spans="5:8" ht="15" thickBot="1">
      <c r="E268" s="118" t="s">
        <v>620</v>
      </c>
      <c r="F268" s="118" t="s">
        <v>2465</v>
      </c>
      <c r="G268" s="119">
        <v>59.561700000000002</v>
      </c>
      <c r="H268" s="119">
        <v>9.2658000000000005</v>
      </c>
    </row>
    <row r="269" spans="5:8" ht="15" thickBot="1">
      <c r="E269" s="118" t="s">
        <v>2648</v>
      </c>
      <c r="F269" s="118" t="s">
        <v>2479</v>
      </c>
      <c r="G269" s="119">
        <v>59.201099999999997</v>
      </c>
      <c r="H269" s="119">
        <v>10.4078</v>
      </c>
    </row>
    <row r="270" spans="5:8" ht="15" thickBot="1">
      <c r="E270" s="118" t="s">
        <v>2649</v>
      </c>
      <c r="F270" s="118" t="s">
        <v>2492</v>
      </c>
      <c r="G270" s="119">
        <v>60.068899999999999</v>
      </c>
      <c r="H270" s="119">
        <v>6.5456000000000003</v>
      </c>
    </row>
    <row r="271" spans="5:8" ht="15" thickBot="1">
      <c r="E271" s="118" t="s">
        <v>2651</v>
      </c>
      <c r="F271" s="118" t="s">
        <v>2486</v>
      </c>
      <c r="G271" s="119">
        <v>69.602999999999994</v>
      </c>
      <c r="H271" s="119">
        <v>20.537099999999999</v>
      </c>
    </row>
    <row r="272" spans="5:8" ht="15" thickBot="1">
      <c r="E272" s="118" t="s">
        <v>800</v>
      </c>
      <c r="F272" s="118" t="s">
        <v>2464</v>
      </c>
      <c r="G272" s="119">
        <v>62.566699999999997</v>
      </c>
      <c r="H272" s="119">
        <v>9.6</v>
      </c>
    </row>
    <row r="273" spans="5:8" ht="15" thickBot="1">
      <c r="E273" s="118" t="s">
        <v>2653</v>
      </c>
      <c r="F273" s="118" t="s">
        <v>2484</v>
      </c>
      <c r="G273" s="119">
        <v>59.792499999999997</v>
      </c>
      <c r="H273" s="119">
        <v>10.7903</v>
      </c>
    </row>
    <row r="274" spans="5:8" ht="15" thickBot="1">
      <c r="E274" s="118" t="s">
        <v>2654</v>
      </c>
      <c r="F274" s="118" t="s">
        <v>2474</v>
      </c>
      <c r="G274" s="119">
        <v>68.085599999999999</v>
      </c>
      <c r="H274" s="119">
        <v>15.611700000000001</v>
      </c>
    </row>
    <row r="275" spans="5:8" ht="15" thickBot="1">
      <c r="E275" s="118" t="s">
        <v>2656</v>
      </c>
      <c r="F275" s="118" t="s">
        <v>2464</v>
      </c>
      <c r="G275" s="119">
        <v>63.312199999999997</v>
      </c>
      <c r="H275" s="119">
        <v>9.8533000000000008</v>
      </c>
    </row>
    <row r="276" spans="5:8" ht="15" thickBot="1">
      <c r="E276" s="118" t="s">
        <v>559</v>
      </c>
      <c r="F276" s="118" t="s">
        <v>2476</v>
      </c>
      <c r="G276" s="119">
        <v>62.476100000000002</v>
      </c>
      <c r="H276" s="119">
        <v>11.2431</v>
      </c>
    </row>
    <row r="277" spans="5:8" ht="15" thickBot="1">
      <c r="E277" s="118" t="s">
        <v>559</v>
      </c>
      <c r="F277" s="118" t="s">
        <v>2492</v>
      </c>
      <c r="G277" s="119">
        <v>60.226900000000001</v>
      </c>
      <c r="H277" s="119">
        <v>5.4757999999999996</v>
      </c>
    </row>
    <row r="278" spans="5:8" ht="15" thickBot="1">
      <c r="E278" s="118" t="s">
        <v>203</v>
      </c>
      <c r="F278" s="118" t="s">
        <v>203</v>
      </c>
      <c r="G278" s="119">
        <v>59.911099999999998</v>
      </c>
      <c r="H278" s="119">
        <v>10.752800000000001</v>
      </c>
    </row>
    <row r="279" spans="5:8" ht="15" thickBot="1">
      <c r="E279" s="118" t="s">
        <v>2660</v>
      </c>
      <c r="F279" s="118" t="s">
        <v>2486</v>
      </c>
      <c r="G279" s="119">
        <v>69.255399999999995</v>
      </c>
      <c r="H279" s="119">
        <v>19.881599999999999</v>
      </c>
    </row>
    <row r="280" spans="5:8" ht="15" thickBot="1">
      <c r="E280" s="118" t="s">
        <v>2661</v>
      </c>
      <c r="F280" s="118" t="s">
        <v>2494</v>
      </c>
      <c r="G280" s="119">
        <v>61.770600000000002</v>
      </c>
      <c r="H280" s="119">
        <v>9.5413999999999994</v>
      </c>
    </row>
    <row r="281" spans="5:8" ht="15" thickBot="1">
      <c r="E281" s="118" t="s">
        <v>616</v>
      </c>
      <c r="F281" s="118" t="s">
        <v>2465</v>
      </c>
      <c r="G281" s="119">
        <v>59.1419</v>
      </c>
      <c r="H281" s="119">
        <v>9.6568000000000005</v>
      </c>
    </row>
    <row r="282" spans="5:8" ht="15" thickBot="1">
      <c r="E282" s="118" t="s">
        <v>2662</v>
      </c>
      <c r="F282" s="118" t="s">
        <v>2470</v>
      </c>
      <c r="G282" s="119">
        <v>60.033299999999997</v>
      </c>
      <c r="H282" s="119">
        <v>9.6333000000000002</v>
      </c>
    </row>
    <row r="283" spans="5:8" ht="15" thickBot="1">
      <c r="E283" s="118" t="s">
        <v>436</v>
      </c>
      <c r="F283" s="118" t="s">
        <v>2490</v>
      </c>
      <c r="G283" s="119">
        <v>59.373100000000001</v>
      </c>
      <c r="H283" s="119">
        <v>11.420299999999999</v>
      </c>
    </row>
    <row r="284" spans="5:8" ht="15" thickBot="1">
      <c r="E284" s="118" t="s">
        <v>2663</v>
      </c>
      <c r="F284" s="118" t="s">
        <v>2474</v>
      </c>
      <c r="G284" s="119">
        <v>68.083299999999994</v>
      </c>
      <c r="H284" s="119">
        <v>13.2333</v>
      </c>
    </row>
    <row r="285" spans="5:8" ht="15" thickBot="1">
      <c r="E285" s="118" t="s">
        <v>230</v>
      </c>
      <c r="F285" s="118" t="s">
        <v>2467</v>
      </c>
      <c r="G285" s="119">
        <v>59.0017</v>
      </c>
      <c r="H285" s="119">
        <v>5.6153000000000004</v>
      </c>
    </row>
    <row r="286" spans="5:8" ht="15" thickBot="1">
      <c r="E286" s="118" t="s">
        <v>2664</v>
      </c>
      <c r="F286" s="118" t="s">
        <v>2522</v>
      </c>
      <c r="G286" s="119">
        <v>64.493600000000001</v>
      </c>
      <c r="H286" s="119">
        <v>11.9483</v>
      </c>
    </row>
    <row r="287" spans="5:8" ht="15" thickBot="1">
      <c r="E287" s="118" t="s">
        <v>2665</v>
      </c>
      <c r="F287" s="118" t="s">
        <v>2494</v>
      </c>
      <c r="G287" s="119">
        <v>60.716700000000003</v>
      </c>
      <c r="H287" s="119">
        <v>10.6167</v>
      </c>
    </row>
    <row r="288" spans="5:8" ht="15" thickBot="1">
      <c r="E288" s="118" t="s">
        <v>2666</v>
      </c>
      <c r="F288" s="118" t="s">
        <v>2474</v>
      </c>
      <c r="G288" s="119">
        <v>67.933700000000002</v>
      </c>
      <c r="H288" s="119">
        <v>13.0891</v>
      </c>
    </row>
    <row r="289" spans="5:8" ht="15" thickBot="1">
      <c r="E289" s="118" t="s">
        <v>2667</v>
      </c>
      <c r="F289" s="118" t="s">
        <v>2476</v>
      </c>
      <c r="G289" s="119">
        <v>61.133299999999998</v>
      </c>
      <c r="H289" s="119">
        <v>11.3667</v>
      </c>
    </row>
    <row r="290" spans="5:8" ht="15" thickBot="1">
      <c r="E290" s="118" t="s">
        <v>862</v>
      </c>
      <c r="F290" s="118" t="s">
        <v>2472</v>
      </c>
      <c r="G290" s="119">
        <v>63.042200000000001</v>
      </c>
      <c r="H290" s="119">
        <v>9.2894000000000005</v>
      </c>
    </row>
    <row r="291" spans="5:8" ht="15" thickBot="1">
      <c r="E291" s="118" t="s">
        <v>577</v>
      </c>
      <c r="F291" s="118" t="s">
        <v>2494</v>
      </c>
      <c r="G291" s="119">
        <v>61.535600000000002</v>
      </c>
      <c r="H291" s="119">
        <v>10.3081</v>
      </c>
    </row>
    <row r="292" spans="5:8" ht="15" thickBot="1">
      <c r="E292" s="118" t="s">
        <v>522</v>
      </c>
      <c r="F292" s="118" t="s">
        <v>2476</v>
      </c>
      <c r="G292" s="119">
        <v>61.0242</v>
      </c>
      <c r="H292" s="119">
        <v>10.8019</v>
      </c>
    </row>
    <row r="293" spans="5:8" ht="15" thickBot="1">
      <c r="E293" s="118" t="s">
        <v>2668</v>
      </c>
      <c r="F293" s="118" t="s">
        <v>2464</v>
      </c>
      <c r="G293" s="119">
        <v>63.6556</v>
      </c>
      <c r="H293" s="119">
        <v>10.0397</v>
      </c>
    </row>
    <row r="294" spans="5:8" ht="15" thickBot="1">
      <c r="E294" s="118" t="s">
        <v>653</v>
      </c>
      <c r="F294" s="118" t="s">
        <v>2477</v>
      </c>
      <c r="G294" s="119">
        <v>58.724699999999999</v>
      </c>
      <c r="H294" s="119">
        <v>9.23</v>
      </c>
    </row>
    <row r="295" spans="5:8" ht="15" thickBot="1">
      <c r="E295" s="118" t="s">
        <v>2669</v>
      </c>
      <c r="F295" s="118" t="s">
        <v>2465</v>
      </c>
      <c r="G295" s="119">
        <v>59.881100000000004</v>
      </c>
      <c r="H295" s="119">
        <v>8.5831</v>
      </c>
    </row>
    <row r="296" spans="5:8" ht="15" thickBot="1">
      <c r="E296" s="118" t="s">
        <v>2670</v>
      </c>
      <c r="F296" s="118" t="s">
        <v>2494</v>
      </c>
      <c r="G296" s="119">
        <v>60.2881</v>
      </c>
      <c r="H296" s="119">
        <v>10.6</v>
      </c>
    </row>
    <row r="297" spans="5:8" ht="15" thickBot="1">
      <c r="E297" s="118" t="s">
        <v>2671</v>
      </c>
      <c r="F297" s="118" t="s">
        <v>2464</v>
      </c>
      <c r="G297" s="119">
        <v>64.150300000000001</v>
      </c>
      <c r="H297" s="119">
        <v>10.3025</v>
      </c>
    </row>
    <row r="298" spans="5:8" ht="15" thickBot="1">
      <c r="E298" s="118" t="s">
        <v>2673</v>
      </c>
      <c r="F298" s="118" t="s">
        <v>2474</v>
      </c>
      <c r="G298" s="119">
        <v>67.099999999999994</v>
      </c>
      <c r="H298" s="119">
        <v>15.3833</v>
      </c>
    </row>
    <row r="299" spans="5:8" ht="15" thickBot="1">
      <c r="E299" s="118" t="s">
        <v>505</v>
      </c>
      <c r="F299" s="118" t="s">
        <v>2470</v>
      </c>
      <c r="G299" s="119">
        <v>59.983899999999998</v>
      </c>
      <c r="H299" s="119">
        <v>9.2952999999999992</v>
      </c>
    </row>
    <row r="300" spans="5:8" ht="15" thickBot="1">
      <c r="E300" s="118" t="s">
        <v>2675</v>
      </c>
      <c r="F300" s="118" t="s">
        <v>2492</v>
      </c>
      <c r="G300" s="119">
        <v>60.513300000000001</v>
      </c>
      <c r="H300" s="119">
        <v>4.9032999999999998</v>
      </c>
    </row>
    <row r="301" spans="5:8" ht="15" thickBot="1">
      <c r="E301" s="118" t="s">
        <v>2677</v>
      </c>
      <c r="F301" s="118" t="s">
        <v>2492</v>
      </c>
      <c r="G301" s="119">
        <v>59.9833</v>
      </c>
      <c r="H301" s="119">
        <v>6.0167000000000002</v>
      </c>
    </row>
    <row r="302" spans="5:8" ht="15" thickBot="1">
      <c r="E302" s="118" t="s">
        <v>2681</v>
      </c>
      <c r="F302" s="118" t="s">
        <v>2490</v>
      </c>
      <c r="G302" s="119">
        <v>59.374699999999997</v>
      </c>
      <c r="H302" s="119">
        <v>10.714700000000001</v>
      </c>
    </row>
    <row r="303" spans="5:8" ht="15" thickBot="1">
      <c r="E303" s="118" t="s">
        <v>438</v>
      </c>
      <c r="F303" s="118" t="s">
        <v>2490</v>
      </c>
      <c r="G303" s="119">
        <v>59.3489</v>
      </c>
      <c r="H303" s="119">
        <v>10.855</v>
      </c>
    </row>
    <row r="304" spans="5:8" ht="15" thickBot="1">
      <c r="E304" s="118" t="s">
        <v>2672</v>
      </c>
      <c r="F304" s="118" t="s">
        <v>2470</v>
      </c>
      <c r="G304" s="119">
        <v>60.271099999999997</v>
      </c>
      <c r="H304" s="119">
        <v>8.9536999999999995</v>
      </c>
    </row>
    <row r="305" spans="5:8" ht="15" thickBot="1">
      <c r="E305" s="118" t="s">
        <v>2674</v>
      </c>
      <c r="F305" s="118" t="s">
        <v>2490</v>
      </c>
      <c r="G305" s="119">
        <v>59.714399999999998</v>
      </c>
      <c r="H305" s="119">
        <v>11.8086</v>
      </c>
    </row>
    <row r="306" spans="5:8" ht="15" thickBot="1">
      <c r="E306" s="118" t="s">
        <v>804</v>
      </c>
      <c r="F306" s="118" t="s">
        <v>2464</v>
      </c>
      <c r="G306" s="119">
        <v>62.5747</v>
      </c>
      <c r="H306" s="119">
        <v>11.3842</v>
      </c>
    </row>
    <row r="307" spans="5:8" ht="15" thickBot="1">
      <c r="E307" s="118" t="s">
        <v>2676</v>
      </c>
      <c r="F307" s="118" t="s">
        <v>2522</v>
      </c>
      <c r="G307" s="119">
        <v>64.867999999999995</v>
      </c>
      <c r="H307" s="119">
        <v>11.205299999999999</v>
      </c>
    </row>
    <row r="308" spans="5:8" ht="15" thickBot="1">
      <c r="E308" s="118" t="s">
        <v>359</v>
      </c>
      <c r="F308" s="118" t="s">
        <v>2474</v>
      </c>
      <c r="G308" s="119">
        <v>67.52</v>
      </c>
      <c r="H308" s="119">
        <v>12.0989</v>
      </c>
    </row>
    <row r="309" spans="5:8" ht="15" thickBot="1">
      <c r="E309" s="118" t="s">
        <v>2678</v>
      </c>
      <c r="F309" s="118" t="s">
        <v>2470</v>
      </c>
      <c r="G309" s="119">
        <v>59.733600000000003</v>
      </c>
      <c r="H309" s="119">
        <v>10.428900000000001</v>
      </c>
    </row>
    <row r="310" spans="5:8" ht="15" thickBot="1">
      <c r="E310" s="118" t="s">
        <v>2679</v>
      </c>
      <c r="F310" s="118" t="s">
        <v>2522</v>
      </c>
      <c r="G310" s="119">
        <v>64.883799999999994</v>
      </c>
      <c r="H310" s="119">
        <v>13.5631</v>
      </c>
    </row>
    <row r="311" spans="5:8" ht="15" thickBot="1">
      <c r="E311" s="118" t="s">
        <v>2680</v>
      </c>
      <c r="F311" s="118" t="s">
        <v>2470</v>
      </c>
      <c r="G311" s="119">
        <v>60.076900000000002</v>
      </c>
      <c r="H311" s="119">
        <v>10.1965</v>
      </c>
    </row>
    <row r="312" spans="5:8" ht="15" thickBot="1">
      <c r="E312" s="118" t="s">
        <v>2682</v>
      </c>
      <c r="F312" s="118" t="s">
        <v>2470</v>
      </c>
      <c r="G312" s="119">
        <v>59.681699999999999</v>
      </c>
      <c r="H312" s="119">
        <v>10.524699999999999</v>
      </c>
    </row>
    <row r="313" spans="5:8" ht="15" thickBot="1">
      <c r="E313" s="118" t="s">
        <v>2683</v>
      </c>
      <c r="F313" s="118" t="s">
        <v>2476</v>
      </c>
      <c r="G313" s="119">
        <v>60.388500000000001</v>
      </c>
      <c r="H313" s="119">
        <v>11.537599999999999</v>
      </c>
    </row>
    <row r="314" spans="5:8" ht="15" thickBot="1">
      <c r="E314" s="118" t="s">
        <v>2684</v>
      </c>
      <c r="F314" s="118" t="s">
        <v>2492</v>
      </c>
      <c r="G314" s="119">
        <v>59.775300000000001</v>
      </c>
      <c r="H314" s="119">
        <v>5.3947000000000003</v>
      </c>
    </row>
    <row r="315" spans="5:8" ht="15" thickBot="1">
      <c r="E315" s="118" t="s">
        <v>2685</v>
      </c>
      <c r="F315" s="118" t="s">
        <v>2476</v>
      </c>
      <c r="G315" s="119">
        <v>60.4422</v>
      </c>
      <c r="H315" s="119">
        <v>11.568099999999999</v>
      </c>
    </row>
    <row r="316" spans="5:8" ht="15" thickBot="1">
      <c r="E316" s="118" t="s">
        <v>2685</v>
      </c>
      <c r="F316" s="118" t="s">
        <v>2467</v>
      </c>
      <c r="G316" s="119">
        <v>59.486699999999999</v>
      </c>
      <c r="H316" s="119">
        <v>6.2511000000000001</v>
      </c>
    </row>
    <row r="317" spans="5:8" ht="15" thickBot="1">
      <c r="E317" s="118" t="s">
        <v>2686</v>
      </c>
      <c r="F317" s="118" t="s">
        <v>2482</v>
      </c>
      <c r="G317" s="119">
        <v>61.7667</v>
      </c>
      <c r="H317" s="119">
        <v>6.2167000000000003</v>
      </c>
    </row>
    <row r="318" spans="5:8" ht="15" thickBot="1">
      <c r="E318" s="118" t="s">
        <v>261</v>
      </c>
      <c r="F318" s="118" t="s">
        <v>2482</v>
      </c>
      <c r="G318" s="119">
        <v>61.333300000000001</v>
      </c>
      <c r="H318" s="119">
        <v>5.8</v>
      </c>
    </row>
    <row r="319" spans="5:8" ht="15" thickBot="1">
      <c r="E319" s="118" t="s">
        <v>261</v>
      </c>
      <c r="F319" s="118" t="s">
        <v>2479</v>
      </c>
      <c r="G319" s="119">
        <v>59.593600000000002</v>
      </c>
      <c r="H319" s="119">
        <v>10.207599999999999</v>
      </c>
    </row>
    <row r="320" spans="5:8" ht="15" thickBot="1">
      <c r="E320" s="118" t="s">
        <v>612</v>
      </c>
      <c r="F320" s="118" t="s">
        <v>2479</v>
      </c>
      <c r="G320" s="119">
        <v>59.128799999999998</v>
      </c>
      <c r="H320" s="119">
        <v>10.2197</v>
      </c>
    </row>
    <row r="321" spans="5:8" ht="15" thickBot="1">
      <c r="E321" s="118" t="s">
        <v>212</v>
      </c>
      <c r="F321" s="118" t="s">
        <v>2467</v>
      </c>
      <c r="G321" s="119">
        <v>58.85</v>
      </c>
      <c r="H321" s="119">
        <v>5.7332999999999998</v>
      </c>
    </row>
    <row r="322" spans="5:8" ht="15" thickBot="1">
      <c r="E322" s="118" t="s">
        <v>2687</v>
      </c>
      <c r="F322" s="118" t="s">
        <v>2474</v>
      </c>
      <c r="G322" s="119">
        <v>66.0167</v>
      </c>
      <c r="H322" s="119">
        <v>12.6333</v>
      </c>
    </row>
    <row r="323" spans="5:8" ht="15" thickBot="1">
      <c r="E323" s="118" t="s">
        <v>2688</v>
      </c>
      <c r="F323" s="118" t="s">
        <v>2484</v>
      </c>
      <c r="G323" s="119">
        <v>59.89</v>
      </c>
      <c r="H323" s="119">
        <v>10.526400000000001</v>
      </c>
    </row>
    <row r="324" spans="5:8" ht="15" thickBot="1">
      <c r="E324" s="118" t="s">
        <v>416</v>
      </c>
      <c r="F324" s="118" t="s">
        <v>2490</v>
      </c>
      <c r="G324" s="119">
        <v>59.283900000000003</v>
      </c>
      <c r="H324" s="119">
        <v>11.1096</v>
      </c>
    </row>
    <row r="325" spans="5:8" ht="15" thickBot="1">
      <c r="E325" s="118" t="s">
        <v>2689</v>
      </c>
      <c r="F325" s="118" t="s">
        <v>2465</v>
      </c>
      <c r="G325" s="119">
        <v>59.433300000000003</v>
      </c>
      <c r="H325" s="119">
        <v>9.2652999999999999</v>
      </c>
    </row>
    <row r="326" spans="5:8" ht="15" thickBot="1">
      <c r="E326" s="118" t="s">
        <v>238</v>
      </c>
      <c r="F326" s="118" t="s">
        <v>2467</v>
      </c>
      <c r="G326" s="119">
        <v>59.6875</v>
      </c>
      <c r="H326" s="119">
        <v>6.4371999999999998</v>
      </c>
    </row>
    <row r="327" spans="5:8" ht="15" thickBot="1">
      <c r="E327" s="118" t="s">
        <v>2690</v>
      </c>
      <c r="F327" s="118" t="s">
        <v>2465</v>
      </c>
      <c r="G327" s="119">
        <v>59.6203</v>
      </c>
      <c r="H327" s="119">
        <v>8.9277999999999995</v>
      </c>
    </row>
    <row r="328" spans="5:8" ht="15" thickBot="1">
      <c r="E328" s="118" t="s">
        <v>816</v>
      </c>
      <c r="F328" s="118" t="s">
        <v>2464</v>
      </c>
      <c r="G328" s="119">
        <v>63.198300000000003</v>
      </c>
      <c r="H328" s="119">
        <v>11.1403</v>
      </c>
    </row>
    <row r="329" spans="5:8" ht="15" thickBot="1">
      <c r="E329" s="118" t="s">
        <v>2691</v>
      </c>
      <c r="F329" s="118" t="s">
        <v>2482</v>
      </c>
      <c r="G329" s="119">
        <v>62.1372</v>
      </c>
      <c r="H329" s="119">
        <v>5.2230999999999996</v>
      </c>
    </row>
    <row r="330" spans="5:8" ht="15" thickBot="1">
      <c r="E330" s="118" t="s">
        <v>640</v>
      </c>
      <c r="F330" s="118" t="s">
        <v>2465</v>
      </c>
      <c r="G330" s="119">
        <v>59.513300000000001</v>
      </c>
      <c r="H330" s="119">
        <v>8.6488999999999994</v>
      </c>
    </row>
    <row r="331" spans="5:8" ht="15" thickBot="1">
      <c r="E331" s="118" t="s">
        <v>624</v>
      </c>
      <c r="F331" s="118" t="s">
        <v>2465</v>
      </c>
      <c r="G331" s="119">
        <v>59.297499999999999</v>
      </c>
      <c r="H331" s="119">
        <v>9.7064000000000004</v>
      </c>
    </row>
    <row r="332" spans="5:8" ht="15" thickBot="1">
      <c r="E332" s="118" t="s">
        <v>2692</v>
      </c>
      <c r="F332" s="118" t="s">
        <v>2464</v>
      </c>
      <c r="G332" s="119">
        <v>63.727699999999999</v>
      </c>
      <c r="H332" s="119">
        <v>8.8267000000000007</v>
      </c>
    </row>
    <row r="333" spans="5:8" ht="15" thickBot="1">
      <c r="E333" s="118" t="s">
        <v>2693</v>
      </c>
      <c r="F333" s="118" t="s">
        <v>2486</v>
      </c>
      <c r="G333" s="119">
        <v>68.8733</v>
      </c>
      <c r="H333" s="119">
        <v>17.8644</v>
      </c>
    </row>
    <row r="334" spans="5:8" ht="15" thickBot="1">
      <c r="E334" s="118" t="s">
        <v>2694</v>
      </c>
      <c r="F334" s="118" t="s">
        <v>2486</v>
      </c>
      <c r="G334" s="119">
        <v>69.45</v>
      </c>
      <c r="H334" s="119">
        <v>17.3</v>
      </c>
    </row>
    <row r="335" spans="5:8" ht="15" thickBot="1">
      <c r="E335" s="118" t="s">
        <v>2695</v>
      </c>
      <c r="F335" s="118" t="s">
        <v>2476</v>
      </c>
      <c r="G335" s="119">
        <v>60.25</v>
      </c>
      <c r="H335" s="119">
        <v>11.683299999999999</v>
      </c>
    </row>
    <row r="336" spans="5:8" ht="15" thickBot="1">
      <c r="E336" s="118" t="s">
        <v>2696</v>
      </c>
      <c r="F336" s="118" t="s">
        <v>2482</v>
      </c>
      <c r="G336" s="119">
        <v>61.571599999999997</v>
      </c>
      <c r="H336" s="119">
        <v>6.4790000000000001</v>
      </c>
    </row>
    <row r="337" spans="5:8" ht="15" thickBot="1">
      <c r="E337" s="118" t="s">
        <v>2697</v>
      </c>
      <c r="F337" s="118" t="s">
        <v>2484</v>
      </c>
      <c r="G337" s="119">
        <v>59.741900000000001</v>
      </c>
      <c r="H337" s="119">
        <v>10.8939</v>
      </c>
    </row>
    <row r="338" spans="5:8" ht="15" thickBot="1">
      <c r="E338" s="118" t="s">
        <v>618</v>
      </c>
      <c r="F338" s="118" t="s">
        <v>2465</v>
      </c>
      <c r="G338" s="119">
        <v>59.209600000000002</v>
      </c>
      <c r="H338" s="119">
        <v>9.609</v>
      </c>
    </row>
    <row r="339" spans="5:8" ht="15" thickBot="1">
      <c r="E339" s="118" t="s">
        <v>434</v>
      </c>
      <c r="F339" s="118" t="s">
        <v>2490</v>
      </c>
      <c r="G339" s="119">
        <v>59.480600000000003</v>
      </c>
      <c r="H339" s="119">
        <v>11.144399999999999</v>
      </c>
    </row>
    <row r="340" spans="5:8" ht="15" thickBot="1">
      <c r="E340" s="118" t="s">
        <v>2698</v>
      </c>
      <c r="F340" s="118" t="s">
        <v>2490</v>
      </c>
      <c r="G340" s="119">
        <v>59.033299999999997</v>
      </c>
      <c r="H340" s="119">
        <v>11.033300000000001</v>
      </c>
    </row>
    <row r="341" spans="5:8" ht="15" thickBot="1">
      <c r="E341" s="118" t="s">
        <v>904</v>
      </c>
      <c r="F341" s="118" t="s">
        <v>2486</v>
      </c>
      <c r="G341" s="119">
        <v>70.085300000000004</v>
      </c>
      <c r="H341" s="119">
        <v>20.659400000000002</v>
      </c>
    </row>
    <row r="342" spans="5:8" ht="15" thickBot="1">
      <c r="E342" s="118" t="s">
        <v>565</v>
      </c>
      <c r="F342" s="118" t="s">
        <v>2494</v>
      </c>
      <c r="G342" s="119">
        <v>61.881100000000004</v>
      </c>
      <c r="H342" s="119">
        <v>8.3693000000000008</v>
      </c>
    </row>
    <row r="343" spans="5:8" ht="15" thickBot="1">
      <c r="E343" s="118" t="s">
        <v>2699</v>
      </c>
      <c r="F343" s="118" t="s">
        <v>2472</v>
      </c>
      <c r="G343" s="119">
        <v>62.516100000000002</v>
      </c>
      <c r="H343" s="119">
        <v>6.6997</v>
      </c>
    </row>
    <row r="344" spans="5:8" ht="15" thickBot="1">
      <c r="E344" s="118" t="s">
        <v>2700</v>
      </c>
      <c r="F344" s="118" t="s">
        <v>2492</v>
      </c>
      <c r="G344" s="119">
        <v>60.255600000000001</v>
      </c>
      <c r="H344" s="119">
        <v>5.1017000000000001</v>
      </c>
    </row>
    <row r="345" spans="5:8" ht="15" thickBot="1">
      <c r="E345" s="118" t="s">
        <v>2701</v>
      </c>
      <c r="F345" s="118" t="s">
        <v>2476</v>
      </c>
      <c r="G345" s="119">
        <v>59.9833</v>
      </c>
      <c r="H345" s="119">
        <v>12.1167</v>
      </c>
    </row>
    <row r="346" spans="5:8" ht="15" thickBot="1">
      <c r="E346" s="118" t="s">
        <v>2702</v>
      </c>
      <c r="F346" s="118" t="s">
        <v>2494</v>
      </c>
      <c r="G346" s="119">
        <v>61.088299999999997</v>
      </c>
      <c r="H346" s="119">
        <v>8.9808000000000003</v>
      </c>
    </row>
    <row r="347" spans="5:8" ht="15" thickBot="1">
      <c r="E347" s="118" t="s">
        <v>2703</v>
      </c>
      <c r="F347" s="118" t="s">
        <v>2522</v>
      </c>
      <c r="G347" s="119">
        <v>64.246099999999998</v>
      </c>
      <c r="H347" s="119">
        <v>12.382999999999999</v>
      </c>
    </row>
    <row r="348" spans="5:8" ht="15" thickBot="1">
      <c r="E348" s="118" t="s">
        <v>766</v>
      </c>
      <c r="F348" s="118" t="s">
        <v>2482</v>
      </c>
      <c r="G348" s="119">
        <v>61.229700000000001</v>
      </c>
      <c r="H348" s="119">
        <v>7.1006</v>
      </c>
    </row>
    <row r="349" spans="5:8" ht="15" thickBot="1">
      <c r="E349" s="118" t="s">
        <v>228</v>
      </c>
      <c r="F349" s="118" t="s">
        <v>2467</v>
      </c>
      <c r="G349" s="119">
        <v>58.88</v>
      </c>
      <c r="H349" s="119">
        <v>5.6285999999999996</v>
      </c>
    </row>
    <row r="350" spans="5:8" ht="15" thickBot="1">
      <c r="E350" s="118" t="s">
        <v>2705</v>
      </c>
      <c r="F350" s="118" t="s">
        <v>2474</v>
      </c>
      <c r="G350" s="119">
        <v>66.116699999999994</v>
      </c>
      <c r="H350" s="119">
        <v>12.4833</v>
      </c>
    </row>
    <row r="351" spans="5:8" ht="15" thickBot="1">
      <c r="E351" s="118" t="s">
        <v>2707</v>
      </c>
      <c r="F351" s="118" t="s">
        <v>2474</v>
      </c>
      <c r="G351" s="119">
        <v>68.696200000000005</v>
      </c>
      <c r="H351" s="119">
        <v>15.4117</v>
      </c>
    </row>
    <row r="352" spans="5:8" ht="15" thickBot="1">
      <c r="E352" s="118" t="s">
        <v>2710</v>
      </c>
      <c r="F352" s="118" t="s">
        <v>2490</v>
      </c>
      <c r="G352" s="119">
        <v>59.615299999999998</v>
      </c>
      <c r="H352" s="119">
        <v>11.0764</v>
      </c>
    </row>
    <row r="353" spans="5:8" ht="15" thickBot="1">
      <c r="E353" s="118" t="s">
        <v>526</v>
      </c>
      <c r="F353" s="118" t="s">
        <v>2476</v>
      </c>
      <c r="G353" s="119">
        <v>60.6494</v>
      </c>
      <c r="H353" s="119">
        <v>11.366400000000001</v>
      </c>
    </row>
    <row r="354" spans="5:8" ht="15" thickBot="1">
      <c r="E354" s="118" t="s">
        <v>208</v>
      </c>
      <c r="F354" s="118" t="s">
        <v>2467</v>
      </c>
      <c r="G354" s="119">
        <v>58.970100000000002</v>
      </c>
      <c r="H354" s="119">
        <v>5.7332999999999998</v>
      </c>
    </row>
    <row r="355" spans="5:8" ht="15" thickBot="1">
      <c r="E355" s="118" t="s">
        <v>2711</v>
      </c>
      <c r="F355" s="118" t="s">
        <v>2479</v>
      </c>
      <c r="G355" s="119">
        <v>59</v>
      </c>
      <c r="H355" s="119">
        <v>10.033300000000001</v>
      </c>
    </row>
    <row r="356" spans="5:8" ht="15" thickBot="1">
      <c r="E356" s="118" t="s">
        <v>354</v>
      </c>
      <c r="F356" s="118" t="s">
        <v>2474</v>
      </c>
      <c r="G356" s="119">
        <v>67.798299999999998</v>
      </c>
      <c r="H356" s="119">
        <v>15.171900000000001</v>
      </c>
    </row>
    <row r="357" spans="5:8" ht="15" thickBot="1">
      <c r="E357" s="118" t="s">
        <v>793</v>
      </c>
      <c r="F357" s="118" t="s">
        <v>2522</v>
      </c>
      <c r="G357" s="119">
        <v>64.014700000000005</v>
      </c>
      <c r="H357" s="119">
        <v>11.494199999999999</v>
      </c>
    </row>
    <row r="358" spans="5:8" ht="15" thickBot="1">
      <c r="E358" s="118" t="s">
        <v>2712</v>
      </c>
      <c r="F358" s="118" t="s">
        <v>2464</v>
      </c>
      <c r="G358" s="119">
        <v>64.242900000000006</v>
      </c>
      <c r="H358" s="119">
        <v>10.692600000000001</v>
      </c>
    </row>
    <row r="359" spans="5:8" ht="15" thickBot="1">
      <c r="E359" s="118" t="s">
        <v>2713</v>
      </c>
      <c r="F359" s="118" t="s">
        <v>2472</v>
      </c>
      <c r="G359" s="119">
        <v>62.783299999999997</v>
      </c>
      <c r="H359" s="119">
        <v>6.4832999999999998</v>
      </c>
    </row>
    <row r="360" spans="5:8" ht="15" thickBot="1">
      <c r="E360" s="118" t="s">
        <v>822</v>
      </c>
      <c r="F360" s="118" t="s">
        <v>2522</v>
      </c>
      <c r="G360" s="119">
        <v>63.475000000000001</v>
      </c>
      <c r="H360" s="119">
        <v>11.1708</v>
      </c>
    </row>
    <row r="361" spans="5:8" ht="15" thickBot="1">
      <c r="E361" s="118" t="s">
        <v>2714</v>
      </c>
      <c r="F361" s="118" t="s">
        <v>2479</v>
      </c>
      <c r="G361" s="119">
        <v>59.24</v>
      </c>
      <c r="H361" s="119">
        <v>10.270799999999999</v>
      </c>
    </row>
    <row r="362" spans="5:8" ht="15" thickBot="1">
      <c r="E362" s="118" t="s">
        <v>2715</v>
      </c>
      <c r="F362" s="118" t="s">
        <v>2474</v>
      </c>
      <c r="G362" s="119">
        <v>68.565600000000003</v>
      </c>
      <c r="H362" s="119">
        <v>14.905799999999999</v>
      </c>
    </row>
    <row r="363" spans="5:8" ht="15" thickBot="1">
      <c r="E363" s="118" t="s">
        <v>714</v>
      </c>
      <c r="F363" s="118" t="s">
        <v>2492</v>
      </c>
      <c r="G363" s="119">
        <v>59.808100000000003</v>
      </c>
      <c r="H363" s="119">
        <v>5.4664000000000001</v>
      </c>
    </row>
    <row r="364" spans="5:8" ht="15" thickBot="1">
      <c r="E364" s="118" t="s">
        <v>2716</v>
      </c>
      <c r="F364" s="118" t="s">
        <v>2472</v>
      </c>
      <c r="G364" s="119">
        <v>62.39</v>
      </c>
      <c r="H364" s="119">
        <v>7.1105999999999998</v>
      </c>
    </row>
    <row r="365" spans="5:8" ht="15" thickBot="1">
      <c r="E365" s="118" t="s">
        <v>2717</v>
      </c>
      <c r="F365" s="118" t="s">
        <v>2486</v>
      </c>
      <c r="G365" s="119">
        <v>68.583600000000004</v>
      </c>
      <c r="H365" s="119">
        <v>16.573</v>
      </c>
    </row>
    <row r="366" spans="5:8" ht="15" thickBot="1">
      <c r="E366" s="118" t="s">
        <v>2718</v>
      </c>
      <c r="F366" s="118" t="s">
        <v>2492</v>
      </c>
      <c r="G366" s="119">
        <v>60.092399999999998</v>
      </c>
      <c r="H366" s="119">
        <v>5.2321999999999997</v>
      </c>
    </row>
    <row r="367" spans="5:8" ht="15" thickBot="1">
      <c r="E367" s="118" t="s">
        <v>2720</v>
      </c>
      <c r="F367" s="118" t="s">
        <v>2486</v>
      </c>
      <c r="G367" s="119">
        <v>69.767499999999998</v>
      </c>
      <c r="H367" s="119">
        <v>21.032599999999999</v>
      </c>
    </row>
    <row r="368" spans="5:8" ht="15" thickBot="1">
      <c r="E368" s="118" t="s">
        <v>2721</v>
      </c>
      <c r="F368" s="118" t="s">
        <v>2486</v>
      </c>
      <c r="G368" s="119">
        <v>69.240700000000004</v>
      </c>
      <c r="H368" s="119">
        <v>19.234400000000001</v>
      </c>
    </row>
    <row r="369" spans="5:8" ht="15" thickBot="1">
      <c r="E369" s="118" t="s">
        <v>232</v>
      </c>
      <c r="F369" s="118" t="s">
        <v>2467</v>
      </c>
      <c r="G369" s="119">
        <v>59.063299999999998</v>
      </c>
      <c r="H369" s="119">
        <v>6.0278</v>
      </c>
    </row>
    <row r="370" spans="5:8" ht="15" thickBot="1">
      <c r="E370" s="118" t="s">
        <v>270</v>
      </c>
      <c r="F370" s="118" t="s">
        <v>2472</v>
      </c>
      <c r="G370" s="119">
        <v>62.166699999999999</v>
      </c>
      <c r="H370" s="119">
        <v>6.9667000000000003</v>
      </c>
    </row>
    <row r="371" spans="5:8" ht="15" thickBot="1">
      <c r="E371" s="118" t="s">
        <v>2722</v>
      </c>
      <c r="F371" s="118" t="s">
        <v>2492</v>
      </c>
      <c r="G371" s="119">
        <v>60.355800000000002</v>
      </c>
      <c r="H371" s="119">
        <v>5.1196000000000002</v>
      </c>
    </row>
    <row r="372" spans="5:8" ht="15" thickBot="1">
      <c r="E372" s="118" t="s">
        <v>2723</v>
      </c>
      <c r="F372" s="118" t="s">
        <v>2522</v>
      </c>
      <c r="G372" s="119">
        <v>63.871200000000002</v>
      </c>
      <c r="H372" s="119">
        <v>11.2994</v>
      </c>
    </row>
    <row r="373" spans="5:8" ht="15" thickBot="1">
      <c r="E373" s="118" t="s">
        <v>2723</v>
      </c>
      <c r="F373" s="118" t="s">
        <v>2474</v>
      </c>
      <c r="G373" s="119">
        <v>67.348100000000002</v>
      </c>
      <c r="H373" s="119">
        <v>15.597200000000001</v>
      </c>
    </row>
    <row r="374" spans="5:8" ht="15" thickBot="1">
      <c r="E374" s="118" t="s">
        <v>2724</v>
      </c>
      <c r="F374" s="118" t="s">
        <v>2474</v>
      </c>
      <c r="G374" s="119">
        <v>68.694400000000002</v>
      </c>
      <c r="H374" s="119">
        <v>14.4718</v>
      </c>
    </row>
    <row r="375" spans="5:8" ht="15" thickBot="1">
      <c r="E375" s="118" t="s">
        <v>788</v>
      </c>
      <c r="F375" s="118" t="s">
        <v>2482</v>
      </c>
      <c r="G375" s="119">
        <v>61.8386</v>
      </c>
      <c r="H375" s="119">
        <v>6.8628</v>
      </c>
    </row>
    <row r="376" spans="5:8" ht="15" thickBot="1">
      <c r="E376" s="118" t="s">
        <v>2719</v>
      </c>
      <c r="F376" s="118" t="s">
        <v>2464</v>
      </c>
      <c r="G376" s="119">
        <v>63.037199999999999</v>
      </c>
      <c r="H376" s="119">
        <v>10.285600000000001</v>
      </c>
    </row>
    <row r="377" spans="5:8" ht="15" thickBot="1">
      <c r="E377" s="118" t="s">
        <v>2725</v>
      </c>
      <c r="F377" s="118" t="s">
        <v>2467</v>
      </c>
      <c r="G377" s="119">
        <v>59.468299999999999</v>
      </c>
      <c r="H377" s="119">
        <v>6.4996999999999998</v>
      </c>
    </row>
    <row r="378" spans="5:8" ht="15" thickBot="1">
      <c r="E378" s="118" t="s">
        <v>2726</v>
      </c>
      <c r="F378" s="118" t="s">
        <v>2472</v>
      </c>
      <c r="G378" s="119">
        <v>62.6128</v>
      </c>
      <c r="H378" s="119">
        <v>8.6341999999999999</v>
      </c>
    </row>
    <row r="379" spans="5:8" ht="15" thickBot="1">
      <c r="E379" s="118" t="s">
        <v>291</v>
      </c>
      <c r="F379" s="118" t="s">
        <v>2472</v>
      </c>
      <c r="G379" s="119">
        <v>62.947499999999998</v>
      </c>
      <c r="H379" s="119">
        <v>8.77</v>
      </c>
    </row>
    <row r="380" spans="5:8" ht="15" thickBot="1">
      <c r="E380" s="118" t="s">
        <v>710</v>
      </c>
      <c r="F380" s="118" t="s">
        <v>2492</v>
      </c>
      <c r="G380" s="119">
        <v>59.573599999999999</v>
      </c>
      <c r="H380" s="119">
        <v>5.3632999999999997</v>
      </c>
    </row>
    <row r="381" spans="5:8" ht="15" thickBot="1">
      <c r="E381" s="118" t="s">
        <v>2727</v>
      </c>
      <c r="F381" s="118" t="s">
        <v>2482</v>
      </c>
      <c r="G381" s="119">
        <v>61.7667</v>
      </c>
      <c r="H381" s="119">
        <v>5.3</v>
      </c>
    </row>
    <row r="382" spans="5:8" ht="15" thickBot="1">
      <c r="E382" s="118" t="s">
        <v>2728</v>
      </c>
      <c r="F382" s="118" t="s">
        <v>2479</v>
      </c>
      <c r="G382" s="119">
        <v>59.623600000000003</v>
      </c>
      <c r="H382" s="119">
        <v>10.371700000000001</v>
      </c>
    </row>
    <row r="383" spans="5:8" ht="15" thickBot="1">
      <c r="E383" s="118" t="s">
        <v>2729</v>
      </c>
      <c r="F383" s="118" t="s">
        <v>2474</v>
      </c>
      <c r="G383" s="119">
        <v>68.2333</v>
      </c>
      <c r="H383" s="119">
        <v>14.566700000000001</v>
      </c>
    </row>
    <row r="384" spans="5:8" ht="15" thickBot="1">
      <c r="E384" s="118" t="s">
        <v>272</v>
      </c>
      <c r="F384" s="118" t="s">
        <v>2472</v>
      </c>
      <c r="G384" s="119">
        <v>62.375599999999999</v>
      </c>
      <c r="H384" s="119">
        <v>6.6441999999999997</v>
      </c>
    </row>
    <row r="385" spans="5:8" ht="15" thickBot="1">
      <c r="E385" s="118" t="s">
        <v>2704</v>
      </c>
      <c r="F385" s="118" t="s">
        <v>2488</v>
      </c>
      <c r="G385" s="119">
        <v>58.094200000000001</v>
      </c>
      <c r="H385" s="119">
        <v>7.7725</v>
      </c>
    </row>
    <row r="386" spans="5:8" ht="15" thickBot="1">
      <c r="E386" s="118" t="s">
        <v>575</v>
      </c>
      <c r="F386" s="118" t="s">
        <v>2494</v>
      </c>
      <c r="G386" s="119">
        <v>61.568899999999999</v>
      </c>
      <c r="H386" s="119">
        <v>9.9232999999999993</v>
      </c>
    </row>
    <row r="387" spans="5:8" ht="15" thickBot="1">
      <c r="E387" s="118" t="s">
        <v>2706</v>
      </c>
      <c r="F387" s="118" t="s">
        <v>2474</v>
      </c>
      <c r="G387" s="119">
        <v>67.666700000000006</v>
      </c>
      <c r="H387" s="119">
        <v>12.7</v>
      </c>
    </row>
    <row r="388" spans="5:8" ht="15" thickBot="1">
      <c r="E388" s="118" t="s">
        <v>890</v>
      </c>
      <c r="F388" s="118" t="s">
        <v>2486</v>
      </c>
      <c r="G388" s="119">
        <v>69.091899999999995</v>
      </c>
      <c r="H388" s="119">
        <v>18.1936</v>
      </c>
    </row>
    <row r="389" spans="5:8" ht="15" thickBot="1">
      <c r="E389" s="118" t="s">
        <v>2708</v>
      </c>
      <c r="F389" s="118" t="s">
        <v>2484</v>
      </c>
      <c r="G389" s="119">
        <v>59.987099999999998</v>
      </c>
      <c r="H389" s="119">
        <v>11.2402</v>
      </c>
    </row>
    <row r="390" spans="5:8" ht="15" thickBot="1">
      <c r="E390" s="118" t="s">
        <v>2709</v>
      </c>
      <c r="F390" s="118" t="s">
        <v>2484</v>
      </c>
      <c r="G390" s="119">
        <v>59.966700000000003</v>
      </c>
      <c r="H390" s="119">
        <v>11.25</v>
      </c>
    </row>
    <row r="391" spans="5:8" ht="15" thickBot="1">
      <c r="E391" s="118" t="s">
        <v>2730</v>
      </c>
      <c r="F391" s="118" t="s">
        <v>2475</v>
      </c>
      <c r="G391" s="119">
        <v>70.197699999999998</v>
      </c>
      <c r="H391" s="119">
        <v>28.184899999999999</v>
      </c>
    </row>
    <row r="392" spans="5:8" ht="15" thickBot="1">
      <c r="E392" s="118" t="s">
        <v>2731</v>
      </c>
      <c r="F392" s="118" t="s">
        <v>2486</v>
      </c>
      <c r="G392" s="119">
        <v>68.746600000000001</v>
      </c>
      <c r="H392" s="119">
        <v>17.803799999999999</v>
      </c>
    </row>
    <row r="393" spans="5:8" ht="15" thickBot="1">
      <c r="E393" s="118" t="s">
        <v>2732</v>
      </c>
      <c r="F393" s="118" t="s">
        <v>2474</v>
      </c>
      <c r="G393" s="119">
        <v>65.083299999999994</v>
      </c>
      <c r="H393" s="119">
        <v>12.416700000000001</v>
      </c>
    </row>
    <row r="394" spans="5:8" ht="15" thickBot="1">
      <c r="E394" s="118" t="s">
        <v>2733</v>
      </c>
      <c r="F394" s="118" t="s">
        <v>2464</v>
      </c>
      <c r="G394" s="119">
        <v>63.342799999999997</v>
      </c>
      <c r="H394" s="119">
        <v>10.4261</v>
      </c>
    </row>
    <row r="395" spans="5:8" ht="15" thickBot="1">
      <c r="E395" s="118" t="s">
        <v>224</v>
      </c>
      <c r="F395" s="118" t="s">
        <v>2467</v>
      </c>
      <c r="G395" s="119">
        <v>58.722799999999999</v>
      </c>
      <c r="H395" s="119">
        <v>5.7652999999999999</v>
      </c>
    </row>
    <row r="396" spans="5:8" ht="15" thickBot="1">
      <c r="E396" s="118" t="s">
        <v>2734</v>
      </c>
      <c r="F396" s="118" t="s">
        <v>2488</v>
      </c>
      <c r="G396" s="119">
        <v>58.4</v>
      </c>
      <c r="H396" s="119">
        <v>7.2332999999999998</v>
      </c>
    </row>
    <row r="397" spans="5:8" ht="15" thickBot="1">
      <c r="E397" s="118" t="s">
        <v>287</v>
      </c>
      <c r="F397" s="118" t="s">
        <v>2472</v>
      </c>
      <c r="G397" s="119">
        <v>62.9</v>
      </c>
      <c r="H397" s="119">
        <v>8.1999999999999993</v>
      </c>
    </row>
    <row r="398" spans="5:8" ht="15" thickBot="1">
      <c r="E398" s="118" t="s">
        <v>551</v>
      </c>
      <c r="F398" s="118" t="s">
        <v>2476</v>
      </c>
      <c r="G398" s="119">
        <v>62.401400000000002</v>
      </c>
      <c r="H398" s="119">
        <v>11.0222</v>
      </c>
    </row>
    <row r="399" spans="5:8" ht="15" thickBot="1">
      <c r="E399" s="118" t="s">
        <v>2735</v>
      </c>
      <c r="F399" s="118" t="s">
        <v>2488</v>
      </c>
      <c r="G399" s="119">
        <v>58.664200000000001</v>
      </c>
      <c r="H399" s="119">
        <v>6.7164000000000001</v>
      </c>
    </row>
    <row r="400" spans="5:8" ht="15" thickBot="1">
      <c r="E400" s="118" t="s">
        <v>339</v>
      </c>
      <c r="F400" s="118" t="s">
        <v>2474</v>
      </c>
      <c r="G400" s="119">
        <v>66.507499999999993</v>
      </c>
      <c r="H400" s="119">
        <v>12.030799999999999</v>
      </c>
    </row>
    <row r="401" spans="5:8" ht="15" thickBot="1">
      <c r="E401" s="118" t="s">
        <v>2736</v>
      </c>
      <c r="F401" s="118" t="s">
        <v>2465</v>
      </c>
      <c r="G401" s="119">
        <v>59.033299999999997</v>
      </c>
      <c r="H401" s="119">
        <v>8.5500000000000007</v>
      </c>
    </row>
    <row r="402" spans="5:8" ht="15" thickBot="1">
      <c r="E402" s="118" t="s">
        <v>2737</v>
      </c>
      <c r="F402" s="118" t="s">
        <v>2474</v>
      </c>
      <c r="G402" s="119">
        <v>65.533299999999997</v>
      </c>
      <c r="H402" s="119">
        <v>13.4063</v>
      </c>
    </row>
    <row r="403" spans="5:8" ht="15" thickBot="1">
      <c r="E403" s="118" t="s">
        <v>865</v>
      </c>
      <c r="F403" s="118" t="s">
        <v>2486</v>
      </c>
      <c r="G403" s="119">
        <v>69.654600000000002</v>
      </c>
      <c r="H403" s="119">
        <v>18.963699999999999</v>
      </c>
    </row>
    <row r="404" spans="5:8" ht="15" thickBot="1">
      <c r="E404" s="118" t="s">
        <v>791</v>
      </c>
      <c r="F404" s="118" t="s">
        <v>2464</v>
      </c>
      <c r="G404" s="119">
        <v>63.44</v>
      </c>
      <c r="H404" s="119">
        <v>10.4</v>
      </c>
    </row>
    <row r="405" spans="5:8" ht="15" thickBot="1">
      <c r="E405" s="118" t="s">
        <v>541</v>
      </c>
      <c r="F405" s="118" t="s">
        <v>2476</v>
      </c>
      <c r="G405" s="119">
        <v>61.31</v>
      </c>
      <c r="H405" s="119">
        <v>12.315</v>
      </c>
    </row>
    <row r="406" spans="5:8" ht="15" thickBot="1">
      <c r="E406" s="118" t="s">
        <v>2738</v>
      </c>
      <c r="F406" s="118" t="s">
        <v>2490</v>
      </c>
      <c r="G406" s="119">
        <v>59.651400000000002</v>
      </c>
      <c r="H406" s="119">
        <v>11.339700000000001</v>
      </c>
    </row>
    <row r="407" spans="5:8" ht="15" thickBot="1">
      <c r="E407" s="118" t="s">
        <v>671</v>
      </c>
      <c r="F407" s="118" t="s">
        <v>2477</v>
      </c>
      <c r="G407" s="119">
        <v>58.621899999999997</v>
      </c>
      <c r="H407" s="119">
        <v>8.9314</v>
      </c>
    </row>
    <row r="408" spans="5:8" ht="15" thickBot="1">
      <c r="E408" s="118" t="s">
        <v>818</v>
      </c>
      <c r="F408" s="118" t="s">
        <v>2464</v>
      </c>
      <c r="G408" s="119">
        <v>63.018300000000004</v>
      </c>
      <c r="H408" s="119">
        <v>11.815</v>
      </c>
    </row>
    <row r="409" spans="5:8" ht="15" thickBot="1">
      <c r="E409" s="118" t="s">
        <v>553</v>
      </c>
      <c r="F409" s="118" t="s">
        <v>2476</v>
      </c>
      <c r="G409" s="119">
        <v>62.275300000000001</v>
      </c>
      <c r="H409" s="119">
        <v>10.8325</v>
      </c>
    </row>
    <row r="410" spans="5:8" ht="15" thickBot="1">
      <c r="E410" s="118" t="s">
        <v>718</v>
      </c>
      <c r="F410" s="118" t="s">
        <v>2492</v>
      </c>
      <c r="G410" s="119">
        <v>59.9983</v>
      </c>
      <c r="H410" s="119">
        <v>5.5772000000000004</v>
      </c>
    </row>
    <row r="411" spans="5:8" ht="15" thickBot="1">
      <c r="E411" s="118" t="s">
        <v>2739</v>
      </c>
      <c r="F411" s="118" t="s">
        <v>2492</v>
      </c>
      <c r="G411" s="119">
        <v>60.370800000000003</v>
      </c>
      <c r="H411" s="119">
        <v>5.7561</v>
      </c>
    </row>
    <row r="412" spans="5:8" ht="15" thickBot="1">
      <c r="E412" s="118" t="s">
        <v>244</v>
      </c>
      <c r="F412" s="118" t="s">
        <v>2467</v>
      </c>
      <c r="G412" s="119">
        <v>59.361699999999999</v>
      </c>
      <c r="H412" s="119">
        <v>5.5427999999999997</v>
      </c>
    </row>
    <row r="413" spans="5:8" ht="15" thickBot="1">
      <c r="E413" s="118" t="s">
        <v>610</v>
      </c>
      <c r="F413" s="118" t="s">
        <v>2479</v>
      </c>
      <c r="G413" s="119">
        <v>59.298099999999998</v>
      </c>
      <c r="H413" s="119">
        <v>10.4236</v>
      </c>
    </row>
    <row r="414" spans="5:8" ht="15" thickBot="1">
      <c r="E414" s="118" t="s">
        <v>2740</v>
      </c>
      <c r="F414" s="118" t="s">
        <v>2492</v>
      </c>
      <c r="G414" s="119">
        <v>60.008899999999997</v>
      </c>
      <c r="H414" s="119">
        <v>5.5122</v>
      </c>
    </row>
    <row r="415" spans="5:8" ht="15" thickBot="1">
      <c r="E415" s="118" t="s">
        <v>2741</v>
      </c>
      <c r="F415" s="118" t="s">
        <v>2465</v>
      </c>
      <c r="G415" s="119">
        <v>59.283299999999997</v>
      </c>
      <c r="H415" s="119">
        <v>9.2667000000000002</v>
      </c>
    </row>
    <row r="416" spans="5:8" ht="15" thickBot="1">
      <c r="E416" s="118" t="s">
        <v>264</v>
      </c>
      <c r="F416" s="118" t="s">
        <v>2472</v>
      </c>
      <c r="G416" s="119">
        <v>62.356400000000001</v>
      </c>
      <c r="H416" s="119">
        <v>5.8539000000000003</v>
      </c>
    </row>
    <row r="417" spans="5:8" ht="15" thickBot="1">
      <c r="E417" s="118" t="s">
        <v>2742</v>
      </c>
      <c r="F417" s="118" t="s">
        <v>2472</v>
      </c>
      <c r="G417" s="119">
        <v>62.333300000000001</v>
      </c>
      <c r="H417" s="119">
        <v>5.8833000000000002</v>
      </c>
    </row>
    <row r="418" spans="5:8" ht="15" thickBot="1">
      <c r="E418" s="118" t="s">
        <v>726</v>
      </c>
      <c r="F418" s="118" t="s">
        <v>2492</v>
      </c>
      <c r="G418" s="119">
        <v>60.621099999999998</v>
      </c>
      <c r="H418" s="119">
        <v>7.0803000000000003</v>
      </c>
    </row>
    <row r="419" spans="5:8" ht="15" thickBot="1">
      <c r="E419" s="118" t="s">
        <v>248</v>
      </c>
      <c r="F419" s="118" t="s">
        <v>2467</v>
      </c>
      <c r="G419" s="119">
        <v>59.307200000000002</v>
      </c>
      <c r="H419" s="119">
        <v>4.8860999999999999</v>
      </c>
    </row>
    <row r="420" spans="5:8" ht="15" thickBot="1">
      <c r="E420" s="118" t="s">
        <v>872</v>
      </c>
      <c r="F420" s="118" t="s">
        <v>2475</v>
      </c>
      <c r="G420" s="119">
        <v>70.073300000000003</v>
      </c>
      <c r="H420" s="119">
        <v>29.749700000000001</v>
      </c>
    </row>
    <row r="421" spans="5:8" ht="15" thickBot="1">
      <c r="E421" s="118" t="s">
        <v>742</v>
      </c>
      <c r="F421" s="118" t="s">
        <v>2492</v>
      </c>
      <c r="G421" s="119">
        <v>60.606900000000003</v>
      </c>
      <c r="H421" s="119">
        <v>5.8160999999999996</v>
      </c>
    </row>
    <row r="422" spans="5:8" ht="15" thickBot="1">
      <c r="E422" s="118" t="s">
        <v>2744</v>
      </c>
      <c r="F422" s="118" t="s">
        <v>2472</v>
      </c>
      <c r="G422" s="119">
        <v>62.4985</v>
      </c>
      <c r="H422" s="119">
        <v>6.1276999999999999</v>
      </c>
    </row>
    <row r="423" spans="5:8" ht="15" thickBot="1">
      <c r="E423" s="118" t="s">
        <v>2746</v>
      </c>
      <c r="F423" s="118" t="s">
        <v>2472</v>
      </c>
      <c r="G423" s="119">
        <v>62.333300000000001</v>
      </c>
      <c r="H423" s="119">
        <v>7.35</v>
      </c>
    </row>
    <row r="424" spans="5:8" ht="15" thickBot="1">
      <c r="E424" s="118" t="s">
        <v>687</v>
      </c>
      <c r="F424" s="118" t="s">
        <v>2477</v>
      </c>
      <c r="G424" s="119">
        <v>59.164200000000001</v>
      </c>
      <c r="H424" s="119">
        <v>7.4725000000000001</v>
      </c>
    </row>
    <row r="425" spans="5:8" ht="15" thickBot="1">
      <c r="E425" s="118" t="s">
        <v>603</v>
      </c>
      <c r="F425" s="118" t="s">
        <v>2494</v>
      </c>
      <c r="G425" s="119">
        <v>61.214399999999998</v>
      </c>
      <c r="H425" s="119">
        <v>8.5042000000000009</v>
      </c>
    </row>
    <row r="426" spans="5:8" ht="15" thickBot="1">
      <c r="E426" s="118" t="s">
        <v>2747</v>
      </c>
      <c r="F426" s="118" t="s">
        <v>2486</v>
      </c>
      <c r="G426" s="119">
        <v>69.166700000000006</v>
      </c>
      <c r="H426" s="119">
        <v>17.7333</v>
      </c>
    </row>
    <row r="427" spans="5:8" ht="15" thickBot="1">
      <c r="E427" s="118" t="s">
        <v>2748</v>
      </c>
      <c r="F427" s="118" t="s">
        <v>2475</v>
      </c>
      <c r="G427" s="119">
        <v>70.176199999999994</v>
      </c>
      <c r="H427" s="119">
        <v>28.554099999999998</v>
      </c>
    </row>
    <row r="428" spans="5:8" ht="15" thickBot="1">
      <c r="E428" s="118" t="s">
        <v>870</v>
      </c>
      <c r="F428" s="118" t="s">
        <v>2475</v>
      </c>
      <c r="G428" s="119">
        <v>70.370500000000007</v>
      </c>
      <c r="H428" s="119">
        <v>31.109500000000001</v>
      </c>
    </row>
    <row r="429" spans="5:8" ht="15" thickBot="1">
      <c r="E429" s="118" t="s">
        <v>2749</v>
      </c>
      <c r="F429" s="118" t="s">
        <v>2467</v>
      </c>
      <c r="G429" s="119">
        <v>58.618099999999998</v>
      </c>
      <c r="H429" s="119">
        <v>5.6569000000000003</v>
      </c>
    </row>
    <row r="430" spans="5:8" ht="15" thickBot="1">
      <c r="E430" s="118" t="s">
        <v>669</v>
      </c>
      <c r="F430" s="118" t="s">
        <v>2477</v>
      </c>
      <c r="G430" s="119">
        <v>58.775599999999997</v>
      </c>
      <c r="H430" s="119">
        <v>8.8322000000000003</v>
      </c>
    </row>
    <row r="431" spans="5:8" ht="15" thickBot="1">
      <c r="E431" s="118" t="s">
        <v>691</v>
      </c>
      <c r="F431" s="118" t="s">
        <v>2488</v>
      </c>
      <c r="G431" s="119">
        <v>58.310600000000001</v>
      </c>
      <c r="H431" s="119">
        <v>7.8569000000000004</v>
      </c>
    </row>
    <row r="432" spans="5:8" ht="15" thickBot="1">
      <c r="E432" s="118" t="s">
        <v>828</v>
      </c>
      <c r="F432" s="118" t="s">
        <v>2522</v>
      </c>
      <c r="G432" s="119">
        <v>63.792200000000001</v>
      </c>
      <c r="H432" s="119">
        <v>11.4817</v>
      </c>
    </row>
    <row r="433" spans="5:8" ht="15" thickBot="1">
      <c r="E433" s="118" t="s">
        <v>2750</v>
      </c>
      <c r="F433" s="118" t="s">
        <v>2482</v>
      </c>
      <c r="G433" s="119">
        <v>61.777299999999997</v>
      </c>
      <c r="H433" s="119">
        <v>6.2156000000000002</v>
      </c>
    </row>
    <row r="434" spans="5:8" ht="15" thickBot="1">
      <c r="E434" s="118" t="s">
        <v>441</v>
      </c>
      <c r="F434" s="118" t="s">
        <v>2484</v>
      </c>
      <c r="G434" s="119">
        <v>59.575000000000003</v>
      </c>
      <c r="H434" s="119">
        <v>10.7319</v>
      </c>
    </row>
    <row r="435" spans="5:8" ht="15" thickBot="1">
      <c r="E435" s="118" t="s">
        <v>278</v>
      </c>
      <c r="F435" s="118" t="s">
        <v>2472</v>
      </c>
      <c r="G435" s="119">
        <v>62.621299999999998</v>
      </c>
      <c r="H435" s="119">
        <v>7.0896999999999997</v>
      </c>
    </row>
    <row r="436" spans="5:8" ht="15" thickBot="1">
      <c r="E436" s="118" t="s">
        <v>316</v>
      </c>
      <c r="F436" s="118" t="s">
        <v>2474</v>
      </c>
      <c r="G436" s="119">
        <v>65.668300000000002</v>
      </c>
      <c r="H436" s="119">
        <v>12.518599999999999</v>
      </c>
    </row>
    <row r="437" spans="5:8" ht="15" thickBot="1">
      <c r="E437" s="118" t="s">
        <v>2751</v>
      </c>
      <c r="F437" s="118" t="s">
        <v>2488</v>
      </c>
      <c r="G437" s="119">
        <v>58.083300000000001</v>
      </c>
      <c r="H437" s="119">
        <v>7.3</v>
      </c>
    </row>
    <row r="438" spans="5:8" ht="15" thickBot="1">
      <c r="E438" s="118" t="s">
        <v>764</v>
      </c>
      <c r="F438" s="118" t="s">
        <v>2474</v>
      </c>
      <c r="G438" s="119">
        <v>65.3</v>
      </c>
      <c r="H438" s="119">
        <v>12.15</v>
      </c>
    </row>
    <row r="439" spans="5:8" ht="15" thickBot="1">
      <c r="E439" s="118" t="s">
        <v>2752</v>
      </c>
      <c r="F439" s="118" t="s">
        <v>2470</v>
      </c>
      <c r="G439" s="119">
        <v>59.9833</v>
      </c>
      <c r="H439" s="119">
        <v>10.033300000000001</v>
      </c>
    </row>
    <row r="440" spans="5:8" ht="15" thickBot="1">
      <c r="E440" s="118" t="s">
        <v>2753</v>
      </c>
      <c r="F440" s="118" t="s">
        <v>2467</v>
      </c>
      <c r="G440" s="119">
        <v>58.633299999999998</v>
      </c>
      <c r="H440" s="119">
        <v>6.1</v>
      </c>
    </row>
    <row r="441" spans="5:8" ht="15" thickBot="1">
      <c r="E441" s="118" t="s">
        <v>2754</v>
      </c>
      <c r="F441" s="118" t="s">
        <v>2467</v>
      </c>
      <c r="G441" s="119">
        <v>59.098100000000002</v>
      </c>
      <c r="H441" s="119">
        <v>5.6981000000000002</v>
      </c>
    </row>
    <row r="442" spans="5:8" ht="15" thickBot="1">
      <c r="E442" s="118" t="s">
        <v>2755</v>
      </c>
      <c r="F442" s="118" t="s">
        <v>2482</v>
      </c>
      <c r="G442" s="119">
        <v>61.083300000000001</v>
      </c>
      <c r="H442" s="119">
        <v>6.5833000000000004</v>
      </c>
    </row>
    <row r="443" spans="5:8" ht="15" thickBot="1">
      <c r="E443" s="118" t="s">
        <v>650</v>
      </c>
      <c r="F443" s="118" t="s">
        <v>2465</v>
      </c>
      <c r="G443" s="119">
        <v>59.801400000000001</v>
      </c>
      <c r="H443" s="119">
        <v>7.7792000000000003</v>
      </c>
    </row>
    <row r="444" spans="5:8" ht="15" thickBot="1">
      <c r="E444" s="118" t="s">
        <v>2756</v>
      </c>
      <c r="F444" s="118" t="s">
        <v>2494</v>
      </c>
      <c r="G444" s="119">
        <v>61.6</v>
      </c>
      <c r="H444" s="119">
        <v>9.75</v>
      </c>
    </row>
    <row r="445" spans="5:8" ht="15" thickBot="1">
      <c r="E445" s="118" t="s">
        <v>297</v>
      </c>
      <c r="F445" s="118" t="s">
        <v>2472</v>
      </c>
      <c r="G445" s="119">
        <v>62.146799999999999</v>
      </c>
      <c r="H445" s="119">
        <v>6.0679999999999996</v>
      </c>
    </row>
    <row r="446" spans="5:8" ht="15" thickBot="1">
      <c r="E446" s="118" t="s">
        <v>728</v>
      </c>
      <c r="F446" s="118" t="s">
        <v>2492</v>
      </c>
      <c r="G446" s="119">
        <v>60.702500000000001</v>
      </c>
      <c r="H446" s="119">
        <v>6.4230999999999998</v>
      </c>
    </row>
    <row r="447" spans="5:8" ht="15" thickBot="1">
      <c r="E447" s="118" t="s">
        <v>2757</v>
      </c>
      <c r="F447" s="118" t="s">
        <v>2492</v>
      </c>
      <c r="G447" s="119">
        <v>60.63</v>
      </c>
      <c r="H447" s="119">
        <v>6.4409999999999998</v>
      </c>
    </row>
    <row r="448" spans="5:8" ht="15" thickBot="1">
      <c r="E448" s="118" t="s">
        <v>2743</v>
      </c>
      <c r="F448" s="118" t="s">
        <v>2474</v>
      </c>
      <c r="G448" s="119">
        <v>66.709100000000007</v>
      </c>
      <c r="H448" s="119">
        <v>13.269299999999999</v>
      </c>
    </row>
    <row r="449" spans="5:8" ht="15" thickBot="1">
      <c r="E449" s="118" t="s">
        <v>569</v>
      </c>
      <c r="F449" s="118" t="s">
        <v>2494</v>
      </c>
      <c r="G449" s="119">
        <v>61.875</v>
      </c>
      <c r="H449" s="119">
        <v>9.0958000000000006</v>
      </c>
    </row>
    <row r="450" spans="5:8" ht="15" thickBot="1">
      <c r="E450" s="118" t="s">
        <v>2745</v>
      </c>
      <c r="F450" s="118" t="s">
        <v>2476</v>
      </c>
      <c r="G450" s="119">
        <v>60.678400000000003</v>
      </c>
      <c r="H450" s="119">
        <v>11.8331</v>
      </c>
    </row>
    <row r="451" spans="5:8" ht="15" thickBot="1">
      <c r="E451" s="118" t="s">
        <v>2745</v>
      </c>
      <c r="F451" s="118" t="s">
        <v>2490</v>
      </c>
      <c r="G451" s="119">
        <v>59.472499999999997</v>
      </c>
      <c r="H451" s="119">
        <v>10.9169</v>
      </c>
    </row>
    <row r="452" spans="5:8" ht="15" thickBot="1">
      <c r="E452" s="118" t="s">
        <v>856</v>
      </c>
      <c r="F452" s="118" t="s">
        <v>2464</v>
      </c>
      <c r="G452" s="119">
        <v>63.977800000000002</v>
      </c>
      <c r="H452" s="119">
        <v>10.3856</v>
      </c>
    </row>
    <row r="453" spans="5:8" ht="15" thickBot="1">
      <c r="E453" s="118" t="s">
        <v>2468</v>
      </c>
      <c r="F453" s="118" t="s">
        <v>2467</v>
      </c>
      <c r="G453" s="119">
        <v>59.260300000000001</v>
      </c>
      <c r="H453" s="119">
        <v>5.1856</v>
      </c>
    </row>
    <row r="454" spans="5:8" ht="15" thickBot="1">
      <c r="E454" s="118" t="s">
        <v>489</v>
      </c>
      <c r="F454" s="118" t="s">
        <v>2470</v>
      </c>
      <c r="G454" s="119">
        <v>60.675600000000003</v>
      </c>
      <c r="H454" s="119">
        <v>8.5769000000000002</v>
      </c>
    </row>
    <row r="455" spans="5:8" ht="15" thickBot="1">
      <c r="E455" s="118" t="s">
        <v>2471</v>
      </c>
      <c r="F455" s="118" t="s">
        <v>2464</v>
      </c>
      <c r="G455" s="119">
        <v>62.843299999999999</v>
      </c>
      <c r="H455" s="119">
        <v>11.2994</v>
      </c>
    </row>
    <row r="456" spans="5:8" ht="15" thickBot="1">
      <c r="E456" s="118" t="s">
        <v>257</v>
      </c>
      <c r="F456" s="118" t="s">
        <v>2472</v>
      </c>
      <c r="G456" s="119">
        <v>62.472299999999997</v>
      </c>
      <c r="H456" s="119">
        <v>6.1548999999999996</v>
      </c>
    </row>
    <row r="457" spans="5:8" ht="15" thickBot="1">
      <c r="E457" s="118" t="s">
        <v>2473</v>
      </c>
      <c r="F457" s="118" t="s">
        <v>2467</v>
      </c>
      <c r="G457" s="119">
        <v>58.7667</v>
      </c>
      <c r="H457" s="119">
        <v>5.85</v>
      </c>
    </row>
    <row r="458" spans="5:8" ht="15" thickBot="1">
      <c r="E458" s="118" t="s">
        <v>679</v>
      </c>
      <c r="F458" s="118" t="s">
        <v>2477</v>
      </c>
      <c r="G458" s="119">
        <v>58.765700000000002</v>
      </c>
      <c r="H458" s="119">
        <v>8.4839000000000002</v>
      </c>
    </row>
    <row r="459" spans="5:8" ht="15" thickBot="1">
      <c r="E459" s="118" t="s">
        <v>543</v>
      </c>
      <c r="F459" s="118" t="s">
        <v>2476</v>
      </c>
      <c r="G459" s="119">
        <v>61.1464</v>
      </c>
      <c r="H459" s="119">
        <v>11.415800000000001</v>
      </c>
    </row>
    <row r="460" spans="5:8" ht="15" thickBot="1">
      <c r="E460" s="118" t="s">
        <v>2478</v>
      </c>
      <c r="F460" s="118" t="s">
        <v>2472</v>
      </c>
      <c r="G460" s="119">
        <v>62.5672</v>
      </c>
      <c r="H460" s="119">
        <v>7.6868999999999996</v>
      </c>
    </row>
    <row r="461" spans="5:8" ht="15" thickBot="1">
      <c r="E461" s="118" t="s">
        <v>2483</v>
      </c>
      <c r="F461" s="118" t="s">
        <v>2482</v>
      </c>
      <c r="G461" s="119">
        <v>61.2333</v>
      </c>
      <c r="H461" s="119">
        <v>7.7167000000000003</v>
      </c>
    </row>
    <row r="462" spans="5:8" ht="15" thickBot="1">
      <c r="E462" s="118" t="s">
        <v>2485</v>
      </c>
      <c r="F462" s="118" t="s">
        <v>2484</v>
      </c>
      <c r="G462" s="119">
        <v>60.15</v>
      </c>
      <c r="H462" s="119">
        <v>11.466699999999999</v>
      </c>
    </row>
    <row r="463" spans="5:8" ht="15" thickBot="1">
      <c r="E463" s="118" t="s">
        <v>2485</v>
      </c>
      <c r="F463" s="118" t="s">
        <v>2464</v>
      </c>
      <c r="G463" s="119">
        <v>63.961100000000002</v>
      </c>
      <c r="H463" s="119">
        <v>10.227399999999999</v>
      </c>
    </row>
    <row r="464" spans="5:8" ht="15" thickBot="1">
      <c r="E464" s="118" t="s">
        <v>2487</v>
      </c>
      <c r="F464" s="118" t="s">
        <v>2486</v>
      </c>
      <c r="G464" s="119">
        <v>68.688999999999993</v>
      </c>
      <c r="H464" s="119">
        <v>17.544899999999998</v>
      </c>
    </row>
    <row r="465" spans="5:8" ht="15" thickBot="1">
      <c r="E465" s="118" t="s">
        <v>445</v>
      </c>
      <c r="F465" s="118" t="s">
        <v>2484</v>
      </c>
      <c r="G465" s="119">
        <v>59.660299999999999</v>
      </c>
      <c r="H465" s="119">
        <v>10.7836</v>
      </c>
    </row>
    <row r="466" spans="5:8" ht="15" thickBot="1">
      <c r="E466" s="118" t="s">
        <v>693</v>
      </c>
      <c r="F466" s="118" t="s">
        <v>2488</v>
      </c>
      <c r="G466" s="119">
        <v>58.701900000000002</v>
      </c>
      <c r="H466" s="119">
        <v>7.3936000000000002</v>
      </c>
    </row>
    <row r="467" spans="5:8" ht="15" thickBot="1">
      <c r="E467" s="118" t="s">
        <v>2489</v>
      </c>
      <c r="F467" s="118" t="s">
        <v>2479</v>
      </c>
      <c r="G467" s="119">
        <v>59.35</v>
      </c>
      <c r="H467" s="119">
        <v>10.466699999999999</v>
      </c>
    </row>
    <row r="468" spans="5:8" ht="15" thickBot="1">
      <c r="E468" s="118" t="s">
        <v>536</v>
      </c>
      <c r="F468" s="118" t="s">
        <v>2476</v>
      </c>
      <c r="G468" s="119">
        <v>60.653599999999997</v>
      </c>
      <c r="H468" s="119">
        <v>12.1531</v>
      </c>
    </row>
    <row r="469" spans="5:8" ht="15" thickBot="1">
      <c r="E469" s="118" t="s">
        <v>2650</v>
      </c>
      <c r="F469" s="118" t="s">
        <v>2475</v>
      </c>
      <c r="G469" s="119">
        <v>70.239199999999997</v>
      </c>
      <c r="H469" s="119">
        <v>22.371400000000001</v>
      </c>
    </row>
    <row r="470" spans="5:8" ht="15" thickBot="1">
      <c r="E470" s="118" t="s">
        <v>2652</v>
      </c>
      <c r="F470" s="118" t="s">
        <v>2467</v>
      </c>
      <c r="G470" s="119">
        <v>59.604199999999999</v>
      </c>
      <c r="H470" s="119">
        <v>5.8078000000000003</v>
      </c>
    </row>
    <row r="471" spans="5:8" ht="15" thickBot="1">
      <c r="E471" s="118" t="s">
        <v>2655</v>
      </c>
      <c r="F471" s="118" t="s">
        <v>2490</v>
      </c>
      <c r="G471" s="119">
        <v>59.4833</v>
      </c>
      <c r="H471" s="119">
        <v>11.65</v>
      </c>
    </row>
    <row r="472" spans="5:8" ht="15" thickBot="1">
      <c r="E472" s="118" t="s">
        <v>2657</v>
      </c>
      <c r="F472" s="118" t="s">
        <v>2474</v>
      </c>
      <c r="G472" s="119">
        <v>66.866699999999994</v>
      </c>
      <c r="H472" s="119">
        <v>13.7</v>
      </c>
    </row>
    <row r="473" spans="5:8" ht="15" thickBot="1">
      <c r="E473" s="118" t="s">
        <v>2658</v>
      </c>
      <c r="F473" s="118" t="s">
        <v>2472</v>
      </c>
      <c r="G473" s="119">
        <v>62.478900000000003</v>
      </c>
      <c r="H473" s="119">
        <v>6.8853</v>
      </c>
    </row>
    <row r="474" spans="5:8" ht="15" thickBot="1">
      <c r="E474" s="118" t="s">
        <v>268</v>
      </c>
      <c r="F474" s="118" t="s">
        <v>2472</v>
      </c>
      <c r="G474" s="119">
        <v>62.200299999999999</v>
      </c>
      <c r="H474" s="119">
        <v>6.1322000000000001</v>
      </c>
    </row>
    <row r="475" spans="5:8" ht="15" thickBot="1">
      <c r="E475" s="118" t="s">
        <v>2659</v>
      </c>
      <c r="F475" s="118" t="s">
        <v>2494</v>
      </c>
      <c r="G475" s="119">
        <v>61.25</v>
      </c>
      <c r="H475" s="119">
        <v>10.15</v>
      </c>
    </row>
    <row r="476" spans="5:8" ht="15" thickBot="1">
      <c r="E476" s="118" t="s">
        <v>579</v>
      </c>
      <c r="F476" s="118" t="s">
        <v>2494</v>
      </c>
      <c r="G476" s="119">
        <v>61.265300000000003</v>
      </c>
      <c r="H476" s="119">
        <v>10.4133</v>
      </c>
    </row>
  </sheetData>
  <autoFilter ref="E1:H476">
    <sortState ref="E2:H476">
      <sortCondition ref="E1:E47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7</vt:i4>
      </vt:variant>
    </vt:vector>
  </HeadingPairs>
  <TitlesOfParts>
    <vt:vector size="7" baseType="lpstr">
      <vt:lpstr>Overview POP_2021</vt:lpstr>
      <vt:lpstr>DK</vt:lpstr>
      <vt:lpstr>FI</vt:lpstr>
      <vt:lpstr>SE</vt:lpstr>
      <vt:lpstr>IS</vt:lpstr>
      <vt:lpstr>NO</vt:lpstr>
      <vt:lpstr>Taul4</vt:lpstr>
    </vt:vector>
  </TitlesOfParts>
  <Company>European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SCIRANKOVA Daniela (ESTAT)</dc:creator>
  <cp:lastModifiedBy>Harri käyhkö</cp:lastModifiedBy>
  <dcterms:created xsi:type="dcterms:W3CDTF">2021-03-04T08:47:37Z</dcterms:created>
  <dcterms:modified xsi:type="dcterms:W3CDTF">2022-11-21T09:44:58Z</dcterms:modified>
</cp:coreProperties>
</file>