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2="http://schemas.microsoft.com/office/spreadsheetml/2015/revision2" xmlns:xr6="http://schemas.microsoft.com/office/spreadsheetml/2016/revision6" mc:Ignorable="x15 xr xr2 xr6">
  <fileVersion appName="xl" lastEdited="7" lowestEdited="4" rupBuild="1707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iffel\dev\proglangtests\fib\"/>
    </mc:Choice>
  </mc:AlternateContent>
  <xr:revisionPtr revIDLastSave="0" documentId="169FC1EA8315F6647EC4644B40E6CF991E99025A" xr6:coauthVersionLast="8" xr6:coauthVersionMax="8"/>
  <bookViews>
    <workbookView xWindow="120" yWindow="120" windowWidth="18960" windowHeight="6480" xr2:uid="{00000000-000D-0000-FFFF-FFFF00000000}"/>
  </bookViews>
  <sheets>
    <sheet name="Sheet1" sheetId="1" r:id="rId1"/>
    <sheet name="Sheet2" sheetId="2" r:id="rId2"/>
    <sheet name="Sheet3" sheetId="3" r:id="rId3"/>
  </sheets>
  <calcPr calcId="171026"/>
</workbook>
</file>

<file path=xl/calcChain.xml><?xml version="1.0" encoding="utf-8"?>
<calcChain xmlns="http://schemas.openxmlformats.org/spreadsheetml/2006/main">
  <c r="J66" i="1" l="1"/>
  <c r="U73" i="1"/>
  <c r="V73" i="1"/>
  <c r="U74" i="1"/>
  <c r="V74" i="1"/>
  <c r="T74" i="1"/>
  <c r="T73" i="1"/>
  <c r="T72" i="1"/>
  <c r="U72" i="1"/>
  <c r="V72" i="1"/>
  <c r="U71" i="1"/>
  <c r="V71" i="1"/>
  <c r="T71" i="1"/>
  <c r="P73" i="1"/>
  <c r="O73" i="1"/>
  <c r="N73" i="1"/>
  <c r="O74" i="1"/>
  <c r="Q72" i="1"/>
  <c r="Q71" i="1"/>
  <c r="R72" i="1"/>
  <c r="U65" i="1"/>
  <c r="V65" i="1"/>
  <c r="U66" i="1"/>
  <c r="V66" i="1"/>
  <c r="U67" i="1"/>
  <c r="V67" i="1"/>
  <c r="T66" i="1"/>
  <c r="T67" i="1"/>
  <c r="T65" i="1"/>
  <c r="O68" i="1"/>
  <c r="O69" i="1"/>
  <c r="P68" i="1"/>
  <c r="N68" i="1"/>
  <c r="Q66" i="1"/>
  <c r="Q67" i="1"/>
  <c r="Q65" i="1"/>
  <c r="R65" i="1"/>
  <c r="U58" i="1"/>
  <c r="V58" i="1"/>
  <c r="U59" i="1"/>
  <c r="V59" i="1"/>
  <c r="U60" i="1"/>
  <c r="V60" i="1"/>
  <c r="U61" i="1"/>
  <c r="V61" i="1"/>
  <c r="T59" i="1"/>
  <c r="T60" i="1"/>
  <c r="T61" i="1"/>
  <c r="T58" i="1"/>
  <c r="Q61" i="1"/>
  <c r="Q59" i="1"/>
  <c r="Q60" i="1"/>
  <c r="Q58" i="1"/>
  <c r="R58" i="1"/>
  <c r="O62" i="1"/>
  <c r="P62" i="1"/>
  <c r="N62" i="1"/>
  <c r="N69" i="1"/>
  <c r="R71" i="1"/>
  <c r="N74" i="1"/>
  <c r="P74" i="1"/>
  <c r="R59" i="1"/>
  <c r="R61" i="1"/>
  <c r="R60" i="1"/>
  <c r="P63" i="1"/>
  <c r="R66" i="1"/>
  <c r="R67" i="1"/>
  <c r="P69" i="1"/>
  <c r="N63" i="1"/>
  <c r="O63" i="1"/>
  <c r="M40" i="1"/>
  <c r="M39" i="1"/>
  <c r="M43" i="1"/>
  <c r="M44" i="1"/>
  <c r="M49" i="1"/>
  <c r="R39" i="1"/>
  <c r="R38" i="1"/>
  <c r="P38" i="1"/>
  <c r="G39" i="1"/>
  <c r="G43" i="1"/>
  <c r="G37" i="1"/>
  <c r="G41" i="1"/>
  <c r="G44" i="1"/>
  <c r="G45" i="1"/>
  <c r="G48" i="1"/>
  <c r="G40" i="1"/>
  <c r="G42" i="1"/>
  <c r="G38" i="1"/>
  <c r="H37" i="1"/>
  <c r="G50" i="1"/>
  <c r="G47" i="1"/>
  <c r="G46" i="1"/>
  <c r="G51" i="1"/>
  <c r="G49" i="1"/>
  <c r="G52" i="1"/>
  <c r="G53" i="1"/>
  <c r="G24" i="1"/>
  <c r="G19" i="1"/>
  <c r="G25" i="1"/>
  <c r="G23" i="1"/>
  <c r="G33" i="1"/>
  <c r="G32" i="1"/>
  <c r="G30" i="1"/>
  <c r="G31" i="1"/>
  <c r="G28" i="1"/>
  <c r="G29" i="1"/>
  <c r="G27" i="1"/>
  <c r="G26" i="1"/>
  <c r="G22" i="1"/>
  <c r="G20" i="1"/>
  <c r="H20" i="1"/>
  <c r="G21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K2" i="1"/>
  <c r="L2" i="1"/>
  <c r="J2" i="1"/>
  <c r="K15" i="1"/>
  <c r="L15" i="1"/>
  <c r="J15" i="1"/>
  <c r="G16" i="1"/>
  <c r="G15" i="1"/>
  <c r="G9" i="1"/>
  <c r="G11" i="1"/>
  <c r="G8" i="1"/>
  <c r="G3" i="1"/>
  <c r="H3" i="1"/>
  <c r="G2" i="1"/>
  <c r="G6" i="1"/>
  <c r="G5" i="1"/>
  <c r="G4" i="1"/>
  <c r="H4" i="1"/>
  <c r="G7" i="1"/>
  <c r="G10" i="1"/>
  <c r="G12" i="1"/>
  <c r="H43" i="1"/>
  <c r="H52" i="1"/>
  <c r="H39" i="1"/>
  <c r="H49" i="1"/>
  <c r="H38" i="1"/>
  <c r="H45" i="1"/>
  <c r="H53" i="1"/>
  <c r="H41" i="1"/>
  <c r="H40" i="1"/>
  <c r="H44" i="1"/>
  <c r="H48" i="1"/>
  <c r="H42" i="1"/>
  <c r="H51" i="1"/>
  <c r="H47" i="1"/>
  <c r="H50" i="1"/>
  <c r="H46" i="1"/>
  <c r="H33" i="1"/>
  <c r="H21" i="1"/>
  <c r="H27" i="1"/>
  <c r="H10" i="1"/>
  <c r="H25" i="1"/>
  <c r="H6" i="1"/>
  <c r="H26" i="1"/>
  <c r="H29" i="1"/>
  <c r="H31" i="1"/>
  <c r="H32" i="1"/>
  <c r="H23" i="1"/>
  <c r="H19" i="1"/>
  <c r="H30" i="1"/>
  <c r="H28" i="1"/>
  <c r="H24" i="1"/>
  <c r="H22" i="1"/>
  <c r="H11" i="1"/>
  <c r="H7" i="1"/>
  <c r="H2" i="1"/>
  <c r="H9" i="1"/>
  <c r="H12" i="1"/>
  <c r="H8" i="1"/>
  <c r="H5" i="1"/>
  <c r="H15" i="1"/>
</calcChain>
</file>

<file path=xl/sharedStrings.xml><?xml version="1.0" encoding="utf-8"?>
<sst xmlns="http://schemas.openxmlformats.org/spreadsheetml/2006/main" count="123" uniqueCount="53">
  <si>
    <t>v8</t>
  </si>
  <si>
    <t>nodejs</t>
  </si>
  <si>
    <t>luajit</t>
  </si>
  <si>
    <t>gcc</t>
  </si>
  <si>
    <t>gdc</t>
  </si>
  <si>
    <t>sbcl</t>
  </si>
  <si>
    <t>cll</t>
  </si>
  <si>
    <t>chicken</t>
  </si>
  <si>
    <t>go</t>
  </si>
  <si>
    <t>julia</t>
  </si>
  <si>
    <t>pypy</t>
  </si>
  <si>
    <t>fib(44)</t>
  </si>
  <si>
    <t>fib(46)+pisum()</t>
  </si>
  <si>
    <t>scala</t>
  </si>
  <si>
    <t>gambit-c</t>
  </si>
  <si>
    <t>clojure</t>
  </si>
  <si>
    <t>chicken*</t>
  </si>
  <si>
    <t>c*</t>
  </si>
  <si>
    <t>fib(46) x 3</t>
  </si>
  <si>
    <t>seconds</t>
  </si>
  <si>
    <t>ref2c</t>
  </si>
  <si>
    <t>scheme</t>
  </si>
  <si>
    <t>C</t>
  </si>
  <si>
    <t>D</t>
  </si>
  <si>
    <t>common lisp</t>
  </si>
  <si>
    <t>lua</t>
  </si>
  <si>
    <t>javascript</t>
  </si>
  <si>
    <t>python</t>
  </si>
  <si>
    <t xml:space="preserve">fib(44), fib(45), fib(46) </t>
  </si>
  <si>
    <t>kawa</t>
  </si>
  <si>
    <t>haskell</t>
  </si>
  <si>
    <t>nim</t>
  </si>
  <si>
    <t>ghc</t>
  </si>
  <si>
    <t>kawa parallel</t>
  </si>
  <si>
    <t>nim parallel</t>
  </si>
  <si>
    <t>java</t>
  </si>
  <si>
    <t>x</t>
  </si>
  <si>
    <t>ref2nim</t>
  </si>
  <si>
    <t>milliseconds</t>
  </si>
  <si>
    <t>kmeans</t>
  </si>
  <si>
    <t>fibs c</t>
  </si>
  <si>
    <t>fibs nim</t>
  </si>
  <si>
    <t>fibs kawa</t>
  </si>
  <si>
    <t>fibs lua</t>
  </si>
  <si>
    <t>virtualbox</t>
  </si>
  <si>
    <t>kvm</t>
  </si>
  <si>
    <t>arm</t>
  </si>
  <si>
    <t>kmeans nim</t>
  </si>
  <si>
    <t>kmeans kawa</t>
  </si>
  <si>
    <t>kmeans luajit</t>
  </si>
  <si>
    <t>pfibs nim</t>
  </si>
  <si>
    <t>pfibs kawa</t>
  </si>
  <si>
    <t>lynx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</si>
</sst>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7">
    <xf numFmtId="0" fontId="0" fillId="0" borderId="0" xfId="0"/>
    <xf numFmtId="9" fontId="2" fillId="0" borderId="0" xfId="1" applyFont="1"/>
    <xf numFmtId="0" fontId="0" fillId="5" borderId="0" xfId="0" applyFill="1" applyBorder="1"/>
    <xf numFmtId="0" fontId="2" fillId="5" borderId="0" xfId="0" applyFont="1" applyFill="1" applyBorder="1"/>
    <xf numFmtId="9" fontId="2" fillId="5" borderId="0" xfId="1" applyFont="1" applyFill="1" applyBorder="1"/>
    <xf numFmtId="0" fontId="0" fillId="6" borderId="0" xfId="0" applyFill="1" applyBorder="1"/>
    <xf numFmtId="0" fontId="2" fillId="6" borderId="0" xfId="0" applyFont="1" applyFill="1" applyBorder="1"/>
    <xf numFmtId="9" fontId="2" fillId="6" borderId="0" xfId="1" applyFont="1" applyFill="1" applyBorder="1"/>
    <xf numFmtId="0" fontId="0" fillId="7" borderId="0" xfId="0" applyFill="1" applyBorder="1"/>
    <xf numFmtId="9" fontId="2" fillId="7" borderId="0" xfId="1" applyFont="1" applyFill="1" applyBorder="1"/>
    <xf numFmtId="0" fontId="0" fillId="8" borderId="0" xfId="0" applyFill="1" applyBorder="1"/>
    <xf numFmtId="0" fontId="2" fillId="8" borderId="0" xfId="0" applyFont="1" applyFill="1" applyBorder="1"/>
    <xf numFmtId="9" fontId="2" fillId="8" borderId="0" xfId="1" applyFont="1" applyFill="1" applyBorder="1"/>
    <xf numFmtId="0" fontId="0" fillId="3" borderId="0" xfId="0" applyFill="1" applyBorder="1"/>
    <xf numFmtId="0" fontId="2" fillId="3" borderId="0" xfId="0" applyFont="1" applyFill="1" applyBorder="1"/>
    <xf numFmtId="9" fontId="2" fillId="3" borderId="0" xfId="1" applyFont="1" applyFill="1" applyBorder="1"/>
    <xf numFmtId="0" fontId="0" fillId="4" borderId="0" xfId="0" applyFill="1" applyBorder="1"/>
    <xf numFmtId="0" fontId="2" fillId="4" borderId="0" xfId="0" applyFont="1" applyFill="1" applyBorder="1"/>
    <xf numFmtId="9" fontId="2" fillId="4" borderId="0" xfId="1" applyFont="1" applyFill="1" applyBorder="1"/>
    <xf numFmtId="0" fontId="0" fillId="9" borderId="0" xfId="0" applyFill="1" applyBorder="1"/>
    <xf numFmtId="0" fontId="2" fillId="9" borderId="0" xfId="0" applyFont="1" applyFill="1" applyBorder="1"/>
    <xf numFmtId="9" fontId="2" fillId="9" borderId="0" xfId="1" applyFont="1" applyFill="1" applyBorder="1"/>
    <xf numFmtId="0" fontId="0" fillId="10" borderId="0" xfId="0" applyFill="1" applyBorder="1"/>
    <xf numFmtId="0" fontId="2" fillId="10" borderId="0" xfId="0" applyFont="1" applyFill="1" applyBorder="1"/>
    <xf numFmtId="9" fontId="2" fillId="10" borderId="0" xfId="1" applyFont="1" applyFill="1" applyBorder="1"/>
    <xf numFmtId="2" fontId="2" fillId="0" borderId="0" xfId="0" applyNumberFormat="1" applyFont="1"/>
    <xf numFmtId="2" fontId="0" fillId="0" borderId="0" xfId="0" applyNumberFormat="1"/>
    <xf numFmtId="2" fontId="2" fillId="10" borderId="0" xfId="0" applyNumberFormat="1" applyFont="1" applyFill="1" applyBorder="1"/>
    <xf numFmtId="2" fontId="0" fillId="10" borderId="0" xfId="0" applyNumberFormat="1" applyFill="1" applyBorder="1"/>
    <xf numFmtId="2" fontId="2" fillId="5" borderId="0" xfId="0" applyNumberFormat="1" applyFont="1" applyFill="1" applyBorder="1"/>
    <xf numFmtId="2" fontId="0" fillId="5" borderId="0" xfId="0" applyNumberFormat="1" applyFill="1" applyBorder="1"/>
    <xf numFmtId="2" fontId="2" fillId="6" borderId="0" xfId="0" applyNumberFormat="1" applyFont="1" applyFill="1" applyBorder="1"/>
    <xf numFmtId="2" fontId="0" fillId="6" borderId="0" xfId="0" applyNumberFormat="1" applyFill="1" applyBorder="1"/>
    <xf numFmtId="2" fontId="2" fillId="8" borderId="0" xfId="0" applyNumberFormat="1" applyFont="1" applyFill="1" applyBorder="1"/>
    <xf numFmtId="2" fontId="0" fillId="8" borderId="0" xfId="0" applyNumberFormat="1" applyFill="1" applyBorder="1"/>
    <xf numFmtId="2" fontId="2" fillId="7" borderId="0" xfId="0" applyNumberFormat="1" applyFont="1" applyFill="1" applyBorder="1"/>
    <xf numFmtId="2" fontId="0" fillId="7" borderId="0" xfId="0" applyNumberFormat="1" applyFill="1" applyBorder="1"/>
    <xf numFmtId="2" fontId="2" fillId="4" borderId="0" xfId="0" applyNumberFormat="1" applyFont="1" applyFill="1" applyBorder="1"/>
    <xf numFmtId="2" fontId="0" fillId="4" borderId="0" xfId="0" applyNumberFormat="1" applyFill="1" applyBorder="1"/>
    <xf numFmtId="2" fontId="2" fillId="3" borderId="0" xfId="0" applyNumberFormat="1" applyFont="1" applyFill="1" applyBorder="1"/>
    <xf numFmtId="2" fontId="0" fillId="3" borderId="0" xfId="0" applyNumberFormat="1" applyFill="1" applyBorder="1"/>
    <xf numFmtId="2" fontId="2" fillId="9" borderId="0" xfId="0" applyNumberFormat="1" applyFont="1" applyFill="1" applyBorder="1"/>
    <xf numFmtId="2" fontId="0" fillId="9" borderId="0" xfId="0" applyNumberFormat="1" applyFill="1" applyBorder="1"/>
    <xf numFmtId="0" fontId="0" fillId="2" borderId="0" xfId="0" applyFill="1"/>
    <xf numFmtId="2" fontId="2" fillId="2" borderId="0" xfId="0" applyNumberFormat="1" applyFont="1" applyFill="1"/>
    <xf numFmtId="2" fontId="0" fillId="2" borderId="0" xfId="0" applyNumberFormat="1" applyFill="1"/>
    <xf numFmtId="9" fontId="2" fillId="2" borderId="0" xfId="1" applyFont="1" applyFill="1"/>
    <xf numFmtId="0" fontId="0" fillId="6" borderId="0" xfId="0" applyFill="1"/>
    <xf numFmtId="2" fontId="2" fillId="6" borderId="0" xfId="0" applyNumberFormat="1" applyFont="1" applyFill="1"/>
    <xf numFmtId="2" fontId="0" fillId="6" borderId="0" xfId="0" applyNumberFormat="1" applyFill="1"/>
    <xf numFmtId="9" fontId="2" fillId="6" borderId="0" xfId="1" applyFont="1" applyFill="1"/>
    <xf numFmtId="0" fontId="3" fillId="0" borderId="0" xfId="0" applyFont="1"/>
    <xf numFmtId="2" fontId="0" fillId="0" borderId="0" xfId="1" applyNumberFormat="1" applyFont="1"/>
    <xf numFmtId="2" fontId="0" fillId="10" borderId="0" xfId="1" applyNumberFormat="1" applyFont="1" applyFill="1" applyBorder="1"/>
    <xf numFmtId="2" fontId="0" fillId="5" borderId="0" xfId="1" applyNumberFormat="1" applyFont="1" applyFill="1" applyBorder="1"/>
    <xf numFmtId="2" fontId="0" fillId="6" borderId="0" xfId="1" applyNumberFormat="1" applyFont="1" applyFill="1" applyBorder="1"/>
    <xf numFmtId="2" fontId="0" fillId="8" borderId="0" xfId="1" applyNumberFormat="1" applyFont="1" applyFill="1" applyBorder="1"/>
    <xf numFmtId="2" fontId="0" fillId="7" borderId="0" xfId="1" applyNumberFormat="1" applyFont="1" applyFill="1" applyBorder="1"/>
    <xf numFmtId="2" fontId="0" fillId="4" borderId="0" xfId="1" applyNumberFormat="1" applyFont="1" applyFill="1" applyBorder="1"/>
    <xf numFmtId="2" fontId="0" fillId="3" borderId="0" xfId="1" applyNumberFormat="1" applyFont="1" applyFill="1" applyBorder="1"/>
    <xf numFmtId="2" fontId="0" fillId="9" borderId="0" xfId="1" applyNumberFormat="1" applyFont="1" applyFill="1" applyBorder="1"/>
    <xf numFmtId="2" fontId="0" fillId="6" borderId="0" xfId="1" applyNumberFormat="1" applyFont="1" applyFill="1"/>
    <xf numFmtId="2" fontId="0" fillId="2" borderId="0" xfId="1" applyNumberFormat="1" applyFont="1" applyFill="1"/>
    <xf numFmtId="0" fontId="0" fillId="0" borderId="0" xfId="0" applyFill="1"/>
    <xf numFmtId="9" fontId="2" fillId="0" borderId="0" xfId="1" applyFont="1" applyFill="1"/>
    <xf numFmtId="2" fontId="2" fillId="7" borderId="0" xfId="1" applyNumberFormat="1" applyFont="1" applyFill="1" applyBorder="1"/>
    <xf numFmtId="2" fontId="4" fillId="0" borderId="0" xfId="0" applyNumberFormat="1" applyFont="1" applyAlignment="1">
      <alignment horizontal="center"/>
    </xf>
    <xf numFmtId="1" fontId="2" fillId="10" borderId="0" xfId="0" applyNumberFormat="1" applyFont="1" applyFill="1" applyBorder="1"/>
    <xf numFmtId="1" fontId="2" fillId="5" borderId="0" xfId="0" applyNumberFormat="1" applyFont="1" applyFill="1" applyBorder="1"/>
    <xf numFmtId="1" fontId="2" fillId="6" borderId="0" xfId="0" applyNumberFormat="1" applyFont="1" applyFill="1" applyBorder="1"/>
    <xf numFmtId="1" fontId="2" fillId="8" borderId="0" xfId="0" applyNumberFormat="1" applyFont="1" applyFill="1" applyBorder="1"/>
    <xf numFmtId="1" fontId="2" fillId="7" borderId="0" xfId="1" applyNumberFormat="1" applyFont="1" applyFill="1" applyBorder="1"/>
    <xf numFmtId="1" fontId="2" fillId="4" borderId="0" xfId="0" applyNumberFormat="1" applyFont="1" applyFill="1" applyBorder="1"/>
    <xf numFmtId="1" fontId="2" fillId="3" borderId="0" xfId="0" applyNumberFormat="1" applyFont="1" applyFill="1" applyBorder="1"/>
    <xf numFmtId="1" fontId="2" fillId="9" borderId="0" xfId="0" applyNumberFormat="1" applyFont="1" applyFill="1" applyBorder="1"/>
    <xf numFmtId="4" fontId="0" fillId="10" borderId="0" xfId="0" applyNumberFormat="1" applyFill="1" applyBorder="1"/>
    <xf numFmtId="4" fontId="0" fillId="5" borderId="0" xfId="0" applyNumberFormat="1" applyFill="1" applyBorder="1"/>
    <xf numFmtId="4" fontId="0" fillId="6" borderId="0" xfId="0" applyNumberFormat="1" applyFill="1" applyBorder="1"/>
    <xf numFmtId="4" fontId="0" fillId="9" borderId="0" xfId="0" applyNumberFormat="1" applyFill="1" applyBorder="1"/>
    <xf numFmtId="0" fontId="0" fillId="10" borderId="0" xfId="0" applyFill="1"/>
    <xf numFmtId="0" fontId="0" fillId="11" borderId="0" xfId="0" applyFill="1" applyBorder="1"/>
    <xf numFmtId="4" fontId="0" fillId="11" borderId="0" xfId="0" applyNumberFormat="1" applyFill="1" applyBorder="1"/>
    <xf numFmtId="0" fontId="0" fillId="11" borderId="0" xfId="0" applyFill="1"/>
    <xf numFmtId="0" fontId="0" fillId="5" borderId="0" xfId="0" applyFill="1"/>
    <xf numFmtId="0" fontId="0" fillId="12" borderId="0" xfId="0" applyFill="1" applyBorder="1"/>
    <xf numFmtId="4" fontId="0" fillId="12" borderId="0" xfId="0" applyNumberFormat="1" applyFill="1" applyBorder="1"/>
    <xf numFmtId="1" fontId="2" fillId="12" borderId="0" xfId="0" applyNumberFormat="1" applyFont="1" applyFill="1" applyBorder="1"/>
    <xf numFmtId="0" fontId="2" fillId="12" borderId="0" xfId="0" applyFont="1" applyFill="1" applyBorder="1"/>
    <xf numFmtId="9" fontId="2" fillId="12" borderId="0" xfId="1" applyFont="1" applyFill="1"/>
    <xf numFmtId="9" fontId="2" fillId="9" borderId="0" xfId="1" applyFont="1" applyFill="1"/>
    <xf numFmtId="0" fontId="0" fillId="0" borderId="0" xfId="0" applyAlignment="1">
      <alignment horizontal="center"/>
    </xf>
    <xf numFmtId="2" fontId="2" fillId="0" borderId="0" xfId="1" applyNumberFormat="1" applyFont="1"/>
    <xf numFmtId="2" fontId="0" fillId="0" borderId="0" xfId="0" applyNumberFormat="1" applyFill="1" applyBorder="1"/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8" fillId="0" borderId="0" xfId="0" applyFont="1"/>
    <xf numFmtId="2" fontId="8" fillId="0" borderId="0" xfId="0" applyNumberFormat="1" applyFont="1"/>
    <xf numFmtId="2" fontId="7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5" fillId="5" borderId="2" xfId="0" applyNumberFormat="1" applyFont="1" applyFill="1" applyBorder="1"/>
    <xf numFmtId="2" fontId="6" fillId="13" borderId="2" xfId="0" applyNumberFormat="1" applyFont="1" applyFill="1" applyBorder="1"/>
    <xf numFmtId="2" fontId="0" fillId="14" borderId="11" xfId="0" applyNumberFormat="1" applyFill="1" applyBorder="1"/>
    <xf numFmtId="2" fontId="0" fillId="14" borderId="10" xfId="0" applyNumberFormat="1" applyFill="1" applyBorder="1"/>
    <xf numFmtId="2" fontId="6" fillId="15" borderId="1" xfId="0" applyNumberFormat="1" applyFont="1" applyFill="1" applyBorder="1"/>
    <xf numFmtId="2" fontId="0" fillId="16" borderId="10" xfId="0" applyNumberFormat="1" applyFill="1" applyBorder="1"/>
    <xf numFmtId="0" fontId="2" fillId="0" borderId="0" xfId="0" applyFont="1"/>
    <xf numFmtId="2" fontId="5" fillId="5" borderId="3" xfId="0" applyNumberFormat="1" applyFont="1" applyFill="1" applyBorder="1"/>
    <xf numFmtId="2" fontId="0" fillId="14" borderId="5" xfId="0" applyNumberFormat="1" applyFill="1" applyBorder="1"/>
    <xf numFmtId="2" fontId="0" fillId="14" borderId="0" xfId="0" applyNumberFormat="1" applyFill="1" applyBorder="1"/>
    <xf numFmtId="2" fontId="0" fillId="14" borderId="7" xfId="0" applyNumberFormat="1" applyFill="1" applyBorder="1"/>
    <xf numFmtId="2" fontId="0" fillId="14" borderId="8" xfId="0" applyNumberFormat="1" applyFill="1" applyBorder="1"/>
    <xf numFmtId="2" fontId="0" fillId="16" borderId="4" xfId="0" applyNumberFormat="1" applyFill="1" applyBorder="1"/>
    <xf numFmtId="2" fontId="6" fillId="15" borderId="6" xfId="0" applyNumberFormat="1" applyFont="1" applyFill="1" applyBorder="1"/>
    <xf numFmtId="2" fontId="6" fillId="15" borderId="9" xfId="0" applyNumberFormat="1" applyFont="1" applyFill="1" applyBorder="1"/>
    <xf numFmtId="2" fontId="0" fillId="16" borderId="2" xfId="0" applyNumberFormat="1" applyFont="1" applyFill="1" applyBorder="1"/>
    <xf numFmtId="2" fontId="0" fillId="5" borderId="2" xfId="0" applyNumberFormat="1" applyFont="1" applyFill="1" applyBorder="1"/>
    <xf numFmtId="2" fontId="0" fillId="14" borderId="2" xfId="0" applyNumberFormat="1" applyFont="1" applyFill="1" applyBorder="1"/>
    <xf numFmtId="0" fontId="9" fillId="0" borderId="0" xfId="0" applyFont="1" applyAlignment="1">
      <alignment horizontal="center"/>
    </xf>
    <xf numFmtId="9" fontId="1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4"/>
  <sheetViews>
    <sheetView tabSelected="1" topLeftCell="A14" zoomScale="110" zoomScaleNormal="110" workbookViewId="0" xr3:uid="{AEA406A1-0E4B-5B11-9CD5-51D6E497D94C}">
      <selection activeCell="F27" sqref="F27"/>
    </sheetView>
  </sheetViews>
  <sheetFormatPr defaultRowHeight="15" x14ac:dyDescent="0.2"/>
  <cols>
    <col min="3" max="5" width="4.85546875" style="25" customWidth="1"/>
    <col min="6" max="6" width="1.85546875" style="26" customWidth="1"/>
    <col min="7" max="7" width="7.28515625" style="26" bestFit="1" customWidth="1"/>
    <col min="8" max="8" width="8.140625" style="52" customWidth="1"/>
    <col min="9" max="9" width="2.140625" customWidth="1"/>
    <col min="10" max="12" width="5.5703125" style="1" bestFit="1" customWidth="1"/>
    <col min="17" max="17" width="9.140625" style="26"/>
  </cols>
  <sheetData>
    <row r="1" spans="2:18" x14ac:dyDescent="0.2">
      <c r="B1" s="51" t="s">
        <v>11</v>
      </c>
      <c r="G1" s="66" t="s">
        <v>19</v>
      </c>
      <c r="H1" s="66" t="s">
        <v>20</v>
      </c>
    </row>
    <row r="2" spans="2:18" x14ac:dyDescent="0.2">
      <c r="B2" s="22" t="s">
        <v>4</v>
      </c>
      <c r="C2" s="27">
        <v>4.3630000000000004</v>
      </c>
      <c r="D2" s="27">
        <v>1.631</v>
      </c>
      <c r="E2" s="27">
        <v>4.47</v>
      </c>
      <c r="F2" s="28"/>
      <c r="G2" s="28">
        <f t="shared" ref="G2:G12" si="0">SUM(C2:E2)</f>
        <v>10.464</v>
      </c>
      <c r="H2" s="53">
        <f>G2/$G$3</f>
        <v>0.99335485095880016</v>
      </c>
      <c r="I2" s="22"/>
      <c r="J2" s="24">
        <f>C2/C$3</f>
        <v>0.95324448328599531</v>
      </c>
      <c r="K2" s="24">
        <f t="shared" ref="K2:L2" si="1">D2/D$3</f>
        <v>1.0024585125998771</v>
      </c>
      <c r="L2" s="24">
        <f t="shared" si="1"/>
        <v>1.0323325635103926</v>
      </c>
      <c r="M2" t="s">
        <v>23</v>
      </c>
      <c r="R2" s="26"/>
    </row>
    <row r="3" spans="2:18" x14ac:dyDescent="0.2">
      <c r="B3" s="2" t="s">
        <v>3</v>
      </c>
      <c r="C3" s="29">
        <v>4.577</v>
      </c>
      <c r="D3" s="29">
        <v>1.627</v>
      </c>
      <c r="E3" s="29">
        <v>4.33</v>
      </c>
      <c r="F3" s="30"/>
      <c r="G3" s="30">
        <f t="shared" si="0"/>
        <v>10.533999999999999</v>
      </c>
      <c r="H3" s="54">
        <f t="shared" ref="H3:H12" si="2">G3/$G$3</f>
        <v>1</v>
      </c>
      <c r="I3" s="2"/>
      <c r="J3" s="4">
        <f t="shared" ref="J3:J12" si="3">C3/C$3</f>
        <v>1</v>
      </c>
      <c r="K3" s="4">
        <f t="shared" ref="K3:K12" si="4">D3/D$3</f>
        <v>1</v>
      </c>
      <c r="L3" s="4">
        <f t="shared" ref="L3:L12" si="5">E3/E$3</f>
        <v>1</v>
      </c>
      <c r="M3" t="s">
        <v>22</v>
      </c>
      <c r="R3" s="26"/>
    </row>
    <row r="4" spans="2:18" x14ac:dyDescent="0.2">
      <c r="B4" s="5" t="s">
        <v>7</v>
      </c>
      <c r="C4" s="31">
        <v>5.63</v>
      </c>
      <c r="D4" s="31">
        <v>2.42</v>
      </c>
      <c r="E4" s="31">
        <v>6.62</v>
      </c>
      <c r="F4" s="32"/>
      <c r="G4" s="32">
        <f t="shared" si="0"/>
        <v>14.670000000000002</v>
      </c>
      <c r="H4" s="55">
        <f t="shared" si="2"/>
        <v>1.3926333776343272</v>
      </c>
      <c r="I4" s="5"/>
      <c r="J4" s="7">
        <f t="shared" si="3"/>
        <v>1.2300633602796591</v>
      </c>
      <c r="K4" s="7">
        <f t="shared" si="4"/>
        <v>1.48740012292563</v>
      </c>
      <c r="L4" s="7">
        <f t="shared" si="5"/>
        <v>1.5288683602771362</v>
      </c>
      <c r="M4" t="s">
        <v>21</v>
      </c>
      <c r="R4" s="26"/>
    </row>
    <row r="5" spans="2:18" x14ac:dyDescent="0.2">
      <c r="B5" s="10" t="s">
        <v>6</v>
      </c>
      <c r="C5" s="33">
        <v>11.35</v>
      </c>
      <c r="D5" s="33">
        <v>5.8419999999999996</v>
      </c>
      <c r="E5" s="33">
        <v>11.17</v>
      </c>
      <c r="F5" s="34"/>
      <c r="G5" s="34">
        <f t="shared" si="0"/>
        <v>28.362000000000002</v>
      </c>
      <c r="H5" s="56">
        <f t="shared" si="2"/>
        <v>2.6924245300930325</v>
      </c>
      <c r="I5" s="10"/>
      <c r="J5" s="12">
        <f t="shared" si="3"/>
        <v>2.4797902556259559</v>
      </c>
      <c r="K5" s="12">
        <f t="shared" si="4"/>
        <v>3.5906576521204667</v>
      </c>
      <c r="L5" s="12">
        <f t="shared" si="5"/>
        <v>2.579676674364896</v>
      </c>
      <c r="M5" t="s">
        <v>24</v>
      </c>
      <c r="R5" s="26"/>
    </row>
    <row r="6" spans="2:18" x14ac:dyDescent="0.2">
      <c r="B6" s="10" t="s">
        <v>5</v>
      </c>
      <c r="C6" s="33">
        <v>12.38</v>
      </c>
      <c r="D6" s="33">
        <v>5</v>
      </c>
      <c r="E6" s="33">
        <v>12.81</v>
      </c>
      <c r="F6" s="34"/>
      <c r="G6" s="34">
        <f t="shared" si="0"/>
        <v>30.190000000000005</v>
      </c>
      <c r="H6" s="56">
        <f t="shared" si="2"/>
        <v>2.8659578507689396</v>
      </c>
      <c r="I6" s="10"/>
      <c r="J6" s="12">
        <f t="shared" si="3"/>
        <v>2.7048284902774746</v>
      </c>
      <c r="K6" s="12">
        <f t="shared" si="4"/>
        <v>3.0731407498463428</v>
      </c>
      <c r="L6" s="12">
        <f t="shared" si="5"/>
        <v>2.9584295612009237</v>
      </c>
      <c r="M6" t="s">
        <v>24</v>
      </c>
      <c r="R6" s="26"/>
    </row>
    <row r="7" spans="2:18" x14ac:dyDescent="0.2">
      <c r="B7" s="10" t="s">
        <v>8</v>
      </c>
      <c r="C7" s="33">
        <v>13.52</v>
      </c>
      <c r="D7" s="33">
        <v>5.41</v>
      </c>
      <c r="E7" s="33">
        <v>13.28</v>
      </c>
      <c r="F7" s="34"/>
      <c r="G7" s="34">
        <f t="shared" si="0"/>
        <v>32.21</v>
      </c>
      <c r="H7" s="56">
        <f t="shared" si="2"/>
        <v>3.057717865957851</v>
      </c>
      <c r="I7" s="10"/>
      <c r="J7" s="12">
        <f t="shared" si="3"/>
        <v>2.9538999344548831</v>
      </c>
      <c r="K7" s="12">
        <f t="shared" si="4"/>
        <v>3.3251382913337433</v>
      </c>
      <c r="L7" s="12">
        <f t="shared" si="5"/>
        <v>3.066974595842956</v>
      </c>
      <c r="M7" t="s">
        <v>8</v>
      </c>
      <c r="R7" s="26"/>
    </row>
    <row r="8" spans="2:18" x14ac:dyDescent="0.2">
      <c r="B8" s="8" t="s">
        <v>2</v>
      </c>
      <c r="C8" s="35">
        <v>14.8</v>
      </c>
      <c r="D8" s="35">
        <v>5.84</v>
      </c>
      <c r="E8" s="35">
        <v>14.66</v>
      </c>
      <c r="F8" s="36"/>
      <c r="G8" s="36">
        <f t="shared" si="0"/>
        <v>35.299999999999997</v>
      </c>
      <c r="H8" s="57">
        <f t="shared" si="2"/>
        <v>3.3510537307765333</v>
      </c>
      <c r="I8" s="8"/>
      <c r="J8" s="9">
        <f t="shared" si="3"/>
        <v>3.2335590998470614</v>
      </c>
      <c r="K8" s="9">
        <f t="shared" si="4"/>
        <v>3.5894283958205286</v>
      </c>
      <c r="L8" s="9">
        <f t="shared" si="5"/>
        <v>3.3856812933025404</v>
      </c>
      <c r="M8" t="s">
        <v>25</v>
      </c>
      <c r="R8" s="26"/>
    </row>
    <row r="9" spans="2:18" x14ac:dyDescent="0.2">
      <c r="B9" s="16" t="s">
        <v>0</v>
      </c>
      <c r="C9" s="37">
        <v>18.3</v>
      </c>
      <c r="D9" s="37">
        <v>7.53</v>
      </c>
      <c r="E9" s="37">
        <v>18.79</v>
      </c>
      <c r="F9" s="38"/>
      <c r="G9" s="38">
        <f t="shared" si="0"/>
        <v>44.620000000000005</v>
      </c>
      <c r="H9" s="58">
        <f t="shared" si="2"/>
        <v>4.2358078602620095</v>
      </c>
      <c r="I9" s="16"/>
      <c r="J9" s="18">
        <f t="shared" si="3"/>
        <v>3.998252130216299</v>
      </c>
      <c r="K9" s="18">
        <f t="shared" si="4"/>
        <v>4.628149969268593</v>
      </c>
      <c r="L9" s="18">
        <f t="shared" si="5"/>
        <v>4.3394919168591217</v>
      </c>
      <c r="M9" t="s">
        <v>26</v>
      </c>
      <c r="R9" s="26"/>
    </row>
    <row r="10" spans="2:18" x14ac:dyDescent="0.2">
      <c r="B10" s="16" t="s">
        <v>9</v>
      </c>
      <c r="C10" s="37">
        <v>21.14</v>
      </c>
      <c r="D10" s="37">
        <v>7.37</v>
      </c>
      <c r="E10" s="37">
        <v>17.899999999999999</v>
      </c>
      <c r="F10" s="38"/>
      <c r="G10" s="38">
        <f t="shared" si="0"/>
        <v>46.41</v>
      </c>
      <c r="H10" s="58">
        <f t="shared" si="2"/>
        <v>4.4057338143155498</v>
      </c>
      <c r="I10" s="16"/>
      <c r="J10" s="18">
        <f t="shared" si="3"/>
        <v>4.6187459034301943</v>
      </c>
      <c r="K10" s="18">
        <f t="shared" si="4"/>
        <v>4.5298094652735097</v>
      </c>
      <c r="L10" s="18">
        <f t="shared" si="5"/>
        <v>4.1339491916859119</v>
      </c>
      <c r="M10" t="s">
        <v>9</v>
      </c>
      <c r="R10" s="26"/>
    </row>
    <row r="11" spans="2:18" x14ac:dyDescent="0.2">
      <c r="B11" s="13" t="s">
        <v>1</v>
      </c>
      <c r="C11" s="39">
        <v>22.32</v>
      </c>
      <c r="D11" s="39">
        <v>10.83</v>
      </c>
      <c r="E11" s="39">
        <v>23.38</v>
      </c>
      <c r="F11" s="40"/>
      <c r="G11" s="40">
        <f t="shared" si="0"/>
        <v>56.53</v>
      </c>
      <c r="H11" s="59">
        <f t="shared" si="2"/>
        <v>5.3664325042718826</v>
      </c>
      <c r="I11" s="13"/>
      <c r="J11" s="15">
        <f t="shared" si="3"/>
        <v>4.8765566965261087</v>
      </c>
      <c r="K11" s="15">
        <f t="shared" si="4"/>
        <v>6.6564228641671788</v>
      </c>
      <c r="L11" s="15">
        <f t="shared" si="5"/>
        <v>5.3995381062355658</v>
      </c>
      <c r="M11" t="s">
        <v>26</v>
      </c>
      <c r="R11" s="26"/>
    </row>
    <row r="12" spans="2:18" x14ac:dyDescent="0.2">
      <c r="B12" s="19" t="s">
        <v>10</v>
      </c>
      <c r="C12" s="41">
        <v>49.73</v>
      </c>
      <c r="D12" s="41">
        <v>21.31</v>
      </c>
      <c r="E12" s="41">
        <v>52.03</v>
      </c>
      <c r="F12" s="42"/>
      <c r="G12" s="42">
        <f t="shared" si="0"/>
        <v>123.07</v>
      </c>
      <c r="H12" s="60">
        <f t="shared" si="2"/>
        <v>11.683121321435353</v>
      </c>
      <c r="I12" s="19"/>
      <c r="J12" s="21">
        <f t="shared" si="3"/>
        <v>10.865195542932051</v>
      </c>
      <c r="K12" s="21">
        <f t="shared" si="4"/>
        <v>13.097725875845112</v>
      </c>
      <c r="L12" s="21">
        <f t="shared" si="5"/>
        <v>12.016166281755197</v>
      </c>
      <c r="M12" t="s">
        <v>27</v>
      </c>
      <c r="R12" s="26"/>
    </row>
    <row r="14" spans="2:18" x14ac:dyDescent="0.2">
      <c r="B14" s="51" t="s">
        <v>12</v>
      </c>
      <c r="G14" s="66" t="s">
        <v>19</v>
      </c>
      <c r="H14" s="66" t="s">
        <v>20</v>
      </c>
    </row>
    <row r="15" spans="2:18" x14ac:dyDescent="0.2">
      <c r="B15" s="47" t="s">
        <v>16</v>
      </c>
      <c r="C15" s="48">
        <v>25.294</v>
      </c>
      <c r="D15" s="48">
        <v>11.134</v>
      </c>
      <c r="E15" s="48">
        <v>29.291</v>
      </c>
      <c r="F15" s="49"/>
      <c r="G15" s="49">
        <f>SUM(C15:E15)</f>
        <v>65.718999999999994</v>
      </c>
      <c r="H15" s="61">
        <f>G15/G16</f>
        <v>1.3146955269264622</v>
      </c>
      <c r="I15" s="47"/>
      <c r="J15" s="50">
        <f>C15/C16</f>
        <v>1.4929760358871444</v>
      </c>
      <c r="K15" s="50">
        <f t="shared" ref="K15:L15" si="6">D15/D16</f>
        <v>1.4106170024071962</v>
      </c>
      <c r="L15" s="50">
        <f t="shared" si="6"/>
        <v>1.1645131793424244</v>
      </c>
    </row>
    <row r="16" spans="2:18" x14ac:dyDescent="0.2">
      <c r="B16" s="43" t="s">
        <v>17</v>
      </c>
      <c r="C16" s="44">
        <v>16.942</v>
      </c>
      <c r="D16" s="44">
        <v>7.8929999999999998</v>
      </c>
      <c r="E16" s="44">
        <v>25.152999999999999</v>
      </c>
      <c r="F16" s="45"/>
      <c r="G16" s="45">
        <f>SUM(C16:E16)</f>
        <v>49.988</v>
      </c>
      <c r="H16" s="62"/>
      <c r="I16" s="43"/>
      <c r="J16" s="46"/>
      <c r="K16" s="46"/>
      <c r="L16" s="46"/>
    </row>
    <row r="18" spans="2:17" x14ac:dyDescent="0.2">
      <c r="B18" s="51" t="s">
        <v>18</v>
      </c>
      <c r="C18"/>
      <c r="D18"/>
      <c r="E18"/>
      <c r="F18"/>
      <c r="G18" s="66" t="s">
        <v>19</v>
      </c>
      <c r="H18" s="66" t="s">
        <v>20</v>
      </c>
      <c r="J18"/>
      <c r="K18"/>
      <c r="L18"/>
      <c r="Q18"/>
    </row>
    <row r="19" spans="2:17" x14ac:dyDescent="0.2">
      <c r="B19" s="22" t="s">
        <v>16</v>
      </c>
      <c r="C19" s="22"/>
      <c r="D19" s="67">
        <v>0</v>
      </c>
      <c r="E19" s="23">
        <v>29.132999999999999</v>
      </c>
      <c r="F19" s="22"/>
      <c r="G19" s="28">
        <f t="shared" ref="G19:G33" si="7">60*D19+E19</f>
        <v>29.132999999999999</v>
      </c>
      <c r="H19" s="28">
        <f>G19/G$20</f>
        <v>0.86014171833480957</v>
      </c>
      <c r="I19" s="63"/>
      <c r="J19" s="63" t="s">
        <v>21</v>
      </c>
      <c r="K19" s="63"/>
      <c r="L19" s="63"/>
      <c r="Q19"/>
    </row>
    <row r="20" spans="2:17" x14ac:dyDescent="0.2">
      <c r="B20" s="2" t="s">
        <v>3</v>
      </c>
      <c r="C20" s="2"/>
      <c r="D20" s="68">
        <v>0</v>
      </c>
      <c r="E20" s="3">
        <v>33.869999999999997</v>
      </c>
      <c r="F20" s="2"/>
      <c r="G20" s="30">
        <f t="shared" si="7"/>
        <v>33.869999999999997</v>
      </c>
      <c r="H20" s="30">
        <f t="shared" ref="H20:H33" si="8">G20/G$20</f>
        <v>1</v>
      </c>
      <c r="I20" s="63"/>
      <c r="J20" s="63" t="s">
        <v>22</v>
      </c>
      <c r="K20" s="63"/>
      <c r="L20" s="63"/>
      <c r="Q20"/>
    </row>
    <row r="21" spans="2:17" x14ac:dyDescent="0.2">
      <c r="B21" s="22" t="s">
        <v>4</v>
      </c>
      <c r="C21" s="22"/>
      <c r="D21" s="67">
        <v>0</v>
      </c>
      <c r="E21" s="23">
        <v>37.020000000000003</v>
      </c>
      <c r="F21" s="22"/>
      <c r="G21" s="28">
        <f t="shared" si="7"/>
        <v>37.020000000000003</v>
      </c>
      <c r="H21" s="28">
        <f t="shared" si="8"/>
        <v>1.0930026572187779</v>
      </c>
      <c r="I21" s="63"/>
      <c r="J21" s="63" t="s">
        <v>23</v>
      </c>
      <c r="K21" s="63"/>
      <c r="L21" s="63"/>
      <c r="Q21"/>
    </row>
    <row r="22" spans="2:17" x14ac:dyDescent="0.2">
      <c r="B22" s="5" t="s">
        <v>7</v>
      </c>
      <c r="C22" s="5"/>
      <c r="D22" s="69">
        <v>0</v>
      </c>
      <c r="E22" s="6">
        <v>57.85</v>
      </c>
      <c r="F22" s="5"/>
      <c r="G22" s="32">
        <f t="shared" si="7"/>
        <v>57.85</v>
      </c>
      <c r="H22" s="32">
        <f t="shared" si="8"/>
        <v>1.7080011809861235</v>
      </c>
      <c r="I22" s="63"/>
      <c r="J22" s="63" t="s">
        <v>21</v>
      </c>
      <c r="K22" s="63"/>
      <c r="L22" s="63"/>
      <c r="Q22"/>
    </row>
    <row r="23" spans="2:17" x14ac:dyDescent="0.2">
      <c r="B23" s="5" t="s">
        <v>13</v>
      </c>
      <c r="C23" s="5"/>
      <c r="D23" s="69">
        <v>1</v>
      </c>
      <c r="E23" s="6">
        <v>3.82</v>
      </c>
      <c r="F23" s="5"/>
      <c r="G23" s="32">
        <f t="shared" si="7"/>
        <v>63.82</v>
      </c>
      <c r="H23" s="32">
        <f t="shared" si="8"/>
        <v>1.8842633599055212</v>
      </c>
      <c r="I23" s="63"/>
      <c r="J23" s="63" t="s">
        <v>13</v>
      </c>
      <c r="K23" s="63"/>
      <c r="L23" s="63"/>
      <c r="Q23"/>
    </row>
    <row r="24" spans="2:17" x14ac:dyDescent="0.2">
      <c r="B24" s="5" t="s">
        <v>15</v>
      </c>
      <c r="C24" s="5"/>
      <c r="D24" s="69">
        <v>1</v>
      </c>
      <c r="E24" s="6">
        <v>8.9770000000000003</v>
      </c>
      <c r="F24" s="5"/>
      <c r="G24" s="32">
        <f t="shared" si="7"/>
        <v>68.977000000000004</v>
      </c>
      <c r="H24" s="32">
        <f t="shared" si="8"/>
        <v>2.0365219958665488</v>
      </c>
      <c r="I24" s="63"/>
      <c r="J24" s="63" t="s">
        <v>15</v>
      </c>
      <c r="K24" s="63"/>
      <c r="L24" s="63"/>
      <c r="Q24"/>
    </row>
    <row r="25" spans="2:17" x14ac:dyDescent="0.2">
      <c r="B25" s="10" t="s">
        <v>14</v>
      </c>
      <c r="C25" s="10"/>
      <c r="D25" s="70">
        <v>1</v>
      </c>
      <c r="E25" s="11">
        <v>25.32</v>
      </c>
      <c r="F25" s="10"/>
      <c r="G25" s="34">
        <f t="shared" si="7"/>
        <v>85.32</v>
      </c>
      <c r="H25" s="34">
        <f t="shared" si="8"/>
        <v>2.5190434012400353</v>
      </c>
      <c r="I25" s="63"/>
      <c r="J25" s="63" t="s">
        <v>21</v>
      </c>
      <c r="K25" s="63"/>
      <c r="L25" s="63"/>
      <c r="Q25"/>
    </row>
    <row r="26" spans="2:17" x14ac:dyDescent="0.2">
      <c r="B26" s="10" t="s">
        <v>6</v>
      </c>
      <c r="C26" s="10"/>
      <c r="D26" s="70">
        <v>1</v>
      </c>
      <c r="E26" s="11">
        <v>26.89</v>
      </c>
      <c r="F26" s="10"/>
      <c r="G26" s="34">
        <f t="shared" si="7"/>
        <v>86.89</v>
      </c>
      <c r="H26" s="34">
        <f t="shared" si="8"/>
        <v>2.565397106583998</v>
      </c>
      <c r="I26" s="63"/>
      <c r="J26" s="63" t="s">
        <v>24</v>
      </c>
      <c r="K26" s="63"/>
      <c r="L26" s="63"/>
      <c r="Q26"/>
    </row>
    <row r="27" spans="2:17" x14ac:dyDescent="0.2">
      <c r="B27" s="10" t="s">
        <v>5</v>
      </c>
      <c r="C27" s="10"/>
      <c r="D27" s="70">
        <v>1</v>
      </c>
      <c r="E27" s="11">
        <v>39.619999999999997</v>
      </c>
      <c r="F27" s="10"/>
      <c r="G27" s="34">
        <f t="shared" si="7"/>
        <v>99.62</v>
      </c>
      <c r="H27" s="34">
        <f t="shared" si="8"/>
        <v>2.9412459403602011</v>
      </c>
      <c r="I27" s="63"/>
      <c r="J27" s="63" t="s">
        <v>24</v>
      </c>
      <c r="K27" s="63"/>
      <c r="L27" s="63"/>
      <c r="Q27"/>
    </row>
    <row r="28" spans="2:17" x14ac:dyDescent="0.2">
      <c r="B28" s="10" t="s">
        <v>2</v>
      </c>
      <c r="C28" s="10"/>
      <c r="D28" s="70">
        <v>1</v>
      </c>
      <c r="E28" s="11">
        <v>40.119999999999997</v>
      </c>
      <c r="F28" s="10"/>
      <c r="G28" s="34">
        <f t="shared" si="7"/>
        <v>100.12</v>
      </c>
      <c r="H28" s="34">
        <f t="shared" si="8"/>
        <v>2.9560082669028644</v>
      </c>
      <c r="I28" s="63"/>
      <c r="J28" s="63" t="s">
        <v>25</v>
      </c>
      <c r="K28" s="63"/>
      <c r="L28" s="63"/>
      <c r="Q28"/>
    </row>
    <row r="29" spans="2:17" x14ac:dyDescent="0.2">
      <c r="B29" s="10" t="s">
        <v>8</v>
      </c>
      <c r="C29" s="10"/>
      <c r="D29" s="70">
        <v>1</v>
      </c>
      <c r="E29" s="11">
        <v>41.49</v>
      </c>
      <c r="F29" s="10"/>
      <c r="G29" s="34">
        <f t="shared" si="7"/>
        <v>101.49000000000001</v>
      </c>
      <c r="H29" s="34">
        <f t="shared" si="8"/>
        <v>2.9964570416297613</v>
      </c>
      <c r="I29" s="63"/>
      <c r="J29" s="63" t="s">
        <v>8</v>
      </c>
      <c r="K29" s="63"/>
      <c r="L29" s="63"/>
      <c r="Q29"/>
    </row>
    <row r="30" spans="2:17" x14ac:dyDescent="0.2">
      <c r="B30" s="57" t="s">
        <v>9</v>
      </c>
      <c r="C30" s="57"/>
      <c r="D30" s="71">
        <v>1</v>
      </c>
      <c r="E30" s="65">
        <v>53.82</v>
      </c>
      <c r="F30" s="57"/>
      <c r="G30" s="57">
        <f t="shared" si="7"/>
        <v>113.82</v>
      </c>
      <c r="H30" s="57">
        <f t="shared" si="8"/>
        <v>3.3604960141718334</v>
      </c>
      <c r="I30" s="63"/>
      <c r="J30" s="63" t="s">
        <v>9</v>
      </c>
      <c r="K30" s="63"/>
      <c r="L30" s="63"/>
      <c r="Q30"/>
    </row>
    <row r="31" spans="2:17" x14ac:dyDescent="0.2">
      <c r="B31" s="16" t="s">
        <v>0</v>
      </c>
      <c r="C31" s="16"/>
      <c r="D31" s="72">
        <v>2</v>
      </c>
      <c r="E31" s="17">
        <v>23.713999999999999</v>
      </c>
      <c r="F31" s="16"/>
      <c r="G31" s="38">
        <f t="shared" si="7"/>
        <v>143.714</v>
      </c>
      <c r="H31" s="38">
        <f t="shared" si="8"/>
        <v>4.2431059935045763</v>
      </c>
      <c r="I31" s="63"/>
      <c r="J31" s="63" t="s">
        <v>26</v>
      </c>
      <c r="K31" s="63"/>
      <c r="L31" s="63"/>
      <c r="Q31"/>
    </row>
    <row r="32" spans="2:17" x14ac:dyDescent="0.2">
      <c r="B32" s="13" t="s">
        <v>1</v>
      </c>
      <c r="C32" s="13"/>
      <c r="D32" s="73">
        <v>2</v>
      </c>
      <c r="E32" s="14">
        <v>57.58</v>
      </c>
      <c r="F32" s="13"/>
      <c r="G32" s="40">
        <f t="shared" si="7"/>
        <v>177.57999999999998</v>
      </c>
      <c r="H32" s="40">
        <f t="shared" si="8"/>
        <v>5.2429878948922353</v>
      </c>
      <c r="I32" s="63"/>
      <c r="J32" s="63" t="s">
        <v>26</v>
      </c>
      <c r="K32" s="63"/>
      <c r="L32" s="63"/>
      <c r="Q32"/>
    </row>
    <row r="33" spans="1:18" x14ac:dyDescent="0.2">
      <c r="B33" s="19" t="s">
        <v>10</v>
      </c>
      <c r="C33" s="19"/>
      <c r="D33" s="74">
        <v>6</v>
      </c>
      <c r="E33" s="20">
        <v>50.841000000000001</v>
      </c>
      <c r="F33" s="19"/>
      <c r="G33" s="42">
        <f t="shared" si="7"/>
        <v>410.84100000000001</v>
      </c>
      <c r="H33" s="42">
        <f t="shared" si="8"/>
        <v>12.129937998228522</v>
      </c>
      <c r="I33" s="63"/>
      <c r="J33" s="63" t="s">
        <v>27</v>
      </c>
      <c r="K33" s="64"/>
      <c r="L33" s="64"/>
    </row>
    <row r="36" spans="1:18" x14ac:dyDescent="0.2">
      <c r="B36" s="51" t="s">
        <v>28</v>
      </c>
      <c r="C36"/>
      <c r="D36"/>
      <c r="E36"/>
      <c r="F36"/>
      <c r="G36" s="66" t="s">
        <v>19</v>
      </c>
      <c r="H36" s="66" t="s">
        <v>20</v>
      </c>
      <c r="J36"/>
      <c r="K36"/>
      <c r="N36" s="51" t="s">
        <v>39</v>
      </c>
      <c r="O36" s="66" t="s">
        <v>38</v>
      </c>
      <c r="P36" s="66" t="s">
        <v>37</v>
      </c>
    </row>
    <row r="37" spans="1:18" x14ac:dyDescent="0.2">
      <c r="A37" s="90"/>
      <c r="B37" s="22" t="s">
        <v>34</v>
      </c>
      <c r="C37" s="22"/>
      <c r="D37" s="22"/>
      <c r="E37" s="22">
        <v>7.41</v>
      </c>
      <c r="F37" s="22"/>
      <c r="G37" s="22">
        <f t="shared" ref="G37" si="9">60*D37+E37</f>
        <v>7.41</v>
      </c>
      <c r="H37" s="75">
        <f t="shared" ref="H37:H43" si="10">G37/G$38</f>
        <v>0.76297364085667219</v>
      </c>
      <c r="I37" s="22"/>
      <c r="J37" s="22" t="s">
        <v>31</v>
      </c>
      <c r="K37" s="79"/>
      <c r="L37" s="91"/>
      <c r="M37" s="93"/>
      <c r="N37" s="22" t="s">
        <v>31</v>
      </c>
      <c r="O37" s="22">
        <v>248</v>
      </c>
      <c r="P37" s="22"/>
      <c r="Q37" s="25">
        <v>237</v>
      </c>
      <c r="R37" s="94"/>
    </row>
    <row r="38" spans="1:18" x14ac:dyDescent="0.2">
      <c r="A38" s="90" t="s">
        <v>36</v>
      </c>
      <c r="B38" s="2" t="s">
        <v>3</v>
      </c>
      <c r="C38" s="2"/>
      <c r="D38" s="2"/>
      <c r="E38" s="2">
        <v>9.7119999999999997</v>
      </c>
      <c r="F38" s="2"/>
      <c r="G38" s="2">
        <f t="shared" ref="G38:G53" si="11">60*D38+E38</f>
        <v>9.7119999999999997</v>
      </c>
      <c r="H38" s="76">
        <f t="shared" si="10"/>
        <v>1</v>
      </c>
      <c r="I38" s="2"/>
      <c r="J38" s="2"/>
      <c r="K38" s="83"/>
      <c r="L38" s="91">
        <v>8.66</v>
      </c>
      <c r="M38" s="93">
        <v>1</v>
      </c>
      <c r="N38" s="22" t="s">
        <v>29</v>
      </c>
      <c r="O38" s="22">
        <v>265</v>
      </c>
      <c r="P38" s="22">
        <f>O38/O37</f>
        <v>1.0685483870967742</v>
      </c>
      <c r="Q38" s="25">
        <v>240</v>
      </c>
      <c r="R38" s="93">
        <f>Q38/Q37</f>
        <v>1.0126582278481013</v>
      </c>
    </row>
    <row r="39" spans="1:18" x14ac:dyDescent="0.2">
      <c r="A39" s="90" t="s">
        <v>36</v>
      </c>
      <c r="B39" s="22" t="s">
        <v>31</v>
      </c>
      <c r="C39" s="22"/>
      <c r="D39" s="22"/>
      <c r="E39" s="22">
        <v>10.34</v>
      </c>
      <c r="F39" s="22"/>
      <c r="G39" s="22">
        <f t="shared" ref="G39" si="12">60*D39+E39</f>
        <v>10.34</v>
      </c>
      <c r="H39" s="75">
        <f t="shared" si="10"/>
        <v>1.064662273476112</v>
      </c>
      <c r="I39" s="22"/>
      <c r="J39" s="22" t="s">
        <v>31</v>
      </c>
      <c r="K39" s="79"/>
      <c r="L39" s="91">
        <v>10.11</v>
      </c>
      <c r="M39" s="93">
        <f>L39/L38</f>
        <v>1.1674364896073903</v>
      </c>
      <c r="N39" t="s">
        <v>2</v>
      </c>
      <c r="P39" s="26"/>
      <c r="Q39" s="25">
        <v>822</v>
      </c>
      <c r="R39" s="93">
        <f>Q39/Q37</f>
        <v>3.4683544303797467</v>
      </c>
    </row>
    <row r="40" spans="1:18" x14ac:dyDescent="0.2">
      <c r="A40" s="90" t="s">
        <v>36</v>
      </c>
      <c r="B40" s="22" t="s">
        <v>7</v>
      </c>
      <c r="C40" s="22"/>
      <c r="D40" s="22"/>
      <c r="E40" s="22">
        <v>13</v>
      </c>
      <c r="F40" s="22"/>
      <c r="G40" s="22">
        <f t="shared" si="11"/>
        <v>13</v>
      </c>
      <c r="H40" s="75">
        <f t="shared" si="10"/>
        <v>1.3385502471169688</v>
      </c>
      <c r="I40" s="22"/>
      <c r="J40" s="22" t="s">
        <v>21</v>
      </c>
      <c r="K40" s="79"/>
      <c r="L40" s="91">
        <v>11.9</v>
      </c>
      <c r="M40" s="93">
        <f>L40/L38</f>
        <v>1.374133949191686</v>
      </c>
      <c r="P40" s="26"/>
      <c r="R40" s="94"/>
    </row>
    <row r="41" spans="1:18" x14ac:dyDescent="0.2">
      <c r="A41" s="90"/>
      <c r="B41" s="22" t="s">
        <v>33</v>
      </c>
      <c r="C41" s="22"/>
      <c r="D41" s="22"/>
      <c r="E41" s="22">
        <v>13.7</v>
      </c>
      <c r="F41" s="22"/>
      <c r="G41" s="22">
        <f t="shared" si="11"/>
        <v>13.7</v>
      </c>
      <c r="H41" s="75">
        <f t="shared" si="10"/>
        <v>1.4106260296540363</v>
      </c>
      <c r="I41" s="22"/>
      <c r="J41" s="22" t="s">
        <v>21</v>
      </c>
      <c r="K41" s="79"/>
      <c r="L41" s="91"/>
      <c r="M41" s="93"/>
      <c r="P41" s="26"/>
      <c r="R41" s="90"/>
    </row>
    <row r="42" spans="1:18" x14ac:dyDescent="0.2">
      <c r="A42" s="90"/>
      <c r="B42" s="22" t="s">
        <v>4</v>
      </c>
      <c r="C42" s="22"/>
      <c r="D42" s="22"/>
      <c r="E42" s="22">
        <v>16.899999999999999</v>
      </c>
      <c r="F42" s="22"/>
      <c r="G42" s="22">
        <f t="shared" si="11"/>
        <v>16.899999999999999</v>
      </c>
      <c r="H42" s="75">
        <f t="shared" si="10"/>
        <v>1.7401153212520593</v>
      </c>
      <c r="I42" s="22"/>
      <c r="J42" s="22" t="s">
        <v>23</v>
      </c>
      <c r="K42" s="79"/>
      <c r="L42" s="91"/>
      <c r="M42" s="93"/>
      <c r="R42" s="90"/>
    </row>
    <row r="43" spans="1:18" x14ac:dyDescent="0.2">
      <c r="A43" s="90" t="s">
        <v>36</v>
      </c>
      <c r="B43" s="22" t="s">
        <v>35</v>
      </c>
      <c r="C43" s="22"/>
      <c r="D43" s="22"/>
      <c r="E43" s="22">
        <v>19</v>
      </c>
      <c r="F43" s="22"/>
      <c r="G43" s="22">
        <f t="shared" si="11"/>
        <v>19</v>
      </c>
      <c r="H43" s="75">
        <f t="shared" si="10"/>
        <v>1.9563426688632619</v>
      </c>
      <c r="I43" s="22"/>
      <c r="J43" s="22" t="s">
        <v>35</v>
      </c>
      <c r="K43" s="79"/>
      <c r="L43" s="91">
        <v>16.440000000000001</v>
      </c>
      <c r="M43" s="93">
        <f>L43/L38</f>
        <v>1.8983833718244805</v>
      </c>
      <c r="R43" s="90"/>
    </row>
    <row r="44" spans="1:18" x14ac:dyDescent="0.2">
      <c r="A44" s="90" t="s">
        <v>36</v>
      </c>
      <c r="B44" s="22" t="s">
        <v>29</v>
      </c>
      <c r="C44" s="22"/>
      <c r="D44" s="22"/>
      <c r="E44" s="22">
        <v>19.2</v>
      </c>
      <c r="F44" s="22"/>
      <c r="G44" s="22">
        <f t="shared" ref="G44" si="13">60*D44+E44</f>
        <v>19.2</v>
      </c>
      <c r="H44" s="75">
        <f t="shared" ref="H44" si="14">G44/G$38</f>
        <v>1.9769357495881383</v>
      </c>
      <c r="I44" s="22"/>
      <c r="J44" s="22" t="s">
        <v>21</v>
      </c>
      <c r="K44" s="79"/>
      <c r="L44" s="91">
        <v>16.23</v>
      </c>
      <c r="M44" s="93">
        <f>L44/L38</f>
        <v>1.874133949191686</v>
      </c>
      <c r="R44" s="90"/>
    </row>
    <row r="45" spans="1:18" x14ac:dyDescent="0.2">
      <c r="A45" s="90"/>
      <c r="B45" s="80" t="s">
        <v>32</v>
      </c>
      <c r="C45" s="80"/>
      <c r="D45" s="80"/>
      <c r="E45" s="80">
        <v>29</v>
      </c>
      <c r="F45" s="80"/>
      <c r="G45" s="80">
        <f t="shared" ref="G45" si="15">60*D45+E45</f>
        <v>29</v>
      </c>
      <c r="H45" s="81">
        <f t="shared" ref="H45:H53" si="16">G45/G$38</f>
        <v>2.9859967051070839</v>
      </c>
      <c r="I45" s="80"/>
      <c r="J45" s="80" t="s">
        <v>30</v>
      </c>
      <c r="K45" s="82"/>
      <c r="L45" s="92"/>
      <c r="M45" s="93"/>
      <c r="R45" s="90"/>
    </row>
    <row r="46" spans="1:18" x14ac:dyDescent="0.2">
      <c r="A46" s="90"/>
      <c r="B46" s="80" t="s">
        <v>8</v>
      </c>
      <c r="C46" s="80"/>
      <c r="D46" s="80"/>
      <c r="E46" s="80">
        <v>30.5</v>
      </c>
      <c r="F46" s="80"/>
      <c r="G46" s="80">
        <f t="shared" si="11"/>
        <v>30.5</v>
      </c>
      <c r="H46" s="81">
        <f t="shared" si="16"/>
        <v>3.1404448105436575</v>
      </c>
      <c r="I46" s="80"/>
      <c r="J46" s="80" t="s">
        <v>8</v>
      </c>
      <c r="K46" s="82"/>
      <c r="L46" s="91"/>
      <c r="M46" s="93"/>
      <c r="R46" s="90"/>
    </row>
    <row r="47" spans="1:18" x14ac:dyDescent="0.2">
      <c r="B47" s="80" t="s">
        <v>14</v>
      </c>
      <c r="C47" s="80"/>
      <c r="D47" s="80"/>
      <c r="E47" s="80">
        <v>34.6</v>
      </c>
      <c r="F47" s="80"/>
      <c r="G47" s="80">
        <f t="shared" si="11"/>
        <v>34.6</v>
      </c>
      <c r="H47" s="81">
        <f t="shared" si="16"/>
        <v>3.5626029654036246</v>
      </c>
      <c r="I47" s="80"/>
      <c r="J47" s="80" t="s">
        <v>21</v>
      </c>
      <c r="K47" s="82"/>
      <c r="L47" s="91"/>
      <c r="M47" s="93"/>
    </row>
    <row r="48" spans="1:18" x14ac:dyDescent="0.2">
      <c r="B48" s="5" t="s">
        <v>15</v>
      </c>
      <c r="C48" s="48"/>
      <c r="D48" s="5"/>
      <c r="E48" s="5">
        <v>39</v>
      </c>
      <c r="F48" s="5"/>
      <c r="G48" s="5">
        <f t="shared" si="11"/>
        <v>39</v>
      </c>
      <c r="H48" s="77">
        <f t="shared" si="16"/>
        <v>4.0156507413509059</v>
      </c>
      <c r="I48" s="5"/>
      <c r="J48" s="5" t="s">
        <v>15</v>
      </c>
      <c r="K48" s="47"/>
      <c r="L48" s="91"/>
      <c r="M48" s="93"/>
    </row>
    <row r="49" spans="2:22" x14ac:dyDescent="0.2">
      <c r="B49" s="5" t="s">
        <v>2</v>
      </c>
      <c r="C49" s="5"/>
      <c r="D49" s="5"/>
      <c r="E49" s="5">
        <v>42</v>
      </c>
      <c r="F49" s="5"/>
      <c r="G49" s="5">
        <f t="shared" si="11"/>
        <v>42</v>
      </c>
      <c r="H49" s="77">
        <f t="shared" si="16"/>
        <v>4.3245469522240532</v>
      </c>
      <c r="I49" s="5"/>
      <c r="J49" s="5" t="s">
        <v>25</v>
      </c>
      <c r="K49" s="47"/>
      <c r="L49" s="91">
        <v>35.35</v>
      </c>
      <c r="M49" s="93">
        <f>L49/L38</f>
        <v>4.0819861431870672</v>
      </c>
    </row>
    <row r="50" spans="2:22" x14ac:dyDescent="0.2">
      <c r="B50" s="5" t="s">
        <v>5</v>
      </c>
      <c r="C50" s="5"/>
      <c r="D50" s="5"/>
      <c r="E50" s="5">
        <v>36</v>
      </c>
      <c r="F50" s="5"/>
      <c r="G50" s="5">
        <f t="shared" si="11"/>
        <v>36</v>
      </c>
      <c r="H50" s="77">
        <f t="shared" si="16"/>
        <v>3.7067545304777596</v>
      </c>
      <c r="I50" s="5"/>
      <c r="J50" s="5" t="s">
        <v>24</v>
      </c>
      <c r="K50" s="47"/>
      <c r="L50" s="91"/>
      <c r="M50" s="93"/>
    </row>
    <row r="51" spans="2:22" x14ac:dyDescent="0.2">
      <c r="B51" s="5" t="s">
        <v>9</v>
      </c>
      <c r="C51" s="5"/>
      <c r="D51" s="5"/>
      <c r="E51" s="5">
        <v>46</v>
      </c>
      <c r="F51" s="5"/>
      <c r="G51" s="5">
        <f t="shared" si="11"/>
        <v>46</v>
      </c>
      <c r="H51" s="77">
        <f t="shared" si="16"/>
        <v>4.7364085667215816</v>
      </c>
      <c r="I51" s="5"/>
      <c r="J51" s="5" t="s">
        <v>9</v>
      </c>
      <c r="K51" s="47"/>
      <c r="L51" s="91"/>
      <c r="M51" s="93"/>
    </row>
    <row r="52" spans="2:22" x14ac:dyDescent="0.2">
      <c r="B52" s="84" t="s">
        <v>1</v>
      </c>
      <c r="C52" s="84"/>
      <c r="D52" s="86">
        <v>1</v>
      </c>
      <c r="E52" s="87">
        <v>20</v>
      </c>
      <c r="F52" s="84"/>
      <c r="G52" s="84">
        <f t="shared" si="11"/>
        <v>80</v>
      </c>
      <c r="H52" s="85">
        <f t="shared" si="16"/>
        <v>8.2372322899505761</v>
      </c>
      <c r="I52" s="84"/>
      <c r="J52" s="84" t="s">
        <v>26</v>
      </c>
      <c r="K52" s="88"/>
      <c r="L52" s="91"/>
      <c r="M52" s="93"/>
    </row>
    <row r="53" spans="2:22" x14ac:dyDescent="0.2">
      <c r="B53" s="19" t="s">
        <v>10</v>
      </c>
      <c r="C53" s="19"/>
      <c r="D53" s="19">
        <v>2</v>
      </c>
      <c r="E53" s="19">
        <v>59</v>
      </c>
      <c r="F53" s="19"/>
      <c r="G53" s="19">
        <f t="shared" si="11"/>
        <v>179</v>
      </c>
      <c r="H53" s="78">
        <f t="shared" si="16"/>
        <v>18.430807248764417</v>
      </c>
      <c r="I53" s="19"/>
      <c r="J53" s="19" t="s">
        <v>27</v>
      </c>
      <c r="K53" s="89"/>
      <c r="L53" s="91"/>
      <c r="M53" s="93"/>
    </row>
    <row r="57" spans="2:22" x14ac:dyDescent="0.2">
      <c r="K57" s="126" t="s">
        <v>52</v>
      </c>
      <c r="N57" s="125" t="s">
        <v>44</v>
      </c>
      <c r="O57" s="125" t="s">
        <v>45</v>
      </c>
      <c r="P57" s="125" t="s">
        <v>46</v>
      </c>
    </row>
    <row r="58" spans="2:22" x14ac:dyDescent="0.2">
      <c r="K58" s="91"/>
      <c r="M58" s="113" t="s">
        <v>40</v>
      </c>
      <c r="N58" s="98">
        <v>9.76</v>
      </c>
      <c r="O58" s="99">
        <v>9.83</v>
      </c>
      <c r="P58" s="100">
        <v>37.22</v>
      </c>
      <c r="Q58" s="96">
        <f>SUM(N58:P58)</f>
        <v>56.81</v>
      </c>
      <c r="R58" s="97">
        <f>Q58/$Q$58</f>
        <v>1</v>
      </c>
      <c r="T58" s="107">
        <f>N58/$N$58</f>
        <v>1</v>
      </c>
      <c r="U58" s="107">
        <f t="shared" ref="U58:V61" si="17">O58/$N$58</f>
        <v>1.007172131147541</v>
      </c>
      <c r="V58" s="110">
        <f t="shared" si="17"/>
        <v>3.8135245901639343</v>
      </c>
    </row>
    <row r="59" spans="2:22" x14ac:dyDescent="0.2">
      <c r="K59" s="91">
        <v>10.4</v>
      </c>
      <c r="M59" s="113" t="s">
        <v>41</v>
      </c>
      <c r="N59" s="101">
        <v>10.4</v>
      </c>
      <c r="O59" s="102">
        <v>10.62</v>
      </c>
      <c r="P59" s="103">
        <v>38.08</v>
      </c>
      <c r="Q59" s="96">
        <f t="shared" ref="Q59:Q61" si="18">SUM(N59:P59)</f>
        <v>59.099999999999994</v>
      </c>
      <c r="R59" s="97">
        <f t="shared" ref="R59:R61" si="19">Q59/$Q$58</f>
        <v>1.040309804611864</v>
      </c>
      <c r="T59" s="107">
        <f t="shared" ref="T59:T61" si="20">N59/$N$58</f>
        <v>1.0655737704918034</v>
      </c>
      <c r="U59" s="107">
        <f t="shared" si="17"/>
        <v>1.0881147540983607</v>
      </c>
      <c r="V59" s="110">
        <f t="shared" si="17"/>
        <v>3.901639344262295</v>
      </c>
    </row>
    <row r="60" spans="2:22" x14ac:dyDescent="0.2">
      <c r="K60" s="91">
        <v>13.75</v>
      </c>
      <c r="M60" s="113" t="s">
        <v>42</v>
      </c>
      <c r="N60" s="101">
        <v>20.46</v>
      </c>
      <c r="O60" s="102">
        <v>15.95</v>
      </c>
      <c r="P60" s="103">
        <v>61</v>
      </c>
      <c r="Q60" s="96">
        <f t="shared" si="18"/>
        <v>97.41</v>
      </c>
      <c r="R60" s="97">
        <f t="shared" si="19"/>
        <v>1.71466291145925</v>
      </c>
      <c r="T60" s="108">
        <f t="shared" si="20"/>
        <v>2.096311475409836</v>
      </c>
      <c r="U60" s="108">
        <f t="shared" si="17"/>
        <v>1.6342213114754098</v>
      </c>
      <c r="V60" s="112">
        <f t="shared" si="17"/>
        <v>6.25</v>
      </c>
    </row>
    <row r="61" spans="2:22" x14ac:dyDescent="0.2">
      <c r="K61" s="91"/>
      <c r="M61" s="113" t="s">
        <v>43</v>
      </c>
      <c r="N61" s="104">
        <v>42.84</v>
      </c>
      <c r="O61" s="105">
        <v>34.03</v>
      </c>
      <c r="P61" s="106">
        <v>184.39</v>
      </c>
      <c r="Q61" s="96">
        <f t="shared" si="18"/>
        <v>261.26</v>
      </c>
      <c r="R61" s="97">
        <f t="shared" si="19"/>
        <v>4.5988382327055088</v>
      </c>
      <c r="T61" s="109">
        <f t="shared" si="20"/>
        <v>4.389344262295082</v>
      </c>
      <c r="U61" s="109">
        <f t="shared" si="17"/>
        <v>3.4866803278688527</v>
      </c>
      <c r="V61" s="111">
        <f t="shared" si="17"/>
        <v>18.892418032786885</v>
      </c>
    </row>
    <row r="62" spans="2:22" x14ac:dyDescent="0.2">
      <c r="K62" s="91"/>
      <c r="M62" s="113"/>
      <c r="N62" s="95">
        <f>SUM(N58:N61)</f>
        <v>83.460000000000008</v>
      </c>
      <c r="O62" s="95">
        <f t="shared" ref="O62:P62" si="21">SUM(O58:O61)</f>
        <v>70.430000000000007</v>
      </c>
      <c r="P62" s="95">
        <f t="shared" si="21"/>
        <v>320.69</v>
      </c>
    </row>
    <row r="63" spans="2:22" x14ac:dyDescent="0.2">
      <c r="K63" s="91"/>
      <c r="M63" s="113"/>
      <c r="N63" s="97">
        <f>N62/$O$62</f>
        <v>1.1850063893227318</v>
      </c>
      <c r="O63" s="97">
        <f>O62/$O$62</f>
        <v>1</v>
      </c>
      <c r="P63" s="97">
        <f>P62/$O$62</f>
        <v>4.5533153485730509</v>
      </c>
    </row>
    <row r="64" spans="2:22" x14ac:dyDescent="0.2">
      <c r="K64" s="91"/>
      <c r="M64" s="113"/>
    </row>
    <row r="65" spans="6:22" x14ac:dyDescent="0.2">
      <c r="K65" s="91">
        <v>2.93</v>
      </c>
      <c r="M65" s="113" t="s">
        <v>47</v>
      </c>
      <c r="N65" s="98">
        <v>2.69</v>
      </c>
      <c r="O65" s="99">
        <v>2.73</v>
      </c>
      <c r="P65" s="100">
        <v>13.69</v>
      </c>
      <c r="Q65" s="96">
        <f>SUM(N65:P65)</f>
        <v>19.11</v>
      </c>
      <c r="R65" s="97">
        <f>Q65/$Q$65</f>
        <v>1</v>
      </c>
      <c r="T65" s="107">
        <f>N65/$N$65</f>
        <v>1</v>
      </c>
      <c r="U65" s="114">
        <f t="shared" ref="U65:V67" si="22">O65/$N$65</f>
        <v>1.0148698884758365</v>
      </c>
      <c r="V65" s="119">
        <f t="shared" si="22"/>
        <v>5.0892193308550189</v>
      </c>
    </row>
    <row r="66" spans="6:22" x14ac:dyDescent="0.2">
      <c r="F66" s="25"/>
      <c r="J66" s="91">
        <f>K66/K65</f>
        <v>1.1604095563139931</v>
      </c>
      <c r="K66" s="91">
        <v>3.4</v>
      </c>
      <c r="M66" s="113" t="s">
        <v>48</v>
      </c>
      <c r="N66" s="101"/>
      <c r="O66" s="102"/>
      <c r="P66" s="103">
        <v>56.2</v>
      </c>
      <c r="Q66" s="96">
        <f t="shared" ref="Q66:Q67" si="23">SUM(N66:P66)</f>
        <v>56.2</v>
      </c>
      <c r="R66" s="97">
        <f t="shared" ref="R66:R67" si="24">Q66/$Q$65</f>
        <v>2.9408686551543695</v>
      </c>
      <c r="T66" s="115">
        <f t="shared" ref="T66:T67" si="25">N66/$N$65</f>
        <v>0</v>
      </c>
      <c r="U66" s="116">
        <f t="shared" si="22"/>
        <v>0</v>
      </c>
      <c r="V66" s="120">
        <f t="shared" si="22"/>
        <v>20.892193308550187</v>
      </c>
    </row>
    <row r="67" spans="6:22" x14ac:dyDescent="0.2">
      <c r="K67" s="91"/>
      <c r="M67" s="113" t="s">
        <v>49</v>
      </c>
      <c r="N67" s="104"/>
      <c r="O67" s="105"/>
      <c r="P67" s="106">
        <v>50.56</v>
      </c>
      <c r="Q67" s="96">
        <f t="shared" si="23"/>
        <v>50.56</v>
      </c>
      <c r="R67" s="97">
        <f t="shared" si="24"/>
        <v>2.6457352171637889</v>
      </c>
      <c r="T67" s="117">
        <f t="shared" si="25"/>
        <v>0</v>
      </c>
      <c r="U67" s="118">
        <f t="shared" si="22"/>
        <v>0</v>
      </c>
      <c r="V67" s="121">
        <f t="shared" si="22"/>
        <v>18.795539033457249</v>
      </c>
    </row>
    <row r="68" spans="6:22" x14ac:dyDescent="0.2">
      <c r="K68" s="91"/>
      <c r="M68" s="113"/>
      <c r="N68" s="95">
        <f>SUM(N64:N67)</f>
        <v>2.69</v>
      </c>
      <c r="O68" s="95">
        <f t="shared" ref="O68:P68" si="26">SUM(O64:O67)</f>
        <v>2.73</v>
      </c>
      <c r="P68" s="95">
        <f t="shared" si="26"/>
        <v>120.45</v>
      </c>
    </row>
    <row r="69" spans="6:22" x14ac:dyDescent="0.2">
      <c r="K69" s="91"/>
      <c r="N69" s="97">
        <f>N68/$O$68</f>
        <v>0.98534798534798529</v>
      </c>
      <c r="O69" s="97">
        <f t="shared" ref="O69:P69" si="27">O68/$O$68</f>
        <v>1</v>
      </c>
      <c r="P69" s="97">
        <f t="shared" si="27"/>
        <v>44.120879120879124</v>
      </c>
    </row>
    <row r="70" spans="6:22" x14ac:dyDescent="0.2">
      <c r="K70" s="91"/>
    </row>
    <row r="71" spans="6:22" x14ac:dyDescent="0.2">
      <c r="K71" s="91">
        <v>5.18</v>
      </c>
      <c r="M71" s="113" t="s">
        <v>50</v>
      </c>
      <c r="N71" s="98">
        <v>6.52</v>
      </c>
      <c r="O71" s="99">
        <v>6.36</v>
      </c>
      <c r="P71" s="100">
        <v>18.91</v>
      </c>
      <c r="Q71" s="96">
        <f t="shared" ref="Q71:Q72" si="28">SUM(N71:P71)</f>
        <v>31.79</v>
      </c>
      <c r="R71" s="97">
        <f>Q71/$Q$71</f>
        <v>1</v>
      </c>
      <c r="T71" s="107">
        <f>N71/$O$71</f>
        <v>1.0251572327044023</v>
      </c>
      <c r="U71" s="107">
        <f t="shared" ref="U71:V71" si="29">O71/$O$71</f>
        <v>1</v>
      </c>
      <c r="V71" s="124">
        <f t="shared" si="29"/>
        <v>2.9732704402515724</v>
      </c>
    </row>
    <row r="72" spans="6:22" x14ac:dyDescent="0.2">
      <c r="K72" s="91">
        <v>7.96</v>
      </c>
      <c r="M72" s="113" t="s">
        <v>51</v>
      </c>
      <c r="N72" s="104">
        <v>13.18</v>
      </c>
      <c r="O72" s="105">
        <v>17.41</v>
      </c>
      <c r="P72" s="106">
        <v>32.49</v>
      </c>
      <c r="Q72" s="96">
        <f t="shared" si="28"/>
        <v>63.08</v>
      </c>
      <c r="R72" s="97">
        <f>Q72/$Q$71</f>
        <v>1.9842717835797421</v>
      </c>
      <c r="T72" s="123">
        <f>N72/$O$71</f>
        <v>2.0723270440251569</v>
      </c>
      <c r="U72" s="124">
        <f t="shared" ref="U72" si="30">O72/$O$71</f>
        <v>2.7374213836477987</v>
      </c>
      <c r="V72" s="122">
        <f t="shared" ref="V72" si="31">P72/$O$71</f>
        <v>5.1084905660377355</v>
      </c>
    </row>
    <row r="73" spans="6:22" x14ac:dyDescent="0.2">
      <c r="K73" s="91"/>
      <c r="M73" s="113"/>
      <c r="N73" s="95">
        <f>SUM(N71:N72)</f>
        <v>19.7</v>
      </c>
      <c r="O73" s="95">
        <f>SUM(O71:O72)</f>
        <v>23.77</v>
      </c>
      <c r="P73" s="95">
        <f>SUM(P71:P72)</f>
        <v>51.400000000000006</v>
      </c>
      <c r="T73" s="93">
        <f>N59/N71</f>
        <v>1.5950920245398774</v>
      </c>
      <c r="U73" s="93">
        <f t="shared" ref="U73:V73" si="32">O59/O71</f>
        <v>1.6698113207547167</v>
      </c>
      <c r="V73" s="93">
        <f t="shared" si="32"/>
        <v>2.0137493389740877</v>
      </c>
    </row>
    <row r="74" spans="6:22" x14ac:dyDescent="0.2">
      <c r="K74" s="91"/>
      <c r="M74" s="113"/>
      <c r="N74" s="97">
        <f>N73/$N$73</f>
        <v>1</v>
      </c>
      <c r="O74" s="97">
        <f t="shared" ref="O74:P74" si="33">O73/$N$73</f>
        <v>1.2065989847715737</v>
      </c>
      <c r="P74" s="97">
        <f t="shared" si="33"/>
        <v>2.6091370558375639</v>
      </c>
      <c r="T74" s="93">
        <f>N60/N72</f>
        <v>1.5523520485584219</v>
      </c>
      <c r="U74" s="93">
        <f t="shared" ref="U74:V74" si="34">O60/O72</f>
        <v>0.91614014933946009</v>
      </c>
      <c r="V74" s="93">
        <f t="shared" si="34"/>
        <v>1.8775007694675283</v>
      </c>
    </row>
  </sheetData>
  <sortState ref="B37:J51">
    <sortCondition ref="G37:G51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 xr3:uid="{958C4451-9541-5A59-BF78-D2F731DF1C81}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Wilfried Verachtert</dc:creator>
  <cp:lastModifiedBy>wiffel tilient</cp:lastModifiedBy>
  <dcterms:created xsi:type="dcterms:W3CDTF">2014-06-09T18:44:49Z</dcterms:created>
  <dcterms:modified xsi:type="dcterms:W3CDTF">2015-10-26T16:34:30Z</dcterms:modified>
</cp:coreProperties>
</file>