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ODLab\Consulting\TIM\tim-inst_modl\optics_analysis\"/>
    </mc:Choice>
  </mc:AlternateContent>
  <xr:revisionPtr revIDLastSave="0" documentId="13_ncr:1_{3A14D2FC-1A96-42C7-BD5D-24693A208F62}" xr6:coauthVersionLast="45" xr6:coauthVersionMax="45" xr10:uidLastSave="{00000000-0000-0000-0000-000000000000}"/>
  <bookViews>
    <workbookView xWindow="-20835" yWindow="-2895" windowWidth="16200" windowHeight="14925" xr2:uid="{7291FDB4-D8A7-4E73-B6CA-8BF4C80F2F58}"/>
  </bookViews>
  <sheets>
    <sheet name="SW" sheetId="1" r:id="rId1"/>
    <sheet name="S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2" i="1" l="1" a="1"/>
  <c r="K32" i="1" s="1"/>
  <c r="J32" i="1" a="1"/>
  <c r="J32" i="1" s="1"/>
  <c r="K31" i="1" a="1"/>
  <c r="K31" i="1" s="1"/>
  <c r="J31" i="1" a="1"/>
  <c r="J31" i="1" s="1"/>
  <c r="K30" i="1" a="1"/>
  <c r="K30" i="1" s="1"/>
  <c r="J30" i="1" a="1"/>
  <c r="J30" i="1" s="1"/>
  <c r="K29" i="1" a="1"/>
  <c r="K29" i="1" s="1"/>
  <c r="J29" i="1" a="1"/>
  <c r="J29" i="1" s="1"/>
  <c r="K28" i="1" a="1"/>
  <c r="K28" i="1" s="1"/>
  <c r="J28" i="1" a="1"/>
  <c r="J28" i="1" s="1"/>
  <c r="K26" i="1" a="1"/>
  <c r="K26" i="1" s="1"/>
  <c r="J26" i="1" a="1"/>
  <c r="J26" i="1" s="1"/>
  <c r="K25" i="1" a="1"/>
  <c r="K25" i="1" s="1"/>
  <c r="J25" i="1" a="1"/>
  <c r="J25" i="1" s="1"/>
  <c r="K24" i="1" a="1"/>
  <c r="K24" i="1" s="1"/>
  <c r="J24" i="1" a="1"/>
  <c r="J24" i="1" s="1"/>
  <c r="K23" i="1" a="1"/>
  <c r="K23" i="1" s="1"/>
  <c r="J23" i="1" a="1"/>
  <c r="J23" i="1" s="1"/>
  <c r="K22" i="1" a="1"/>
  <c r="K22" i="1" s="1"/>
  <c r="J22" i="1" a="1"/>
  <c r="J22" i="1" s="1"/>
  <c r="K20" i="1" a="1"/>
  <c r="K20" i="1" s="1"/>
  <c r="J20" i="1" a="1"/>
  <c r="J20" i="1" s="1"/>
  <c r="K19" i="1" a="1"/>
  <c r="K19" i="1" s="1"/>
  <c r="J19" i="1" a="1"/>
  <c r="J19" i="1" s="1"/>
  <c r="K18" i="1" a="1"/>
  <c r="K18" i="1" s="1"/>
  <c r="J18" i="1" a="1"/>
  <c r="J18" i="1" s="1"/>
  <c r="K17" i="1" a="1"/>
  <c r="K17" i="1" s="1"/>
  <c r="J17" i="1" a="1"/>
  <c r="J17" i="1" s="1"/>
  <c r="K16" i="1" a="1"/>
  <c r="K16" i="1" s="1"/>
  <c r="J16" i="1" a="1"/>
  <c r="J16" i="1" s="1"/>
  <c r="K14" i="1" a="1"/>
  <c r="K14" i="1" s="1"/>
  <c r="J14" i="1" a="1"/>
  <c r="J14" i="1" s="1"/>
  <c r="K13" i="1" a="1"/>
  <c r="K13" i="1" s="1"/>
  <c r="J13" i="1" a="1"/>
  <c r="J13" i="1" s="1"/>
  <c r="K12" i="1" a="1"/>
  <c r="K12" i="1" s="1"/>
  <c r="J12" i="1" a="1"/>
  <c r="J12" i="1" s="1"/>
  <c r="K11" i="1" a="1"/>
  <c r="K11" i="1" s="1"/>
  <c r="J11" i="1" a="1"/>
  <c r="J11" i="1" s="1"/>
  <c r="K10" i="1" a="1"/>
  <c r="K10" i="1" s="1"/>
  <c r="J10" i="1" a="1"/>
  <c r="J10" i="1" s="1"/>
  <c r="K8" i="1" a="1"/>
  <c r="K8" i="1" s="1"/>
  <c r="J8" i="1" a="1"/>
  <c r="J8" i="1" s="1"/>
  <c r="K7" i="1" a="1"/>
  <c r="K7" i="1" s="1"/>
  <c r="J7" i="1" a="1"/>
  <c r="J7" i="1" s="1"/>
  <c r="K6" i="1" a="1"/>
  <c r="K6" i="1" s="1"/>
  <c r="J6" i="1" a="1"/>
  <c r="J6" i="1" s="1"/>
  <c r="K5" i="1" a="1"/>
  <c r="K5" i="1" s="1"/>
  <c r="J5" i="1" a="1"/>
  <c r="J5" i="1" s="1"/>
  <c r="K4" i="1" a="1"/>
  <c r="K4" i="1" s="1"/>
  <c r="J4" i="1" a="1"/>
  <c r="J4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H5" i="1" a="1"/>
  <c r="H5" i="1" s="1"/>
  <c r="I5" i="1" a="1"/>
  <c r="I5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<sst xmlns="http://schemas.openxmlformats.org/spreadsheetml/2006/main" count="159" uniqueCount="38">
  <si>
    <t>Wavelength (um)</t>
  </si>
  <si>
    <t>Telecentricity (deg)</t>
  </si>
  <si>
    <t>Field Angle (deg)</t>
  </si>
  <si>
    <t>Y</t>
  </si>
  <si>
    <t>X</t>
  </si>
  <si>
    <t>Feed Location (mm)</t>
  </si>
  <si>
    <t>F/#</t>
  </si>
  <si>
    <t>Strehl</t>
  </si>
  <si>
    <t>Power at Slit (W)</t>
  </si>
  <si>
    <t>#</t>
  </si>
  <si>
    <t>Type</t>
  </si>
  <si>
    <t>Int1</t>
  </si>
  <si>
    <t>Hx</t>
  </si>
  <si>
    <t>Hy</t>
  </si>
  <si>
    <t>Target</t>
  </si>
  <si>
    <t>Weight</t>
  </si>
  <si>
    <t>Value</t>
  </si>
  <si>
    <t>Contrib</t>
  </si>
  <si>
    <t>BLNK</t>
  </si>
  <si>
    <t>Telecentricity constraint</t>
  </si>
  <si>
    <t>Field #1</t>
  </si>
  <si>
    <t>CNAX</t>
  </si>
  <si>
    <t>CNAY</t>
  </si>
  <si>
    <t>Field #2</t>
  </si>
  <si>
    <t>Field #3</t>
  </si>
  <si>
    <t>Field #4</t>
  </si>
  <si>
    <t>Field #5</t>
  </si>
  <si>
    <t>Wavelength #5</t>
  </si>
  <si>
    <t>SFNO</t>
  </si>
  <si>
    <t>TFNO</t>
  </si>
  <si>
    <t>Wavelength #4</t>
  </si>
  <si>
    <t>Wavelength #3</t>
  </si>
  <si>
    <t>Wavelength #2</t>
  </si>
  <si>
    <t>Wavelength #1</t>
  </si>
  <si>
    <t>Field #</t>
  </si>
  <si>
    <t>Wav #</t>
  </si>
  <si>
    <t>Wave #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</si>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</sst>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20DC-5F86-490F-A218-3731939F19C6}">
  <dimension ref="A2:M32"/>
  <sheetViews>
    <sheetView tabSelected="1" workbookViewId="0">
      <selection activeCell="M4" sqref="M4"/>
    </sheetView>
  </sheetViews>
  <sheetFormatPr defaultRowHeight="15" x14ac:dyDescent="0.25"/>
  <cols>
    <col min="7" max="7" width="16.5703125" bestFit="1" customWidth="1"/>
    <col min="8" max="8" width="9.85546875" customWidth="1"/>
    <col min="13" max="13" width="16" bestFit="1" customWidth="1"/>
  </cols>
  <sheetData>
    <row r="2" spans="1:13" x14ac:dyDescent="0.25">
      <c r="C2" s="2" t="s">
        <v>5</v>
      </c>
      <c r="D2" s="2"/>
      <c r="E2" s="2" t="s">
        <v>2</v>
      </c>
      <c r="F2" s="2"/>
      <c r="H2" s="2" t="s">
        <v>1</v>
      </c>
      <c r="I2" s="2"/>
      <c r="J2" s="2" t="s">
        <v>6</v>
      </c>
      <c r="K2" s="2"/>
    </row>
    <row r="3" spans="1:13" x14ac:dyDescent="0.25">
      <c r="A3" t="s">
        <v>36</v>
      </c>
      <c r="B3" t="s">
        <v>34</v>
      </c>
      <c r="C3" t="s">
        <v>4</v>
      </c>
      <c r="D3" t="s">
        <v>3</v>
      </c>
      <c r="E3" t="s">
        <v>4</v>
      </c>
      <c r="F3" t="s">
        <v>3</v>
      </c>
      <c r="G3" t="s">
        <v>0</v>
      </c>
      <c r="H3" t="s">
        <v>4</v>
      </c>
      <c r="I3" t="s">
        <v>3</v>
      </c>
      <c r="J3" t="s">
        <v>4</v>
      </c>
      <c r="K3" t="s">
        <v>3</v>
      </c>
      <c r="L3" t="s">
        <v>7</v>
      </c>
      <c r="M3" t="s">
        <v>8</v>
      </c>
    </row>
    <row r="4" spans="1:13" x14ac:dyDescent="0.25">
      <c r="A4">
        <v>5</v>
      </c>
      <c r="B4">
        <v>5</v>
      </c>
      <c r="C4">
        <v>-72.45</v>
      </c>
      <c r="D4">
        <v>-64</v>
      </c>
      <c r="G4" s="3">
        <v>317.76755351000003</v>
      </c>
      <c r="H4" s="3" cm="1">
        <f t="array" aca="1" ref="H4" ca="1">DEGREES(OFFSET('SW Data'!$J$58,(4-ROW())/6*2,0))</f>
        <v>0.50141870157430113</v>
      </c>
      <c r="I4" s="3" cm="1">
        <f t="array" aca="1" ref="I4" ca="1">DEGREES(OFFSET('SW Data'!$J$59,(4-ROW())/6*2,0))</f>
        <v>0.80133033323804848</v>
      </c>
      <c r="J4" s="3" cm="1">
        <f t="array" aca="1" ref="J4" ca="1">OFFSET('SW Data'!$J$68,(ROW()-4)/6*11,0)</f>
        <v>6.1431062626172803</v>
      </c>
      <c r="K4" s="3" cm="1">
        <f t="array" aca="1" ref="K4" ca="1">OFFSET('SW Data'!$J$73,(ROW()-4)/6*11,0)</f>
        <v>3.65758255466893</v>
      </c>
      <c r="L4">
        <v>0.91400000000000003</v>
      </c>
    </row>
    <row r="5" spans="1:13" x14ac:dyDescent="0.25">
      <c r="A5">
        <v>5</v>
      </c>
      <c r="B5">
        <v>4</v>
      </c>
      <c r="C5">
        <v>-72.45</v>
      </c>
      <c r="D5">
        <v>-32</v>
      </c>
      <c r="G5" s="3">
        <v>316.00320063999999</v>
      </c>
      <c r="H5" s="3" cm="1">
        <f t="array" aca="1" ref="H5" ca="1">DEGREES(OFFSET('SW Data'!$J$47,(5-ROW())/6*2,0))</f>
        <v>0.36408540612171525</v>
      </c>
      <c r="I5" s="3" cm="1">
        <f t="array" aca="1" ref="I5" ca="1">DEGREES(OFFSET('SW Data'!$J$48,(5-ROW())/6*2,0))</f>
        <v>2.8387441543014525E-2</v>
      </c>
      <c r="J5" s="3" cm="1">
        <f t="array" aca="1" ref="J5" ca="1">OFFSET('SW Data'!$J$67,(ROW()-5)/6*11,0)</f>
        <v>6.0486267161505998</v>
      </c>
      <c r="K5" s="3" cm="1">
        <f t="array" aca="1" ref="K5" ca="1">OFFSET('SW Data'!$J$72,(ROW()-5)/6*11,0)</f>
        <v>3.57408244537329</v>
      </c>
      <c r="L5">
        <v>0.93400000000000005</v>
      </c>
    </row>
    <row r="6" spans="1:13" x14ac:dyDescent="0.25">
      <c r="A6">
        <v>5</v>
      </c>
      <c r="B6">
        <v>1</v>
      </c>
      <c r="C6">
        <v>-72.45</v>
      </c>
      <c r="D6">
        <v>0</v>
      </c>
      <c r="G6" s="3">
        <v>314.83296659000001</v>
      </c>
      <c r="H6" s="3" cm="1">
        <f t="array" aca="1" ref="H6" ca="1">DEGREES(OFFSET('SW Data'!$J$14,(6-ROW())/6*2,0))</f>
        <v>0.13536696069190535</v>
      </c>
      <c r="I6" s="3" cm="1">
        <f t="array" aca="1" ref="I6" ca="1">DEGREES(OFFSET('SW Data'!$J$15,(6-ROW())/6*2,0))</f>
        <v>-0.71532581726051092</v>
      </c>
      <c r="J6" s="3" cm="1">
        <f t="array" aca="1" ref="J6" ca="1">OFFSET('SW Data'!$J$64,(ROW()-6)/6*11,0)</f>
        <v>5.9707747489449696</v>
      </c>
      <c r="K6" s="3" cm="1">
        <f t="array" aca="1" ref="K6" ca="1">OFFSET('SW Data'!$J$69,(ROW()-6)/6*11,0)</f>
        <v>3.5067725709997899</v>
      </c>
      <c r="L6">
        <v>0.95299999999999996</v>
      </c>
    </row>
    <row r="7" spans="1:13" x14ac:dyDescent="0.25">
      <c r="A7">
        <v>5</v>
      </c>
      <c r="B7">
        <v>2</v>
      </c>
      <c r="C7">
        <v>-72.45</v>
      </c>
      <c r="D7">
        <v>32</v>
      </c>
      <c r="G7" s="3">
        <v>315.13902781000002</v>
      </c>
      <c r="H7" s="3" cm="1">
        <f t="array" aca="1" ref="H7" ca="1">DEGREES(OFFSET('SW Data'!$J$25,(7-ROW())/6*2,0))</f>
        <v>0.18377837043548795</v>
      </c>
      <c r="I7" s="3" cm="1">
        <f t="array" aca="1" ref="I7" ca="1">DEGREES(OFFSET('SW Data'!$J$26,(7-ROW())/6*2,0))</f>
        <v>-0.22568115952519585</v>
      </c>
      <c r="J7" s="3" cm="1">
        <f t="array" aca="1" ref="J7" ca="1">OFFSET('SW Data'!$J$65,(ROW()-7)/6*11,0)</f>
        <v>5.9712947684690896</v>
      </c>
      <c r="K7" s="3" cm="1">
        <f t="array" aca="1" ref="K7" ca="1">OFFSET('SW Data'!$J$70,(ROW()-7)/6*11,0)</f>
        <v>3.4336094140289402</v>
      </c>
      <c r="L7">
        <v>0.93899999999999995</v>
      </c>
    </row>
    <row r="8" spans="1:13" x14ac:dyDescent="0.25">
      <c r="A8">
        <v>5</v>
      </c>
      <c r="B8">
        <v>3</v>
      </c>
      <c r="C8">
        <v>-72.45</v>
      </c>
      <c r="D8">
        <v>64</v>
      </c>
      <c r="G8" s="3">
        <v>317.4974995</v>
      </c>
      <c r="H8" s="3" cm="1">
        <f t="array" aca="1" ref="H8" ca="1">DEGREES(OFFSET('SW Data'!$J$36,(8-ROW())/6*2,0))</f>
        <v>-0.35705147318052555</v>
      </c>
      <c r="I8" s="3" cm="1">
        <f t="array" aca="1" ref="I8" ca="1">DEGREES(OFFSET('SW Data'!$J$37,(8-ROW())/6*2,0))</f>
        <v>-1.5569425409796196</v>
      </c>
      <c r="J8" s="3" cm="1">
        <f t="array" aca="1" ref="J8" ca="1">OFFSET('SW Data'!$J$66,(ROW()-8)/6*11,0)</f>
        <v>5.9722932363896497</v>
      </c>
      <c r="K8" s="3" cm="1">
        <f t="array" aca="1" ref="K8" ca="1">OFFSET('SW Data'!$J$71,(ROW()-8)/6*11,0)</f>
        <v>3.3808937230383398</v>
      </c>
      <c r="L8">
        <v>0.95</v>
      </c>
    </row>
    <row r="9" spans="1:13" x14ac:dyDescent="0.25">
      <c r="G9" s="3"/>
      <c r="H9" s="3"/>
      <c r="I9" s="3"/>
      <c r="J9" s="3"/>
      <c r="K9" s="3"/>
    </row>
    <row r="10" spans="1:13" x14ac:dyDescent="0.25">
      <c r="A10">
        <v>4</v>
      </c>
      <c r="B10">
        <v>5</v>
      </c>
      <c r="C10">
        <v>-36.229999999999997</v>
      </c>
      <c r="D10">
        <v>-64</v>
      </c>
      <c r="G10" s="3">
        <v>299.63792759</v>
      </c>
      <c r="H10" s="3" cm="1">
        <f t="array" aca="1" ref="H10" ca="1">DEGREES(OFFSET('SW Data'!$J$58,(4-ROW())/6*2,0))</f>
        <v>-7.7267366272274651E-2</v>
      </c>
      <c r="I10" s="3" cm="1">
        <f t="array" aca="1" ref="I10" ca="1">DEGREES(OFFSET('SW Data'!$J$59,(4-ROW())/6*2,0))</f>
        <v>0.30812891014160643</v>
      </c>
      <c r="J10" s="3" cm="1">
        <f t="array" aca="1" ref="J10" ca="1">OFFSET('SW Data'!$J$68,(ROW()-4)/6*11,0)</f>
        <v>5.56684864937339</v>
      </c>
      <c r="K10" s="3" cm="1">
        <f t="array" aca="1" ref="K10" ca="1">OFFSET('SW Data'!$J$73,(ROW()-4)/6*11,0)</f>
        <v>3.7655941266577</v>
      </c>
      <c r="L10">
        <v>0.94499999999999995</v>
      </c>
    </row>
    <row r="11" spans="1:13" x14ac:dyDescent="0.25">
      <c r="A11">
        <v>4</v>
      </c>
      <c r="B11">
        <v>4</v>
      </c>
      <c r="C11">
        <v>-36.229999999999997</v>
      </c>
      <c r="D11">
        <v>-32</v>
      </c>
      <c r="G11" s="3">
        <v>297.87357471000001</v>
      </c>
      <c r="H11" s="3" cm="1">
        <f t="array" aca="1" ref="H11" ca="1">DEGREES(OFFSET('SW Data'!$J$47,(5-ROW())/6*2,0))</f>
        <v>-0.17508170330359638</v>
      </c>
      <c r="I11" s="3" cm="1">
        <f t="array" aca="1" ref="I11" ca="1">DEGREES(OFFSET('SW Data'!$J$48,(5-ROW())/6*2,0))</f>
        <v>-0.18030105055117382</v>
      </c>
      <c r="J11" s="3" cm="1">
        <f t="array" aca="1" ref="J11" ca="1">OFFSET('SW Data'!$J$67,(ROW()-5)/6*11,0)</f>
        <v>5.4944759495677298</v>
      </c>
      <c r="K11" s="3" cm="1">
        <f t="array" aca="1" ref="K11" ca="1">OFFSET('SW Data'!$J$72,(ROW()-5)/6*11,0)</f>
        <v>3.6762602543092702</v>
      </c>
      <c r="L11">
        <v>0.97099999999999997</v>
      </c>
    </row>
    <row r="12" spans="1:13" x14ac:dyDescent="0.25">
      <c r="A12">
        <v>4</v>
      </c>
      <c r="B12">
        <v>1</v>
      </c>
      <c r="C12">
        <v>-36.229999999999997</v>
      </c>
      <c r="D12">
        <v>0</v>
      </c>
      <c r="G12" s="3">
        <v>296.77535506999999</v>
      </c>
      <c r="H12" s="3" cm="1">
        <f t="array" aca="1" ref="H12" ca="1">DEGREES(OFFSET('SW Data'!$J$14,(6-ROW())/6*2,0))</f>
        <v>0.17624211205134971</v>
      </c>
      <c r="I12" s="3" cm="1">
        <f t="array" aca="1" ref="I12" ca="1">DEGREES(OFFSET('SW Data'!$J$15,(6-ROW())/6*2,0))</f>
        <v>0.17245044334887127</v>
      </c>
      <c r="J12" s="3" cm="1">
        <f t="array" aca="1" ref="J12" ca="1">OFFSET('SW Data'!$J$64,(ROW()-6)/6*11,0)</f>
        <v>5.4127038691801896</v>
      </c>
      <c r="K12" s="3" cm="1">
        <f t="array" aca="1" ref="K12" ca="1">OFFSET('SW Data'!$J$69,(ROW()-6)/6*11,0)</f>
        <v>3.61081518514102</v>
      </c>
      <c r="L12">
        <v>0.98</v>
      </c>
    </row>
    <row r="13" spans="1:13" x14ac:dyDescent="0.25">
      <c r="A13">
        <v>4</v>
      </c>
      <c r="B13">
        <v>2</v>
      </c>
      <c r="C13">
        <v>-36.229999999999997</v>
      </c>
      <c r="D13">
        <v>32</v>
      </c>
      <c r="G13" s="3">
        <v>296.93738747999998</v>
      </c>
      <c r="H13" s="3" cm="1">
        <f t="array" aca="1" ref="H13" ca="1">DEGREES(OFFSET('SW Data'!$J$25,(7-ROW())/6*2,0))</f>
        <v>-0.22351670403081828</v>
      </c>
      <c r="I13" s="3" cm="1">
        <f t="array" aca="1" ref="I13" ca="1">DEGREES(OFFSET('SW Data'!$J$26,(7-ROW())/6*2,0))</f>
        <v>0.3412769826647753</v>
      </c>
      <c r="J13" s="3" cm="1">
        <f t="array" aca="1" ref="J13" ca="1">OFFSET('SW Data'!$J$65,(ROW()-7)/6*11,0)</f>
        <v>5.4059003886205703</v>
      </c>
      <c r="K13" s="3" cm="1">
        <f t="array" aca="1" ref="K13" ca="1">OFFSET('SW Data'!$J$70,(ROW()-7)/6*11,0)</f>
        <v>3.5402397856655501</v>
      </c>
      <c r="L13">
        <v>0.97499999999999998</v>
      </c>
    </row>
    <row r="14" spans="1:13" x14ac:dyDescent="0.25">
      <c r="A14">
        <v>4</v>
      </c>
      <c r="B14">
        <v>3</v>
      </c>
      <c r="C14">
        <v>-36.229999999999997</v>
      </c>
      <c r="D14">
        <v>64</v>
      </c>
      <c r="G14" s="3">
        <v>299.18783757</v>
      </c>
      <c r="H14" s="3" cm="1">
        <f t="array" aca="1" ref="H14" ca="1">DEGREES(OFFSET('SW Data'!$J$36,(8-ROW())/6*2,0))</f>
        <v>-1.1541751792309012</v>
      </c>
      <c r="I14" s="3" cm="1">
        <f t="array" aca="1" ref="I14" ca="1">DEGREES(OFFSET('SW Data'!$J$37,(8-ROW())/6*2,0))</f>
        <v>-0.90425797053330859</v>
      </c>
      <c r="J14" s="3" cm="1">
        <f t="array" aca="1" ref="J14" ca="1">OFFSET('SW Data'!$J$66,(ROW()-8)/6*11,0)</f>
        <v>5.4257532206859498</v>
      </c>
      <c r="K14" s="3" cm="1">
        <f t="array" aca="1" ref="K14" ca="1">OFFSET('SW Data'!$J$71,(ROW()-8)/6*11,0)</f>
        <v>3.4984838019612399</v>
      </c>
      <c r="L14">
        <v>0.95699999999999996</v>
      </c>
    </row>
    <row r="15" spans="1:13" x14ac:dyDescent="0.25">
      <c r="G15" s="3"/>
      <c r="H15" s="3"/>
      <c r="I15" s="3"/>
      <c r="J15" s="3"/>
      <c r="K15" s="3"/>
    </row>
    <row r="16" spans="1:13" x14ac:dyDescent="0.25">
      <c r="A16">
        <v>3</v>
      </c>
      <c r="B16">
        <v>5</v>
      </c>
      <c r="C16">
        <v>0</v>
      </c>
      <c r="D16">
        <v>-64</v>
      </c>
      <c r="G16" s="3">
        <v>279.83396678999998</v>
      </c>
      <c r="H16" s="3" cm="1">
        <f t="array" aca="1" ref="H16" ca="1">DEGREES(OFFSET('SW Data'!$J$58,(4-ROW())/6*2,0))</f>
        <v>-9.6421540764437236E-2</v>
      </c>
      <c r="I16" s="3" cm="1">
        <f t="array" aca="1" ref="I16" ca="1">DEGREES(OFFSET('SW Data'!$J$59,(4-ROW())/6*2,0))</f>
        <v>-2.5313765495087251E-2</v>
      </c>
      <c r="J16" s="3" cm="1">
        <f t="array" aca="1" ref="J16" ca="1">OFFSET('SW Data'!$J$68,(ROW()-4)/6*11,0)</f>
        <v>5.1906355313339203</v>
      </c>
      <c r="K16" s="3" cm="1">
        <f t="array" aca="1" ref="K16" ca="1">OFFSET('SW Data'!$J$73,(ROW()-4)/6*11,0)</f>
        <v>3.8439102521383699</v>
      </c>
      <c r="L16">
        <v>0.96299999999999997</v>
      </c>
    </row>
    <row r="17" spans="1:12" x14ac:dyDescent="0.25">
      <c r="A17">
        <v>3</v>
      </c>
      <c r="B17">
        <v>4</v>
      </c>
      <c r="C17">
        <v>0</v>
      </c>
      <c r="D17">
        <v>-32</v>
      </c>
      <c r="G17" s="3">
        <v>278.08761751999998</v>
      </c>
      <c r="H17" s="3" cm="1">
        <f t="array" aca="1" ref="H17" ca="1">DEGREES(OFFSET('SW Data'!$J$47,(5-ROW())/6*2,0))</f>
        <v>-0.15692460064397454</v>
      </c>
      <c r="I17" s="3" cm="1">
        <f t="array" aca="1" ref="I17" ca="1">DEGREES(OFFSET('SW Data'!$J$48,(5-ROW())/6*2,0))</f>
        <v>-0.32241853624438438</v>
      </c>
      <c r="J17" s="3" cm="1">
        <f t="array" aca="1" ref="J17" ca="1">OFFSET('SW Data'!$J$67,(ROW()-5)/6*11,0)</f>
        <v>5.1119582250256999</v>
      </c>
      <c r="K17" s="3" cm="1">
        <f t="array" aca="1" ref="K17" ca="1">OFFSET('SW Data'!$J$72,(ROW()-5)/6*11,0)</f>
        <v>3.74556347394019</v>
      </c>
      <c r="L17">
        <v>0.97599999999999998</v>
      </c>
    </row>
    <row r="18" spans="1:12" x14ac:dyDescent="0.25">
      <c r="A18">
        <v>3</v>
      </c>
      <c r="B18">
        <v>1</v>
      </c>
      <c r="C18">
        <v>0</v>
      </c>
      <c r="D18">
        <v>0</v>
      </c>
      <c r="G18" s="3">
        <v>277.02540507999998</v>
      </c>
      <c r="H18" s="3" cm="1">
        <f t="array" aca="1" ref="H18" ca="1">DEGREES(OFFSET('SW Data'!$J$14,(6-ROW())/6*2,0))</f>
        <v>0.21771694558646151</v>
      </c>
      <c r="I18" s="3" cm="1">
        <f t="array" aca="1" ref="I18" ca="1">DEGREES(OFFSET('SW Data'!$J$15,(6-ROW())/6*2,0))</f>
        <v>0.20102387143701406</v>
      </c>
      <c r="J18" s="3" cm="1">
        <f t="array" aca="1" ref="J18" ca="1">OFFSET('SW Data'!$J$64,(ROW()-6)/6*11,0)</f>
        <v>5.0256100215921702</v>
      </c>
      <c r="K18" s="3" cm="1">
        <f t="array" aca="1" ref="K18" ca="1">OFFSET('SW Data'!$J$69,(ROW()-6)/6*11,0)</f>
        <v>3.6800172617471398</v>
      </c>
      <c r="L18">
        <v>0.97599999999999998</v>
      </c>
    </row>
    <row r="19" spans="1:12" x14ac:dyDescent="0.25">
      <c r="A19">
        <v>3</v>
      </c>
      <c r="B19">
        <v>2</v>
      </c>
      <c r="C19">
        <v>0</v>
      </c>
      <c r="D19">
        <v>32</v>
      </c>
      <c r="G19" s="3">
        <v>277.22344469000001</v>
      </c>
      <c r="H19" s="3" cm="1">
        <f t="array" aca="1" ref="H19" ca="1">DEGREES(OFFSET('SW Data'!$J$25,(7-ROW())/6*2,0))</f>
        <v>-0.24666895919303869</v>
      </c>
      <c r="I19" s="3" cm="1">
        <f t="array" aca="1" ref="I19" ca="1">DEGREES(OFFSET('SW Data'!$J$26,(7-ROW())/6*2,0))</f>
        <v>0.5470133441938374</v>
      </c>
      <c r="J19" s="3" cm="1">
        <f t="array" aca="1" ref="J19" ca="1">OFFSET('SW Data'!$J$65,(ROW()-7)/6*11,0)</f>
        <v>5.0212735165242499</v>
      </c>
      <c r="K19" s="3" cm="1">
        <f t="array" aca="1" ref="K19" ca="1">OFFSET('SW Data'!$J$70,(ROW()-7)/6*11,0)</f>
        <v>3.60922294607946</v>
      </c>
      <c r="L19">
        <v>0.98</v>
      </c>
    </row>
    <row r="20" spans="1:12" x14ac:dyDescent="0.25">
      <c r="A20">
        <v>3</v>
      </c>
      <c r="B20">
        <v>3</v>
      </c>
      <c r="C20">
        <v>0</v>
      </c>
      <c r="D20">
        <v>64</v>
      </c>
      <c r="G20" s="3">
        <v>279.36587316999999</v>
      </c>
      <c r="H20" s="3" cm="1">
        <f t="array" aca="1" ref="H20" ca="1">DEGREES(OFFSET('SW Data'!$J$36,(8-ROW())/6*2,0))</f>
        <v>-1.3207390167129103</v>
      </c>
      <c r="I20" s="3" cm="1">
        <f t="array" aca="1" ref="I20" ca="1">DEGREES(OFFSET('SW Data'!$J$37,(8-ROW())/6*2,0))</f>
        <v>-0.48049272032257245</v>
      </c>
      <c r="J20" s="3" cm="1">
        <f t="array" aca="1" ref="J20" ca="1">OFFSET('SW Data'!$J$66,(ROW()-8)/6*11,0)</f>
        <v>5.0735659313732802</v>
      </c>
      <c r="K20" s="3" cm="1">
        <f t="array" aca="1" ref="K20" ca="1">OFFSET('SW Data'!$J$71,(ROW()-8)/6*11,0)</f>
        <v>3.5718498527107601</v>
      </c>
      <c r="L20">
        <v>0.98</v>
      </c>
    </row>
    <row r="21" spans="1:12" x14ac:dyDescent="0.25">
      <c r="G21" s="3"/>
      <c r="H21" s="3"/>
      <c r="I21" s="3"/>
      <c r="J21" s="3"/>
      <c r="K21" s="3"/>
    </row>
    <row r="22" spans="1:12" x14ac:dyDescent="0.25">
      <c r="A22">
        <v>2</v>
      </c>
      <c r="B22">
        <v>5</v>
      </c>
      <c r="C22">
        <v>36.229999999999997</v>
      </c>
      <c r="D22">
        <v>-64</v>
      </c>
      <c r="G22" s="3">
        <v>258.62572514999999</v>
      </c>
      <c r="H22" s="3" cm="1">
        <f t="array" aca="1" ref="H22" ca="1">DEGREES(OFFSET('SW Data'!$J$58,(4-ROW())/6*2,0))</f>
        <v>0.17465108451969688</v>
      </c>
      <c r="I22" s="3" cm="1">
        <f t="array" aca="1" ref="I22" ca="1">DEGREES(OFFSET('SW Data'!$J$59,(4-ROW())/6*2,0))</f>
        <v>-0.26729258194622618</v>
      </c>
      <c r="J22" s="3" cm="1">
        <f t="array" aca="1" ref="J22" ca="1">OFFSET('SW Data'!$J$68,(ROW()-4)/6*11,0)</f>
        <v>4.9030396062090604</v>
      </c>
      <c r="K22" s="3" cm="1">
        <f t="array" aca="1" ref="K22" ca="1">OFFSET('SW Data'!$J$73,(ROW()-4)/6*11,0)</f>
        <v>3.90616267462695</v>
      </c>
      <c r="L22">
        <v>0.97499999999999998</v>
      </c>
    </row>
    <row r="23" spans="1:12" x14ac:dyDescent="0.25">
      <c r="A23">
        <v>2</v>
      </c>
      <c r="B23">
        <v>4</v>
      </c>
      <c r="C23">
        <v>36.229999999999997</v>
      </c>
      <c r="D23">
        <v>-32</v>
      </c>
      <c r="G23" s="3">
        <v>256.91538308000003</v>
      </c>
      <c r="H23" s="3" cm="1">
        <f t="array" aca="1" ref="H23" ca="1">DEGREES(OFFSET('SW Data'!$J$47,(5-ROW())/6*2,0))</f>
        <v>0.14510028058977251</v>
      </c>
      <c r="I23" s="3" cm="1">
        <f t="array" aca="1" ref="I23" ca="1">DEGREES(OFFSET('SW Data'!$J$48,(5-ROW())/6*2,0))</f>
        <v>-0.42635536678096753</v>
      </c>
      <c r="J23" s="3" cm="1">
        <f t="array" aca="1" ref="J23" ca="1">OFFSET('SW Data'!$J$67,(ROW()-5)/6*11,0)</f>
        <v>4.8237547840928299</v>
      </c>
      <c r="K23" s="3" cm="1">
        <f t="array" aca="1" ref="K23" ca="1">OFFSET('SW Data'!$J$72,(ROW()-5)/6*11,0)</f>
        <v>3.79954650045689</v>
      </c>
      <c r="L23">
        <v>0.97099999999999997</v>
      </c>
    </row>
    <row r="24" spans="1:12" x14ac:dyDescent="0.25">
      <c r="A24">
        <v>2</v>
      </c>
      <c r="B24">
        <v>1</v>
      </c>
      <c r="C24">
        <v>36.229999999999997</v>
      </c>
      <c r="D24">
        <v>0</v>
      </c>
      <c r="G24" s="3">
        <v>255.88917784</v>
      </c>
      <c r="H24" s="3" cm="1">
        <f t="array" aca="1" ref="H24" ca="1">DEGREES(OFFSET('SW Data'!$J$14,(6-ROW())/6*2,0))</f>
        <v>0.54364395556701051</v>
      </c>
      <c r="I24" s="3" cm="1">
        <f t="array" aca="1" ref="I24" ca="1">DEGREES(OFFSET('SW Data'!$J$15,(6-ROW())/6*2,0))</f>
        <v>0.21963116665975493</v>
      </c>
      <c r="J24" s="3" cm="1">
        <f t="array" aca="1" ref="J24" ca="1">OFFSET('SW Data'!$J$64,(ROW()-6)/6*11,0)</f>
        <v>4.7362950069277598</v>
      </c>
      <c r="K24" s="3" cm="1">
        <f t="array" aca="1" ref="K24" ca="1">OFFSET('SW Data'!$J$69,(ROW()-6)/6*11,0)</f>
        <v>3.7335626241628201</v>
      </c>
      <c r="L24">
        <v>0.96</v>
      </c>
    </row>
    <row r="25" spans="1:12" x14ac:dyDescent="0.25">
      <c r="A25">
        <v>2</v>
      </c>
      <c r="B25">
        <v>2</v>
      </c>
      <c r="C25">
        <v>36.229999999999997</v>
      </c>
      <c r="D25">
        <v>32</v>
      </c>
      <c r="G25" s="3">
        <v>256.12322463999999</v>
      </c>
      <c r="H25" s="3" cm="1">
        <f t="array" aca="1" ref="H25" ca="1">DEGREES(OFFSET('SW Data'!$J$25,(7-ROW())/6*2,0))</f>
        <v>3.1242409385828687E-2</v>
      </c>
      <c r="I25" s="3" cm="1">
        <f t="array" aca="1" ref="I25" ca="1">DEGREES(OFFSET('SW Data'!$J$26,(7-ROW())/6*2,0))</f>
        <v>0.21963116665975493</v>
      </c>
      <c r="J25" s="3" cm="1">
        <f t="array" aca="1" ref="J25" ca="1">OFFSET('SW Data'!$J$65,(ROW()-7)/6*11,0)</f>
        <v>4.7332339277954798</v>
      </c>
      <c r="K25" s="3" cm="1">
        <f t="array" aca="1" ref="K25" ca="1">OFFSET('SW Data'!$J$70,(ROW()-7)/6*11,0)</f>
        <v>3.6602573218861201</v>
      </c>
      <c r="L25">
        <v>0.98</v>
      </c>
    </row>
    <row r="26" spans="1:12" x14ac:dyDescent="0.25">
      <c r="A26">
        <v>2</v>
      </c>
      <c r="B26">
        <v>3</v>
      </c>
      <c r="C26">
        <v>36.229999999999997</v>
      </c>
      <c r="D26">
        <v>64</v>
      </c>
      <c r="G26" s="3">
        <v>258.22964593</v>
      </c>
      <c r="H26" s="3" cm="1">
        <f t="array" aca="1" ref="H26" ca="1">DEGREES(OFFSET('SW Data'!$J$36,(8-ROW())/6*2,0))</f>
        <v>-1.153289310249382</v>
      </c>
      <c r="I26" s="3" cm="1">
        <f t="array" aca="1" ref="I26" ca="1">DEGREES(OFFSET('SW Data'!$J$37,(8-ROW())/6*2,0))</f>
        <v>-0.17871102339176598</v>
      </c>
      <c r="J26" s="3" cm="1">
        <f t="array" aca="1" ref="J26" ca="1">OFFSET('SW Data'!$J$66,(ROW()-8)/6*11,0)</f>
        <v>4.7991872570120302</v>
      </c>
      <c r="K26" s="3" cm="1">
        <f t="array" aca="1" ref="K26" ca="1">OFFSET('SW Data'!$J$71,(ROW()-8)/6*11,0)</f>
        <v>3.61918872265823</v>
      </c>
      <c r="L26">
        <v>0.99</v>
      </c>
    </row>
    <row r="27" spans="1:12" x14ac:dyDescent="0.25">
      <c r="G27" s="3"/>
      <c r="H27" s="3"/>
      <c r="I27" s="3"/>
      <c r="J27" s="3"/>
      <c r="K27" s="3"/>
    </row>
    <row r="28" spans="1:12" x14ac:dyDescent="0.25">
      <c r="A28">
        <v>1</v>
      </c>
      <c r="B28">
        <v>5</v>
      </c>
      <c r="C28">
        <v>72.45</v>
      </c>
      <c r="D28">
        <v>-64</v>
      </c>
      <c r="G28" s="3">
        <v>236.03120623999999</v>
      </c>
      <c r="H28" s="3" cm="1">
        <f t="array" aca="1" ref="H28" ca="1">DEGREES(OFFSET('SW Data'!$J$58,(4-ROW())/6*2,0))</f>
        <v>0.59815593875137307</v>
      </c>
      <c r="I28" s="3" cm="1">
        <f t="array" aca="1" ref="I28" ca="1">DEGREES(OFFSET('SW Data'!$J$59,(4-ROW())/6*2,0))</f>
        <v>-0.44791223668932229</v>
      </c>
      <c r="J28" s="3" cm="1">
        <f t="array" aca="1" ref="J28" ca="1">OFFSET('SW Data'!$J$68,(ROW()-4)/6*11,0)</f>
        <v>4.6614648736603899</v>
      </c>
      <c r="K28" s="3" cm="1">
        <f t="array" aca="1" ref="K28" ca="1">OFFSET('SW Data'!$J$73,(ROW()-4)/6*11,0)</f>
        <v>3.9582304761869702</v>
      </c>
      <c r="L28">
        <v>0.96799999999999997</v>
      </c>
    </row>
    <row r="29" spans="1:12" x14ac:dyDescent="0.25">
      <c r="A29">
        <v>1</v>
      </c>
      <c r="B29">
        <v>4</v>
      </c>
      <c r="C29">
        <v>72.45</v>
      </c>
      <c r="D29">
        <v>-32</v>
      </c>
      <c r="G29" s="3">
        <v>234.41088217999999</v>
      </c>
      <c r="H29" s="3" cm="1">
        <f t="array" aca="1" ref="H29" ca="1">DEGREES(OFFSET('SW Data'!$J$47,(5-ROW())/6*2,0))</f>
        <v>0.5996164105663544</v>
      </c>
      <c r="I29" s="3" cm="1">
        <f t="array" aca="1" ref="I29" ca="1">DEGREES(OFFSET('SW Data'!$J$48,(5-ROW())/6*2,0))</f>
        <v>-0.50520242975007268</v>
      </c>
      <c r="J29" s="3" cm="1">
        <f t="array" aca="1" ref="J29" ca="1">OFFSET('SW Data'!$J$67,(ROW()-5)/6*11,0)</f>
        <v>4.5849163213470598</v>
      </c>
      <c r="K29" s="3" cm="1">
        <f t="array" aca="1" ref="K29" ca="1">OFFSET('SW Data'!$J$72,(ROW()-5)/6*11,0)</f>
        <v>3.8452835788750201</v>
      </c>
      <c r="L29">
        <v>0.96599999999999997</v>
      </c>
    </row>
    <row r="30" spans="1:12" x14ac:dyDescent="0.25">
      <c r="A30">
        <v>1</v>
      </c>
      <c r="B30">
        <v>1</v>
      </c>
      <c r="C30">
        <v>72.45</v>
      </c>
      <c r="D30">
        <v>0</v>
      </c>
      <c r="G30" s="3">
        <v>233.45669133999999</v>
      </c>
      <c r="H30" s="3" cm="1">
        <f t="array" aca="1" ref="H30" ca="1">DEGREES(OFFSET('SW Data'!$J$14,(6-ROW())/6*2,0))</f>
        <v>1.0229683815227379</v>
      </c>
      <c r="I30" s="3" cm="1">
        <f t="array" aca="1" ref="I30" ca="1">DEGREES(OFFSET('SW Data'!$J$15,(6-ROW())/6*2,0))</f>
        <v>0.23281097438112563</v>
      </c>
      <c r="J30" s="3" cm="1">
        <f t="array" aca="1" ref="J30" ca="1">OFFSET('SW Data'!$J$64,(ROW()-6)/6*11,0)</f>
        <v>4.4996419308194104</v>
      </c>
      <c r="K30" s="3" cm="1">
        <f t="array" aca="1" ref="K30" ca="1">OFFSET('SW Data'!$J$69,(ROW()-6)/6*11,0)</f>
        <v>3.7797348298915501</v>
      </c>
      <c r="L30">
        <v>0.94899999999999995</v>
      </c>
    </row>
    <row r="31" spans="1:12" x14ac:dyDescent="0.25">
      <c r="A31">
        <v>1</v>
      </c>
      <c r="B31">
        <v>2</v>
      </c>
      <c r="C31">
        <v>72.45</v>
      </c>
      <c r="D31">
        <v>32</v>
      </c>
      <c r="G31" s="3">
        <v>233.70874175</v>
      </c>
      <c r="H31" s="3" cm="1">
        <f t="array" aca="1" ref="H31" ca="1">DEGREES(OFFSET('SW Data'!$J$25,(7-ROW())/6*2,0))</f>
        <v>0.47176498259166755</v>
      </c>
      <c r="I31" s="3" cm="1">
        <f t="array" aca="1" ref="I31" ca="1">DEGREES(OFFSET('SW Data'!$J$26,(7-ROW())/6*2,0))</f>
        <v>0.80248539004162089</v>
      </c>
      <c r="J31" s="3" cm="1">
        <f t="array" aca="1" ref="J31" ca="1">OFFSET('SW Data'!$J$65,(ROW()-7)/6*11,0)</f>
        <v>4.4961792211017304</v>
      </c>
      <c r="K31" s="3" cm="1">
        <f t="array" aca="1" ref="K31" ca="1">OFFSET('SW Data'!$J$70,(ROW()-7)/6*11,0)</f>
        <v>3.7032557059286701</v>
      </c>
      <c r="L31">
        <v>0.96299999999999997</v>
      </c>
    </row>
    <row r="32" spans="1:12" x14ac:dyDescent="0.25">
      <c r="A32">
        <v>1</v>
      </c>
      <c r="B32">
        <v>3</v>
      </c>
      <c r="C32">
        <v>72.45</v>
      </c>
      <c r="D32">
        <v>64</v>
      </c>
      <c r="G32" s="3">
        <v>235.81516303000001</v>
      </c>
      <c r="H32" s="3" cm="1">
        <f t="array" aca="1" ref="H32" ca="1">DEGREES(OFFSET('SW Data'!$J$36,(8-ROW())/6*2,0))</f>
        <v>-0.80754952331273322</v>
      </c>
      <c r="I32" s="3" cm="1">
        <f t="array" aca="1" ref="I32" ca="1">DEGREES(OFFSET('SW Data'!$J$37,(8-ROW())/6*2,0))</f>
        <v>5.2466148167843812E-2</v>
      </c>
      <c r="J32" s="3" cm="1">
        <f t="array" aca="1" ref="J32" ca="1">OFFSET('SW Data'!$J$66,(ROW()-8)/6*11,0)</f>
        <v>4.5615346062570996</v>
      </c>
      <c r="K32" s="3" cm="1">
        <f t="array" aca="1" ref="K32" ca="1">OFFSET('SW Data'!$J$71,(ROW()-8)/6*11,0)</f>
        <v>3.65379208550547</v>
      </c>
      <c r="L32">
        <v>0.99</v>
      </c>
    </row>
  </sheetData>
  <mergeCells count="4">
    <mergeCell ref="C2:D2"/>
    <mergeCell ref="E2:F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3DE8-28B4-48B1-9655-04308C3E54AC}">
  <dimension ref="A3:M117"/>
  <sheetViews>
    <sheetView workbookViewId="0">
      <selection activeCell="L60" sqref="L60"/>
    </sheetView>
  </sheetViews>
  <sheetFormatPr defaultRowHeight="15" x14ac:dyDescent="0.25"/>
  <sheetData>
    <row r="3" spans="1:11" x14ac:dyDescent="0.25">
      <c r="A3" t="s">
        <v>9</v>
      </c>
      <c r="B3" t="s">
        <v>10</v>
      </c>
      <c r="C3" t="s">
        <v>11</v>
      </c>
      <c r="D3" t="s">
        <v>36</v>
      </c>
      <c r="E3" t="s">
        <v>12</v>
      </c>
      <c r="F3" t="s">
        <v>13</v>
      </c>
      <c r="G3" t="s">
        <v>37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>
        <v>244</v>
      </c>
      <c r="B4" t="s">
        <v>18</v>
      </c>
      <c r="C4" t="s">
        <v>19</v>
      </c>
    </row>
    <row r="5" spans="1:11" x14ac:dyDescent="0.25">
      <c r="A5">
        <v>245</v>
      </c>
      <c r="B5" t="s">
        <v>18</v>
      </c>
      <c r="C5" t="s">
        <v>20</v>
      </c>
    </row>
    <row r="6" spans="1:11" x14ac:dyDescent="0.25">
      <c r="A6">
        <v>246</v>
      </c>
      <c r="B6" t="s">
        <v>21</v>
      </c>
      <c r="C6">
        <v>0</v>
      </c>
      <c r="D6">
        <v>1</v>
      </c>
      <c r="E6" s="1">
        <v>6.9150000000000003E-2</v>
      </c>
      <c r="F6" s="1">
        <v>0</v>
      </c>
      <c r="G6" s="1">
        <v>5</v>
      </c>
      <c r="H6" s="1">
        <v>0</v>
      </c>
      <c r="I6" s="1">
        <v>10</v>
      </c>
      <c r="J6" s="1">
        <v>1.78541664013693E-2</v>
      </c>
      <c r="K6" s="1">
        <v>0.315749134464403</v>
      </c>
    </row>
    <row r="7" spans="1:11" x14ac:dyDescent="0.25">
      <c r="A7">
        <v>247</v>
      </c>
      <c r="B7" t="s">
        <v>22</v>
      </c>
      <c r="C7">
        <v>0</v>
      </c>
      <c r="D7">
        <v>1</v>
      </c>
      <c r="E7" s="1">
        <v>6.9150000000000003E-2</v>
      </c>
      <c r="F7" s="1">
        <v>0</v>
      </c>
      <c r="G7" s="1">
        <v>5</v>
      </c>
      <c r="H7" s="1">
        <v>0</v>
      </c>
      <c r="I7" s="1">
        <v>10</v>
      </c>
      <c r="J7" s="1">
        <v>4.0633180377268102E-3</v>
      </c>
      <c r="K7" s="1">
        <v>1.6354024525387801E-2</v>
      </c>
    </row>
    <row r="8" spans="1:11" x14ac:dyDescent="0.25">
      <c r="A8">
        <v>248</v>
      </c>
      <c r="B8" t="s">
        <v>21</v>
      </c>
      <c r="C8">
        <v>0</v>
      </c>
      <c r="D8">
        <v>2</v>
      </c>
      <c r="E8" s="1">
        <v>6.9150000000000003E-2</v>
      </c>
      <c r="F8" s="1">
        <v>0</v>
      </c>
      <c r="G8" s="1">
        <v>5</v>
      </c>
      <c r="H8" s="1">
        <v>0</v>
      </c>
      <c r="I8" s="1">
        <v>10</v>
      </c>
      <c r="J8" s="1">
        <v>9.4883769832100895E-3</v>
      </c>
      <c r="K8" s="1">
        <v>8.9175771483959707E-2</v>
      </c>
    </row>
    <row r="9" spans="1:11" x14ac:dyDescent="0.25">
      <c r="A9">
        <v>249</v>
      </c>
      <c r="B9" t="s">
        <v>22</v>
      </c>
      <c r="C9">
        <v>0</v>
      </c>
      <c r="D9">
        <v>2</v>
      </c>
      <c r="E9" s="1">
        <v>6.9150000000000003E-2</v>
      </c>
      <c r="F9" s="1">
        <v>0</v>
      </c>
      <c r="G9" s="1">
        <v>5</v>
      </c>
      <c r="H9" s="1">
        <v>0</v>
      </c>
      <c r="I9" s="1">
        <v>10</v>
      </c>
      <c r="J9" s="1">
        <v>3.8332869982091199E-3</v>
      </c>
      <c r="K9" s="1">
        <v>1.4554781321078999E-2</v>
      </c>
    </row>
    <row r="10" spans="1:11" x14ac:dyDescent="0.25">
      <c r="A10">
        <v>250</v>
      </c>
      <c r="B10" t="s">
        <v>21</v>
      </c>
      <c r="C10">
        <v>0</v>
      </c>
      <c r="D10">
        <v>3</v>
      </c>
      <c r="E10" s="1">
        <v>6.9150000000000003E-2</v>
      </c>
      <c r="F10" s="1">
        <v>0</v>
      </c>
      <c r="G10" s="1">
        <v>5</v>
      </c>
      <c r="H10" s="1">
        <v>0</v>
      </c>
      <c r="I10" s="1">
        <v>10</v>
      </c>
      <c r="J10" s="1">
        <v>3.7998775378690901E-3</v>
      </c>
      <c r="K10" s="1">
        <v>1.43021791394887E-2</v>
      </c>
    </row>
    <row r="11" spans="1:11" x14ac:dyDescent="0.25">
      <c r="A11">
        <v>251</v>
      </c>
      <c r="B11" t="s">
        <v>22</v>
      </c>
      <c r="C11">
        <v>0</v>
      </c>
      <c r="D11">
        <v>3</v>
      </c>
      <c r="E11" s="1">
        <v>6.9150000000000003E-2</v>
      </c>
      <c r="F11" s="1">
        <v>0</v>
      </c>
      <c r="G11" s="1">
        <v>5</v>
      </c>
      <c r="H11" s="1">
        <v>0</v>
      </c>
      <c r="I11" s="1">
        <v>10</v>
      </c>
      <c r="J11" s="1">
        <v>3.5085284316816799E-3</v>
      </c>
      <c r="K11" s="1">
        <v>1.2193068481581601E-2</v>
      </c>
    </row>
    <row r="12" spans="1:11" x14ac:dyDescent="0.25">
      <c r="A12">
        <v>252</v>
      </c>
      <c r="B12" t="s">
        <v>21</v>
      </c>
      <c r="C12">
        <v>0</v>
      </c>
      <c r="D12">
        <v>4</v>
      </c>
      <c r="E12" s="1">
        <v>6.9150000000000003E-2</v>
      </c>
      <c r="F12" s="1">
        <v>0</v>
      </c>
      <c r="G12" s="1">
        <v>5</v>
      </c>
      <c r="H12" s="1">
        <v>0</v>
      </c>
      <c r="I12" s="1">
        <v>10</v>
      </c>
      <c r="J12" s="1">
        <v>3.0760051359648298E-3</v>
      </c>
      <c r="K12" s="1">
        <v>9.3721045581518503E-3</v>
      </c>
    </row>
    <row r="13" spans="1:11" x14ac:dyDescent="0.25">
      <c r="A13">
        <v>253</v>
      </c>
      <c r="B13" t="s">
        <v>22</v>
      </c>
      <c r="C13">
        <v>0</v>
      </c>
      <c r="D13">
        <v>4</v>
      </c>
      <c r="E13" s="1">
        <v>6.9150000000000003E-2</v>
      </c>
      <c r="F13" s="1">
        <v>0</v>
      </c>
      <c r="G13" s="1">
        <v>5</v>
      </c>
      <c r="H13" s="1">
        <v>0</v>
      </c>
      <c r="I13" s="1">
        <v>10</v>
      </c>
      <c r="J13" s="1">
        <v>3.00982803296176E-3</v>
      </c>
      <c r="K13" s="1">
        <v>8.9731799686772404E-3</v>
      </c>
    </row>
    <row r="14" spans="1:11" x14ac:dyDescent="0.25">
      <c r="A14">
        <v>254</v>
      </c>
      <c r="B14" t="s">
        <v>21</v>
      </c>
      <c r="C14">
        <v>0</v>
      </c>
      <c r="D14">
        <v>5</v>
      </c>
      <c r="E14" s="1">
        <v>6.9150000000000003E-2</v>
      </c>
      <c r="F14" s="1">
        <v>0</v>
      </c>
      <c r="G14" s="1">
        <v>5</v>
      </c>
      <c r="H14" s="1">
        <v>0</v>
      </c>
      <c r="I14" s="1">
        <v>10</v>
      </c>
      <c r="J14" s="1">
        <v>2.3625991624914898E-3</v>
      </c>
      <c r="K14" s="1">
        <v>5.5289556194296902E-3</v>
      </c>
    </row>
    <row r="15" spans="1:11" x14ac:dyDescent="0.25">
      <c r="A15">
        <v>255</v>
      </c>
      <c r="B15" t="s">
        <v>22</v>
      </c>
      <c r="C15">
        <v>0</v>
      </c>
      <c r="D15">
        <v>5</v>
      </c>
      <c r="E15" s="1">
        <v>6.9150000000000003E-2</v>
      </c>
      <c r="F15" s="1">
        <v>0</v>
      </c>
      <c r="G15" s="1">
        <v>5</v>
      </c>
      <c r="H15" s="1">
        <v>0</v>
      </c>
      <c r="I15" s="1">
        <v>10</v>
      </c>
      <c r="J15" s="1">
        <v>-1.24847907357152E-2</v>
      </c>
      <c r="K15" s="1">
        <v>0.15439226806381801</v>
      </c>
    </row>
    <row r="16" spans="1:11" x14ac:dyDescent="0.25">
      <c r="A16">
        <v>256</v>
      </c>
      <c r="B16" t="s">
        <v>18</v>
      </c>
      <c r="C16" t="s">
        <v>23</v>
      </c>
    </row>
    <row r="17" spans="1:11" x14ac:dyDescent="0.25">
      <c r="A17">
        <v>257</v>
      </c>
      <c r="B17" t="s">
        <v>21</v>
      </c>
      <c r="C17">
        <v>0</v>
      </c>
      <c r="D17">
        <v>1</v>
      </c>
      <c r="E17" s="1">
        <v>6.9150000000000003E-2</v>
      </c>
      <c r="F17" s="1">
        <v>0.5</v>
      </c>
      <c r="G17" s="1">
        <v>5</v>
      </c>
      <c r="H17" s="1">
        <v>0</v>
      </c>
      <c r="I17" s="1">
        <v>10</v>
      </c>
      <c r="J17" s="1">
        <v>8.2338522418383304E-3</v>
      </c>
      <c r="K17" s="1">
        <v>6.7153577041423398E-2</v>
      </c>
    </row>
    <row r="18" spans="1:11" x14ac:dyDescent="0.25">
      <c r="A18">
        <v>258</v>
      </c>
      <c r="B18" t="s">
        <v>22</v>
      </c>
      <c r="C18">
        <v>0</v>
      </c>
      <c r="D18">
        <v>1</v>
      </c>
      <c r="E18" s="1">
        <v>6.9150000000000003E-2</v>
      </c>
      <c r="F18" s="1">
        <v>0.5</v>
      </c>
      <c r="G18" s="1">
        <v>5</v>
      </c>
      <c r="H18" s="1">
        <v>0</v>
      </c>
      <c r="I18" s="1">
        <v>10</v>
      </c>
      <c r="J18" s="1">
        <v>1.40060122553772E-2</v>
      </c>
      <c r="K18" s="1">
        <v>0.194308597277493</v>
      </c>
    </row>
    <row r="19" spans="1:11" x14ac:dyDescent="0.25">
      <c r="A19">
        <v>259</v>
      </c>
      <c r="B19" t="s">
        <v>21</v>
      </c>
      <c r="C19">
        <v>0</v>
      </c>
      <c r="D19">
        <v>2</v>
      </c>
      <c r="E19" s="1">
        <v>6.9150000000000003E-2</v>
      </c>
      <c r="F19" s="1">
        <v>0.5</v>
      </c>
      <c r="G19" s="1">
        <v>5</v>
      </c>
      <c r="H19" s="1">
        <v>0</v>
      </c>
      <c r="I19" s="1">
        <v>10</v>
      </c>
      <c r="J19" s="1">
        <v>5.4528291003869004E-4</v>
      </c>
      <c r="K19" s="1">
        <v>2.9451457051730002E-4</v>
      </c>
    </row>
    <row r="20" spans="1:11" x14ac:dyDescent="0.25">
      <c r="A20">
        <v>260</v>
      </c>
      <c r="B20" t="s">
        <v>22</v>
      </c>
      <c r="C20">
        <v>0</v>
      </c>
      <c r="D20">
        <v>2</v>
      </c>
      <c r="E20" s="1">
        <v>6.9150000000000003E-2</v>
      </c>
      <c r="F20" s="1">
        <v>0</v>
      </c>
      <c r="G20" s="1">
        <v>5</v>
      </c>
      <c r="H20" s="1">
        <v>0</v>
      </c>
      <c r="I20" s="1">
        <v>10</v>
      </c>
      <c r="J20" s="1">
        <v>3.8332869982091199E-3</v>
      </c>
      <c r="K20" s="1">
        <v>1.4554781321078999E-2</v>
      </c>
    </row>
    <row r="21" spans="1:11" x14ac:dyDescent="0.25">
      <c r="A21">
        <v>261</v>
      </c>
      <c r="B21" t="s">
        <v>21</v>
      </c>
      <c r="C21">
        <v>0</v>
      </c>
      <c r="D21">
        <v>3</v>
      </c>
      <c r="E21" s="1">
        <v>6.9150000000000003E-2</v>
      </c>
      <c r="F21" s="1">
        <v>0.5</v>
      </c>
      <c r="G21" s="1">
        <v>5</v>
      </c>
      <c r="H21" s="1">
        <v>0</v>
      </c>
      <c r="I21" s="1">
        <v>10</v>
      </c>
      <c r="J21" s="1">
        <v>-4.3051855003860603E-3</v>
      </c>
      <c r="K21" s="1">
        <v>1.8358903979482099E-2</v>
      </c>
    </row>
    <row r="22" spans="1:11" x14ac:dyDescent="0.25">
      <c r="A22">
        <v>262</v>
      </c>
      <c r="B22" t="s">
        <v>22</v>
      </c>
      <c r="C22">
        <v>0</v>
      </c>
      <c r="D22">
        <v>3</v>
      </c>
      <c r="E22" s="1">
        <v>6.9150000000000003E-2</v>
      </c>
      <c r="F22" s="1">
        <v>0.5</v>
      </c>
      <c r="G22" s="1">
        <v>5</v>
      </c>
      <c r="H22" s="1">
        <v>0</v>
      </c>
      <c r="I22" s="1">
        <v>10</v>
      </c>
      <c r="J22" s="1">
        <v>9.5471839085274693E-3</v>
      </c>
      <c r="K22" s="1">
        <v>9.0284581559824301E-2</v>
      </c>
    </row>
    <row r="23" spans="1:11" x14ac:dyDescent="0.25">
      <c r="A23">
        <v>263</v>
      </c>
      <c r="B23" t="s">
        <v>21</v>
      </c>
      <c r="C23">
        <v>0</v>
      </c>
      <c r="D23">
        <v>4</v>
      </c>
      <c r="E23" s="1">
        <v>6.9150000000000003E-2</v>
      </c>
      <c r="F23" s="1">
        <v>0.5</v>
      </c>
      <c r="G23" s="1">
        <v>5</v>
      </c>
      <c r="H23" s="1">
        <v>0</v>
      </c>
      <c r="I23" s="1">
        <v>10</v>
      </c>
      <c r="J23" s="1">
        <v>-3.9011024185434599E-3</v>
      </c>
      <c r="K23" s="1">
        <v>1.5074319544519901E-2</v>
      </c>
    </row>
    <row r="24" spans="1:11" x14ac:dyDescent="0.25">
      <c r="A24">
        <v>264</v>
      </c>
      <c r="B24" t="s">
        <v>22</v>
      </c>
      <c r="C24">
        <v>0</v>
      </c>
      <c r="D24">
        <v>4</v>
      </c>
      <c r="E24" s="1">
        <v>6.9150000000000003E-2</v>
      </c>
      <c r="F24" s="1">
        <v>0.5</v>
      </c>
      <c r="G24" s="1">
        <v>5</v>
      </c>
      <c r="H24" s="1">
        <v>0</v>
      </c>
      <c r="I24" s="1">
        <v>10</v>
      </c>
      <c r="J24" s="1">
        <v>5.9564070087719401E-3</v>
      </c>
      <c r="K24" s="1">
        <v>3.5142426445453401E-2</v>
      </c>
    </row>
    <row r="25" spans="1:11" x14ac:dyDescent="0.25">
      <c r="A25">
        <v>265</v>
      </c>
      <c r="B25" t="s">
        <v>21</v>
      </c>
      <c r="C25">
        <v>0</v>
      </c>
      <c r="D25">
        <v>5</v>
      </c>
      <c r="E25" s="1">
        <v>6.9150000000000003E-2</v>
      </c>
      <c r="F25" s="1">
        <v>0.5</v>
      </c>
      <c r="G25" s="1">
        <v>5</v>
      </c>
      <c r="H25" s="1">
        <v>0</v>
      </c>
      <c r="I25" s="1">
        <v>10</v>
      </c>
      <c r="J25" s="1">
        <v>3.20753765804907E-3</v>
      </c>
      <c r="K25" s="1">
        <v>1.0190759216391799E-2</v>
      </c>
    </row>
    <row r="26" spans="1:11" x14ac:dyDescent="0.25">
      <c r="A26">
        <v>266</v>
      </c>
      <c r="B26" t="s">
        <v>22</v>
      </c>
      <c r="C26">
        <v>0</v>
      </c>
      <c r="D26">
        <v>5</v>
      </c>
      <c r="E26" s="1">
        <v>6.9150000000000003E-2</v>
      </c>
      <c r="F26" s="1">
        <v>0.5</v>
      </c>
      <c r="G26" s="1">
        <v>5</v>
      </c>
      <c r="H26" s="1">
        <v>0</v>
      </c>
      <c r="I26" s="1">
        <v>10</v>
      </c>
      <c r="J26" s="1">
        <v>-3.9388792934332301E-3</v>
      </c>
      <c r="K26" s="1">
        <v>1.5367681701402101E-2</v>
      </c>
    </row>
    <row r="27" spans="1:11" x14ac:dyDescent="0.25">
      <c r="A27">
        <v>267</v>
      </c>
      <c r="B27" t="s">
        <v>18</v>
      </c>
      <c r="C27" t="s">
        <v>24</v>
      </c>
    </row>
    <row r="28" spans="1:11" x14ac:dyDescent="0.25">
      <c r="A28">
        <v>268</v>
      </c>
      <c r="B28" t="s">
        <v>21</v>
      </c>
      <c r="C28">
        <v>0</v>
      </c>
      <c r="D28">
        <v>1</v>
      </c>
      <c r="E28" s="1">
        <v>6.9150000000000003E-2</v>
      </c>
      <c r="F28" s="1">
        <v>1</v>
      </c>
      <c r="G28" s="1">
        <v>5</v>
      </c>
      <c r="H28" s="1">
        <v>0</v>
      </c>
      <c r="I28" s="1">
        <v>10</v>
      </c>
      <c r="J28" s="1">
        <v>-1.40943980547179E-2</v>
      </c>
      <c r="K28" s="1">
        <v>0.19676872790510799</v>
      </c>
    </row>
    <row r="29" spans="1:11" x14ac:dyDescent="0.25">
      <c r="A29">
        <v>269</v>
      </c>
      <c r="B29" t="s">
        <v>22</v>
      </c>
      <c r="C29">
        <v>0</v>
      </c>
      <c r="D29">
        <v>1</v>
      </c>
      <c r="E29" s="1">
        <v>6.9150000000000003E-2</v>
      </c>
      <c r="F29" s="1">
        <v>1</v>
      </c>
      <c r="G29" s="1">
        <v>5</v>
      </c>
      <c r="H29" s="1">
        <v>0</v>
      </c>
      <c r="I29" s="1">
        <v>10</v>
      </c>
      <c r="J29" s="1">
        <v>9.1570703136806503E-4</v>
      </c>
      <c r="K29" s="1">
        <v>8.3056975152019901E-4</v>
      </c>
    </row>
    <row r="30" spans="1:11" x14ac:dyDescent="0.25">
      <c r="A30">
        <v>270</v>
      </c>
      <c r="B30" t="s">
        <v>21</v>
      </c>
      <c r="C30">
        <v>0</v>
      </c>
      <c r="D30">
        <v>2</v>
      </c>
      <c r="E30" s="1">
        <v>6.9150000000000003E-2</v>
      </c>
      <c r="F30" s="1">
        <v>1</v>
      </c>
      <c r="G30" s="1">
        <v>5</v>
      </c>
      <c r="H30" s="1">
        <v>0</v>
      </c>
      <c r="I30" s="1">
        <v>10</v>
      </c>
      <c r="J30" s="1">
        <v>-2.01286956919061E-2</v>
      </c>
      <c r="K30" s="1">
        <v>0.40132321335129001</v>
      </c>
    </row>
    <row r="31" spans="1:11" x14ac:dyDescent="0.25">
      <c r="A31">
        <v>271</v>
      </c>
      <c r="B31" t="s">
        <v>22</v>
      </c>
      <c r="C31">
        <v>0</v>
      </c>
      <c r="D31">
        <v>2</v>
      </c>
      <c r="E31" s="1">
        <v>6.9150000000000003E-2</v>
      </c>
      <c r="F31" s="1">
        <v>1</v>
      </c>
      <c r="G31" s="1">
        <v>5</v>
      </c>
      <c r="H31" s="1">
        <v>0</v>
      </c>
      <c r="I31" s="1">
        <v>10</v>
      </c>
      <c r="J31" s="1">
        <v>-3.1190957677949202E-3</v>
      </c>
      <c r="K31" s="1">
        <v>9.63652453269216E-3</v>
      </c>
    </row>
    <row r="32" spans="1:11" x14ac:dyDescent="0.25">
      <c r="A32">
        <v>272</v>
      </c>
      <c r="B32" t="s">
        <v>21</v>
      </c>
      <c r="C32">
        <v>0</v>
      </c>
      <c r="D32">
        <v>3</v>
      </c>
      <c r="E32" s="1">
        <v>6.9150000000000003E-2</v>
      </c>
      <c r="F32" s="1">
        <v>1</v>
      </c>
      <c r="G32" s="1">
        <v>5</v>
      </c>
      <c r="H32" s="1">
        <v>0</v>
      </c>
      <c r="I32" s="1">
        <v>10</v>
      </c>
      <c r="J32" s="1">
        <v>-2.3051244401192699E-2</v>
      </c>
      <c r="K32" s="1">
        <v>0.52632229035285505</v>
      </c>
    </row>
    <row r="33" spans="1:11" x14ac:dyDescent="0.25">
      <c r="A33">
        <v>273</v>
      </c>
      <c r="B33" t="s">
        <v>22</v>
      </c>
      <c r="C33">
        <v>0</v>
      </c>
      <c r="D33">
        <v>3</v>
      </c>
      <c r="E33" s="1">
        <v>6.9150000000000003E-2</v>
      </c>
      <c r="F33" s="1">
        <v>1</v>
      </c>
      <c r="G33" s="1">
        <v>5</v>
      </c>
      <c r="H33" s="1">
        <v>0</v>
      </c>
      <c r="I33" s="1">
        <v>10</v>
      </c>
      <c r="J33" s="1">
        <v>-8.3861800014931598E-3</v>
      </c>
      <c r="K33" s="1">
        <v>6.9661267510430405E-2</v>
      </c>
    </row>
    <row r="34" spans="1:11" x14ac:dyDescent="0.25">
      <c r="A34">
        <v>274</v>
      </c>
      <c r="B34" t="s">
        <v>21</v>
      </c>
      <c r="C34">
        <v>0</v>
      </c>
      <c r="D34">
        <v>4</v>
      </c>
      <c r="E34" s="1">
        <v>6.9150000000000003E-2</v>
      </c>
      <c r="F34" s="1">
        <v>1</v>
      </c>
      <c r="G34" s="1">
        <v>5</v>
      </c>
      <c r="H34" s="1">
        <v>0</v>
      </c>
      <c r="I34" s="1">
        <v>10</v>
      </c>
      <c r="J34" s="1">
        <v>-2.01441570223749E-2</v>
      </c>
      <c r="K34" s="1">
        <v>0.40193998197078301</v>
      </c>
    </row>
    <row r="35" spans="1:11" x14ac:dyDescent="0.25">
      <c r="A35">
        <v>275</v>
      </c>
      <c r="B35" t="s">
        <v>22</v>
      </c>
      <c r="C35">
        <v>0</v>
      </c>
      <c r="D35">
        <v>4</v>
      </c>
      <c r="E35" s="1">
        <v>6.9150000000000003E-2</v>
      </c>
      <c r="F35" s="1">
        <v>1</v>
      </c>
      <c r="G35" s="1">
        <v>5</v>
      </c>
      <c r="H35" s="1">
        <v>0</v>
      </c>
      <c r="I35" s="1">
        <v>10</v>
      </c>
      <c r="J35" s="1">
        <v>-1.57822788732081E-2</v>
      </c>
      <c r="K35" s="1">
        <v>0.246718910619632</v>
      </c>
    </row>
    <row r="36" spans="1:11" x14ac:dyDescent="0.25">
      <c r="A36">
        <v>276</v>
      </c>
      <c r="B36" t="s">
        <v>21</v>
      </c>
      <c r="C36">
        <v>0</v>
      </c>
      <c r="D36">
        <v>5</v>
      </c>
      <c r="E36" s="1">
        <v>6.9150000000000003E-2</v>
      </c>
      <c r="F36" s="1">
        <v>1</v>
      </c>
      <c r="G36" s="1">
        <v>5</v>
      </c>
      <c r="H36" s="1">
        <v>0</v>
      </c>
      <c r="I36" s="1">
        <v>10</v>
      </c>
      <c r="J36" s="1">
        <v>-6.2317238060964003E-3</v>
      </c>
      <c r="K36" s="1">
        <v>3.8466210716356398E-2</v>
      </c>
    </row>
    <row r="37" spans="1:11" x14ac:dyDescent="0.25">
      <c r="A37">
        <v>277</v>
      </c>
      <c r="B37" t="s">
        <v>22</v>
      </c>
      <c r="C37">
        <v>0</v>
      </c>
      <c r="D37">
        <v>5</v>
      </c>
      <c r="E37" s="1">
        <v>6.9150000000000003E-2</v>
      </c>
      <c r="F37" s="1">
        <v>1</v>
      </c>
      <c r="G37" s="1">
        <v>5</v>
      </c>
      <c r="H37" s="1">
        <v>0</v>
      </c>
      <c r="I37" s="1">
        <v>10</v>
      </c>
      <c r="J37" s="1">
        <v>-2.7173773604461101E-2</v>
      </c>
      <c r="K37" s="1">
        <v>0.73141340926030696</v>
      </c>
    </row>
    <row r="38" spans="1:11" x14ac:dyDescent="0.25">
      <c r="A38">
        <v>278</v>
      </c>
      <c r="B38" t="s">
        <v>18</v>
      </c>
      <c r="C38" t="s">
        <v>25</v>
      </c>
    </row>
    <row r="39" spans="1:11" x14ac:dyDescent="0.25">
      <c r="A39">
        <v>279</v>
      </c>
      <c r="B39" t="s">
        <v>21</v>
      </c>
      <c r="C39">
        <v>0</v>
      </c>
      <c r="D39">
        <v>1</v>
      </c>
      <c r="E39" s="1">
        <v>6.9150000000000003E-2</v>
      </c>
      <c r="F39" s="1">
        <v>-0.5</v>
      </c>
      <c r="G39" s="1">
        <v>5</v>
      </c>
      <c r="H39" s="1">
        <v>0</v>
      </c>
      <c r="I39" s="1">
        <v>10</v>
      </c>
      <c r="J39" s="1">
        <v>1.0465280613373E-2</v>
      </c>
      <c r="K39" s="1">
        <v>0.108483769764394</v>
      </c>
    </row>
    <row r="40" spans="1:11" x14ac:dyDescent="0.25">
      <c r="A40">
        <v>280</v>
      </c>
      <c r="B40" t="s">
        <v>22</v>
      </c>
      <c r="C40">
        <v>0</v>
      </c>
      <c r="D40">
        <v>1</v>
      </c>
      <c r="E40" s="1">
        <v>6.9150000000000003E-2</v>
      </c>
      <c r="F40" s="1">
        <v>-0.5</v>
      </c>
      <c r="G40" s="1">
        <v>5</v>
      </c>
      <c r="H40" s="1">
        <v>0</v>
      </c>
      <c r="I40" s="1">
        <v>10</v>
      </c>
      <c r="J40" s="1">
        <v>-8.8174457882141209E-3</v>
      </c>
      <c r="K40" s="1">
        <v>7.7010263422379793E-2</v>
      </c>
    </row>
    <row r="41" spans="1:11" x14ac:dyDescent="0.25">
      <c r="A41">
        <v>281</v>
      </c>
      <c r="B41" t="s">
        <v>21</v>
      </c>
      <c r="C41">
        <v>0</v>
      </c>
      <c r="D41">
        <v>2</v>
      </c>
      <c r="E41" s="1">
        <v>6.9150000000000003E-2</v>
      </c>
      <c r="F41" s="1">
        <v>-0.5</v>
      </c>
      <c r="G41" s="1">
        <v>5</v>
      </c>
      <c r="H41" s="1">
        <v>0</v>
      </c>
      <c r="I41" s="1">
        <v>10</v>
      </c>
      <c r="J41" s="1">
        <v>2.53247764185915E-3</v>
      </c>
      <c r="K41" s="1">
        <v>6.35264010834132E-3</v>
      </c>
    </row>
    <row r="42" spans="1:11" x14ac:dyDescent="0.25">
      <c r="A42">
        <v>282</v>
      </c>
      <c r="B42" t="s">
        <v>22</v>
      </c>
      <c r="C42">
        <v>0</v>
      </c>
      <c r="D42">
        <v>2</v>
      </c>
      <c r="E42" s="1">
        <v>6.9150000000000003E-2</v>
      </c>
      <c r="F42" s="1">
        <v>-0.5</v>
      </c>
      <c r="G42" s="1">
        <v>5</v>
      </c>
      <c r="H42" s="1">
        <v>0</v>
      </c>
      <c r="I42" s="1">
        <v>10</v>
      </c>
      <c r="J42" s="1">
        <v>-7.4413049338759403E-3</v>
      </c>
      <c r="K42" s="1">
        <v>5.48480530375689E-2</v>
      </c>
    </row>
    <row r="43" spans="1:11" x14ac:dyDescent="0.25">
      <c r="A43">
        <v>283</v>
      </c>
      <c r="B43" t="s">
        <v>21</v>
      </c>
      <c r="C43">
        <v>0</v>
      </c>
      <c r="D43">
        <v>3</v>
      </c>
      <c r="E43" s="1">
        <v>6.9150000000000003E-2</v>
      </c>
      <c r="F43" s="1">
        <v>-0.5</v>
      </c>
      <c r="G43" s="1">
        <v>5</v>
      </c>
      <c r="H43" s="1">
        <v>0</v>
      </c>
      <c r="I43" s="1">
        <v>10</v>
      </c>
      <c r="J43" s="1">
        <v>-2.7388509586145698E-3</v>
      </c>
      <c r="K43" s="1">
        <v>7.4301881610402904E-3</v>
      </c>
    </row>
    <row r="44" spans="1:11" x14ac:dyDescent="0.25">
      <c r="A44">
        <v>284</v>
      </c>
      <c r="B44" t="s">
        <v>22</v>
      </c>
      <c r="C44">
        <v>0</v>
      </c>
      <c r="D44">
        <v>3</v>
      </c>
      <c r="E44" s="1">
        <v>6.9150000000000003E-2</v>
      </c>
      <c r="F44" s="1">
        <v>-0.5</v>
      </c>
      <c r="G44" s="1">
        <v>5</v>
      </c>
      <c r="H44" s="1">
        <v>0</v>
      </c>
      <c r="I44" s="1">
        <v>10</v>
      </c>
      <c r="J44" s="1">
        <v>-5.6272650269251802E-3</v>
      </c>
      <c r="K44" s="1">
        <v>3.1365899868427402E-2</v>
      </c>
    </row>
    <row r="45" spans="1:11" x14ac:dyDescent="0.25">
      <c r="A45">
        <v>285</v>
      </c>
      <c r="B45" t="s">
        <v>21</v>
      </c>
      <c r="C45">
        <v>0</v>
      </c>
      <c r="D45">
        <v>4</v>
      </c>
      <c r="E45" s="1">
        <v>6.9150000000000003E-2</v>
      </c>
      <c r="F45" s="1">
        <v>-0.5</v>
      </c>
      <c r="G45" s="1">
        <v>5</v>
      </c>
      <c r="H45" s="1">
        <v>0</v>
      </c>
      <c r="I45" s="1">
        <v>10</v>
      </c>
      <c r="J45" s="1">
        <v>-3.0557521826475899E-3</v>
      </c>
      <c r="K45" s="1">
        <v>9.2490957155192399E-3</v>
      </c>
    </row>
    <row r="46" spans="1:11" x14ac:dyDescent="0.25">
      <c r="A46">
        <v>286</v>
      </c>
      <c r="B46" t="s">
        <v>22</v>
      </c>
      <c r="C46">
        <v>0</v>
      </c>
      <c r="D46">
        <v>4</v>
      </c>
      <c r="E46" s="1">
        <v>6.9150000000000003E-2</v>
      </c>
      <c r="F46" s="1">
        <v>-0.5</v>
      </c>
      <c r="G46" s="1">
        <v>5</v>
      </c>
      <c r="H46" s="1">
        <v>0</v>
      </c>
      <c r="I46" s="1">
        <v>10</v>
      </c>
      <c r="J46" s="1">
        <v>-3.1468469769227198E-3</v>
      </c>
      <c r="K46" s="1">
        <v>9.8087634730327795E-3</v>
      </c>
    </row>
    <row r="47" spans="1:11" x14ac:dyDescent="0.25">
      <c r="A47">
        <v>287</v>
      </c>
      <c r="B47" t="s">
        <v>21</v>
      </c>
      <c r="C47">
        <v>0</v>
      </c>
      <c r="D47">
        <v>5</v>
      </c>
      <c r="E47" s="1">
        <v>6.9150000000000003E-2</v>
      </c>
      <c r="F47" s="1">
        <v>-0.5</v>
      </c>
      <c r="G47" s="1">
        <v>5</v>
      </c>
      <c r="H47" s="1">
        <v>0</v>
      </c>
      <c r="I47" s="1">
        <v>10</v>
      </c>
      <c r="J47" s="1">
        <v>6.3544890952846496E-3</v>
      </c>
      <c r="K47" s="1">
        <v>3.9996711927119601E-2</v>
      </c>
    </row>
    <row r="48" spans="1:11" x14ac:dyDescent="0.25">
      <c r="A48">
        <v>288</v>
      </c>
      <c r="B48" t="s">
        <v>22</v>
      </c>
      <c r="C48">
        <v>0</v>
      </c>
      <c r="D48">
        <v>5</v>
      </c>
      <c r="E48" s="1">
        <v>6.9150000000000003E-2</v>
      </c>
      <c r="F48" s="1">
        <v>-0.5</v>
      </c>
      <c r="G48" s="1">
        <v>5</v>
      </c>
      <c r="H48" s="1">
        <v>0</v>
      </c>
      <c r="I48" s="1">
        <v>10</v>
      </c>
      <c r="J48" s="1">
        <v>4.9545432114302297E-4</v>
      </c>
      <c r="K48" s="1">
        <v>2.4314774911444301E-4</v>
      </c>
    </row>
    <row r="49" spans="1:13" x14ac:dyDescent="0.25">
      <c r="A49">
        <v>289</v>
      </c>
      <c r="B49" t="s">
        <v>18</v>
      </c>
      <c r="C49" t="s">
        <v>26</v>
      </c>
    </row>
    <row r="50" spans="1:13" x14ac:dyDescent="0.25">
      <c r="A50">
        <v>290</v>
      </c>
      <c r="B50" t="s">
        <v>21</v>
      </c>
      <c r="C50">
        <v>0</v>
      </c>
      <c r="D50">
        <v>1</v>
      </c>
      <c r="E50" s="1">
        <v>6.9150000000000003E-2</v>
      </c>
      <c r="F50" s="1">
        <v>-1</v>
      </c>
      <c r="G50" s="1">
        <v>5</v>
      </c>
      <c r="H50" s="1">
        <v>0</v>
      </c>
      <c r="I50" s="1">
        <v>10</v>
      </c>
      <c r="J50" s="1">
        <v>1.0439790571569E-2</v>
      </c>
      <c r="K50" s="1">
        <v>0.107955950531719</v>
      </c>
    </row>
    <row r="51" spans="1:13" x14ac:dyDescent="0.25">
      <c r="A51">
        <v>291</v>
      </c>
      <c r="B51" t="s">
        <v>22</v>
      </c>
      <c r="C51">
        <v>0</v>
      </c>
      <c r="D51">
        <v>1</v>
      </c>
      <c r="E51" s="1">
        <v>6.9150000000000003E-2</v>
      </c>
      <c r="F51" s="1">
        <v>-1</v>
      </c>
      <c r="G51" s="1">
        <v>5</v>
      </c>
      <c r="H51" s="1">
        <v>0</v>
      </c>
      <c r="I51" s="1">
        <v>10</v>
      </c>
      <c r="J51" s="1">
        <v>-7.8175432902008197E-3</v>
      </c>
      <c r="K51" s="1">
        <v>6.0534589578484697E-2</v>
      </c>
    </row>
    <row r="52" spans="1:13" x14ac:dyDescent="0.25">
      <c r="A52">
        <v>292</v>
      </c>
      <c r="B52" t="s">
        <v>21</v>
      </c>
      <c r="C52">
        <v>0</v>
      </c>
      <c r="D52">
        <v>2</v>
      </c>
      <c r="E52" s="1">
        <v>6.9150000000000003E-2</v>
      </c>
      <c r="F52" s="1">
        <v>-1</v>
      </c>
      <c r="G52" s="1">
        <v>5</v>
      </c>
      <c r="H52" s="1">
        <v>0</v>
      </c>
      <c r="I52" s="1">
        <v>10</v>
      </c>
      <c r="J52" s="1">
        <v>3.04823646704761E-3</v>
      </c>
      <c r="K52" s="1">
        <v>9.2036548005302796E-3</v>
      </c>
    </row>
    <row r="53" spans="1:13" x14ac:dyDescent="0.25">
      <c r="A53">
        <v>293</v>
      </c>
      <c r="B53" t="s">
        <v>22</v>
      </c>
      <c r="C53">
        <v>0</v>
      </c>
      <c r="D53">
        <v>2</v>
      </c>
      <c r="E53" s="1">
        <v>6.9150000000000003E-2</v>
      </c>
      <c r="F53" s="1">
        <v>-1</v>
      </c>
      <c r="G53" s="1">
        <v>5</v>
      </c>
      <c r="H53" s="1">
        <v>0</v>
      </c>
      <c r="I53" s="1">
        <v>10</v>
      </c>
      <c r="J53" s="1">
        <v>-4.6651356211183997E-3</v>
      </c>
      <c r="K53" s="1">
        <v>2.15571607387379E-2</v>
      </c>
    </row>
    <row r="54" spans="1:13" x14ac:dyDescent="0.25">
      <c r="A54">
        <v>294</v>
      </c>
      <c r="B54" t="s">
        <v>21</v>
      </c>
      <c r="C54">
        <v>0</v>
      </c>
      <c r="D54">
        <v>3</v>
      </c>
      <c r="E54" s="1">
        <v>6.9150000000000003E-2</v>
      </c>
      <c r="F54" s="1">
        <v>-1</v>
      </c>
      <c r="G54" s="1">
        <v>5</v>
      </c>
      <c r="H54" s="1">
        <v>0</v>
      </c>
      <c r="I54" s="1">
        <v>10</v>
      </c>
      <c r="J54" s="1">
        <v>-1.6828733561853599E-3</v>
      </c>
      <c r="K54" s="1">
        <v>2.8052132510495899E-3</v>
      </c>
    </row>
    <row r="55" spans="1:13" x14ac:dyDescent="0.25">
      <c r="A55">
        <v>295</v>
      </c>
      <c r="B55" t="s">
        <v>22</v>
      </c>
      <c r="C55">
        <v>0</v>
      </c>
      <c r="D55">
        <v>3</v>
      </c>
      <c r="E55" s="1">
        <v>6.9150000000000003E-2</v>
      </c>
      <c r="F55" s="1">
        <v>-1</v>
      </c>
      <c r="G55" s="1">
        <v>5</v>
      </c>
      <c r="H55" s="1">
        <v>0</v>
      </c>
      <c r="I55" s="1">
        <v>10</v>
      </c>
      <c r="J55" s="1">
        <v>-4.4180855396700499E-4</v>
      </c>
      <c r="K55" s="1">
        <v>1.93344246410445E-4</v>
      </c>
    </row>
    <row r="56" spans="1:13" x14ac:dyDescent="0.25">
      <c r="A56">
        <v>296</v>
      </c>
      <c r="B56" t="s">
        <v>21</v>
      </c>
      <c r="C56">
        <v>0</v>
      </c>
      <c r="D56">
        <v>4</v>
      </c>
      <c r="E56" s="1">
        <v>6.9150000000000003E-2</v>
      </c>
      <c r="F56" s="1">
        <v>-1</v>
      </c>
      <c r="G56" s="1">
        <v>5</v>
      </c>
      <c r="H56" s="1">
        <v>0</v>
      </c>
      <c r="I56" s="1">
        <v>10</v>
      </c>
      <c r="J56" s="1">
        <v>-1.34856994579561E-3</v>
      </c>
      <c r="K56" s="1">
        <v>1.8013992022744799E-3</v>
      </c>
    </row>
    <row r="57" spans="1:13" x14ac:dyDescent="0.25">
      <c r="A57">
        <v>297</v>
      </c>
      <c r="B57" t="s">
        <v>22</v>
      </c>
      <c r="C57">
        <v>0</v>
      </c>
      <c r="D57">
        <v>4</v>
      </c>
      <c r="E57" s="1">
        <v>6.9150000000000003E-2</v>
      </c>
      <c r="F57" s="1">
        <v>-1</v>
      </c>
      <c r="G57" s="1">
        <v>5</v>
      </c>
      <c r="H57" s="1">
        <v>0</v>
      </c>
      <c r="I57" s="1">
        <v>10</v>
      </c>
      <c r="J57" s="1">
        <v>5.3778640025527796E-3</v>
      </c>
      <c r="K57" s="1">
        <v>2.8647230560707299E-2</v>
      </c>
    </row>
    <row r="58" spans="1:13" x14ac:dyDescent="0.25">
      <c r="A58">
        <v>298</v>
      </c>
      <c r="B58" t="s">
        <v>21</v>
      </c>
      <c r="C58">
        <v>0</v>
      </c>
      <c r="D58">
        <v>5</v>
      </c>
      <c r="E58" s="1">
        <v>6.9150000000000003E-2</v>
      </c>
      <c r="F58" s="1">
        <v>-1</v>
      </c>
      <c r="G58" s="1">
        <v>5</v>
      </c>
      <c r="H58" s="1">
        <v>0</v>
      </c>
      <c r="I58" s="1">
        <v>10</v>
      </c>
      <c r="J58" s="1">
        <v>8.7514072735464295E-3</v>
      </c>
      <c r="K58" s="1">
        <v>7.5861041982126495E-2</v>
      </c>
    </row>
    <row r="59" spans="1:13" x14ac:dyDescent="0.25">
      <c r="A59">
        <v>299</v>
      </c>
      <c r="B59" t="s">
        <v>22</v>
      </c>
      <c r="C59">
        <v>0</v>
      </c>
      <c r="D59">
        <v>5</v>
      </c>
      <c r="E59" s="1">
        <v>6.9150000000000003E-2</v>
      </c>
      <c r="F59" s="1">
        <v>-1</v>
      </c>
      <c r="G59" s="1">
        <v>5</v>
      </c>
      <c r="H59" s="1">
        <v>0</v>
      </c>
      <c r="I59" s="1">
        <v>10</v>
      </c>
      <c r="J59" s="1">
        <v>1.39858527111073E-2</v>
      </c>
      <c r="K59" s="1">
        <v>0.19374964393553201</v>
      </c>
    </row>
    <row r="61" spans="1:13" x14ac:dyDescent="0.25">
      <c r="C61" t="s">
        <v>6</v>
      </c>
    </row>
    <row r="62" spans="1:13" x14ac:dyDescent="0.25">
      <c r="A62" t="s">
        <v>9</v>
      </c>
      <c r="B62" t="s">
        <v>10</v>
      </c>
      <c r="C62" t="s">
        <v>34</v>
      </c>
      <c r="D62" t="s">
        <v>35</v>
      </c>
      <c r="H62" t="s">
        <v>14</v>
      </c>
      <c r="I62" t="s">
        <v>15</v>
      </c>
      <c r="J62" t="s">
        <v>16</v>
      </c>
      <c r="K62" t="s">
        <v>17</v>
      </c>
    </row>
    <row r="63" spans="1:13" x14ac:dyDescent="0.25">
      <c r="A63">
        <v>188</v>
      </c>
      <c r="B63" t="s">
        <v>18</v>
      </c>
      <c r="C63" t="s">
        <v>27</v>
      </c>
    </row>
    <row r="64" spans="1:13" x14ac:dyDescent="0.25">
      <c r="A64">
        <v>189</v>
      </c>
      <c r="B64" t="s">
        <v>28</v>
      </c>
      <c r="C64">
        <v>1</v>
      </c>
      <c r="D64">
        <v>5</v>
      </c>
      <c r="H64" s="1">
        <v>6</v>
      </c>
      <c r="I64" s="1">
        <v>0.1</v>
      </c>
      <c r="J64" s="1">
        <v>5.9707747489449696</v>
      </c>
      <c r="K64" s="1">
        <v>8.4601782560764296E-3</v>
      </c>
      <c r="L64" s="1"/>
      <c r="M64" s="1"/>
    </row>
    <row r="65" spans="1:13" x14ac:dyDescent="0.25">
      <c r="A65">
        <v>190</v>
      </c>
      <c r="B65" t="s">
        <v>28</v>
      </c>
      <c r="C65">
        <v>2</v>
      </c>
      <c r="D65">
        <v>5</v>
      </c>
      <c r="H65" s="1">
        <v>6</v>
      </c>
      <c r="I65" s="1">
        <v>0.1</v>
      </c>
      <c r="J65" s="1">
        <v>5.9712947684690896</v>
      </c>
      <c r="K65" s="1">
        <v>8.1617844469555993E-3</v>
      </c>
      <c r="L65" s="1"/>
      <c r="M65" s="1"/>
    </row>
    <row r="66" spans="1:13" x14ac:dyDescent="0.25">
      <c r="A66">
        <v>191</v>
      </c>
      <c r="B66" t="s">
        <v>28</v>
      </c>
      <c r="C66">
        <v>3</v>
      </c>
      <c r="D66">
        <v>5</v>
      </c>
      <c r="H66" s="1">
        <v>6</v>
      </c>
      <c r="I66" s="1">
        <v>0.1</v>
      </c>
      <c r="J66" s="1">
        <v>5.9722932363896497</v>
      </c>
      <c r="K66" s="1">
        <v>7.60386873965695E-3</v>
      </c>
      <c r="L66" s="1"/>
      <c r="M66" s="1"/>
    </row>
    <row r="67" spans="1:13" x14ac:dyDescent="0.25">
      <c r="A67">
        <v>192</v>
      </c>
      <c r="B67" t="s">
        <v>28</v>
      </c>
      <c r="C67">
        <v>4</v>
      </c>
      <c r="D67">
        <v>5</v>
      </c>
      <c r="H67" s="1">
        <v>6</v>
      </c>
      <c r="I67" s="1">
        <v>0.1</v>
      </c>
      <c r="J67" s="1">
        <v>6.0486267161505998</v>
      </c>
      <c r="K67" s="1">
        <v>2.34214024317153E-2</v>
      </c>
      <c r="L67" s="1"/>
      <c r="M67" s="1"/>
    </row>
    <row r="68" spans="1:13" x14ac:dyDescent="0.25">
      <c r="A68">
        <v>193</v>
      </c>
      <c r="B68" t="s">
        <v>28</v>
      </c>
      <c r="C68">
        <v>5</v>
      </c>
      <c r="D68">
        <v>5</v>
      </c>
      <c r="H68" s="1">
        <v>6</v>
      </c>
      <c r="I68" s="1">
        <v>0.1</v>
      </c>
      <c r="J68" s="1">
        <v>6.1431062626172803</v>
      </c>
      <c r="K68" s="1">
        <v>0.20285246621938</v>
      </c>
      <c r="L68" s="1"/>
      <c r="M68" s="1"/>
    </row>
    <row r="69" spans="1:13" x14ac:dyDescent="0.25">
      <c r="A69">
        <v>194</v>
      </c>
      <c r="B69" t="s">
        <v>29</v>
      </c>
      <c r="C69">
        <v>1</v>
      </c>
      <c r="D69">
        <v>5</v>
      </c>
      <c r="H69" s="1">
        <v>0</v>
      </c>
      <c r="I69" s="1">
        <v>0</v>
      </c>
      <c r="J69" s="1">
        <v>3.5067725709997899</v>
      </c>
      <c r="K69" s="1">
        <v>0</v>
      </c>
      <c r="L69" s="1"/>
      <c r="M69" s="1"/>
    </row>
    <row r="70" spans="1:13" x14ac:dyDescent="0.25">
      <c r="A70">
        <v>195</v>
      </c>
      <c r="B70" t="s">
        <v>29</v>
      </c>
      <c r="C70">
        <v>2</v>
      </c>
      <c r="D70">
        <v>5</v>
      </c>
      <c r="H70" s="1">
        <v>0</v>
      </c>
      <c r="I70" s="1">
        <v>0</v>
      </c>
      <c r="J70" s="1">
        <v>3.4336094140289402</v>
      </c>
      <c r="K70" s="1">
        <v>0</v>
      </c>
      <c r="L70" s="1"/>
      <c r="M70" s="1"/>
    </row>
    <row r="71" spans="1:13" x14ac:dyDescent="0.25">
      <c r="A71">
        <v>196</v>
      </c>
      <c r="B71" t="s">
        <v>29</v>
      </c>
      <c r="C71">
        <v>3</v>
      </c>
      <c r="D71">
        <v>5</v>
      </c>
      <c r="H71" s="1">
        <v>0</v>
      </c>
      <c r="I71" s="1">
        <v>0</v>
      </c>
      <c r="J71" s="1">
        <v>3.3808937230383398</v>
      </c>
      <c r="K71" s="1">
        <v>0</v>
      </c>
      <c r="L71" s="1"/>
      <c r="M71" s="1"/>
    </row>
    <row r="72" spans="1:13" x14ac:dyDescent="0.25">
      <c r="A72">
        <v>197</v>
      </c>
      <c r="B72" t="s">
        <v>29</v>
      </c>
      <c r="C72">
        <v>4</v>
      </c>
      <c r="D72">
        <v>5</v>
      </c>
      <c r="H72" s="1">
        <v>0</v>
      </c>
      <c r="I72" s="1">
        <v>0</v>
      </c>
      <c r="J72" s="1">
        <v>3.57408244537329</v>
      </c>
      <c r="K72" s="1">
        <v>0</v>
      </c>
      <c r="L72" s="1"/>
      <c r="M72" s="1"/>
    </row>
    <row r="73" spans="1:13" x14ac:dyDescent="0.25">
      <c r="A73">
        <v>198</v>
      </c>
      <c r="B73" t="s">
        <v>29</v>
      </c>
      <c r="C73">
        <v>5</v>
      </c>
      <c r="D73">
        <v>5</v>
      </c>
      <c r="H73" s="1">
        <v>0</v>
      </c>
      <c r="I73" s="1">
        <v>0</v>
      </c>
      <c r="J73" s="1">
        <v>3.65758255466893</v>
      </c>
      <c r="K73" s="1">
        <v>0</v>
      </c>
      <c r="L73" s="1"/>
      <c r="M73" s="1"/>
    </row>
    <row r="74" spans="1:13" x14ac:dyDescent="0.25">
      <c r="A74">
        <v>199</v>
      </c>
      <c r="B74" t="s">
        <v>18</v>
      </c>
      <c r="C74" t="s">
        <v>30</v>
      </c>
    </row>
    <row r="75" spans="1:13" x14ac:dyDescent="0.25">
      <c r="A75">
        <v>200</v>
      </c>
      <c r="B75" t="s">
        <v>28</v>
      </c>
      <c r="C75">
        <v>1</v>
      </c>
      <c r="D75">
        <v>4</v>
      </c>
      <c r="H75" s="1">
        <v>5.5</v>
      </c>
      <c r="I75" s="1">
        <v>0.1</v>
      </c>
      <c r="J75" s="1">
        <v>5.4127038691801896</v>
      </c>
      <c r="K75" s="1">
        <v>7.5483669216191193E-2</v>
      </c>
      <c r="L75" s="1"/>
      <c r="M75" s="1"/>
    </row>
    <row r="76" spans="1:13" x14ac:dyDescent="0.25">
      <c r="A76">
        <v>201</v>
      </c>
      <c r="B76" t="s">
        <v>28</v>
      </c>
      <c r="C76">
        <v>2</v>
      </c>
      <c r="D76">
        <v>4</v>
      </c>
      <c r="H76" s="1">
        <v>5.5</v>
      </c>
      <c r="I76" s="1">
        <v>0.1</v>
      </c>
      <c r="J76" s="1">
        <v>5.4059003886205703</v>
      </c>
      <c r="K76" s="1">
        <v>8.7707891813591898E-2</v>
      </c>
      <c r="L76" s="1"/>
      <c r="M76" s="1"/>
    </row>
    <row r="77" spans="1:13" x14ac:dyDescent="0.25">
      <c r="A77">
        <v>202</v>
      </c>
      <c r="B77" t="s">
        <v>28</v>
      </c>
      <c r="C77">
        <v>3</v>
      </c>
      <c r="D77">
        <v>4</v>
      </c>
      <c r="H77" s="1">
        <v>5.5</v>
      </c>
      <c r="I77" s="1">
        <v>0.1</v>
      </c>
      <c r="J77" s="1">
        <v>5.4257532206859498</v>
      </c>
      <c r="K77" s="1">
        <v>5.46032196724551E-2</v>
      </c>
      <c r="L77" s="1"/>
      <c r="M77" s="1"/>
    </row>
    <row r="78" spans="1:13" x14ac:dyDescent="0.25">
      <c r="A78">
        <v>203</v>
      </c>
      <c r="B78" t="s">
        <v>28</v>
      </c>
      <c r="C78">
        <v>4</v>
      </c>
      <c r="D78">
        <v>4</v>
      </c>
      <c r="H78" s="1">
        <v>5.5</v>
      </c>
      <c r="I78" s="1">
        <v>0.1</v>
      </c>
      <c r="J78" s="1">
        <v>5.4944759495677298</v>
      </c>
      <c r="K78" s="1">
        <v>3.0225833260314399E-4</v>
      </c>
      <c r="L78" s="1"/>
      <c r="M78" s="1"/>
    </row>
    <row r="79" spans="1:13" x14ac:dyDescent="0.25">
      <c r="A79">
        <v>204</v>
      </c>
      <c r="B79" t="s">
        <v>28</v>
      </c>
      <c r="C79">
        <v>5</v>
      </c>
      <c r="D79">
        <v>4</v>
      </c>
      <c r="H79" s="1">
        <v>5.5</v>
      </c>
      <c r="I79" s="1">
        <v>0.1</v>
      </c>
      <c r="J79" s="1">
        <v>5.56684864937339</v>
      </c>
      <c r="K79" s="1">
        <v>4.4263758398301899E-2</v>
      </c>
      <c r="L79" s="1"/>
      <c r="M79" s="1"/>
    </row>
    <row r="80" spans="1:13" x14ac:dyDescent="0.25">
      <c r="A80">
        <v>205</v>
      </c>
      <c r="B80" t="s">
        <v>29</v>
      </c>
      <c r="C80">
        <v>1</v>
      </c>
      <c r="D80">
        <v>4</v>
      </c>
      <c r="H80" s="1">
        <v>0</v>
      </c>
      <c r="I80" s="1">
        <v>0</v>
      </c>
      <c r="J80" s="1">
        <v>3.61081518514102</v>
      </c>
      <c r="K80" s="1">
        <v>0</v>
      </c>
      <c r="L80" s="1"/>
      <c r="M80" s="1"/>
    </row>
    <row r="81" spans="1:13" x14ac:dyDescent="0.25">
      <c r="A81">
        <v>206</v>
      </c>
      <c r="B81" t="s">
        <v>29</v>
      </c>
      <c r="C81">
        <v>2</v>
      </c>
      <c r="D81">
        <v>4</v>
      </c>
      <c r="H81" s="1">
        <v>0</v>
      </c>
      <c r="I81" s="1">
        <v>0</v>
      </c>
      <c r="J81" s="1">
        <v>3.5402397856655501</v>
      </c>
      <c r="K81" s="1">
        <v>0</v>
      </c>
      <c r="L81" s="1"/>
      <c r="M81" s="1"/>
    </row>
    <row r="82" spans="1:13" x14ac:dyDescent="0.25">
      <c r="A82">
        <v>207</v>
      </c>
      <c r="B82" t="s">
        <v>29</v>
      </c>
      <c r="C82">
        <v>3</v>
      </c>
      <c r="D82">
        <v>4</v>
      </c>
      <c r="H82" s="1">
        <v>0</v>
      </c>
      <c r="I82" s="1">
        <v>0</v>
      </c>
      <c r="J82" s="1">
        <v>3.4984838019612399</v>
      </c>
      <c r="K82" s="1">
        <v>0</v>
      </c>
      <c r="L82" s="1"/>
      <c r="M82" s="1"/>
    </row>
    <row r="83" spans="1:13" x14ac:dyDescent="0.25">
      <c r="A83">
        <v>208</v>
      </c>
      <c r="B83" t="s">
        <v>29</v>
      </c>
      <c r="C83">
        <v>4</v>
      </c>
      <c r="D83">
        <v>4</v>
      </c>
      <c r="H83" s="1">
        <v>0</v>
      </c>
      <c r="I83" s="1">
        <v>0</v>
      </c>
      <c r="J83" s="1">
        <v>3.6762602543092702</v>
      </c>
      <c r="K83" s="1">
        <v>0</v>
      </c>
      <c r="L83" s="1"/>
      <c r="M83" s="1"/>
    </row>
    <row r="84" spans="1:13" x14ac:dyDescent="0.25">
      <c r="A84">
        <v>209</v>
      </c>
      <c r="B84" t="s">
        <v>29</v>
      </c>
      <c r="C84">
        <v>5</v>
      </c>
      <c r="D84">
        <v>4</v>
      </c>
      <c r="H84" s="1">
        <v>0</v>
      </c>
      <c r="I84" s="1">
        <v>0</v>
      </c>
      <c r="J84" s="1">
        <v>3.7655941266577</v>
      </c>
      <c r="K84" s="1">
        <v>0</v>
      </c>
      <c r="L84" s="1"/>
      <c r="M84" s="1"/>
    </row>
    <row r="85" spans="1:13" x14ac:dyDescent="0.25">
      <c r="A85">
        <v>210</v>
      </c>
      <c r="B85" t="s">
        <v>18</v>
      </c>
      <c r="C85" t="s">
        <v>31</v>
      </c>
    </row>
    <row r="86" spans="1:13" x14ac:dyDescent="0.25">
      <c r="A86">
        <v>211</v>
      </c>
      <c r="B86" t="s">
        <v>28</v>
      </c>
      <c r="C86">
        <v>1</v>
      </c>
      <c r="D86">
        <v>3</v>
      </c>
      <c r="H86" s="1">
        <v>5</v>
      </c>
      <c r="I86" s="1">
        <v>0.1</v>
      </c>
      <c r="J86" s="1">
        <v>5.0256100215921702</v>
      </c>
      <c r="K86" s="1">
        <v>6.4965517427734596E-3</v>
      </c>
      <c r="L86" s="1"/>
      <c r="M86" s="1"/>
    </row>
    <row r="87" spans="1:13" x14ac:dyDescent="0.25">
      <c r="A87">
        <v>212</v>
      </c>
      <c r="B87" t="s">
        <v>28</v>
      </c>
      <c r="C87">
        <v>2</v>
      </c>
      <c r="D87">
        <v>3</v>
      </c>
      <c r="H87" s="1">
        <v>5</v>
      </c>
      <c r="I87" s="1">
        <v>0.1</v>
      </c>
      <c r="J87" s="1">
        <v>5.0212735165242499</v>
      </c>
      <c r="K87" s="1">
        <v>4.4827196871125002E-3</v>
      </c>
      <c r="L87" s="1"/>
      <c r="M87" s="1"/>
    </row>
    <row r="88" spans="1:13" x14ac:dyDescent="0.25">
      <c r="A88">
        <v>213</v>
      </c>
      <c r="B88" t="s">
        <v>28</v>
      </c>
      <c r="C88">
        <v>3</v>
      </c>
      <c r="D88">
        <v>3</v>
      </c>
      <c r="H88" s="1">
        <v>5</v>
      </c>
      <c r="I88" s="1">
        <v>0.1</v>
      </c>
      <c r="J88" s="1">
        <v>5.0735659313732802</v>
      </c>
      <c r="K88" s="1">
        <v>5.3606380898725901E-2</v>
      </c>
      <c r="L88" s="1"/>
      <c r="M88" s="1"/>
    </row>
    <row r="89" spans="1:13" x14ac:dyDescent="0.25">
      <c r="A89">
        <v>214</v>
      </c>
      <c r="B89" t="s">
        <v>28</v>
      </c>
      <c r="C89">
        <v>4</v>
      </c>
      <c r="D89">
        <v>3</v>
      </c>
      <c r="H89" s="1">
        <v>5</v>
      </c>
      <c r="I89" s="1">
        <v>0.1</v>
      </c>
      <c r="J89" s="1">
        <v>5.1119582250256999</v>
      </c>
      <c r="K89" s="1">
        <v>0.12415808965000701</v>
      </c>
      <c r="L89" s="1"/>
      <c r="M89" s="1"/>
    </row>
    <row r="90" spans="1:13" x14ac:dyDescent="0.25">
      <c r="A90">
        <v>215</v>
      </c>
      <c r="B90" t="s">
        <v>28</v>
      </c>
      <c r="C90">
        <v>5</v>
      </c>
      <c r="D90">
        <v>3</v>
      </c>
      <c r="H90" s="1">
        <v>5</v>
      </c>
      <c r="I90" s="1">
        <v>0.1</v>
      </c>
      <c r="J90" s="1">
        <v>5.1906355313339203</v>
      </c>
      <c r="K90" s="1">
        <v>0.35997364942407201</v>
      </c>
      <c r="L90" s="1"/>
      <c r="M90" s="1"/>
    </row>
    <row r="91" spans="1:13" x14ac:dyDescent="0.25">
      <c r="A91">
        <v>216</v>
      </c>
      <c r="B91" t="s">
        <v>29</v>
      </c>
      <c r="C91">
        <v>1</v>
      </c>
      <c r="D91">
        <v>3</v>
      </c>
      <c r="H91" s="1">
        <v>0</v>
      </c>
      <c r="I91" s="1">
        <v>0</v>
      </c>
      <c r="J91" s="1">
        <v>3.6800172617471398</v>
      </c>
      <c r="K91" s="1">
        <v>0</v>
      </c>
      <c r="L91" s="1"/>
      <c r="M91" s="1"/>
    </row>
    <row r="92" spans="1:13" x14ac:dyDescent="0.25">
      <c r="A92">
        <v>217</v>
      </c>
      <c r="B92" t="s">
        <v>29</v>
      </c>
      <c r="C92">
        <v>2</v>
      </c>
      <c r="D92">
        <v>3</v>
      </c>
      <c r="H92" s="1">
        <v>0</v>
      </c>
      <c r="I92" s="1">
        <v>0</v>
      </c>
      <c r="J92" s="1">
        <v>3.60922294607946</v>
      </c>
      <c r="K92" s="1">
        <v>0</v>
      </c>
      <c r="L92" s="1"/>
      <c r="M92" s="1"/>
    </row>
    <row r="93" spans="1:13" x14ac:dyDescent="0.25">
      <c r="A93">
        <v>218</v>
      </c>
      <c r="B93" t="s">
        <v>29</v>
      </c>
      <c r="C93">
        <v>3</v>
      </c>
      <c r="D93">
        <v>3</v>
      </c>
      <c r="H93" s="1">
        <v>0</v>
      </c>
      <c r="I93" s="1">
        <v>0</v>
      </c>
      <c r="J93" s="1">
        <v>3.5718498527107601</v>
      </c>
      <c r="K93" s="1">
        <v>0</v>
      </c>
      <c r="L93" s="1"/>
      <c r="M93" s="1"/>
    </row>
    <row r="94" spans="1:13" x14ac:dyDescent="0.25">
      <c r="A94">
        <v>219</v>
      </c>
      <c r="B94" t="s">
        <v>29</v>
      </c>
      <c r="C94">
        <v>4</v>
      </c>
      <c r="D94">
        <v>3</v>
      </c>
      <c r="H94" s="1">
        <v>0</v>
      </c>
      <c r="I94" s="1">
        <v>0</v>
      </c>
      <c r="J94" s="1">
        <v>3.74556347394019</v>
      </c>
      <c r="K94" s="1">
        <v>0</v>
      </c>
      <c r="L94" s="1"/>
      <c r="M94" s="1"/>
    </row>
    <row r="95" spans="1:13" x14ac:dyDescent="0.25">
      <c r="A95">
        <v>220</v>
      </c>
      <c r="B95" t="s">
        <v>29</v>
      </c>
      <c r="C95">
        <v>5</v>
      </c>
      <c r="D95">
        <v>3</v>
      </c>
      <c r="H95" s="1">
        <v>0</v>
      </c>
      <c r="I95" s="1">
        <v>0</v>
      </c>
      <c r="J95" s="1">
        <v>3.8439102521383699</v>
      </c>
      <c r="K95" s="1">
        <v>0</v>
      </c>
      <c r="L95" s="1"/>
      <c r="M95" s="1"/>
    </row>
    <row r="96" spans="1:13" x14ac:dyDescent="0.25">
      <c r="A96">
        <v>221</v>
      </c>
      <c r="B96" t="s">
        <v>18</v>
      </c>
      <c r="C96" t="s">
        <v>32</v>
      </c>
    </row>
    <row r="97" spans="1:13" x14ac:dyDescent="0.25">
      <c r="A97">
        <v>222</v>
      </c>
      <c r="B97" t="s">
        <v>28</v>
      </c>
      <c r="C97">
        <v>1</v>
      </c>
      <c r="D97">
        <v>2</v>
      </c>
      <c r="H97" s="1">
        <v>4.75</v>
      </c>
      <c r="I97" s="1">
        <v>0.1</v>
      </c>
      <c r="J97" s="1">
        <v>4.7362950069277598</v>
      </c>
      <c r="K97" s="1">
        <v>1.86046135426782E-3</v>
      </c>
      <c r="L97" s="1"/>
      <c r="M97" s="1"/>
    </row>
    <row r="98" spans="1:13" x14ac:dyDescent="0.25">
      <c r="A98">
        <v>223</v>
      </c>
      <c r="B98" t="s">
        <v>28</v>
      </c>
      <c r="C98">
        <v>2</v>
      </c>
      <c r="D98">
        <v>2</v>
      </c>
      <c r="H98" s="1">
        <v>4.75</v>
      </c>
      <c r="I98" s="1">
        <v>0.1</v>
      </c>
      <c r="J98" s="1">
        <v>4.7332339277954798</v>
      </c>
      <c r="K98" s="1">
        <v>2.7843618642267799E-3</v>
      </c>
      <c r="L98" s="1"/>
      <c r="M98" s="1"/>
    </row>
    <row r="99" spans="1:13" x14ac:dyDescent="0.25">
      <c r="A99">
        <v>224</v>
      </c>
      <c r="B99" t="s">
        <v>28</v>
      </c>
      <c r="C99">
        <v>3</v>
      </c>
      <c r="D99">
        <v>2</v>
      </c>
      <c r="H99" s="1">
        <v>4.75</v>
      </c>
      <c r="I99" s="1">
        <v>0.1</v>
      </c>
      <c r="J99" s="1">
        <v>4.7991872570120302</v>
      </c>
      <c r="K99" s="1">
        <v>2.3964491660325701E-2</v>
      </c>
      <c r="L99" s="1"/>
      <c r="M99" s="1"/>
    </row>
    <row r="100" spans="1:13" x14ac:dyDescent="0.25">
      <c r="A100">
        <v>225</v>
      </c>
      <c r="B100" t="s">
        <v>28</v>
      </c>
      <c r="C100">
        <v>4</v>
      </c>
      <c r="D100">
        <v>2</v>
      </c>
      <c r="H100" s="1">
        <v>4.75</v>
      </c>
      <c r="I100" s="1">
        <v>0.1</v>
      </c>
      <c r="J100" s="1">
        <v>4.8237547840928299</v>
      </c>
      <c r="K100" s="1">
        <v>5.38819624085079E-2</v>
      </c>
      <c r="L100" s="1"/>
      <c r="M100" s="1"/>
    </row>
    <row r="101" spans="1:13" x14ac:dyDescent="0.25">
      <c r="A101">
        <v>226</v>
      </c>
      <c r="B101" t="s">
        <v>28</v>
      </c>
      <c r="C101">
        <v>5</v>
      </c>
      <c r="D101">
        <v>2</v>
      </c>
      <c r="H101" s="1">
        <v>4.75</v>
      </c>
      <c r="I101" s="1">
        <v>0.1</v>
      </c>
      <c r="J101" s="1">
        <v>4.9030396062090604</v>
      </c>
      <c r="K101" s="1">
        <v>0.23199076210965799</v>
      </c>
      <c r="L101" s="1"/>
      <c r="M101" s="1"/>
    </row>
    <row r="102" spans="1:13" x14ac:dyDescent="0.25">
      <c r="A102">
        <v>227</v>
      </c>
      <c r="B102" t="s">
        <v>29</v>
      </c>
      <c r="C102">
        <v>1</v>
      </c>
      <c r="D102">
        <v>2</v>
      </c>
      <c r="H102" s="1">
        <v>0</v>
      </c>
      <c r="I102" s="1">
        <v>0</v>
      </c>
      <c r="J102" s="1">
        <v>3.7335626241628201</v>
      </c>
      <c r="K102" s="1">
        <v>0</v>
      </c>
      <c r="L102" s="1"/>
      <c r="M102" s="1"/>
    </row>
    <row r="103" spans="1:13" x14ac:dyDescent="0.25">
      <c r="A103">
        <v>228</v>
      </c>
      <c r="B103" t="s">
        <v>29</v>
      </c>
      <c r="C103">
        <v>2</v>
      </c>
      <c r="D103">
        <v>2</v>
      </c>
      <c r="H103" s="1">
        <v>0</v>
      </c>
      <c r="I103" s="1">
        <v>0</v>
      </c>
      <c r="J103" s="1">
        <v>3.6602573218861201</v>
      </c>
      <c r="K103" s="1">
        <v>0</v>
      </c>
      <c r="L103" s="1"/>
      <c r="M103" s="1"/>
    </row>
    <row r="104" spans="1:13" x14ac:dyDescent="0.25">
      <c r="A104">
        <v>229</v>
      </c>
      <c r="B104" t="s">
        <v>29</v>
      </c>
      <c r="C104">
        <v>3</v>
      </c>
      <c r="D104">
        <v>2</v>
      </c>
      <c r="H104" s="1">
        <v>0</v>
      </c>
      <c r="I104" s="1">
        <v>0</v>
      </c>
      <c r="J104" s="1">
        <v>3.61918872265823</v>
      </c>
      <c r="K104" s="1">
        <v>0</v>
      </c>
      <c r="L104" s="1"/>
      <c r="M104" s="1"/>
    </row>
    <row r="105" spans="1:13" x14ac:dyDescent="0.25">
      <c r="A105">
        <v>230</v>
      </c>
      <c r="B105" t="s">
        <v>29</v>
      </c>
      <c r="C105">
        <v>4</v>
      </c>
      <c r="D105">
        <v>2</v>
      </c>
      <c r="H105" s="1">
        <v>0</v>
      </c>
      <c r="I105" s="1">
        <v>0</v>
      </c>
      <c r="J105" s="1">
        <v>3.79954650045689</v>
      </c>
      <c r="K105" s="1">
        <v>0</v>
      </c>
      <c r="L105" s="1"/>
      <c r="M105" s="1"/>
    </row>
    <row r="106" spans="1:13" x14ac:dyDescent="0.25">
      <c r="A106">
        <v>231</v>
      </c>
      <c r="B106" t="s">
        <v>29</v>
      </c>
      <c r="C106">
        <v>5</v>
      </c>
      <c r="D106">
        <v>2</v>
      </c>
      <c r="H106" s="1">
        <v>0</v>
      </c>
      <c r="I106" s="1">
        <v>0</v>
      </c>
      <c r="J106" s="1">
        <v>3.90616267462695</v>
      </c>
      <c r="K106" s="1">
        <v>0</v>
      </c>
      <c r="L106" s="1"/>
      <c r="M106" s="1"/>
    </row>
    <row r="107" spans="1:13" x14ac:dyDescent="0.25">
      <c r="A107">
        <v>232</v>
      </c>
      <c r="B107" t="s">
        <v>18</v>
      </c>
      <c r="C107" t="s">
        <v>33</v>
      </c>
    </row>
    <row r="108" spans="1:13" x14ac:dyDescent="0.25">
      <c r="A108">
        <v>233</v>
      </c>
      <c r="B108" t="s">
        <v>28</v>
      </c>
      <c r="C108">
        <v>1</v>
      </c>
      <c r="D108">
        <v>1</v>
      </c>
      <c r="H108" s="1">
        <v>4.5</v>
      </c>
      <c r="I108" s="1">
        <v>0.1</v>
      </c>
      <c r="J108" s="1">
        <v>4.4996419308194104</v>
      </c>
      <c r="K108" s="1">
        <v>1.2699800460547799E-6</v>
      </c>
      <c r="L108" s="1"/>
      <c r="M108" s="1"/>
    </row>
    <row r="109" spans="1:13" x14ac:dyDescent="0.25">
      <c r="A109">
        <v>234</v>
      </c>
      <c r="B109" t="s">
        <v>28</v>
      </c>
      <c r="C109">
        <v>2</v>
      </c>
      <c r="D109">
        <v>1</v>
      </c>
      <c r="H109" s="1">
        <v>4.5</v>
      </c>
      <c r="I109" s="1">
        <v>0.1</v>
      </c>
      <c r="J109" s="1">
        <v>4.4961792211017304</v>
      </c>
      <c r="K109" s="1">
        <v>1.4459951146053701E-4</v>
      </c>
      <c r="L109" s="1"/>
      <c r="M109" s="1"/>
    </row>
    <row r="110" spans="1:13" x14ac:dyDescent="0.25">
      <c r="A110">
        <v>235</v>
      </c>
      <c r="B110" t="s">
        <v>28</v>
      </c>
      <c r="C110">
        <v>3</v>
      </c>
      <c r="D110">
        <v>1</v>
      </c>
      <c r="H110" s="1">
        <v>4.5</v>
      </c>
      <c r="I110" s="1">
        <v>0.1</v>
      </c>
      <c r="J110" s="1">
        <v>4.5615346062570996</v>
      </c>
      <c r="K110" s="1">
        <v>3.7506096316945403E-2</v>
      </c>
      <c r="L110" s="1"/>
      <c r="M110" s="1"/>
    </row>
    <row r="111" spans="1:13" x14ac:dyDescent="0.25">
      <c r="A111">
        <v>236</v>
      </c>
      <c r="B111" t="s">
        <v>28</v>
      </c>
      <c r="C111">
        <v>4</v>
      </c>
      <c r="D111">
        <v>1</v>
      </c>
      <c r="H111" s="1">
        <v>4.5</v>
      </c>
      <c r="I111" s="1">
        <v>0.1</v>
      </c>
      <c r="J111" s="1">
        <v>4.5849163213470598</v>
      </c>
      <c r="K111" s="1">
        <v>7.1424195328128603E-2</v>
      </c>
      <c r="L111" s="1"/>
      <c r="M111" s="1"/>
    </row>
    <row r="112" spans="1:13" x14ac:dyDescent="0.25">
      <c r="A112">
        <v>237</v>
      </c>
      <c r="B112" t="s">
        <v>28</v>
      </c>
      <c r="C112">
        <v>5</v>
      </c>
      <c r="D112">
        <v>1</v>
      </c>
      <c r="H112" s="1">
        <v>4.5</v>
      </c>
      <c r="I112" s="1">
        <v>0.1</v>
      </c>
      <c r="J112" s="1">
        <v>4.6614648736603899</v>
      </c>
      <c r="K112" s="1">
        <v>0.25823739183892602</v>
      </c>
      <c r="L112" s="1"/>
      <c r="M112" s="1"/>
    </row>
    <row r="113" spans="1:13" x14ac:dyDescent="0.25">
      <c r="A113">
        <v>238</v>
      </c>
      <c r="B113" t="s">
        <v>29</v>
      </c>
      <c r="C113">
        <v>1</v>
      </c>
      <c r="D113">
        <v>1</v>
      </c>
      <c r="H113" s="1">
        <v>0</v>
      </c>
      <c r="I113" s="1">
        <v>0</v>
      </c>
      <c r="J113" s="1">
        <v>3.7797348298915501</v>
      </c>
      <c r="K113" s="1">
        <v>0</v>
      </c>
      <c r="L113" s="1"/>
      <c r="M113" s="1"/>
    </row>
    <row r="114" spans="1:13" x14ac:dyDescent="0.25">
      <c r="A114">
        <v>239</v>
      </c>
      <c r="B114" t="s">
        <v>29</v>
      </c>
      <c r="C114">
        <v>2</v>
      </c>
      <c r="D114">
        <v>1</v>
      </c>
      <c r="H114" s="1">
        <v>0</v>
      </c>
      <c r="I114" s="1">
        <v>0</v>
      </c>
      <c r="J114" s="1">
        <v>3.7032557059286701</v>
      </c>
      <c r="K114" s="1">
        <v>0</v>
      </c>
      <c r="L114" s="1"/>
      <c r="M114" s="1"/>
    </row>
    <row r="115" spans="1:13" x14ac:dyDescent="0.25">
      <c r="A115">
        <v>240</v>
      </c>
      <c r="B115" t="s">
        <v>29</v>
      </c>
      <c r="C115">
        <v>3</v>
      </c>
      <c r="D115">
        <v>1</v>
      </c>
      <c r="H115" s="1">
        <v>0</v>
      </c>
      <c r="I115" s="1">
        <v>0</v>
      </c>
      <c r="J115" s="1">
        <v>3.65379208550547</v>
      </c>
      <c r="K115" s="1">
        <v>0</v>
      </c>
      <c r="L115" s="1"/>
      <c r="M115" s="1"/>
    </row>
    <row r="116" spans="1:13" x14ac:dyDescent="0.25">
      <c r="A116">
        <v>241</v>
      </c>
      <c r="B116" t="s">
        <v>29</v>
      </c>
      <c r="C116">
        <v>4</v>
      </c>
      <c r="D116">
        <v>1</v>
      </c>
      <c r="H116" s="1">
        <v>0</v>
      </c>
      <c r="I116" s="1">
        <v>0</v>
      </c>
      <c r="J116" s="1">
        <v>3.8452835788750201</v>
      </c>
      <c r="K116" s="1">
        <v>0</v>
      </c>
      <c r="L116" s="1"/>
      <c r="M116" s="1"/>
    </row>
    <row r="117" spans="1:13" x14ac:dyDescent="0.25">
      <c r="A117">
        <v>242</v>
      </c>
      <c r="B117" t="s">
        <v>29</v>
      </c>
      <c r="C117">
        <v>5</v>
      </c>
      <c r="D117">
        <v>1</v>
      </c>
      <c r="H117" s="1">
        <v>0</v>
      </c>
      <c r="I117" s="1">
        <v>0</v>
      </c>
      <c r="J117" s="1">
        <v>3.9582304761869702</v>
      </c>
      <c r="K117" s="1">
        <v>0</v>
      </c>
      <c r="L117" s="1"/>
      <c r="M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SW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2020-03-02T15:17:49Z</dcterms:created>
  <dcterms:modified xsi:type="dcterms:W3CDTF">2020-03-03T07:59:44Z</dcterms:modified>
</cp:coreProperties>
</file>