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omarek/Dropbox (Personal)/Classes/ODU/IntermediateMicroOnline/"/>
    </mc:Choice>
  </mc:AlternateContent>
  <xr:revisionPtr revIDLastSave="0" documentId="13_ncr:1_{8556C29E-AAF1-B44F-9B4D-81801B18BE9D}" xr6:coauthVersionLast="47" xr6:coauthVersionMax="47" xr10:uidLastSave="{00000000-0000-0000-0000-000000000000}"/>
  <bookViews>
    <workbookView xWindow="0" yWindow="460" windowWidth="26440" windowHeight="16160" activeTab="1" xr2:uid="{6E99E570-42A3-ED4B-BE1B-9271899FDD9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I21" i="2" l="1"/>
  <c r="I22" i="2"/>
  <c r="I23" i="2"/>
  <c r="I24" i="2"/>
  <c r="L35" i="1"/>
  <c r="K33" i="1"/>
  <c r="K31" i="1"/>
  <c r="K29" i="1"/>
  <c r="J27" i="1"/>
  <c r="A4" i="1"/>
  <c r="A5" i="1" s="1"/>
  <c r="A6" i="1" s="1"/>
  <c r="A7" i="1" s="1"/>
  <c r="A8" i="1" s="1"/>
  <c r="A9" i="1" s="1"/>
  <c r="A10" i="1" s="1"/>
  <c r="A11" i="1" s="1"/>
  <c r="A13" i="1" s="1"/>
  <c r="A14" i="1" s="1"/>
  <c r="A15" i="1" s="1"/>
  <c r="B6" i="1"/>
  <c r="B8" i="1" s="1"/>
  <c r="B10" i="1" s="1"/>
  <c r="B13" i="1" s="1"/>
  <c r="B15" i="1" s="1"/>
  <c r="B17" i="1" s="1"/>
  <c r="B19" i="1" s="1"/>
  <c r="B22" i="1" s="1"/>
  <c r="B24" i="1" s="1"/>
  <c r="B26" i="1" s="1"/>
  <c r="B28" i="1" s="1"/>
  <c r="B30" i="1" s="1"/>
  <c r="B33" i="1" s="1"/>
  <c r="B35" i="1" s="1"/>
  <c r="B5" i="1"/>
  <c r="B7" i="1" s="1"/>
  <c r="B9" i="1" s="1"/>
  <c r="B11" i="1" s="1"/>
  <c r="B14" i="1" s="1"/>
  <c r="B16" i="1" s="1"/>
  <c r="B18" i="1" s="1"/>
  <c r="B20" i="1" s="1"/>
  <c r="B23" i="1" s="1"/>
  <c r="B25" i="1" s="1"/>
  <c r="B27" i="1" s="1"/>
  <c r="B29" i="1" s="1"/>
  <c r="B32" i="1" s="1"/>
  <c r="B34" i="1" s="1"/>
  <c r="I26" i="2" l="1"/>
  <c r="A17" i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<sst xmlns="http://schemas.openxmlformats.org/spreadsheetml/2006/main" count="159" uniqueCount="106">
  <si>
    <t>Final Exam: 12:30-3:30pm</t>
  </si>
  <si>
    <t>Thanksgiving: No Class</t>
  </si>
  <si>
    <t>Fall Break: No Class</t>
  </si>
  <si>
    <t>Tools of Microeconomics</t>
  </si>
  <si>
    <t>Special Topics</t>
  </si>
  <si>
    <t>Final Exam Review</t>
  </si>
  <si>
    <t>Topic</t>
  </si>
  <si>
    <t>Assignment</t>
  </si>
  <si>
    <t>Week</t>
  </si>
  <si>
    <t>Date</t>
  </si>
  <si>
    <t>Class number</t>
  </si>
  <si>
    <t>-</t>
  </si>
  <si>
    <t>Notes</t>
  </si>
  <si>
    <t>Models, Incentives, and Equilibrium</t>
  </si>
  <si>
    <t>Test: Market Failures</t>
  </si>
  <si>
    <t>Chapter: Asymetric Information</t>
  </si>
  <si>
    <t>Market Failures</t>
  </si>
  <si>
    <t>Externalities and Public Goods</t>
  </si>
  <si>
    <t>Externalities: Issues and potential solutions</t>
  </si>
  <si>
    <t>Public Goods</t>
  </si>
  <si>
    <t>Externalities: Model</t>
  </si>
  <si>
    <t>Test: The Market</t>
  </si>
  <si>
    <t>Game Theory</t>
  </si>
  <si>
    <t>Search and Bayesian Reasoning</t>
  </si>
  <si>
    <t>Adverse selection, moral hazard, signaling</t>
  </si>
  <si>
    <t>Supply and Demand: Basics, shifts, and elasticities</t>
  </si>
  <si>
    <t>Supply and Demand: Welfare and polices</t>
  </si>
  <si>
    <t>Handout</t>
  </si>
  <si>
    <t>Test: Micro Micro Foundations</t>
  </si>
  <si>
    <t>The Market</t>
  </si>
  <si>
    <t>Micro Micro Foundations</t>
  </si>
  <si>
    <t>Emergent order</t>
  </si>
  <si>
    <t>Institutions</t>
  </si>
  <si>
    <t>Behavioral Economics</t>
  </si>
  <si>
    <t>Homework Discussion and Test Review</t>
  </si>
  <si>
    <t>Supply and Demand</t>
  </si>
  <si>
    <t>Adventures in Microeconomics</t>
  </si>
  <si>
    <t>Using Suppy and Demand</t>
  </si>
  <si>
    <t>https://www.econtalk.org/katy-milkman-on-how-to-change/</t>
  </si>
  <si>
    <t>Networks</t>
  </si>
  <si>
    <t>https://www.npr.org/2020/08/18/903433755/behavioral-economists-on-why-some-people-resist-wearing-masks</t>
  </si>
  <si>
    <t>Political Economy / Public Choice</t>
  </si>
  <si>
    <t>Consumer Behavior</t>
  </si>
  <si>
    <t>Deriving Demand</t>
  </si>
  <si>
    <t>Income and Substitution Effects</t>
  </si>
  <si>
    <t>Individual and Market Demand</t>
  </si>
  <si>
    <t>Producer Behavior</t>
  </si>
  <si>
    <t>Theory of the Firm</t>
  </si>
  <si>
    <t>Production and Cost Minimization</t>
  </si>
  <si>
    <t>Homework 1: Consumer Choice</t>
  </si>
  <si>
    <t>Homework 2: Individual and Market Demand</t>
  </si>
  <si>
    <t>Homework 3: Production</t>
  </si>
  <si>
    <t>Homework 4: Supply and Demand Basics</t>
  </si>
  <si>
    <t>Homework 5: Policies with Supply and Demand</t>
  </si>
  <si>
    <t>Reading: Chapter Name</t>
  </si>
  <si>
    <t>Homework 6: Writing assignment</t>
  </si>
  <si>
    <t>Homework 7: Externalities and Public Goods</t>
  </si>
  <si>
    <t>Homework 8: Search and Bayes</t>
  </si>
  <si>
    <t>Homework 9: Asymetric Information</t>
  </si>
  <si>
    <t>Test 1: Micro Micro Foundations</t>
  </si>
  <si>
    <t>Test 2: The Market</t>
  </si>
  <si>
    <t>Test 3: Market Failures</t>
  </si>
  <si>
    <t>Homework 10: Writing assignment</t>
  </si>
  <si>
    <t>Homework 11: Writing assignment</t>
  </si>
  <si>
    <t>Homework 12: Writing assignment</t>
  </si>
  <si>
    <t>Constrained Optimization: Constraints</t>
  </si>
  <si>
    <t>Constrained Optimization: Preferences and Utility</t>
  </si>
  <si>
    <t>Constrained Optimization</t>
  </si>
  <si>
    <t>TBD</t>
  </si>
  <si>
    <t>Assignment/Evaluation</t>
  </si>
  <si>
    <t>Spring Break</t>
  </si>
  <si>
    <t>Test: The Market, Externalities and Public Goods</t>
  </si>
  <si>
    <t>Search and Baysian Reasoning</t>
  </si>
  <si>
    <t>Review and Test: Micro Micro Foundations</t>
  </si>
  <si>
    <t>Reading: GLS Chapter Title</t>
  </si>
  <si>
    <t>Using Supply and Demand to Analyze Markets</t>
  </si>
  <si>
    <t xml:space="preserve">Asymmetric Information </t>
  </si>
  <si>
    <t>Slides</t>
  </si>
  <si>
    <t>HW 1: Consumer Choice</t>
  </si>
  <si>
    <t>HW 2: Individual and Market Demand</t>
  </si>
  <si>
    <t>HW 4: Supply and Demand Basics</t>
  </si>
  <si>
    <t>HW 5: Policies with Supply and Demand</t>
  </si>
  <si>
    <t>HW 6: Externalities and Public Goods</t>
  </si>
  <si>
    <t>HW 7: Search and Bayes</t>
  </si>
  <si>
    <t>HW 8: Asymetric Information</t>
  </si>
  <si>
    <t>HW 9: Game Theory</t>
  </si>
  <si>
    <t>Cumulative Final Exams</t>
  </si>
  <si>
    <t>Writing</t>
  </si>
  <si>
    <t>Homework</t>
  </si>
  <si>
    <t>Exams</t>
  </si>
  <si>
    <t>Final</t>
  </si>
  <si>
    <t>Quantity of Evaluation Methods</t>
  </si>
  <si>
    <t xml:space="preserve">% of Grade for Each </t>
  </si>
  <si>
    <t>Consumer Theory: Constraints, preferences and utility</t>
  </si>
  <si>
    <t>Consumer Theory: Demand, income and substitution effects</t>
  </si>
  <si>
    <t>Producer Behavior, Rosen-Roback Model</t>
  </si>
  <si>
    <t xml:space="preserve">Game Theory and Epilogue </t>
  </si>
  <si>
    <t>HW 3: Production and Rosen-Roback Model</t>
  </si>
  <si>
    <t>Producer Theory and the Rosen-Roback model</t>
  </si>
  <si>
    <t>x</t>
  </si>
  <si>
    <t>Exam 1</t>
  </si>
  <si>
    <t>Exam 2</t>
  </si>
  <si>
    <t>Week of:</t>
  </si>
  <si>
    <t>Writing 2: Social Functions of Prices and Emergent Order</t>
  </si>
  <si>
    <t>Writing 3: Public Choice and Political Economy</t>
  </si>
  <si>
    <t>Writing 1: Economic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</si>
</sst>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2"/>
      <color theme="1"/>
      <name val="Calibri"/>
      <family val="2"/>
      <scheme val="minor"/>
    </font>
    <font>
      <sz val="11"/>
      <color rgb="FF000000"/>
      <name val="Garamond"/>
      <family val="1"/>
    </font>
    <font>
      <sz val="12"/>
      <color theme="1"/>
      <name val="Garamond"/>
      <family val="1"/>
    </font>
    <font>
      <sz val="12"/>
      <color rgb="FF000000"/>
      <name val="Garamond"/>
      <family val="1"/>
    </font>
    <font>
      <b/>
      <sz val="12"/>
      <color theme="1"/>
      <name val="Garamond"/>
      <family val="1"/>
    </font>
    <font>
      <i/>
      <sz val="12"/>
      <color theme="1"/>
      <name val="Garamond"/>
      <family val="1"/>
    </font>
    <font>
      <u/>
      <sz val="12"/>
      <color theme="1"/>
      <name val="Garamond"/>
      <family val="1"/>
    </font>
    <font>
      <sz val="10"/>
      <color theme="1"/>
      <name val="Gotham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16" fontId="3" fillId="0" borderId="0" xfId="0" applyNumberFormat="1" applyFont="1"/>
    <xf numFmtId="0" fontId="3" fillId="0" borderId="0" xfId="0" applyFont="1"/>
    <xf numFmtId="0" fontId="2" fillId="0" borderId="1" xfId="0" applyFont="1" applyBorder="1"/>
    <xf numFmtId="16" fontId="3" fillId="0" borderId="2" xfId="0" applyNumberFormat="1" applyFont="1" applyBorder="1"/>
    <xf numFmtId="0" fontId="2" fillId="0" borderId="2" xfId="0" applyFont="1" applyBorder="1"/>
    <xf numFmtId="0" fontId="4" fillId="0" borderId="0" xfId="0" applyFont="1"/>
    <xf numFmtId="0" fontId="2" fillId="0" borderId="0" xfId="0" applyFont="1" applyAlignment="1">
      <alignment horizontal="center"/>
    </xf>
    <xf numFmtId="16" fontId="2" fillId="0" borderId="1" xfId="0" applyNumberFormat="1" applyFont="1" applyBorder="1"/>
    <xf numFmtId="0" fontId="2" fillId="0" borderId="3" xfId="0" applyFont="1" applyBorder="1"/>
    <xf numFmtId="0" fontId="5" fillId="0" borderId="0" xfId="0" applyFont="1"/>
    <xf numFmtId="16" fontId="3" fillId="0" borderId="0" xfId="0" applyNumberFormat="1" applyFont="1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2" fillId="0" borderId="2" xfId="0" applyFont="1" applyFill="1" applyBorder="1"/>
    <xf numFmtId="0" fontId="6" fillId="0" borderId="0" xfId="0" applyFont="1"/>
    <xf numFmtId="0" fontId="2" fillId="2" borderId="0" xfId="0" applyFont="1" applyFill="1"/>
    <xf numFmtId="0" fontId="7" fillId="0" borderId="0" xfId="0" applyFont="1"/>
    <xf numFmtId="0" fontId="4" fillId="0" borderId="1" xfId="0" applyFont="1" applyBorder="1"/>
    <xf numFmtId="0" fontId="3" fillId="3" borderId="0" xfId="0" applyFont="1" applyFill="1"/>
    <xf numFmtId="0" fontId="2" fillId="3" borderId="0" xfId="0" applyFont="1" applyFill="1"/>
    <xf numFmtId="164" fontId="0" fillId="0" borderId="0" xfId="1" applyNumberFormat="1" applyFont="1"/>
    <xf numFmtId="0" fontId="4" fillId="3" borderId="0" xfId="0" applyFont="1" applyFill="1"/>
    <xf numFmtId="0" fontId="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3DC9-6497-E840-9288-8E46B15725C0}">
  <dimension ref="A1:L42"/>
  <sheetViews>
    <sheetView zoomScale="108" workbookViewId="0">
      <selection activeCell="F14" sqref="F14:F18"/>
    </sheetView>
  </sheetViews>
  <sheetFormatPr baseColWidth="10" defaultRowHeight="16"/>
  <cols>
    <col min="1" max="3" width="10.83203125" style="2"/>
    <col min="4" max="4" width="38.5" style="2" customWidth="1"/>
    <col min="5" max="5" width="27.83203125" style="2" customWidth="1"/>
    <col min="6" max="6" width="29.33203125" style="2" customWidth="1"/>
    <col min="7" max="7" width="10.83203125" style="2"/>
  </cols>
  <sheetData>
    <row r="1" spans="1:7" ht="17" thickBot="1">
      <c r="A1" s="2" t="s">
        <v>10</v>
      </c>
      <c r="B1" s="2" t="s">
        <v>8</v>
      </c>
      <c r="C1" s="12" t="s">
        <v>9</v>
      </c>
      <c r="D1" s="12" t="s">
        <v>6</v>
      </c>
      <c r="E1" s="12" t="s">
        <v>54</v>
      </c>
      <c r="F1" s="12" t="s">
        <v>7</v>
      </c>
      <c r="G1" s="2" t="s">
        <v>12</v>
      </c>
    </row>
    <row r="2" spans="1:7" ht="17" thickTop="1">
      <c r="A2" s="2">
        <v>1</v>
      </c>
      <c r="B2" s="2">
        <v>1</v>
      </c>
      <c r="C2" s="4">
        <v>44439</v>
      </c>
      <c r="D2" s="5" t="s">
        <v>3</v>
      </c>
      <c r="E2" s="2" t="s">
        <v>36</v>
      </c>
      <c r="F2" s="2" t="s">
        <v>11</v>
      </c>
      <c r="G2" s="2" t="s">
        <v>13</v>
      </c>
    </row>
    <row r="3" spans="1:7">
      <c r="C3" s="7"/>
      <c r="D3" s="8" t="s">
        <v>30</v>
      </c>
      <c r="E3" s="8"/>
      <c r="F3" s="8"/>
    </row>
    <row r="4" spans="1:7">
      <c r="A4" s="2">
        <f>1+A2</f>
        <v>2</v>
      </c>
      <c r="B4" s="2">
        <v>1</v>
      </c>
      <c r="C4" s="4">
        <v>44441</v>
      </c>
      <c r="D4" s="2" t="s">
        <v>65</v>
      </c>
      <c r="E4" s="2" t="s">
        <v>42</v>
      </c>
    </row>
    <row r="5" spans="1:7">
      <c r="A5" s="2">
        <f t="shared" ref="A5:A35" si="0">1+A4</f>
        <v>3</v>
      </c>
      <c r="B5" s="2">
        <f>B2+1</f>
        <v>2</v>
      </c>
      <c r="C5" s="4">
        <v>44446</v>
      </c>
      <c r="D5" s="2" t="s">
        <v>66</v>
      </c>
      <c r="E5" s="2" t="s">
        <v>42</v>
      </c>
    </row>
    <row r="6" spans="1:7">
      <c r="A6" s="2">
        <f t="shared" si="0"/>
        <v>4</v>
      </c>
      <c r="B6" s="2">
        <f t="shared" ref="B6:B35" si="1">B4+1</f>
        <v>2</v>
      </c>
      <c r="C6" s="4">
        <v>44448</v>
      </c>
      <c r="D6" s="2" t="s">
        <v>67</v>
      </c>
      <c r="E6" s="2" t="s">
        <v>42</v>
      </c>
      <c r="F6" s="19" t="s">
        <v>49</v>
      </c>
    </row>
    <row r="7" spans="1:7">
      <c r="A7" s="2">
        <f t="shared" si="0"/>
        <v>5</v>
      </c>
      <c r="B7" s="2">
        <f t="shared" si="1"/>
        <v>3</v>
      </c>
      <c r="C7" s="4">
        <v>44453</v>
      </c>
      <c r="D7" s="13" t="s">
        <v>43</v>
      </c>
      <c r="E7" s="2" t="s">
        <v>45</v>
      </c>
      <c r="F7" s="19"/>
    </row>
    <row r="8" spans="1:7">
      <c r="A8" s="2">
        <f t="shared" si="0"/>
        <v>6</v>
      </c>
      <c r="B8" s="2">
        <f t="shared" si="1"/>
        <v>3</v>
      </c>
      <c r="C8" s="4">
        <v>44455</v>
      </c>
      <c r="D8" s="2" t="s">
        <v>44</v>
      </c>
      <c r="E8" s="2" t="s">
        <v>45</v>
      </c>
      <c r="F8" s="19" t="s">
        <v>50</v>
      </c>
    </row>
    <row r="9" spans="1:7">
      <c r="A9" s="2">
        <f t="shared" si="0"/>
        <v>7</v>
      </c>
      <c r="B9" s="2">
        <f t="shared" si="1"/>
        <v>4</v>
      </c>
      <c r="C9" s="4">
        <v>44460</v>
      </c>
      <c r="D9" s="2" t="s">
        <v>47</v>
      </c>
      <c r="E9" s="2" t="s">
        <v>46</v>
      </c>
      <c r="F9" s="19"/>
    </row>
    <row r="10" spans="1:7">
      <c r="A10" s="2">
        <f t="shared" si="0"/>
        <v>8</v>
      </c>
      <c r="B10" s="2">
        <f t="shared" si="1"/>
        <v>4</v>
      </c>
      <c r="C10" s="4">
        <v>44462</v>
      </c>
      <c r="D10" s="2" t="s">
        <v>48</v>
      </c>
      <c r="E10" s="2" t="s">
        <v>46</v>
      </c>
      <c r="F10" s="19" t="s">
        <v>51</v>
      </c>
    </row>
    <row r="11" spans="1:7">
      <c r="A11" s="2">
        <f t="shared" si="0"/>
        <v>9</v>
      </c>
      <c r="B11" s="2">
        <f t="shared" si="1"/>
        <v>5</v>
      </c>
      <c r="C11" s="4">
        <v>44467</v>
      </c>
      <c r="D11" s="2" t="s">
        <v>28</v>
      </c>
      <c r="F11" s="9" t="s">
        <v>59</v>
      </c>
    </row>
    <row r="12" spans="1:7">
      <c r="C12" s="7"/>
      <c r="D12" s="8" t="s">
        <v>29</v>
      </c>
      <c r="E12" s="8"/>
      <c r="F12" s="8"/>
    </row>
    <row r="13" spans="1:7">
      <c r="A13" s="2">
        <f>1+A11</f>
        <v>10</v>
      </c>
      <c r="B13" s="2">
        <f>B10+1</f>
        <v>5</v>
      </c>
      <c r="C13" s="4">
        <v>44469</v>
      </c>
      <c r="D13" s="1" t="s">
        <v>25</v>
      </c>
      <c r="E13" s="2" t="s">
        <v>35</v>
      </c>
    </row>
    <row r="14" spans="1:7">
      <c r="A14" s="2">
        <f t="shared" si="0"/>
        <v>11</v>
      </c>
      <c r="B14" s="2">
        <f>B11+1</f>
        <v>6</v>
      </c>
      <c r="C14" s="4">
        <v>44474</v>
      </c>
      <c r="D14" s="1" t="s">
        <v>25</v>
      </c>
      <c r="E14" s="2" t="s">
        <v>35</v>
      </c>
      <c r="F14" s="2" t="s">
        <v>52</v>
      </c>
    </row>
    <row r="15" spans="1:7">
      <c r="A15" s="2">
        <f t="shared" si="0"/>
        <v>12</v>
      </c>
      <c r="B15" s="2">
        <f t="shared" si="1"/>
        <v>6</v>
      </c>
      <c r="C15" s="4">
        <v>44476</v>
      </c>
      <c r="D15" s="2" t="s">
        <v>2</v>
      </c>
    </row>
    <row r="16" spans="1:7">
      <c r="B16" s="2">
        <f t="shared" si="1"/>
        <v>7</v>
      </c>
      <c r="C16" s="4">
        <v>44481</v>
      </c>
      <c r="D16" s="1" t="s">
        <v>26</v>
      </c>
      <c r="E16" s="2" t="s">
        <v>37</v>
      </c>
    </row>
    <row r="17" spans="1:11">
      <c r="A17" s="2">
        <f>A15+1</f>
        <v>13</v>
      </c>
      <c r="B17" s="2">
        <f t="shared" si="1"/>
        <v>7</v>
      </c>
      <c r="C17" s="4">
        <v>44483</v>
      </c>
      <c r="D17" s="1" t="s">
        <v>26</v>
      </c>
      <c r="E17" s="2" t="s">
        <v>37</v>
      </c>
    </row>
    <row r="18" spans="1:11">
      <c r="A18" s="2">
        <f t="shared" si="0"/>
        <v>14</v>
      </c>
      <c r="B18" s="2">
        <f t="shared" si="1"/>
        <v>8</v>
      </c>
      <c r="C18" s="4">
        <v>44488</v>
      </c>
      <c r="D18" s="17" t="s">
        <v>26</v>
      </c>
      <c r="E18" s="15" t="s">
        <v>37</v>
      </c>
      <c r="F18" s="15" t="s">
        <v>53</v>
      </c>
    </row>
    <row r="19" spans="1:11">
      <c r="A19" s="2">
        <f t="shared" si="0"/>
        <v>15</v>
      </c>
      <c r="B19" s="2">
        <f t="shared" si="1"/>
        <v>8</v>
      </c>
      <c r="C19" s="4">
        <v>44490</v>
      </c>
      <c r="D19" s="15" t="s">
        <v>34</v>
      </c>
      <c r="E19" s="15"/>
      <c r="F19" s="15" t="s">
        <v>55</v>
      </c>
    </row>
    <row r="20" spans="1:11">
      <c r="A20" s="2">
        <f t="shared" si="0"/>
        <v>16</v>
      </c>
      <c r="B20" s="2">
        <f t="shared" si="1"/>
        <v>9</v>
      </c>
      <c r="C20" s="4">
        <v>44495</v>
      </c>
      <c r="D20" s="2" t="s">
        <v>21</v>
      </c>
      <c r="F20" s="9" t="s">
        <v>60</v>
      </c>
    </row>
    <row r="21" spans="1:11">
      <c r="C21" s="7"/>
      <c r="D21" s="8" t="s">
        <v>16</v>
      </c>
      <c r="E21" s="8"/>
      <c r="F21" s="8"/>
    </row>
    <row r="22" spans="1:11">
      <c r="A22" s="2">
        <f>1+A20</f>
        <v>17</v>
      </c>
      <c r="B22" s="2">
        <f>B19+1</f>
        <v>9</v>
      </c>
      <c r="C22" s="4">
        <v>44497</v>
      </c>
      <c r="D22" s="5" t="s">
        <v>20</v>
      </c>
      <c r="E22" s="2" t="s">
        <v>17</v>
      </c>
      <c r="G22" s="2" t="s">
        <v>16</v>
      </c>
    </row>
    <row r="23" spans="1:11">
      <c r="A23" s="2">
        <f t="shared" si="0"/>
        <v>18</v>
      </c>
      <c r="B23" s="2">
        <f>B20+1</f>
        <v>10</v>
      </c>
      <c r="C23" s="4">
        <v>44502</v>
      </c>
      <c r="D23" s="5" t="s">
        <v>18</v>
      </c>
      <c r="E23" s="2" t="s">
        <v>17</v>
      </c>
      <c r="G23" s="2" t="s">
        <v>16</v>
      </c>
    </row>
    <row r="24" spans="1:11">
      <c r="A24" s="2">
        <f t="shared" si="0"/>
        <v>19</v>
      </c>
      <c r="B24" s="2">
        <f t="shared" si="1"/>
        <v>10</v>
      </c>
      <c r="C24" s="14">
        <v>44504</v>
      </c>
      <c r="D24" s="15" t="s">
        <v>19</v>
      </c>
      <c r="E24" s="15" t="s">
        <v>17</v>
      </c>
      <c r="F24" s="15" t="s">
        <v>56</v>
      </c>
      <c r="G24" s="15" t="s">
        <v>16</v>
      </c>
    </row>
    <row r="25" spans="1:11">
      <c r="A25" s="2">
        <f t="shared" si="0"/>
        <v>20</v>
      </c>
      <c r="B25" s="2">
        <f t="shared" si="1"/>
        <v>11</v>
      </c>
      <c r="C25" s="14">
        <v>44509</v>
      </c>
      <c r="D25" s="16" t="s">
        <v>23</v>
      </c>
      <c r="E25" s="15" t="s">
        <v>27</v>
      </c>
      <c r="F25" s="15"/>
      <c r="G25" s="15" t="s">
        <v>16</v>
      </c>
    </row>
    <row r="26" spans="1:11">
      <c r="A26" s="2">
        <f t="shared" si="0"/>
        <v>21</v>
      </c>
      <c r="B26" s="2">
        <f t="shared" si="1"/>
        <v>11</v>
      </c>
      <c r="C26" s="14">
        <v>44511</v>
      </c>
      <c r="D26" s="16" t="s">
        <v>24</v>
      </c>
      <c r="E26" s="15" t="s">
        <v>15</v>
      </c>
      <c r="F26" s="15" t="s">
        <v>57</v>
      </c>
      <c r="G26" s="15" t="s">
        <v>16</v>
      </c>
    </row>
    <row r="27" spans="1:11">
      <c r="A27" s="2">
        <f t="shared" si="0"/>
        <v>22</v>
      </c>
      <c r="B27" s="2">
        <f t="shared" si="1"/>
        <v>12</v>
      </c>
      <c r="C27" s="4">
        <v>44516</v>
      </c>
      <c r="D27" s="5" t="s">
        <v>24</v>
      </c>
      <c r="E27" s="2" t="s">
        <v>15</v>
      </c>
      <c r="G27" s="2" t="s">
        <v>16</v>
      </c>
      <c r="J27">
        <f>36/12</f>
        <v>3</v>
      </c>
      <c r="K27">
        <v>36</v>
      </c>
    </row>
    <row r="28" spans="1:11">
      <c r="A28" s="2">
        <f t="shared" si="0"/>
        <v>23</v>
      </c>
      <c r="B28" s="2">
        <f t="shared" si="1"/>
        <v>12</v>
      </c>
      <c r="C28" s="4">
        <v>44518</v>
      </c>
      <c r="D28" s="5" t="s">
        <v>24</v>
      </c>
      <c r="E28" s="2" t="s">
        <v>15</v>
      </c>
      <c r="F28" s="2" t="s">
        <v>58</v>
      </c>
      <c r="G28" s="2" t="s">
        <v>16</v>
      </c>
    </row>
    <row r="29" spans="1:11">
      <c r="A29" s="2">
        <f t="shared" si="0"/>
        <v>24</v>
      </c>
      <c r="B29" s="2">
        <f t="shared" si="1"/>
        <v>13</v>
      </c>
      <c r="C29" s="4">
        <v>44523</v>
      </c>
      <c r="D29" s="2" t="s">
        <v>14</v>
      </c>
      <c r="F29" s="9" t="s">
        <v>61</v>
      </c>
      <c r="G29" s="2" t="s">
        <v>16</v>
      </c>
      <c r="K29">
        <f>100-36</f>
        <v>64</v>
      </c>
    </row>
    <row r="30" spans="1:11">
      <c r="B30" s="2">
        <f t="shared" si="1"/>
        <v>13</v>
      </c>
      <c r="C30" s="4">
        <v>44525</v>
      </c>
      <c r="D30" s="2" t="s">
        <v>1</v>
      </c>
      <c r="E30" s="10" t="s">
        <v>11</v>
      </c>
      <c r="F30" s="10" t="s">
        <v>11</v>
      </c>
    </row>
    <row r="31" spans="1:11">
      <c r="C31" s="7"/>
      <c r="D31" s="18" t="s">
        <v>4</v>
      </c>
      <c r="E31" s="18"/>
      <c r="F31" s="18"/>
      <c r="G31" s="18"/>
      <c r="K31">
        <f>K29-20</f>
        <v>44</v>
      </c>
    </row>
    <row r="32" spans="1:11">
      <c r="A32" s="2">
        <f>A29+1</f>
        <v>25</v>
      </c>
      <c r="B32" s="2">
        <f>B29+1</f>
        <v>14</v>
      </c>
      <c r="C32" s="4">
        <v>44530</v>
      </c>
      <c r="D32" s="15" t="s">
        <v>33</v>
      </c>
      <c r="E32" s="15" t="s">
        <v>68</v>
      </c>
      <c r="F32" s="15" t="s">
        <v>62</v>
      </c>
      <c r="G32" s="15"/>
    </row>
    <row r="33" spans="1:12">
      <c r="A33" s="2">
        <f t="shared" si="0"/>
        <v>26</v>
      </c>
      <c r="B33" s="2">
        <f>B30+1</f>
        <v>14</v>
      </c>
      <c r="C33" s="3">
        <v>44531</v>
      </c>
      <c r="D33" s="15" t="s">
        <v>41</v>
      </c>
      <c r="E33" s="15" t="s">
        <v>68</v>
      </c>
      <c r="F33" s="15" t="s">
        <v>63</v>
      </c>
      <c r="G33" s="15"/>
      <c r="K33">
        <f>K31/3</f>
        <v>14.666666666666666</v>
      </c>
    </row>
    <row r="34" spans="1:12">
      <c r="A34" s="2">
        <f t="shared" si="0"/>
        <v>27</v>
      </c>
      <c r="B34" s="2">
        <f t="shared" si="1"/>
        <v>15</v>
      </c>
      <c r="C34" s="4">
        <v>44537</v>
      </c>
      <c r="D34" s="15" t="s">
        <v>32</v>
      </c>
      <c r="E34" s="15" t="s">
        <v>68</v>
      </c>
      <c r="F34" s="15" t="s">
        <v>64</v>
      </c>
      <c r="G34" s="15"/>
    </row>
    <row r="35" spans="1:12">
      <c r="A35" s="2">
        <f t="shared" si="0"/>
        <v>28</v>
      </c>
      <c r="B35" s="2">
        <f t="shared" si="1"/>
        <v>15</v>
      </c>
      <c r="C35" s="4">
        <v>44539</v>
      </c>
      <c r="D35" s="2" t="s">
        <v>5</v>
      </c>
      <c r="L35">
        <f>36+45</f>
        <v>81</v>
      </c>
    </row>
    <row r="36" spans="1:12">
      <c r="C36" s="11">
        <v>44544</v>
      </c>
      <c r="D36" s="6" t="s">
        <v>0</v>
      </c>
      <c r="E36" s="6"/>
      <c r="F36" s="6"/>
    </row>
    <row r="38" spans="1:12">
      <c r="D38" s="2" t="s">
        <v>22</v>
      </c>
    </row>
    <row r="39" spans="1:12">
      <c r="D39" s="2" t="s">
        <v>31</v>
      </c>
    </row>
    <row r="41" spans="1:12">
      <c r="D41" s="2" t="s">
        <v>33</v>
      </c>
      <c r="E41" s="2" t="s">
        <v>38</v>
      </c>
      <c r="F41" s="2" t="s">
        <v>40</v>
      </c>
    </row>
    <row r="42" spans="1:12">
      <c r="D42" s="2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31CB-9DFF-DF48-8C8C-228989A3856B}">
  <dimension ref="A1:K26"/>
  <sheetViews>
    <sheetView tabSelected="1" zoomScale="90" zoomScaleNormal="90" workbookViewId="0">
      <selection activeCell="E3" sqref="E3"/>
    </sheetView>
  </sheetViews>
  <sheetFormatPr baseColWidth="10" defaultRowHeight="16"/>
  <cols>
    <col min="2" max="2" width="5.1640625" customWidth="1"/>
    <col min="3" max="3" width="54.83203125" customWidth="1"/>
    <col min="4" max="4" width="38.1640625" customWidth="1"/>
    <col min="5" max="5" width="46.83203125" customWidth="1"/>
    <col min="8" max="8" width="19.1640625" bestFit="1" customWidth="1"/>
    <col min="9" max="9" width="20.33203125" bestFit="1" customWidth="1"/>
  </cols>
  <sheetData>
    <row r="1" spans="1:9" ht="17" thickBot="1">
      <c r="A1" s="12" t="s">
        <v>102</v>
      </c>
      <c r="B1" s="12" t="s">
        <v>8</v>
      </c>
      <c r="C1" s="12" t="s">
        <v>6</v>
      </c>
      <c r="D1" s="12" t="s">
        <v>74</v>
      </c>
      <c r="E1" s="12" t="s">
        <v>69</v>
      </c>
      <c r="F1" s="2"/>
    </row>
    <row r="2" spans="1:9" ht="17" thickTop="1">
      <c r="A2" s="3">
        <v>44206</v>
      </c>
      <c r="B2" s="2">
        <v>1</v>
      </c>
      <c r="C2" s="23" t="s">
        <v>3</v>
      </c>
      <c r="D2" s="24" t="s">
        <v>36</v>
      </c>
      <c r="E2" s="24" t="s">
        <v>105</v>
      </c>
      <c r="F2" s="2"/>
    </row>
    <row r="3" spans="1:9">
      <c r="A3" s="3">
        <v>44213</v>
      </c>
      <c r="B3" s="2">
        <v>2</v>
      </c>
      <c r="C3" s="24" t="s">
        <v>93</v>
      </c>
      <c r="D3" s="24" t="s">
        <v>42</v>
      </c>
      <c r="E3" s="23" t="s">
        <v>78</v>
      </c>
      <c r="F3" s="2"/>
    </row>
    <row r="4" spans="1:9">
      <c r="A4" s="3">
        <v>44220</v>
      </c>
      <c r="B4" s="2">
        <v>3</v>
      </c>
      <c r="C4" s="24" t="s">
        <v>94</v>
      </c>
      <c r="D4" s="24" t="s">
        <v>45</v>
      </c>
      <c r="E4" s="5" t="s">
        <v>79</v>
      </c>
      <c r="F4" s="2"/>
    </row>
    <row r="5" spans="1:9">
      <c r="A5" s="3">
        <v>44227</v>
      </c>
      <c r="B5" s="2">
        <v>4</v>
      </c>
      <c r="C5" s="26" t="s">
        <v>98</v>
      </c>
      <c r="D5" s="24" t="s">
        <v>95</v>
      </c>
      <c r="E5" s="5" t="s">
        <v>97</v>
      </c>
      <c r="F5" s="2"/>
      <c r="H5">
        <v>1</v>
      </c>
      <c r="I5" t="s">
        <v>99</v>
      </c>
    </row>
    <row r="6" spans="1:9">
      <c r="A6" s="3">
        <v>44234</v>
      </c>
      <c r="B6" s="2">
        <v>5</v>
      </c>
      <c r="C6" s="9" t="s">
        <v>73</v>
      </c>
      <c r="D6" s="10" t="s">
        <v>11</v>
      </c>
      <c r="E6" s="27" t="s">
        <v>100</v>
      </c>
      <c r="F6" s="2"/>
      <c r="H6" s="25">
        <v>50000000</v>
      </c>
      <c r="I6" s="25">
        <v>1446000000000</v>
      </c>
    </row>
    <row r="7" spans="1:9">
      <c r="A7" s="3">
        <v>44241</v>
      </c>
      <c r="B7" s="2">
        <v>6</v>
      </c>
      <c r="C7" s="1" t="s">
        <v>25</v>
      </c>
      <c r="D7" s="2" t="s">
        <v>35</v>
      </c>
      <c r="E7" s="2" t="s">
        <v>80</v>
      </c>
    </row>
    <row r="8" spans="1:9">
      <c r="A8" s="3">
        <v>44248</v>
      </c>
      <c r="B8" s="2">
        <v>7</v>
      </c>
      <c r="C8" s="1" t="s">
        <v>26</v>
      </c>
      <c r="D8" s="2" t="s">
        <v>75</v>
      </c>
      <c r="E8" s="20" t="s">
        <v>103</v>
      </c>
      <c r="H8">
        <f>(H5/H6)*I6</f>
        <v>28920</v>
      </c>
    </row>
    <row r="9" spans="1:9">
      <c r="A9" s="3">
        <v>44255</v>
      </c>
      <c r="B9" s="2">
        <v>8</v>
      </c>
      <c r="C9" s="1" t="s">
        <v>26</v>
      </c>
      <c r="D9" s="2" t="s">
        <v>75</v>
      </c>
      <c r="E9" s="15" t="s">
        <v>81</v>
      </c>
      <c r="F9" s="2"/>
    </row>
    <row r="10" spans="1:9">
      <c r="A10" s="3">
        <v>44262</v>
      </c>
      <c r="B10" s="2">
        <v>9</v>
      </c>
      <c r="C10" s="2" t="s">
        <v>70</v>
      </c>
      <c r="D10" s="2" t="s">
        <v>11</v>
      </c>
      <c r="E10" s="10" t="s">
        <v>11</v>
      </c>
      <c r="F10" s="2"/>
    </row>
    <row r="11" spans="1:9">
      <c r="A11" s="3">
        <v>44269</v>
      </c>
      <c r="B11" s="2">
        <v>10</v>
      </c>
      <c r="C11" s="5" t="s">
        <v>17</v>
      </c>
      <c r="D11" s="2" t="s">
        <v>17</v>
      </c>
      <c r="E11" s="15" t="s">
        <v>82</v>
      </c>
      <c r="F11" s="2"/>
    </row>
    <row r="12" spans="1:9">
      <c r="A12" s="3">
        <v>44276</v>
      </c>
      <c r="B12" s="2">
        <v>11</v>
      </c>
      <c r="C12" s="9" t="s">
        <v>71</v>
      </c>
      <c r="D12" s="10" t="s">
        <v>11</v>
      </c>
      <c r="E12" s="27" t="s">
        <v>101</v>
      </c>
      <c r="F12" s="2"/>
    </row>
    <row r="13" spans="1:9">
      <c r="A13" s="3">
        <v>44283</v>
      </c>
      <c r="B13" s="2">
        <v>12</v>
      </c>
      <c r="C13" s="23" t="s">
        <v>72</v>
      </c>
      <c r="D13" s="21" t="s">
        <v>77</v>
      </c>
      <c r="E13" s="2" t="s">
        <v>83</v>
      </c>
      <c r="F13" s="2"/>
    </row>
    <row r="14" spans="1:9">
      <c r="A14" s="3">
        <v>44290</v>
      </c>
      <c r="B14" s="2">
        <v>13</v>
      </c>
      <c r="C14" s="23" t="s">
        <v>24</v>
      </c>
      <c r="D14" s="2" t="s">
        <v>76</v>
      </c>
      <c r="E14" s="2" t="s">
        <v>84</v>
      </c>
      <c r="F14" s="2"/>
    </row>
    <row r="15" spans="1:9">
      <c r="A15" s="3">
        <v>44297</v>
      </c>
      <c r="B15" s="2">
        <v>14</v>
      </c>
      <c r="C15" s="24" t="s">
        <v>22</v>
      </c>
      <c r="D15" s="2" t="s">
        <v>22</v>
      </c>
      <c r="E15" s="2" t="s">
        <v>85</v>
      </c>
      <c r="F15" s="2"/>
    </row>
    <row r="16" spans="1:9">
      <c r="A16" s="3">
        <v>44304</v>
      </c>
      <c r="B16" s="2">
        <v>15</v>
      </c>
      <c r="C16" s="24" t="s">
        <v>96</v>
      </c>
      <c r="D16" s="10" t="s">
        <v>11</v>
      </c>
      <c r="E16" s="20" t="s">
        <v>104</v>
      </c>
      <c r="F16" s="2"/>
    </row>
    <row r="17" spans="1:11">
      <c r="A17" s="11">
        <v>44311</v>
      </c>
      <c r="B17" s="6">
        <v>16</v>
      </c>
      <c r="C17" s="22" t="s">
        <v>86</v>
      </c>
      <c r="D17" s="6"/>
      <c r="E17" s="6"/>
      <c r="F17" s="2"/>
    </row>
    <row r="18" spans="1:11">
      <c r="A18" s="3"/>
      <c r="B18" s="2"/>
      <c r="C18" s="2"/>
      <c r="D18" s="2"/>
      <c r="E18" s="2"/>
      <c r="F18" s="2"/>
      <c r="G18" s="2"/>
    </row>
    <row r="19" spans="1:11">
      <c r="A19" s="2"/>
      <c r="B19" s="2"/>
      <c r="C19" s="9"/>
      <c r="D19" s="2"/>
      <c r="E19" s="2"/>
      <c r="F19" s="2"/>
      <c r="G19" s="2"/>
    </row>
    <row r="20" spans="1:11">
      <c r="G20" s="2" t="s">
        <v>91</v>
      </c>
      <c r="H20" t="s">
        <v>92</v>
      </c>
    </row>
    <row r="21" spans="1:11">
      <c r="F21" t="s">
        <v>87</v>
      </c>
      <c r="G21">
        <v>3</v>
      </c>
      <c r="H21">
        <v>4</v>
      </c>
      <c r="I21">
        <f>H21*G21</f>
        <v>12</v>
      </c>
      <c r="K21">
        <v>3</v>
      </c>
    </row>
    <row r="22" spans="1:11">
      <c r="C22" s="2" t="s">
        <v>33</v>
      </c>
      <c r="D22" s="2" t="s">
        <v>38</v>
      </c>
      <c r="E22" s="2" t="s">
        <v>40</v>
      </c>
      <c r="F22" t="s">
        <v>88</v>
      </c>
      <c r="G22">
        <v>9</v>
      </c>
      <c r="H22">
        <v>4</v>
      </c>
      <c r="I22">
        <f>H22*G22</f>
        <v>36</v>
      </c>
      <c r="K22">
        <v>3</v>
      </c>
    </row>
    <row r="23" spans="1:11">
      <c r="F23" t="s">
        <v>89</v>
      </c>
      <c r="G23">
        <v>2</v>
      </c>
      <c r="H23">
        <v>16</v>
      </c>
      <c r="I23">
        <f>H23*G23</f>
        <v>32</v>
      </c>
      <c r="K23">
        <v>20</v>
      </c>
    </row>
    <row r="24" spans="1:11">
      <c r="F24" t="s">
        <v>90</v>
      </c>
      <c r="G24">
        <v>1</v>
      </c>
      <c r="H24">
        <v>20</v>
      </c>
      <c r="I24">
        <f>H24*G24</f>
        <v>20</v>
      </c>
      <c r="K24">
        <v>24</v>
      </c>
    </row>
    <row r="26" spans="1:11">
      <c r="I26">
        <f>SUM(I21:I24)</f>
        <v>100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2021-08-26T11:25:02Z</dcterms:created>
  <dcterms:modified xsi:type="dcterms:W3CDTF">2021-11-19T19:02:07Z</dcterms:modified>
</cp:coreProperties>
</file>