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tschumann_tudelft_nl/Documents/Earthy/Earthy_Shifas_Mosaics_Submission_Folder/A1_Configuring/Process/"/>
    </mc:Choice>
  </mc:AlternateContent>
  <xr:revisionPtr revIDLastSave="13" documentId="11_CADCEE8C06296BC83788BAA3523A0FF8956E62CE" xr6:coauthVersionLast="47" xr6:coauthVersionMax="47" xr10:uidLastSave="{D77EA720-FF12-4A5D-8758-E9259A96A3FA}"/>
  <bookViews>
    <workbookView xWindow="-109" yWindow="-109" windowWidth="26301" windowHeight="14305" tabRatio="698" xr2:uid="{00000000-000D-0000-FFFF-FFFF00000000}"/>
  </bookViews>
  <sheets>
    <sheet name="Function definition" sheetId="1" r:id="rId1"/>
    <sheet name="Parameters" sheetId="2" r:id="rId2"/>
    <sheet name="Grid size definition" sheetId="5" r:id="rId3"/>
    <sheet name="OutputRoom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J16" i="5" s="1"/>
  <c r="G15" i="5"/>
  <c r="R8" i="5" s="1"/>
  <c r="G14" i="5"/>
  <c r="Q8" i="5" s="1"/>
  <c r="G13" i="5"/>
  <c r="G12" i="5"/>
  <c r="O8" i="5" s="1"/>
  <c r="G11" i="5"/>
  <c r="G10" i="5"/>
  <c r="B10" i="5"/>
  <c r="J10" i="5" s="1"/>
  <c r="G9" i="5"/>
  <c r="L8" i="5" s="1"/>
  <c r="P8" i="5"/>
  <c r="N8" i="5"/>
  <c r="M8" i="5"/>
  <c r="H4" i="5"/>
  <c r="H3" i="5"/>
  <c r="B15" i="5" s="1"/>
  <c r="C15" i="5" l="1"/>
  <c r="D15" i="5" s="1"/>
  <c r="E15" i="5" s="1"/>
  <c r="J15" i="5"/>
  <c r="C10" i="5"/>
  <c r="D10" i="5" s="1"/>
  <c r="E10" i="5" s="1"/>
  <c r="C16" i="5"/>
  <c r="D16" i="5" s="1"/>
  <c r="E16" i="5" s="1"/>
  <c r="B11" i="5"/>
  <c r="B18" i="5"/>
  <c r="B19" i="5"/>
  <c r="B12" i="5"/>
  <c r="B20" i="5"/>
  <c r="B21" i="5"/>
  <c r="B13" i="5"/>
  <c r="B17" i="5"/>
  <c r="B14" i="5"/>
  <c r="B9" i="5"/>
  <c r="J12" i="5" l="1"/>
  <c r="C12" i="5"/>
  <c r="D12" i="5" s="1"/>
  <c r="E12" i="5" s="1"/>
  <c r="J11" i="5"/>
  <c r="C11" i="5"/>
  <c r="D11" i="5" s="1"/>
  <c r="E11" i="5" s="1"/>
  <c r="J13" i="5"/>
  <c r="C13" i="5"/>
  <c r="D13" i="5" s="1"/>
  <c r="E13" i="5" s="1"/>
  <c r="P10" i="5"/>
  <c r="O10" i="5"/>
  <c r="N10" i="5"/>
  <c r="M10" i="5"/>
  <c r="L10" i="5"/>
  <c r="R10" i="5"/>
  <c r="K10" i="5"/>
  <c r="Q10" i="5"/>
  <c r="J17" i="5"/>
  <c r="C17" i="5"/>
  <c r="D17" i="5" s="1"/>
  <c r="E17" i="5" s="1"/>
  <c r="J20" i="5"/>
  <c r="C20" i="5"/>
  <c r="D20" i="5" s="1"/>
  <c r="E20" i="5" s="1"/>
  <c r="J18" i="5"/>
  <c r="C18" i="5"/>
  <c r="D18" i="5" s="1"/>
  <c r="E18" i="5" s="1"/>
  <c r="J21" i="5"/>
  <c r="C21" i="5"/>
  <c r="D21" i="5" s="1"/>
  <c r="E21" i="5" s="1"/>
  <c r="J19" i="5"/>
  <c r="C19" i="5"/>
  <c r="D19" i="5" s="1"/>
  <c r="E19" i="5" s="1"/>
  <c r="Q16" i="5"/>
  <c r="P16" i="5"/>
  <c r="O16" i="5"/>
  <c r="N16" i="5"/>
  <c r="M16" i="5"/>
  <c r="L16" i="5"/>
  <c r="K16" i="5"/>
  <c r="R16" i="5"/>
  <c r="C9" i="5"/>
  <c r="D9" i="5" s="1"/>
  <c r="E9" i="5" s="1"/>
  <c r="J9" i="5"/>
  <c r="C14" i="5"/>
  <c r="D14" i="5" s="1"/>
  <c r="E14" i="5" s="1"/>
  <c r="J14" i="5"/>
  <c r="R15" i="5"/>
  <c r="Q15" i="5"/>
  <c r="P15" i="5"/>
  <c r="O15" i="5"/>
  <c r="N15" i="5"/>
  <c r="M15" i="5"/>
  <c r="L15" i="5"/>
  <c r="K15" i="5"/>
  <c r="R21" i="5" l="1"/>
  <c r="L21" i="5"/>
  <c r="K21" i="5"/>
  <c r="Q21" i="5"/>
  <c r="P21" i="5"/>
  <c r="O21" i="5"/>
  <c r="N21" i="5"/>
  <c r="M21" i="5"/>
  <c r="O18" i="5"/>
  <c r="N18" i="5"/>
  <c r="M18" i="5"/>
  <c r="L18" i="5"/>
  <c r="K18" i="5"/>
  <c r="P18" i="5"/>
  <c r="R18" i="5"/>
  <c r="Q18" i="5"/>
  <c r="R13" i="5"/>
  <c r="L13" i="5"/>
  <c r="K13" i="5"/>
  <c r="Q13" i="5"/>
  <c r="P13" i="5"/>
  <c r="O13" i="5"/>
  <c r="N13" i="5"/>
  <c r="M13" i="5"/>
  <c r="M20" i="5"/>
  <c r="N20" i="5"/>
  <c r="L20" i="5"/>
  <c r="K20" i="5"/>
  <c r="O20" i="5"/>
  <c r="R20" i="5"/>
  <c r="Q20" i="5"/>
  <c r="P20" i="5"/>
  <c r="R14" i="5"/>
  <c r="Q14" i="5"/>
  <c r="P14" i="5"/>
  <c r="O14" i="5"/>
  <c r="N14" i="5"/>
  <c r="M14" i="5"/>
  <c r="L14" i="5"/>
  <c r="K14" i="5"/>
  <c r="P17" i="5"/>
  <c r="Q17" i="5"/>
  <c r="O17" i="5"/>
  <c r="N17" i="5"/>
  <c r="M17" i="5"/>
  <c r="L17" i="5"/>
  <c r="K17" i="5"/>
  <c r="R17" i="5"/>
  <c r="N11" i="5"/>
  <c r="P11" i="5"/>
  <c r="M11" i="5"/>
  <c r="L11" i="5"/>
  <c r="K11" i="5"/>
  <c r="O11" i="5"/>
  <c r="R11" i="5"/>
  <c r="Q11" i="5"/>
  <c r="N19" i="5"/>
  <c r="O19" i="5"/>
  <c r="M19" i="5"/>
  <c r="L19" i="5"/>
  <c r="K19" i="5"/>
  <c r="R19" i="5"/>
  <c r="Q19" i="5"/>
  <c r="P19" i="5"/>
  <c r="R9" i="5"/>
  <c r="Q9" i="5"/>
  <c r="P9" i="5"/>
  <c r="O9" i="5"/>
  <c r="N9" i="5"/>
  <c r="M9" i="5"/>
  <c r="L9" i="5"/>
  <c r="K9" i="5"/>
  <c r="L12" i="5"/>
  <c r="K12" i="5"/>
  <c r="R12" i="5"/>
  <c r="Q12" i="5"/>
  <c r="P12" i="5"/>
  <c r="O12" i="5"/>
  <c r="N12" i="5"/>
  <c r="M12" i="5"/>
</calcChain>
</file>

<file path=xl/sharedStrings.xml><?xml version="1.0" encoding="utf-8"?>
<sst xmlns="http://schemas.openxmlformats.org/spreadsheetml/2006/main" count="348" uniqueCount="168">
  <si>
    <t>Number</t>
  </si>
  <si>
    <t>Class</t>
  </si>
  <si>
    <t>Name</t>
  </si>
  <si>
    <t>Index</t>
  </si>
  <si>
    <t>Type_of_Space</t>
  </si>
  <si>
    <t>Matrix_Shape</t>
  </si>
  <si>
    <t>Area_Person</t>
  </si>
  <si>
    <t xml:space="preserve">Min_Space </t>
  </si>
  <si>
    <t>Max_Space</t>
  </si>
  <si>
    <t>Necessity</t>
  </si>
  <si>
    <t>Priority</t>
  </si>
  <si>
    <t>Connected</t>
  </si>
  <si>
    <t>Type</t>
  </si>
  <si>
    <t>Second floor</t>
  </si>
  <si>
    <t>General</t>
  </si>
  <si>
    <t>Entrance</t>
  </si>
  <si>
    <t>U_01</t>
  </si>
  <si>
    <t>0.12</t>
  </si>
  <si>
    <t>General Toilets</t>
  </si>
  <si>
    <t>U_02</t>
  </si>
  <si>
    <t>2, 3</t>
  </si>
  <si>
    <t>0.1</t>
  </si>
  <si>
    <t>Water Access Points</t>
  </si>
  <si>
    <t>U_03</t>
  </si>
  <si>
    <t>1, 3</t>
  </si>
  <si>
    <t>0.03</t>
  </si>
  <si>
    <t>Community</t>
  </si>
  <si>
    <t>Office</t>
  </si>
  <si>
    <t>C_01</t>
  </si>
  <si>
    <t>0.2</t>
  </si>
  <si>
    <t>Utilities Room</t>
  </si>
  <si>
    <t>C_02</t>
  </si>
  <si>
    <t>0.005</t>
  </si>
  <si>
    <t>DayCare</t>
  </si>
  <si>
    <t>C_03</t>
  </si>
  <si>
    <t>Multi-functional space</t>
  </si>
  <si>
    <t>C_04</t>
  </si>
  <si>
    <t>0.50</t>
  </si>
  <si>
    <t>C_07</t>
  </si>
  <si>
    <t>Café</t>
  </si>
  <si>
    <t>C_05</t>
  </si>
  <si>
    <t>0.7</t>
  </si>
  <si>
    <t>Game room</t>
  </si>
  <si>
    <t>C_06</t>
  </si>
  <si>
    <t>Storage room</t>
  </si>
  <si>
    <t>Health Clinic</t>
  </si>
  <si>
    <t>Reception Health Clinic</t>
  </si>
  <si>
    <t>H_01</t>
  </si>
  <si>
    <t>Classroom</t>
  </si>
  <si>
    <t>H_02</t>
  </si>
  <si>
    <t>0.35</t>
  </si>
  <si>
    <t>Massage / care room</t>
  </si>
  <si>
    <t>H_03</t>
  </si>
  <si>
    <t>2, 4</t>
  </si>
  <si>
    <t>0.09</t>
  </si>
  <si>
    <t>Therapy room</t>
  </si>
  <si>
    <t>H_04</t>
  </si>
  <si>
    <t>Procedure room</t>
  </si>
  <si>
    <t>H_05</t>
  </si>
  <si>
    <t>Sport Center</t>
  </si>
  <si>
    <t>Yoga class</t>
  </si>
  <si>
    <t>S_01</t>
  </si>
  <si>
    <t>0.25</t>
  </si>
  <si>
    <t>Multisport room</t>
  </si>
  <si>
    <t>S_02</t>
  </si>
  <si>
    <t>0.45</t>
  </si>
  <si>
    <t>S_03</t>
  </si>
  <si>
    <t>Sport storage room</t>
  </si>
  <si>
    <t>Thermal Bath</t>
  </si>
  <si>
    <t>Reception Sports &amp;ThermalBath</t>
  </si>
  <si>
    <t>T_01</t>
  </si>
  <si>
    <t>0.15</t>
  </si>
  <si>
    <t>T_07</t>
  </si>
  <si>
    <t>Sauna</t>
  </si>
  <si>
    <t>T_02</t>
  </si>
  <si>
    <t>2, 2</t>
  </si>
  <si>
    <t>0.06</t>
  </si>
  <si>
    <t>T_04, T_08</t>
  </si>
  <si>
    <t>Hamam</t>
  </si>
  <si>
    <t>T_03</t>
  </si>
  <si>
    <t>Hot pool</t>
  </si>
  <si>
    <t>T_04</t>
  </si>
  <si>
    <t>T_03, T_02</t>
  </si>
  <si>
    <t>Tepid bath</t>
  </si>
  <si>
    <t>T_05</t>
  </si>
  <si>
    <t>0.10</t>
  </si>
  <si>
    <t>Cold pool</t>
  </si>
  <si>
    <t>T_06</t>
  </si>
  <si>
    <t>0.4</t>
  </si>
  <si>
    <t>Dressing room</t>
  </si>
  <si>
    <t>T_10, T_11</t>
  </si>
  <si>
    <t>Temp Transition</t>
  </si>
  <si>
    <t>T_08</t>
  </si>
  <si>
    <t>1, 4</t>
  </si>
  <si>
    <t>0.08</t>
  </si>
  <si>
    <t>T_02, T_03</t>
  </si>
  <si>
    <t>Equipment</t>
  </si>
  <si>
    <t>T_09</t>
  </si>
  <si>
    <t>S &amp; ThB Toilets</t>
  </si>
  <si>
    <t>T_10</t>
  </si>
  <si>
    <t>3, 4</t>
  </si>
  <si>
    <t>Showers</t>
  </si>
  <si>
    <t>T_11</t>
  </si>
  <si>
    <t>Water Technics</t>
  </si>
  <si>
    <t>T_12</t>
  </si>
  <si>
    <t>Corridors</t>
  </si>
  <si>
    <t>X_02</t>
  </si>
  <si>
    <t>1, 1</t>
  </si>
  <si>
    <t>0.01</t>
  </si>
  <si>
    <t>Garden</t>
  </si>
  <si>
    <t>X_03</t>
  </si>
  <si>
    <t>Courtyard 1</t>
  </si>
  <si>
    <t>X_04</t>
  </si>
  <si>
    <t>Courtyard 2</t>
  </si>
  <si>
    <t>X_05</t>
  </si>
  <si>
    <t>Courtyard 3</t>
  </si>
  <si>
    <t>X_06</t>
  </si>
  <si>
    <t>Water Storage</t>
  </si>
  <si>
    <t>X_07</t>
  </si>
  <si>
    <t>4, 4</t>
  </si>
  <si>
    <t>Value</t>
  </si>
  <si>
    <t>Unit</t>
  </si>
  <si>
    <t>Description</t>
  </si>
  <si>
    <t>Module</t>
  </si>
  <si>
    <t>1.2</t>
  </si>
  <si>
    <t>m</t>
  </si>
  <si>
    <t>Main Module for Space Configuration and Global Grid</t>
  </si>
  <si>
    <t>ComplexPersons</t>
  </si>
  <si>
    <t>people</t>
  </si>
  <si>
    <t>Maximum People for specific building complex</t>
  </si>
  <si>
    <t>ServedPeopleHealth</t>
  </si>
  <si>
    <t>ServedPeopleSport</t>
  </si>
  <si>
    <t>ServedPeopleCulture</t>
  </si>
  <si>
    <t>TartanGrid</t>
  </si>
  <si>
    <t>.45</t>
  </si>
  <si>
    <t>Brick size</t>
  </si>
  <si>
    <t>Height</t>
  </si>
  <si>
    <t>Rising</t>
  </si>
  <si>
    <t>cm</t>
  </si>
  <si>
    <t>Length</t>
  </si>
  <si>
    <t>Landing</t>
  </si>
  <si>
    <t>Thickness</t>
  </si>
  <si>
    <t>Match between three Dimensions</t>
  </si>
  <si>
    <t>Corridor widths (cm)</t>
  </si>
  <si>
    <t>int</t>
  </si>
  <si>
    <t>Height second floor (cm)</t>
  </si>
  <si>
    <t>am of risers</t>
  </si>
  <si>
    <t>am. of landing</t>
  </si>
  <si>
    <t>Stair length (cm)</t>
  </si>
  <si>
    <t>Corridor widths</t>
  </si>
  <si>
    <t>Height 2nd floor (cm)</t>
  </si>
  <si>
    <t>Stairs length (cm)</t>
  </si>
  <si>
    <t>Rooms_Area</t>
  </si>
  <si>
    <t>Room_Count</t>
  </si>
  <si>
    <t>Rooms_Matrix</t>
  </si>
  <si>
    <t>(3, 3)</t>
  </si>
  <si>
    <t>(2, 3)</t>
  </si>
  <si>
    <t>(1, 3)</t>
  </si>
  <si>
    <t>(3, 4)</t>
  </si>
  <si>
    <t>(4, 6)</t>
  </si>
  <si>
    <t>(8, 8)</t>
  </si>
  <si>
    <t>(10, 10)</t>
  </si>
  <si>
    <t>(2, 4)</t>
  </si>
  <si>
    <t>(5, 5)</t>
  </si>
  <si>
    <t>(2, 2)</t>
  </si>
  <si>
    <t>(4, 4)</t>
  </si>
  <si>
    <t>(1, 4)</t>
  </si>
  <si>
    <t>(1, 1)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</si>
</sst>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BB6F2"/>
        <bgColor indexed="64"/>
      </patternFill>
    </fill>
    <fill>
      <patternFill patternType="solid">
        <fgColor rgb="FFA786C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9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0" xfId="0" applyFill="1"/>
    <xf numFmtId="0" fontId="3" fillId="0" borderId="0" xfId="0" applyFont="1" applyAlignment="1">
      <alignment vertical="top"/>
    </xf>
    <xf numFmtId="0" fontId="0" fillId="0" borderId="0" xfId="0" applyAlignment="1">
      <alignment horizontal="left"/>
    </xf>
    <xf numFmtId="0" fontId="4" fillId="9" borderId="0" xfId="1"/>
    <xf numFmtId="0" fontId="2" fillId="0" borderId="0" xfId="0" applyFont="1" applyAlignment="1">
      <alignment vertical="center"/>
    </xf>
    <xf numFmtId="0" fontId="0" fillId="10" borderId="0" xfId="0" applyFill="1"/>
    <xf numFmtId="0" fontId="0" fillId="11" borderId="0" xfId="0" applyFill="1"/>
    <xf numFmtId="0" fontId="0" fillId="0" borderId="0" xfId="0"/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/>
  </cellXfs>
  <cellStyles count="2">
    <cellStyle name="Bad" xfId="1" builtinId="27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tabSelected="1" zoomScale="77" zoomScaleNormal="77" workbookViewId="0">
      <selection sqref="A1:N37"/>
    </sheetView>
  </sheetViews>
  <sheetFormatPr defaultColWidth="9.125" defaultRowHeight="14.3" x14ac:dyDescent="0.25"/>
  <cols>
    <col min="1" max="1" width="8" style="29" customWidth="1"/>
    <col min="2" max="2" width="14.375" style="29" customWidth="1"/>
    <col min="3" max="3" width="28.375" style="29" customWidth="1"/>
    <col min="4" max="4" width="6.25" style="29" customWidth="1"/>
    <col min="5" max="5" width="13.75" style="29" customWidth="1"/>
    <col min="6" max="6" width="14.125" style="29" customWidth="1"/>
    <col min="7" max="7" width="12.125" style="29" customWidth="1"/>
    <col min="8" max="8" width="11.125" style="29" customWidth="1"/>
    <col min="9" max="9" width="11.875" style="29" customWidth="1"/>
    <col min="10" max="10" width="9.25" style="29" customWidth="1"/>
    <col min="11" max="11" width="7.375" style="29" customWidth="1"/>
    <col min="12" max="12" width="10.375" style="29" customWidth="1"/>
    <col min="13" max="13" width="6.25" style="29" customWidth="1"/>
    <col min="14" max="14" width="11.375" style="29" customWidth="1"/>
  </cols>
  <sheetData>
    <row r="1" spans="1:14" ht="14.95" customHeight="1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6" t="s">
        <v>9</v>
      </c>
      <c r="K1" s="26" t="s">
        <v>10</v>
      </c>
      <c r="L1" s="2" t="s">
        <v>11</v>
      </c>
      <c r="M1" s="2" t="s">
        <v>12</v>
      </c>
      <c r="N1" s="2" t="s">
        <v>13</v>
      </c>
    </row>
    <row r="2" spans="1:14" ht="14.95" customHeight="1" x14ac:dyDescent="0.25">
      <c r="A2">
        <v>1</v>
      </c>
      <c r="B2" s="32" t="s">
        <v>14</v>
      </c>
      <c r="C2" s="3" t="s">
        <v>15</v>
      </c>
      <c r="D2" t="s">
        <v>16</v>
      </c>
      <c r="E2">
        <v>1</v>
      </c>
      <c r="G2" s="24" t="s">
        <v>17</v>
      </c>
      <c r="H2">
        <v>15</v>
      </c>
      <c r="I2">
        <v>50</v>
      </c>
      <c r="J2">
        <v>1</v>
      </c>
      <c r="K2">
        <v>1</v>
      </c>
      <c r="M2">
        <v>0</v>
      </c>
      <c r="N2" s="2">
        <v>0</v>
      </c>
    </row>
    <row r="3" spans="1:14" ht="14.95" customHeight="1" x14ac:dyDescent="0.25">
      <c r="A3">
        <v>2</v>
      </c>
      <c r="B3" s="33"/>
      <c r="C3" s="22" t="s">
        <v>18</v>
      </c>
      <c r="D3" t="s">
        <v>19</v>
      </c>
      <c r="E3">
        <v>1</v>
      </c>
      <c r="F3" t="s">
        <v>20</v>
      </c>
      <c r="G3" s="24" t="s">
        <v>21</v>
      </c>
      <c r="H3" s="25"/>
      <c r="I3" s="25"/>
      <c r="J3">
        <v>1</v>
      </c>
      <c r="K3">
        <v>99</v>
      </c>
      <c r="M3">
        <v>1</v>
      </c>
      <c r="N3" s="2">
        <v>1</v>
      </c>
    </row>
    <row r="4" spans="1:14" ht="14.95" customHeight="1" x14ac:dyDescent="0.25">
      <c r="A4">
        <v>3</v>
      </c>
      <c r="B4" s="33"/>
      <c r="C4" s="22" t="s">
        <v>22</v>
      </c>
      <c r="D4" t="s">
        <v>23</v>
      </c>
      <c r="E4">
        <v>0</v>
      </c>
      <c r="F4" t="s">
        <v>24</v>
      </c>
      <c r="G4" s="24" t="s">
        <v>25</v>
      </c>
      <c r="H4" s="25"/>
      <c r="I4" s="25"/>
      <c r="J4">
        <v>1</v>
      </c>
      <c r="K4">
        <v>99</v>
      </c>
      <c r="M4">
        <v>1</v>
      </c>
      <c r="N4" s="2">
        <v>1</v>
      </c>
    </row>
    <row r="5" spans="1:14" ht="14.95" customHeight="1" x14ac:dyDescent="0.25">
      <c r="A5">
        <v>4</v>
      </c>
      <c r="B5" s="34" t="s">
        <v>26</v>
      </c>
      <c r="C5" s="27" t="s">
        <v>27</v>
      </c>
      <c r="D5" t="s">
        <v>28</v>
      </c>
      <c r="E5">
        <v>1</v>
      </c>
      <c r="G5" s="24" t="s">
        <v>29</v>
      </c>
      <c r="H5">
        <v>10</v>
      </c>
      <c r="I5">
        <v>30</v>
      </c>
      <c r="J5">
        <v>1</v>
      </c>
      <c r="K5">
        <v>11</v>
      </c>
      <c r="M5">
        <v>1</v>
      </c>
      <c r="N5" s="2">
        <v>1</v>
      </c>
    </row>
    <row r="6" spans="1:14" ht="14.95" customHeight="1" x14ac:dyDescent="0.25">
      <c r="A6">
        <v>5</v>
      </c>
      <c r="B6" s="33"/>
      <c r="C6" s="27" t="s">
        <v>30</v>
      </c>
      <c r="D6" t="s">
        <v>31</v>
      </c>
      <c r="E6">
        <v>1</v>
      </c>
      <c r="F6" t="s">
        <v>24</v>
      </c>
      <c r="G6" s="24" t="s">
        <v>32</v>
      </c>
      <c r="H6" s="25"/>
      <c r="I6" s="25"/>
      <c r="J6">
        <v>1</v>
      </c>
      <c r="K6">
        <v>11</v>
      </c>
      <c r="M6">
        <v>1</v>
      </c>
      <c r="N6" s="2">
        <v>1</v>
      </c>
    </row>
    <row r="7" spans="1:14" ht="14.95" customHeight="1" x14ac:dyDescent="0.25">
      <c r="A7">
        <v>6</v>
      </c>
      <c r="B7" s="33"/>
      <c r="C7" s="4" t="s">
        <v>33</v>
      </c>
      <c r="D7" t="s">
        <v>34</v>
      </c>
      <c r="E7">
        <v>1</v>
      </c>
      <c r="G7" s="24" t="s">
        <v>29</v>
      </c>
      <c r="H7">
        <v>10</v>
      </c>
      <c r="I7">
        <v>60</v>
      </c>
      <c r="J7">
        <v>1</v>
      </c>
      <c r="K7">
        <v>11</v>
      </c>
      <c r="M7">
        <v>1</v>
      </c>
      <c r="N7" s="2">
        <v>0</v>
      </c>
    </row>
    <row r="8" spans="1:14" ht="15.8" customHeight="1" x14ac:dyDescent="0.25">
      <c r="A8">
        <v>7</v>
      </c>
      <c r="B8" s="33"/>
      <c r="C8" s="4" t="s">
        <v>35</v>
      </c>
      <c r="D8" t="s">
        <v>36</v>
      </c>
      <c r="E8">
        <v>1</v>
      </c>
      <c r="G8" s="24" t="s">
        <v>37</v>
      </c>
      <c r="H8">
        <v>20</v>
      </c>
      <c r="I8">
        <v>150</v>
      </c>
      <c r="J8">
        <v>1</v>
      </c>
      <c r="K8">
        <v>2</v>
      </c>
      <c r="L8" t="s">
        <v>38</v>
      </c>
      <c r="M8">
        <v>0</v>
      </c>
      <c r="N8" s="2">
        <v>0</v>
      </c>
    </row>
    <row r="9" spans="1:14" ht="14.95" customHeight="1" x14ac:dyDescent="0.25">
      <c r="A9">
        <v>8</v>
      </c>
      <c r="B9" s="33"/>
      <c r="C9" s="4" t="s">
        <v>39</v>
      </c>
      <c r="D9" t="s">
        <v>40</v>
      </c>
      <c r="E9">
        <v>1</v>
      </c>
      <c r="G9" s="24" t="s">
        <v>41</v>
      </c>
      <c r="H9">
        <v>50</v>
      </c>
      <c r="I9">
        <v>250</v>
      </c>
      <c r="J9">
        <v>1</v>
      </c>
      <c r="K9">
        <v>3</v>
      </c>
      <c r="M9">
        <v>0</v>
      </c>
      <c r="N9" s="2">
        <v>1</v>
      </c>
    </row>
    <row r="10" spans="1:14" ht="14.95" customHeight="1" x14ac:dyDescent="0.25">
      <c r="A10">
        <v>9</v>
      </c>
      <c r="B10" s="33"/>
      <c r="C10" s="4" t="s">
        <v>42</v>
      </c>
      <c r="D10" t="s">
        <v>43</v>
      </c>
      <c r="E10">
        <v>1</v>
      </c>
      <c r="G10" s="24" t="s">
        <v>29</v>
      </c>
      <c r="H10">
        <v>10</v>
      </c>
      <c r="I10">
        <v>60</v>
      </c>
      <c r="J10">
        <v>0</v>
      </c>
      <c r="K10">
        <v>11</v>
      </c>
      <c r="M10">
        <v>1</v>
      </c>
      <c r="N10" s="2">
        <v>1</v>
      </c>
    </row>
    <row r="11" spans="1:14" ht="14.95" customHeight="1" x14ac:dyDescent="0.25">
      <c r="A11">
        <v>10</v>
      </c>
      <c r="B11" s="33"/>
      <c r="C11" s="4" t="s">
        <v>44</v>
      </c>
      <c r="D11" t="s">
        <v>38</v>
      </c>
      <c r="E11">
        <v>1</v>
      </c>
      <c r="G11" s="24" t="s">
        <v>29</v>
      </c>
      <c r="H11">
        <v>2</v>
      </c>
      <c r="I11">
        <v>50</v>
      </c>
      <c r="J11">
        <v>0</v>
      </c>
      <c r="K11">
        <v>11</v>
      </c>
      <c r="L11" t="s">
        <v>36</v>
      </c>
      <c r="M11">
        <v>1</v>
      </c>
      <c r="N11" s="2">
        <v>0</v>
      </c>
    </row>
    <row r="12" spans="1:14" ht="14.95" customHeight="1" x14ac:dyDescent="0.25">
      <c r="A12">
        <v>11</v>
      </c>
      <c r="B12" s="32" t="s">
        <v>45</v>
      </c>
      <c r="C12" s="5" t="s">
        <v>46</v>
      </c>
      <c r="D12" t="s">
        <v>47</v>
      </c>
      <c r="E12">
        <v>1</v>
      </c>
      <c r="G12" s="24" t="s">
        <v>21</v>
      </c>
      <c r="H12">
        <v>10</v>
      </c>
      <c r="I12">
        <v>40</v>
      </c>
      <c r="J12">
        <v>0</v>
      </c>
      <c r="K12">
        <v>31</v>
      </c>
      <c r="M12">
        <v>1</v>
      </c>
      <c r="N12" s="2">
        <v>0</v>
      </c>
    </row>
    <row r="13" spans="1:14" ht="14.95" customHeight="1" x14ac:dyDescent="0.25">
      <c r="A13">
        <v>12</v>
      </c>
      <c r="B13" s="33"/>
      <c r="C13" s="5" t="s">
        <v>48</v>
      </c>
      <c r="D13" t="s">
        <v>49</v>
      </c>
      <c r="E13">
        <v>1</v>
      </c>
      <c r="G13" s="24" t="s">
        <v>50</v>
      </c>
      <c r="H13">
        <v>40</v>
      </c>
      <c r="I13">
        <v>50</v>
      </c>
      <c r="J13">
        <v>1</v>
      </c>
      <c r="K13">
        <v>31</v>
      </c>
      <c r="M13">
        <v>1</v>
      </c>
      <c r="N13" s="2">
        <v>0</v>
      </c>
    </row>
    <row r="14" spans="1:14" ht="14.95" customHeight="1" x14ac:dyDescent="0.25">
      <c r="A14">
        <v>13</v>
      </c>
      <c r="B14" s="33"/>
      <c r="C14" s="5" t="s">
        <v>51</v>
      </c>
      <c r="D14" t="s">
        <v>52</v>
      </c>
      <c r="E14">
        <v>1</v>
      </c>
      <c r="F14" t="s">
        <v>53</v>
      </c>
      <c r="G14" s="24" t="s">
        <v>54</v>
      </c>
      <c r="H14" s="25"/>
      <c r="I14" s="25"/>
      <c r="J14">
        <v>0</v>
      </c>
      <c r="K14">
        <v>31</v>
      </c>
      <c r="M14">
        <v>1</v>
      </c>
      <c r="N14" s="2">
        <v>1</v>
      </c>
    </row>
    <row r="15" spans="1:14" ht="14.95" customHeight="1" x14ac:dyDescent="0.25">
      <c r="A15">
        <v>14</v>
      </c>
      <c r="B15" s="33"/>
      <c r="C15" s="5" t="s">
        <v>55</v>
      </c>
      <c r="D15" t="s">
        <v>56</v>
      </c>
      <c r="E15">
        <v>1</v>
      </c>
      <c r="F15" t="s">
        <v>53</v>
      </c>
      <c r="G15" s="24" t="s">
        <v>54</v>
      </c>
      <c r="H15" s="25"/>
      <c r="I15" s="25"/>
      <c r="J15">
        <v>0</v>
      </c>
      <c r="K15">
        <v>31</v>
      </c>
      <c r="M15">
        <v>1</v>
      </c>
      <c r="N15" s="2">
        <v>1</v>
      </c>
    </row>
    <row r="16" spans="1:14" ht="14.95" customHeight="1" x14ac:dyDescent="0.25">
      <c r="A16">
        <v>15</v>
      </c>
      <c r="B16" s="33"/>
      <c r="C16" s="5" t="s">
        <v>57</v>
      </c>
      <c r="D16" t="s">
        <v>58</v>
      </c>
      <c r="E16">
        <v>1</v>
      </c>
      <c r="F16" t="s">
        <v>53</v>
      </c>
      <c r="G16" s="24" t="s">
        <v>54</v>
      </c>
      <c r="H16" s="25"/>
      <c r="I16" s="25"/>
      <c r="J16">
        <v>0</v>
      </c>
      <c r="K16">
        <v>31</v>
      </c>
      <c r="M16">
        <v>1</v>
      </c>
      <c r="N16" s="2">
        <v>0</v>
      </c>
    </row>
    <row r="17" spans="1:18" ht="14.95" customHeight="1" x14ac:dyDescent="0.25">
      <c r="A17">
        <v>16</v>
      </c>
      <c r="B17" s="32" t="s">
        <v>59</v>
      </c>
      <c r="C17" s="6" t="s">
        <v>60</v>
      </c>
      <c r="D17" t="s">
        <v>61</v>
      </c>
      <c r="E17">
        <v>1</v>
      </c>
      <c r="G17" s="24" t="s">
        <v>62</v>
      </c>
      <c r="H17">
        <v>20</v>
      </c>
      <c r="I17">
        <v>60</v>
      </c>
      <c r="J17">
        <v>0</v>
      </c>
      <c r="K17">
        <v>21</v>
      </c>
      <c r="M17">
        <v>1</v>
      </c>
      <c r="N17" s="2">
        <v>0</v>
      </c>
    </row>
    <row r="18" spans="1:18" ht="14.95" customHeight="1" x14ac:dyDescent="0.25">
      <c r="A18">
        <v>17</v>
      </c>
      <c r="B18" s="33"/>
      <c r="C18" s="6" t="s">
        <v>63</v>
      </c>
      <c r="D18" t="s">
        <v>64</v>
      </c>
      <c r="E18">
        <v>1</v>
      </c>
      <c r="G18" s="24" t="s">
        <v>65</v>
      </c>
      <c r="H18">
        <v>50</v>
      </c>
      <c r="I18">
        <v>60</v>
      </c>
      <c r="J18">
        <v>1</v>
      </c>
      <c r="K18">
        <v>21</v>
      </c>
      <c r="L18" t="s">
        <v>66</v>
      </c>
      <c r="M18">
        <v>1</v>
      </c>
      <c r="N18" s="2">
        <v>0</v>
      </c>
    </row>
    <row r="19" spans="1:18" ht="14.95" customHeight="1" x14ac:dyDescent="0.25">
      <c r="A19">
        <v>18</v>
      </c>
      <c r="B19" s="33"/>
      <c r="C19" s="6" t="s">
        <v>67</v>
      </c>
      <c r="D19" t="s">
        <v>66</v>
      </c>
      <c r="E19">
        <v>1</v>
      </c>
      <c r="G19" s="24" t="s">
        <v>29</v>
      </c>
      <c r="H19">
        <v>2</v>
      </c>
      <c r="I19">
        <v>50</v>
      </c>
      <c r="J19">
        <v>0</v>
      </c>
      <c r="K19">
        <v>21</v>
      </c>
      <c r="L19" t="s">
        <v>64</v>
      </c>
      <c r="M19">
        <v>1</v>
      </c>
      <c r="N19" s="2">
        <v>0</v>
      </c>
    </row>
    <row r="20" spans="1:18" ht="14.95" customHeight="1" x14ac:dyDescent="0.25">
      <c r="A20">
        <v>19</v>
      </c>
      <c r="B20" s="32" t="s">
        <v>68</v>
      </c>
      <c r="C20" s="8" t="s">
        <v>69</v>
      </c>
      <c r="D20" t="s">
        <v>70</v>
      </c>
      <c r="E20">
        <v>1</v>
      </c>
      <c r="G20" s="24" t="s">
        <v>71</v>
      </c>
      <c r="H20">
        <v>15</v>
      </c>
      <c r="I20">
        <v>90</v>
      </c>
      <c r="J20">
        <v>1</v>
      </c>
      <c r="K20">
        <v>4</v>
      </c>
      <c r="L20" t="s">
        <v>72</v>
      </c>
      <c r="M20">
        <v>0</v>
      </c>
      <c r="N20" s="2">
        <v>0</v>
      </c>
    </row>
    <row r="21" spans="1:18" ht="15.8" customHeight="1" x14ac:dyDescent="0.25">
      <c r="A21">
        <v>20</v>
      </c>
      <c r="B21" s="33"/>
      <c r="C21" s="7" t="s">
        <v>73</v>
      </c>
      <c r="D21" t="s">
        <v>74</v>
      </c>
      <c r="E21">
        <v>1</v>
      </c>
      <c r="F21" t="s">
        <v>75</v>
      </c>
      <c r="G21" s="24" t="s">
        <v>76</v>
      </c>
      <c r="H21" s="25"/>
      <c r="I21" s="25"/>
      <c r="J21">
        <v>1</v>
      </c>
      <c r="K21">
        <v>41</v>
      </c>
      <c r="L21" t="s">
        <v>77</v>
      </c>
      <c r="M21">
        <v>1</v>
      </c>
      <c r="N21" s="2">
        <v>0</v>
      </c>
    </row>
    <row r="22" spans="1:18" ht="15.8" customHeight="1" x14ac:dyDescent="0.25">
      <c r="A22">
        <v>21</v>
      </c>
      <c r="B22" s="33"/>
      <c r="C22" s="7" t="s">
        <v>78</v>
      </c>
      <c r="D22" t="s">
        <v>79</v>
      </c>
      <c r="E22">
        <v>1</v>
      </c>
      <c r="F22" t="s">
        <v>75</v>
      </c>
      <c r="G22" s="24" t="s">
        <v>76</v>
      </c>
      <c r="H22" s="25"/>
      <c r="I22" s="25"/>
      <c r="J22">
        <v>1</v>
      </c>
      <c r="K22">
        <v>41</v>
      </c>
      <c r="L22" t="s">
        <v>77</v>
      </c>
      <c r="M22">
        <v>1</v>
      </c>
      <c r="N22" s="2">
        <v>0</v>
      </c>
    </row>
    <row r="23" spans="1:18" ht="15.8" customHeight="1" x14ac:dyDescent="0.25">
      <c r="A23">
        <v>22</v>
      </c>
      <c r="B23" s="33"/>
      <c r="C23" s="7" t="s">
        <v>80</v>
      </c>
      <c r="D23" t="s">
        <v>81</v>
      </c>
      <c r="E23">
        <v>1</v>
      </c>
      <c r="G23" s="24" t="s">
        <v>71</v>
      </c>
      <c r="H23">
        <v>30</v>
      </c>
      <c r="I23">
        <v>60</v>
      </c>
      <c r="J23">
        <v>0</v>
      </c>
      <c r="K23">
        <v>41</v>
      </c>
      <c r="L23" t="s">
        <v>82</v>
      </c>
      <c r="M23">
        <v>1</v>
      </c>
      <c r="N23" s="2">
        <v>0</v>
      </c>
    </row>
    <row r="24" spans="1:18" ht="15.8" customHeight="1" x14ac:dyDescent="0.25">
      <c r="A24">
        <v>23</v>
      </c>
      <c r="B24" s="33"/>
      <c r="C24" s="7" t="s">
        <v>83</v>
      </c>
      <c r="D24" t="s">
        <v>84</v>
      </c>
      <c r="E24">
        <v>1</v>
      </c>
      <c r="G24" s="24" t="s">
        <v>85</v>
      </c>
      <c r="H24">
        <v>20</v>
      </c>
      <c r="I24">
        <v>60</v>
      </c>
      <c r="J24">
        <v>0</v>
      </c>
      <c r="K24">
        <v>41</v>
      </c>
      <c r="L24" t="s">
        <v>81</v>
      </c>
      <c r="M24">
        <v>1</v>
      </c>
      <c r="N24" s="2">
        <v>0</v>
      </c>
    </row>
    <row r="25" spans="1:18" ht="15.8" customHeight="1" x14ac:dyDescent="0.25">
      <c r="A25">
        <v>24</v>
      </c>
      <c r="B25" s="33"/>
      <c r="C25" s="7" t="s">
        <v>86</v>
      </c>
      <c r="D25" t="s">
        <v>87</v>
      </c>
      <c r="E25">
        <v>1</v>
      </c>
      <c r="G25" s="24" t="s">
        <v>88</v>
      </c>
      <c r="H25">
        <v>70</v>
      </c>
      <c r="I25">
        <v>9999</v>
      </c>
      <c r="J25">
        <v>1</v>
      </c>
      <c r="K25">
        <v>5</v>
      </c>
      <c r="L25" t="s">
        <v>84</v>
      </c>
      <c r="M25">
        <v>0</v>
      </c>
      <c r="N25" s="2">
        <v>0</v>
      </c>
    </row>
    <row r="26" spans="1:18" ht="14.95" customHeight="1" x14ac:dyDescent="0.25">
      <c r="A26">
        <v>25</v>
      </c>
      <c r="B26" s="33"/>
      <c r="C26" s="7" t="s">
        <v>89</v>
      </c>
      <c r="D26" t="s">
        <v>72</v>
      </c>
      <c r="E26">
        <v>1</v>
      </c>
      <c r="G26" s="24" t="s">
        <v>29</v>
      </c>
      <c r="H26">
        <v>20</v>
      </c>
      <c r="I26">
        <v>30</v>
      </c>
      <c r="J26">
        <v>1</v>
      </c>
      <c r="K26">
        <v>41</v>
      </c>
      <c r="L26" t="s">
        <v>90</v>
      </c>
      <c r="M26">
        <v>1</v>
      </c>
      <c r="N26" s="2">
        <v>0</v>
      </c>
    </row>
    <row r="27" spans="1:18" ht="14.95" customHeight="1" x14ac:dyDescent="0.25">
      <c r="A27">
        <v>26</v>
      </c>
      <c r="B27" s="33"/>
      <c r="C27" s="7" t="s">
        <v>91</v>
      </c>
      <c r="D27" t="s">
        <v>92</v>
      </c>
      <c r="E27">
        <v>1</v>
      </c>
      <c r="F27" t="s">
        <v>93</v>
      </c>
      <c r="G27" s="24" t="s">
        <v>94</v>
      </c>
      <c r="H27" s="25"/>
      <c r="I27" s="25"/>
      <c r="J27">
        <v>0</v>
      </c>
      <c r="K27">
        <v>41</v>
      </c>
      <c r="L27" t="s">
        <v>95</v>
      </c>
      <c r="M27">
        <v>1</v>
      </c>
      <c r="N27" s="2">
        <v>0</v>
      </c>
    </row>
    <row r="28" spans="1:18" ht="14.95" customHeight="1" x14ac:dyDescent="0.25">
      <c r="A28">
        <v>27</v>
      </c>
      <c r="B28" s="33"/>
      <c r="C28" s="7" t="s">
        <v>96</v>
      </c>
      <c r="D28" t="s">
        <v>97</v>
      </c>
      <c r="E28">
        <v>1</v>
      </c>
      <c r="G28" s="24" t="s">
        <v>17</v>
      </c>
      <c r="H28">
        <v>20</v>
      </c>
      <c r="I28">
        <v>60</v>
      </c>
      <c r="J28">
        <v>0</v>
      </c>
      <c r="K28">
        <v>41</v>
      </c>
      <c r="L28" t="s">
        <v>97</v>
      </c>
      <c r="M28">
        <v>1</v>
      </c>
      <c r="N28" s="2">
        <v>0</v>
      </c>
      <c r="Q28" s="1"/>
      <c r="R28" s="1"/>
    </row>
    <row r="29" spans="1:18" ht="14.95" customHeight="1" x14ac:dyDescent="0.25">
      <c r="A29">
        <v>28</v>
      </c>
      <c r="B29" s="33"/>
      <c r="C29" s="8" t="s">
        <v>98</v>
      </c>
      <c r="D29" t="s">
        <v>99</v>
      </c>
      <c r="E29">
        <v>1</v>
      </c>
      <c r="F29" t="s">
        <v>100</v>
      </c>
      <c r="G29" s="24">
        <v>0.05</v>
      </c>
      <c r="H29" s="25"/>
      <c r="I29" s="25"/>
      <c r="J29">
        <v>0</v>
      </c>
      <c r="K29">
        <v>41</v>
      </c>
      <c r="L29" t="s">
        <v>72</v>
      </c>
      <c r="M29">
        <v>1</v>
      </c>
      <c r="N29" s="2">
        <v>0</v>
      </c>
    </row>
    <row r="30" spans="1:18" ht="14.95" customHeight="1" x14ac:dyDescent="0.25">
      <c r="A30">
        <v>29</v>
      </c>
      <c r="B30" s="33"/>
      <c r="C30" s="8" t="s">
        <v>101</v>
      </c>
      <c r="D30" t="s">
        <v>102</v>
      </c>
      <c r="E30">
        <v>1</v>
      </c>
      <c r="F30" t="s">
        <v>20</v>
      </c>
      <c r="G30" s="24" t="s">
        <v>25</v>
      </c>
      <c r="H30" s="25"/>
      <c r="I30" s="25"/>
      <c r="J30">
        <v>1</v>
      </c>
      <c r="K30">
        <v>41</v>
      </c>
      <c r="L30" t="s">
        <v>87</v>
      </c>
      <c r="M30">
        <v>1</v>
      </c>
      <c r="N30" s="2">
        <v>0</v>
      </c>
    </row>
    <row r="31" spans="1:18" ht="14.95" customHeight="1" x14ac:dyDescent="0.25">
      <c r="A31">
        <v>30</v>
      </c>
      <c r="B31" s="33"/>
      <c r="C31" s="8" t="s">
        <v>103</v>
      </c>
      <c r="D31" t="s">
        <v>104</v>
      </c>
      <c r="E31">
        <v>1</v>
      </c>
      <c r="G31" s="24" t="s">
        <v>71</v>
      </c>
      <c r="H31">
        <v>10</v>
      </c>
      <c r="I31">
        <v>30</v>
      </c>
      <c r="J31">
        <v>1</v>
      </c>
      <c r="K31">
        <v>21</v>
      </c>
      <c r="L31" t="s">
        <v>87</v>
      </c>
      <c r="M31">
        <v>1</v>
      </c>
      <c r="N31" s="2">
        <v>0</v>
      </c>
    </row>
    <row r="32" spans="1:18" ht="14.95" customHeight="1" x14ac:dyDescent="0.25">
      <c r="A32">
        <v>31</v>
      </c>
      <c r="B32" s="32"/>
      <c r="C32" s="28" t="s">
        <v>105</v>
      </c>
      <c r="D32" t="s">
        <v>106</v>
      </c>
      <c r="E32">
        <v>1</v>
      </c>
      <c r="F32" t="s">
        <v>107</v>
      </c>
      <c r="G32" s="24" t="s">
        <v>108</v>
      </c>
      <c r="H32" s="25"/>
      <c r="I32" s="25"/>
      <c r="J32">
        <v>1</v>
      </c>
      <c r="K32">
        <v>0</v>
      </c>
      <c r="M32">
        <v>1</v>
      </c>
      <c r="N32" s="2">
        <v>0</v>
      </c>
    </row>
    <row r="33" spans="1:14" ht="14.95" customHeight="1" x14ac:dyDescent="0.25">
      <c r="A33">
        <v>32</v>
      </c>
      <c r="B33" s="33"/>
      <c r="C33" s="28" t="s">
        <v>109</v>
      </c>
      <c r="D33" t="s">
        <v>110</v>
      </c>
      <c r="E33">
        <v>0</v>
      </c>
      <c r="G33" s="24" t="s">
        <v>108</v>
      </c>
      <c r="H33" s="25"/>
      <c r="I33" s="25"/>
      <c r="J33">
        <v>1</v>
      </c>
      <c r="K33">
        <v>0</v>
      </c>
      <c r="M33">
        <v>1</v>
      </c>
      <c r="N33" s="2">
        <v>1</v>
      </c>
    </row>
    <row r="34" spans="1:14" ht="14.95" customHeight="1" x14ac:dyDescent="0.25">
      <c r="A34">
        <v>33</v>
      </c>
      <c r="B34" s="33"/>
      <c r="C34" s="28" t="s">
        <v>111</v>
      </c>
      <c r="D34" t="s">
        <v>112</v>
      </c>
      <c r="E34">
        <v>0</v>
      </c>
      <c r="G34" s="24" t="s">
        <v>108</v>
      </c>
      <c r="H34" s="25"/>
      <c r="I34" s="25"/>
      <c r="J34">
        <v>1</v>
      </c>
      <c r="K34">
        <v>0</v>
      </c>
      <c r="M34">
        <v>0</v>
      </c>
      <c r="N34" s="2">
        <v>0</v>
      </c>
    </row>
    <row r="35" spans="1:14" x14ac:dyDescent="0.25">
      <c r="A35">
        <v>34</v>
      </c>
      <c r="B35" s="33"/>
      <c r="C35" s="28" t="s">
        <v>113</v>
      </c>
      <c r="D35" t="s">
        <v>114</v>
      </c>
      <c r="E35">
        <v>0</v>
      </c>
      <c r="G35" s="24" t="s">
        <v>108</v>
      </c>
      <c r="H35" s="25"/>
      <c r="I35" s="25"/>
      <c r="J35">
        <v>1</v>
      </c>
      <c r="K35">
        <v>0</v>
      </c>
      <c r="M35">
        <v>0</v>
      </c>
      <c r="N35" s="2">
        <v>0</v>
      </c>
    </row>
    <row r="36" spans="1:14" x14ac:dyDescent="0.25">
      <c r="A36">
        <v>35</v>
      </c>
      <c r="B36" s="33"/>
      <c r="C36" s="28" t="s">
        <v>115</v>
      </c>
      <c r="D36" t="s">
        <v>116</v>
      </c>
      <c r="E36">
        <v>0</v>
      </c>
      <c r="G36" s="24" t="s">
        <v>108</v>
      </c>
      <c r="H36" s="25"/>
      <c r="I36" s="25"/>
      <c r="J36">
        <v>1</v>
      </c>
      <c r="K36">
        <v>0</v>
      </c>
      <c r="M36">
        <v>0</v>
      </c>
      <c r="N36" s="2">
        <v>0</v>
      </c>
    </row>
    <row r="37" spans="1:14" x14ac:dyDescent="0.25">
      <c r="A37">
        <v>36</v>
      </c>
      <c r="B37" s="33"/>
      <c r="C37" s="28" t="s">
        <v>117</v>
      </c>
      <c r="D37" t="s">
        <v>118</v>
      </c>
      <c r="E37">
        <v>1</v>
      </c>
      <c r="F37" t="s">
        <v>119</v>
      </c>
      <c r="G37" s="24" t="s">
        <v>29</v>
      </c>
      <c r="H37" s="25"/>
      <c r="I37" s="25"/>
      <c r="J37">
        <v>1</v>
      </c>
      <c r="K37">
        <v>99</v>
      </c>
      <c r="M37">
        <v>1</v>
      </c>
      <c r="N37" s="2">
        <v>0</v>
      </c>
    </row>
    <row r="38" spans="1:14" ht="14.3" customHeight="1" x14ac:dyDescent="0.25">
      <c r="N38" s="2"/>
    </row>
  </sheetData>
  <mergeCells count="6">
    <mergeCell ref="B32:B37"/>
    <mergeCell ref="B12:B16"/>
    <mergeCell ref="B5:B11"/>
    <mergeCell ref="B2:B4"/>
    <mergeCell ref="B17:B19"/>
    <mergeCell ref="B20:B31"/>
  </mergeCells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6" sqref="E6"/>
    </sheetView>
  </sheetViews>
  <sheetFormatPr defaultColWidth="8.875" defaultRowHeight="14.3" x14ac:dyDescent="0.25"/>
  <cols>
    <col min="1" max="1" width="18.375" style="29" customWidth="1"/>
    <col min="2" max="2" width="24.125" style="29" customWidth="1"/>
    <col min="4" max="4" width="46" style="29" customWidth="1"/>
    <col min="5" max="5" width="17.125" style="29" customWidth="1"/>
  </cols>
  <sheetData>
    <row r="1" spans="1:4" ht="14.95" customHeight="1" x14ac:dyDescent="0.25">
      <c r="A1" t="s">
        <v>2</v>
      </c>
      <c r="B1" t="s">
        <v>120</v>
      </c>
      <c r="C1" t="s">
        <v>121</v>
      </c>
      <c r="D1" t="s">
        <v>122</v>
      </c>
    </row>
    <row r="3" spans="1:4" ht="14.95" customHeight="1" x14ac:dyDescent="0.25">
      <c r="A3" t="s">
        <v>123</v>
      </c>
      <c r="B3" t="s">
        <v>124</v>
      </c>
      <c r="C3" t="s">
        <v>125</v>
      </c>
      <c r="D3" t="s">
        <v>126</v>
      </c>
    </row>
    <row r="4" spans="1:4" ht="14.95" customHeight="1" x14ac:dyDescent="0.25">
      <c r="A4" t="s">
        <v>127</v>
      </c>
      <c r="B4">
        <v>300</v>
      </c>
      <c r="C4" t="s">
        <v>128</v>
      </c>
      <c r="D4" t="s">
        <v>129</v>
      </c>
    </row>
    <row r="5" spans="1:4" ht="14.95" customHeight="1" x14ac:dyDescent="0.25">
      <c r="A5" t="s">
        <v>130</v>
      </c>
      <c r="B5">
        <v>12000</v>
      </c>
    </row>
    <row r="6" spans="1:4" ht="14.95" customHeight="1" x14ac:dyDescent="0.25">
      <c r="A6" t="s">
        <v>131</v>
      </c>
      <c r="B6">
        <v>13000</v>
      </c>
    </row>
    <row r="7" spans="1:4" ht="14.95" customHeight="1" x14ac:dyDescent="0.25">
      <c r="A7" t="s">
        <v>132</v>
      </c>
      <c r="B7" s="2">
        <v>23000</v>
      </c>
    </row>
    <row r="8" spans="1:4" ht="14.95" customHeight="1" x14ac:dyDescent="0.25">
      <c r="A8" t="s">
        <v>133</v>
      </c>
      <c r="B8" t="s">
        <v>134</v>
      </c>
      <c r="C8" s="2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R21"/>
  <sheetViews>
    <sheetView zoomScale="85" zoomScaleNormal="85" workbookViewId="0">
      <selection activeCell="S6" sqref="S6"/>
    </sheetView>
  </sheetViews>
  <sheetFormatPr defaultColWidth="8.875" defaultRowHeight="14.3" x14ac:dyDescent="0.25"/>
  <cols>
    <col min="2" max="2" width="22.375" style="29" customWidth="1"/>
    <col min="3" max="3" width="12" style="29" customWidth="1"/>
    <col min="4" max="4" width="14" style="29" customWidth="1"/>
    <col min="5" max="5" width="15.375" style="29" customWidth="1"/>
    <col min="7" max="7" width="14.375" style="29" customWidth="1"/>
    <col min="8" max="8" width="5.375" style="29" customWidth="1"/>
    <col min="9" max="9" width="5" style="29" customWidth="1"/>
    <col min="10" max="10" width="20.125" style="29" customWidth="1"/>
    <col min="11" max="11" width="16.375" style="29" customWidth="1"/>
  </cols>
  <sheetData>
    <row r="3" spans="1:18" ht="14.95" customHeight="1" x14ac:dyDescent="0.25">
      <c r="B3" t="s">
        <v>135</v>
      </c>
      <c r="C3" t="s">
        <v>136</v>
      </c>
      <c r="D3">
        <v>10</v>
      </c>
      <c r="G3" t="s">
        <v>137</v>
      </c>
      <c r="H3">
        <f>2*D3</f>
        <v>20</v>
      </c>
      <c r="I3" t="s">
        <v>138</v>
      </c>
    </row>
    <row r="4" spans="1:18" ht="14.95" customHeight="1" x14ac:dyDescent="0.25">
      <c r="C4" t="s">
        <v>139</v>
      </c>
      <c r="D4">
        <v>30</v>
      </c>
      <c r="E4"/>
      <c r="G4" t="s">
        <v>140</v>
      </c>
      <c r="H4">
        <f>2*D5</f>
        <v>30</v>
      </c>
      <c r="I4" t="s">
        <v>138</v>
      </c>
    </row>
    <row r="5" spans="1:18" ht="14.95" customHeight="1" x14ac:dyDescent="0.25">
      <c r="C5" t="s">
        <v>141</v>
      </c>
      <c r="D5">
        <v>15</v>
      </c>
    </row>
    <row r="7" spans="1:18" ht="14.95" customHeight="1" x14ac:dyDescent="0.25">
      <c r="J7" s="35" t="s">
        <v>142</v>
      </c>
      <c r="K7" s="36"/>
      <c r="L7" s="9" t="s">
        <v>143</v>
      </c>
      <c r="M7" s="15"/>
      <c r="N7" s="15"/>
      <c r="O7" s="15"/>
      <c r="P7" s="15"/>
      <c r="Q7" s="15"/>
      <c r="R7" s="10"/>
    </row>
    <row r="8" spans="1:18" ht="14.95" customHeight="1" x14ac:dyDescent="0.25">
      <c r="A8" t="s">
        <v>144</v>
      </c>
      <c r="B8" t="s">
        <v>145</v>
      </c>
      <c r="C8" t="s">
        <v>146</v>
      </c>
      <c r="D8" t="s">
        <v>147</v>
      </c>
      <c r="E8" t="s">
        <v>148</v>
      </c>
      <c r="G8" t="s">
        <v>149</v>
      </c>
      <c r="J8" s="21" t="s">
        <v>150</v>
      </c>
      <c r="K8" s="16" t="s">
        <v>151</v>
      </c>
      <c r="L8" s="30">
        <f>G9</f>
        <v>110</v>
      </c>
      <c r="M8" s="30">
        <f>G10</f>
        <v>120</v>
      </c>
      <c r="N8" s="30">
        <f>G11</f>
        <v>130</v>
      </c>
      <c r="O8" s="30">
        <f>G12</f>
        <v>140</v>
      </c>
      <c r="P8" s="30">
        <f>G13</f>
        <v>150</v>
      </c>
      <c r="Q8" s="30">
        <f>G14</f>
        <v>160</v>
      </c>
      <c r="R8" s="12">
        <f>G15</f>
        <v>170</v>
      </c>
    </row>
    <row r="9" spans="1:18" ht="14.95" customHeight="1" x14ac:dyDescent="0.25">
      <c r="A9">
        <v>0</v>
      </c>
      <c r="B9">
        <f t="shared" ref="B9:B21" si="0">($H$3)*16+A9*$H$3</f>
        <v>320</v>
      </c>
      <c r="C9">
        <f t="shared" ref="C9:C21" si="1">B9/$H$3</f>
        <v>16</v>
      </c>
      <c r="D9">
        <f t="shared" ref="D9:D21" si="2">C9-1</f>
        <v>15</v>
      </c>
      <c r="E9">
        <f t="shared" ref="E9:E21" si="3">D9*$H$4</f>
        <v>450</v>
      </c>
      <c r="G9">
        <f t="shared" ref="G9:G15" si="4">11*$D$3+A9*$D$3</f>
        <v>110</v>
      </c>
      <c r="J9" s="13">
        <f t="shared" ref="J9:J21" si="5">B9</f>
        <v>320</v>
      </c>
      <c r="K9" s="30">
        <f t="shared" ref="K9:K21" si="6">E9</f>
        <v>450</v>
      </c>
      <c r="L9" s="9">
        <f t="shared" ref="L9:L21" si="7">E9/$L$8</f>
        <v>4.0909090909090908</v>
      </c>
      <c r="M9" s="15">
        <f t="shared" ref="M9:M21" si="8">E9/$M$8</f>
        <v>3.75</v>
      </c>
      <c r="N9" s="15">
        <f t="shared" ref="N9:N21" si="9">E9/$N$8</f>
        <v>3.4615384615384617</v>
      </c>
      <c r="O9" s="15">
        <f t="shared" ref="O9:O21" si="10">E9/$O$8</f>
        <v>3.2142857142857144</v>
      </c>
      <c r="P9" s="15">
        <f t="shared" ref="P9:P21" si="11">E9/$P$8</f>
        <v>3</v>
      </c>
      <c r="Q9" s="15">
        <f t="shared" ref="Q9:Q21" si="12">E9/$Q$8</f>
        <v>2.8125</v>
      </c>
      <c r="R9" s="10">
        <f t="shared" ref="R9:R21" si="13">E9/$R$8</f>
        <v>2.6470588235294117</v>
      </c>
    </row>
    <row r="10" spans="1:18" ht="14.95" customHeight="1" x14ac:dyDescent="0.25">
      <c r="A10">
        <v>1</v>
      </c>
      <c r="B10">
        <f t="shared" si="0"/>
        <v>340</v>
      </c>
      <c r="C10">
        <f t="shared" si="1"/>
        <v>17</v>
      </c>
      <c r="D10">
        <f t="shared" si="2"/>
        <v>16</v>
      </c>
      <c r="E10">
        <f t="shared" si="3"/>
        <v>480</v>
      </c>
      <c r="G10">
        <f t="shared" si="4"/>
        <v>120</v>
      </c>
      <c r="J10" s="13">
        <f t="shared" si="5"/>
        <v>340</v>
      </c>
      <c r="K10" s="30">
        <f t="shared" si="6"/>
        <v>480</v>
      </c>
      <c r="L10" s="17">
        <f t="shared" si="7"/>
        <v>4.3636363636363633</v>
      </c>
      <c r="M10">
        <f t="shared" si="8"/>
        <v>4</v>
      </c>
      <c r="N10">
        <f t="shared" si="9"/>
        <v>3.6923076923076925</v>
      </c>
      <c r="O10">
        <f t="shared" si="10"/>
        <v>3.4285714285714284</v>
      </c>
      <c r="P10">
        <f t="shared" si="11"/>
        <v>3.2</v>
      </c>
      <c r="Q10">
        <f t="shared" si="12"/>
        <v>3</v>
      </c>
      <c r="R10" s="16">
        <f t="shared" si="13"/>
        <v>2.8235294117647061</v>
      </c>
    </row>
    <row r="11" spans="1:18" ht="14.95" customHeight="1" x14ac:dyDescent="0.25">
      <c r="A11">
        <v>2</v>
      </c>
      <c r="B11">
        <f t="shared" si="0"/>
        <v>360</v>
      </c>
      <c r="C11">
        <f t="shared" si="1"/>
        <v>18</v>
      </c>
      <c r="D11">
        <f t="shared" si="2"/>
        <v>17</v>
      </c>
      <c r="E11">
        <f t="shared" si="3"/>
        <v>510</v>
      </c>
      <c r="G11">
        <f t="shared" si="4"/>
        <v>130</v>
      </c>
      <c r="J11" s="13">
        <f t="shared" si="5"/>
        <v>360</v>
      </c>
      <c r="K11" s="30">
        <f t="shared" si="6"/>
        <v>510</v>
      </c>
      <c r="L11" s="17">
        <f t="shared" si="7"/>
        <v>4.6363636363636367</v>
      </c>
      <c r="M11">
        <f t="shared" si="8"/>
        <v>4.25</v>
      </c>
      <c r="N11">
        <f t="shared" si="9"/>
        <v>3.9230769230769229</v>
      </c>
      <c r="O11">
        <f t="shared" si="10"/>
        <v>3.6428571428571428</v>
      </c>
      <c r="P11">
        <f t="shared" si="11"/>
        <v>3.4</v>
      </c>
      <c r="Q11">
        <f t="shared" si="12"/>
        <v>3.1875</v>
      </c>
      <c r="R11" s="16">
        <f t="shared" si="13"/>
        <v>3</v>
      </c>
    </row>
    <row r="12" spans="1:18" ht="14.95" customHeight="1" x14ac:dyDescent="0.25">
      <c r="A12">
        <v>3</v>
      </c>
      <c r="B12">
        <f t="shared" si="0"/>
        <v>380</v>
      </c>
      <c r="C12">
        <f t="shared" si="1"/>
        <v>19</v>
      </c>
      <c r="D12">
        <f t="shared" si="2"/>
        <v>18</v>
      </c>
      <c r="E12">
        <f t="shared" si="3"/>
        <v>540</v>
      </c>
      <c r="G12">
        <f t="shared" si="4"/>
        <v>140</v>
      </c>
      <c r="J12" s="13">
        <f t="shared" si="5"/>
        <v>380</v>
      </c>
      <c r="K12" s="30">
        <f t="shared" si="6"/>
        <v>540</v>
      </c>
      <c r="L12" s="17">
        <f t="shared" si="7"/>
        <v>4.9090909090909092</v>
      </c>
      <c r="M12">
        <f t="shared" si="8"/>
        <v>4.5</v>
      </c>
      <c r="N12">
        <f t="shared" si="9"/>
        <v>4.1538461538461542</v>
      </c>
      <c r="O12">
        <f t="shared" si="10"/>
        <v>3.8571428571428572</v>
      </c>
      <c r="P12">
        <f t="shared" si="11"/>
        <v>3.6</v>
      </c>
      <c r="Q12">
        <f t="shared" si="12"/>
        <v>3.375</v>
      </c>
      <c r="R12" s="16">
        <f t="shared" si="13"/>
        <v>3.1764705882352939</v>
      </c>
    </row>
    <row r="13" spans="1:18" ht="14.95" customHeight="1" x14ac:dyDescent="0.25">
      <c r="A13">
        <v>4</v>
      </c>
      <c r="B13">
        <f t="shared" si="0"/>
        <v>400</v>
      </c>
      <c r="C13">
        <f t="shared" si="1"/>
        <v>20</v>
      </c>
      <c r="D13">
        <f t="shared" si="2"/>
        <v>19</v>
      </c>
      <c r="E13">
        <f t="shared" si="3"/>
        <v>570</v>
      </c>
      <c r="G13">
        <f t="shared" si="4"/>
        <v>150</v>
      </c>
      <c r="J13" s="13">
        <f t="shared" si="5"/>
        <v>400</v>
      </c>
      <c r="K13" s="30">
        <f t="shared" si="6"/>
        <v>570</v>
      </c>
      <c r="L13" s="17">
        <f t="shared" si="7"/>
        <v>5.1818181818181817</v>
      </c>
      <c r="M13">
        <f t="shared" si="8"/>
        <v>4.75</v>
      </c>
      <c r="N13">
        <f t="shared" si="9"/>
        <v>4.384615384615385</v>
      </c>
      <c r="O13">
        <f t="shared" si="10"/>
        <v>4.0714285714285712</v>
      </c>
      <c r="P13">
        <f t="shared" si="11"/>
        <v>3.8</v>
      </c>
      <c r="Q13">
        <f t="shared" si="12"/>
        <v>3.5625</v>
      </c>
      <c r="R13" s="16">
        <f t="shared" si="13"/>
        <v>3.3529411764705883</v>
      </c>
    </row>
    <row r="14" spans="1:18" ht="14.95" customHeight="1" x14ac:dyDescent="0.25">
      <c r="A14">
        <v>5</v>
      </c>
      <c r="B14">
        <f t="shared" si="0"/>
        <v>420</v>
      </c>
      <c r="C14">
        <f t="shared" si="1"/>
        <v>21</v>
      </c>
      <c r="D14">
        <f t="shared" si="2"/>
        <v>20</v>
      </c>
      <c r="E14">
        <f t="shared" si="3"/>
        <v>600</v>
      </c>
      <c r="G14">
        <f t="shared" si="4"/>
        <v>160</v>
      </c>
      <c r="J14" s="13">
        <f t="shared" si="5"/>
        <v>420</v>
      </c>
      <c r="K14" s="30">
        <f t="shared" si="6"/>
        <v>600</v>
      </c>
      <c r="L14" s="17">
        <f t="shared" si="7"/>
        <v>5.4545454545454541</v>
      </c>
      <c r="M14">
        <f t="shared" si="8"/>
        <v>5</v>
      </c>
      <c r="N14">
        <f t="shared" si="9"/>
        <v>4.615384615384615</v>
      </c>
      <c r="O14">
        <f t="shared" si="10"/>
        <v>4.2857142857142856</v>
      </c>
      <c r="P14">
        <f t="shared" si="11"/>
        <v>4</v>
      </c>
      <c r="Q14">
        <f t="shared" si="12"/>
        <v>3.75</v>
      </c>
      <c r="R14" s="16">
        <f t="shared" si="13"/>
        <v>3.5294117647058822</v>
      </c>
    </row>
    <row r="15" spans="1:18" ht="14.95" customHeight="1" x14ac:dyDescent="0.25">
      <c r="A15">
        <v>6</v>
      </c>
      <c r="B15">
        <f t="shared" si="0"/>
        <v>440</v>
      </c>
      <c r="C15">
        <f t="shared" si="1"/>
        <v>22</v>
      </c>
      <c r="D15">
        <f t="shared" si="2"/>
        <v>21</v>
      </c>
      <c r="E15">
        <f t="shared" si="3"/>
        <v>630</v>
      </c>
      <c r="G15">
        <f t="shared" si="4"/>
        <v>170</v>
      </c>
      <c r="J15" s="13">
        <f t="shared" si="5"/>
        <v>440</v>
      </c>
      <c r="K15" s="30">
        <f t="shared" si="6"/>
        <v>630</v>
      </c>
      <c r="L15" s="17">
        <f t="shared" si="7"/>
        <v>5.7272727272727275</v>
      </c>
      <c r="M15">
        <f t="shared" si="8"/>
        <v>5.25</v>
      </c>
      <c r="N15">
        <f t="shared" si="9"/>
        <v>4.8461538461538458</v>
      </c>
      <c r="O15">
        <f t="shared" si="10"/>
        <v>4.5</v>
      </c>
      <c r="P15">
        <f t="shared" si="11"/>
        <v>4.2</v>
      </c>
      <c r="Q15">
        <f t="shared" si="12"/>
        <v>3.9375</v>
      </c>
      <c r="R15" s="16">
        <f t="shared" si="13"/>
        <v>3.7058823529411766</v>
      </c>
    </row>
    <row r="16" spans="1:18" ht="14.95" customHeight="1" x14ac:dyDescent="0.25">
      <c r="A16">
        <v>7</v>
      </c>
      <c r="B16">
        <f t="shared" si="0"/>
        <v>460</v>
      </c>
      <c r="C16">
        <f t="shared" si="1"/>
        <v>23</v>
      </c>
      <c r="D16">
        <f t="shared" si="2"/>
        <v>22</v>
      </c>
      <c r="E16">
        <f t="shared" si="3"/>
        <v>660</v>
      </c>
      <c r="J16" s="13">
        <f t="shared" si="5"/>
        <v>460</v>
      </c>
      <c r="K16" s="30">
        <f t="shared" si="6"/>
        <v>660</v>
      </c>
      <c r="L16" s="17">
        <f t="shared" si="7"/>
        <v>6</v>
      </c>
      <c r="M16">
        <f t="shared" si="8"/>
        <v>5.5</v>
      </c>
      <c r="N16">
        <f t="shared" si="9"/>
        <v>5.0769230769230766</v>
      </c>
      <c r="O16">
        <f t="shared" si="10"/>
        <v>4.7142857142857144</v>
      </c>
      <c r="P16">
        <f t="shared" si="11"/>
        <v>4.4000000000000004</v>
      </c>
      <c r="Q16">
        <f t="shared" si="12"/>
        <v>4.125</v>
      </c>
      <c r="R16" s="16">
        <f t="shared" si="13"/>
        <v>3.8823529411764706</v>
      </c>
    </row>
    <row r="17" spans="1:18" ht="14.95" customHeight="1" x14ac:dyDescent="0.25">
      <c r="A17">
        <v>8</v>
      </c>
      <c r="B17">
        <f t="shared" si="0"/>
        <v>480</v>
      </c>
      <c r="C17">
        <f t="shared" si="1"/>
        <v>24</v>
      </c>
      <c r="D17">
        <f t="shared" si="2"/>
        <v>23</v>
      </c>
      <c r="E17">
        <f t="shared" si="3"/>
        <v>690</v>
      </c>
      <c r="J17" s="13">
        <f t="shared" si="5"/>
        <v>480</v>
      </c>
      <c r="K17" s="30">
        <f t="shared" si="6"/>
        <v>690</v>
      </c>
      <c r="L17" s="17">
        <f t="shared" si="7"/>
        <v>6.2727272727272725</v>
      </c>
      <c r="M17">
        <f t="shared" si="8"/>
        <v>5.75</v>
      </c>
      <c r="N17">
        <f t="shared" si="9"/>
        <v>5.3076923076923075</v>
      </c>
      <c r="O17">
        <f t="shared" si="10"/>
        <v>4.9285714285714288</v>
      </c>
      <c r="P17">
        <f t="shared" si="11"/>
        <v>4.5999999999999996</v>
      </c>
      <c r="Q17">
        <f t="shared" si="12"/>
        <v>4.3125</v>
      </c>
      <c r="R17" s="16">
        <f t="shared" si="13"/>
        <v>4.0588235294117645</v>
      </c>
    </row>
    <row r="18" spans="1:18" ht="14.95" customHeight="1" x14ac:dyDescent="0.25">
      <c r="A18">
        <v>9</v>
      </c>
      <c r="B18">
        <f t="shared" si="0"/>
        <v>500</v>
      </c>
      <c r="C18">
        <f t="shared" si="1"/>
        <v>25</v>
      </c>
      <c r="D18">
        <f t="shared" si="2"/>
        <v>24</v>
      </c>
      <c r="E18">
        <f t="shared" si="3"/>
        <v>720</v>
      </c>
      <c r="J18" s="13">
        <f t="shared" si="5"/>
        <v>500</v>
      </c>
      <c r="K18" s="30">
        <f t="shared" si="6"/>
        <v>720</v>
      </c>
      <c r="L18" s="17">
        <f t="shared" si="7"/>
        <v>6.5454545454545459</v>
      </c>
      <c r="M18">
        <f t="shared" si="8"/>
        <v>6</v>
      </c>
      <c r="N18">
        <f t="shared" si="9"/>
        <v>5.5384615384615383</v>
      </c>
      <c r="O18">
        <f t="shared" si="10"/>
        <v>5.1428571428571432</v>
      </c>
      <c r="P18">
        <f t="shared" si="11"/>
        <v>4.8</v>
      </c>
      <c r="Q18">
        <f t="shared" si="12"/>
        <v>4.5</v>
      </c>
      <c r="R18" s="16">
        <f t="shared" si="13"/>
        <v>4.2352941176470589</v>
      </c>
    </row>
    <row r="19" spans="1:18" ht="14.95" customHeight="1" x14ac:dyDescent="0.25">
      <c r="A19">
        <v>10</v>
      </c>
      <c r="B19">
        <f t="shared" si="0"/>
        <v>520</v>
      </c>
      <c r="C19">
        <f t="shared" si="1"/>
        <v>26</v>
      </c>
      <c r="D19">
        <f t="shared" si="2"/>
        <v>25</v>
      </c>
      <c r="E19">
        <f t="shared" si="3"/>
        <v>750</v>
      </c>
      <c r="J19" s="13">
        <f t="shared" si="5"/>
        <v>520</v>
      </c>
      <c r="K19" s="30">
        <f t="shared" si="6"/>
        <v>750</v>
      </c>
      <c r="L19" s="17">
        <f t="shared" si="7"/>
        <v>6.8181818181818183</v>
      </c>
      <c r="M19">
        <f t="shared" si="8"/>
        <v>6.25</v>
      </c>
      <c r="N19">
        <f t="shared" si="9"/>
        <v>5.7692307692307692</v>
      </c>
      <c r="O19">
        <f t="shared" si="10"/>
        <v>5.3571428571428568</v>
      </c>
      <c r="P19">
        <f t="shared" si="11"/>
        <v>5</v>
      </c>
      <c r="Q19">
        <f t="shared" si="12"/>
        <v>4.6875</v>
      </c>
      <c r="R19" s="16">
        <f t="shared" si="13"/>
        <v>4.4117647058823533</v>
      </c>
    </row>
    <row r="20" spans="1:18" ht="14.95" customHeight="1" x14ac:dyDescent="0.25">
      <c r="A20">
        <v>11</v>
      </c>
      <c r="B20">
        <f t="shared" si="0"/>
        <v>540</v>
      </c>
      <c r="C20">
        <f t="shared" si="1"/>
        <v>27</v>
      </c>
      <c r="D20">
        <f t="shared" si="2"/>
        <v>26</v>
      </c>
      <c r="E20">
        <f t="shared" si="3"/>
        <v>780</v>
      </c>
      <c r="J20" s="13">
        <f t="shared" si="5"/>
        <v>540</v>
      </c>
      <c r="K20" s="30">
        <f t="shared" si="6"/>
        <v>780</v>
      </c>
      <c r="L20" s="17">
        <f t="shared" si="7"/>
        <v>7.0909090909090908</v>
      </c>
      <c r="M20">
        <f t="shared" si="8"/>
        <v>6.5</v>
      </c>
      <c r="N20">
        <f t="shared" si="9"/>
        <v>6</v>
      </c>
      <c r="O20">
        <f t="shared" si="10"/>
        <v>5.5714285714285712</v>
      </c>
      <c r="P20">
        <f t="shared" si="11"/>
        <v>5.2</v>
      </c>
      <c r="Q20">
        <f t="shared" si="12"/>
        <v>4.875</v>
      </c>
      <c r="R20" s="16">
        <f t="shared" si="13"/>
        <v>4.5882352941176467</v>
      </c>
    </row>
    <row r="21" spans="1:18" ht="14.95" customHeight="1" x14ac:dyDescent="0.25">
      <c r="A21">
        <v>12</v>
      </c>
      <c r="B21">
        <f t="shared" si="0"/>
        <v>560</v>
      </c>
      <c r="C21">
        <f t="shared" si="1"/>
        <v>28</v>
      </c>
      <c r="D21">
        <f t="shared" si="2"/>
        <v>27</v>
      </c>
      <c r="E21">
        <f t="shared" si="3"/>
        <v>810</v>
      </c>
      <c r="J21" s="14">
        <f t="shared" si="5"/>
        <v>560</v>
      </c>
      <c r="K21" s="11">
        <f t="shared" si="6"/>
        <v>810</v>
      </c>
      <c r="L21" s="18">
        <f t="shared" si="7"/>
        <v>7.3636363636363633</v>
      </c>
      <c r="M21" s="19">
        <f t="shared" si="8"/>
        <v>6.75</v>
      </c>
      <c r="N21" s="19">
        <f t="shared" si="9"/>
        <v>6.2307692307692308</v>
      </c>
      <c r="O21" s="19">
        <f t="shared" si="10"/>
        <v>5.7857142857142856</v>
      </c>
      <c r="P21" s="19">
        <f t="shared" si="11"/>
        <v>5.4</v>
      </c>
      <c r="Q21" s="19">
        <f t="shared" si="12"/>
        <v>5.0625</v>
      </c>
      <c r="R21" s="20">
        <f t="shared" si="13"/>
        <v>4.7647058823529411</v>
      </c>
    </row>
  </sheetData>
  <mergeCells count="1">
    <mergeCell ref="J7:K7"/>
  </mergeCells>
  <conditionalFormatting sqref="L9:R21">
    <cfRule type="cellIs" dxfId="12" priority="1" operator="equal">
      <formula>8.5</formula>
    </cfRule>
    <cfRule type="cellIs" dxfId="11" priority="2" operator="equal">
      <formula>8</formula>
    </cfRule>
    <cfRule type="cellIs" dxfId="10" priority="3" operator="equal">
      <formula>7.5</formula>
    </cfRule>
    <cfRule type="cellIs" dxfId="9" priority="4" operator="equal">
      <formula>2.5</formula>
    </cfRule>
    <cfRule type="cellIs" dxfId="8" priority="5" operator="equal">
      <formula>7</formula>
    </cfRule>
    <cfRule type="cellIs" dxfId="7" priority="6" operator="equal">
      <formula>6.5</formula>
    </cfRule>
    <cfRule type="cellIs" dxfId="6" priority="7" operator="equal">
      <formula>3.5</formula>
    </cfRule>
    <cfRule type="cellIs" dxfId="5" priority="8" operator="equal">
      <formula>5.5</formula>
    </cfRule>
    <cfRule type="cellIs" dxfId="4" priority="9" operator="equal">
      <formula>5</formula>
    </cfRule>
    <cfRule type="cellIs" dxfId="3" priority="10" operator="equal">
      <formula>6</formula>
    </cfRule>
    <cfRule type="cellIs" dxfId="2" priority="12" operator="equal">
      <formula>4.5</formula>
    </cfRule>
    <cfRule type="cellIs" dxfId="1" priority="14" operator="equal">
      <formula>3</formula>
    </cfRule>
    <cfRule type="cellIs" dxfId="0" priority="15" operator="equal">
      <formula>4</formula>
    </cfRule>
  </conditionalFormatting>
  <pageMargins left="0.7" right="0.7" top="0.75" bottom="0.75" header="0.3" footer="0.3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"/>
  <sheetViews>
    <sheetView topLeftCell="D13" workbookViewId="0">
      <selection activeCell="T10" sqref="T10"/>
    </sheetView>
  </sheetViews>
  <sheetFormatPr defaultColWidth="9.125" defaultRowHeight="14.3" x14ac:dyDescent="0.25"/>
  <cols>
    <col min="4" max="4" width="24.25" customWidth="1"/>
    <col min="5" max="11" width="0" hidden="1" customWidth="1"/>
    <col min="12" max="12" width="12.75" customWidth="1"/>
  </cols>
  <sheetData>
    <row r="1" spans="1:18" x14ac:dyDescent="0.25"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152</v>
      </c>
      <c r="Q1" s="31" t="s">
        <v>153</v>
      </c>
      <c r="R1" s="31" t="s">
        <v>154</v>
      </c>
    </row>
    <row r="2" spans="1:18" x14ac:dyDescent="0.25">
      <c r="A2" s="31">
        <v>0</v>
      </c>
      <c r="B2">
        <v>1</v>
      </c>
      <c r="C2" t="s">
        <v>14</v>
      </c>
      <c r="D2" t="s">
        <v>15</v>
      </c>
      <c r="E2" t="s">
        <v>16</v>
      </c>
      <c r="F2">
        <v>1</v>
      </c>
      <c r="H2">
        <v>0.12</v>
      </c>
      <c r="I2">
        <v>15</v>
      </c>
      <c r="J2">
        <v>50</v>
      </c>
      <c r="K2">
        <v>1</v>
      </c>
      <c r="L2">
        <v>1</v>
      </c>
      <c r="N2">
        <v>0</v>
      </c>
      <c r="O2">
        <v>0</v>
      </c>
      <c r="P2">
        <v>38.520000000000003</v>
      </c>
      <c r="Q2">
        <v>1</v>
      </c>
      <c r="R2" t="s">
        <v>155</v>
      </c>
    </row>
    <row r="3" spans="1:18" x14ac:dyDescent="0.25">
      <c r="A3" s="31">
        <v>1</v>
      </c>
      <c r="B3">
        <v>2</v>
      </c>
      <c r="D3" t="s">
        <v>18</v>
      </c>
      <c r="E3" t="s">
        <v>19</v>
      </c>
      <c r="F3">
        <v>1</v>
      </c>
      <c r="G3" t="s">
        <v>20</v>
      </c>
      <c r="H3">
        <v>0.1</v>
      </c>
      <c r="K3">
        <v>1</v>
      </c>
      <c r="L3">
        <v>99</v>
      </c>
      <c r="N3">
        <v>1</v>
      </c>
      <c r="O3">
        <v>1</v>
      </c>
      <c r="P3">
        <v>32.1</v>
      </c>
      <c r="Q3">
        <v>3</v>
      </c>
      <c r="R3" t="s">
        <v>156</v>
      </c>
    </row>
    <row r="4" spans="1:18" x14ac:dyDescent="0.25">
      <c r="A4" s="31">
        <v>2</v>
      </c>
      <c r="B4">
        <v>3</v>
      </c>
      <c r="D4" t="s">
        <v>22</v>
      </c>
      <c r="E4" t="s">
        <v>23</v>
      </c>
      <c r="F4">
        <v>0</v>
      </c>
      <c r="G4" t="s">
        <v>24</v>
      </c>
      <c r="H4">
        <v>0.03</v>
      </c>
      <c r="K4">
        <v>1</v>
      </c>
      <c r="L4">
        <v>99</v>
      </c>
      <c r="N4">
        <v>1</v>
      </c>
      <c r="O4">
        <v>1</v>
      </c>
      <c r="P4">
        <v>9.629999999999999</v>
      </c>
      <c r="Q4">
        <v>1</v>
      </c>
      <c r="R4" t="s">
        <v>157</v>
      </c>
    </row>
    <row r="5" spans="1:18" x14ac:dyDescent="0.25">
      <c r="A5" s="31">
        <v>3</v>
      </c>
      <c r="B5">
        <v>4</v>
      </c>
      <c r="C5" t="s">
        <v>26</v>
      </c>
      <c r="D5" t="s">
        <v>27</v>
      </c>
      <c r="E5" t="s">
        <v>28</v>
      </c>
      <c r="F5">
        <v>1</v>
      </c>
      <c r="H5">
        <v>0.2</v>
      </c>
      <c r="I5">
        <v>10</v>
      </c>
      <c r="J5">
        <v>30</v>
      </c>
      <c r="K5">
        <v>1</v>
      </c>
      <c r="L5">
        <v>11</v>
      </c>
      <c r="N5">
        <v>1</v>
      </c>
      <c r="O5">
        <v>1</v>
      </c>
      <c r="P5">
        <v>32.799999999999997</v>
      </c>
      <c r="Q5">
        <v>2</v>
      </c>
      <c r="R5" t="s">
        <v>158</v>
      </c>
    </row>
    <row r="6" spans="1:18" x14ac:dyDescent="0.25">
      <c r="A6" s="31">
        <v>4</v>
      </c>
      <c r="B6">
        <v>5</v>
      </c>
      <c r="D6" t="s">
        <v>30</v>
      </c>
      <c r="E6" t="s">
        <v>31</v>
      </c>
      <c r="F6">
        <v>1</v>
      </c>
      <c r="G6" t="s">
        <v>24</v>
      </c>
      <c r="H6">
        <v>5.0000000000000001E-3</v>
      </c>
      <c r="K6">
        <v>1</v>
      </c>
      <c r="L6">
        <v>11</v>
      </c>
      <c r="N6">
        <v>1</v>
      </c>
      <c r="O6">
        <v>1</v>
      </c>
      <c r="P6">
        <v>1.64</v>
      </c>
      <c r="Q6">
        <v>1</v>
      </c>
      <c r="R6" t="s">
        <v>157</v>
      </c>
    </row>
    <row r="7" spans="1:18" x14ac:dyDescent="0.25">
      <c r="A7" s="31">
        <v>5</v>
      </c>
      <c r="B7">
        <v>6</v>
      </c>
      <c r="D7" t="s">
        <v>33</v>
      </c>
      <c r="E7" t="s">
        <v>34</v>
      </c>
      <c r="F7">
        <v>1</v>
      </c>
      <c r="H7">
        <v>0.2</v>
      </c>
      <c r="I7">
        <v>10</v>
      </c>
      <c r="J7">
        <v>60</v>
      </c>
      <c r="K7">
        <v>1</v>
      </c>
      <c r="L7">
        <v>11</v>
      </c>
      <c r="N7">
        <v>1</v>
      </c>
      <c r="O7">
        <v>0</v>
      </c>
      <c r="P7">
        <v>65.600000000000009</v>
      </c>
      <c r="Q7">
        <v>1</v>
      </c>
      <c r="R7" t="s">
        <v>159</v>
      </c>
    </row>
    <row r="8" spans="1:18" x14ac:dyDescent="0.25">
      <c r="A8" s="31">
        <v>6</v>
      </c>
      <c r="B8">
        <v>7</v>
      </c>
      <c r="D8" t="s">
        <v>35</v>
      </c>
      <c r="E8" t="s">
        <v>36</v>
      </c>
      <c r="F8">
        <v>1</v>
      </c>
      <c r="H8">
        <v>0.5</v>
      </c>
      <c r="I8">
        <v>20</v>
      </c>
      <c r="J8">
        <v>150</v>
      </c>
      <c r="K8">
        <v>1</v>
      </c>
      <c r="L8">
        <v>2</v>
      </c>
      <c r="M8" t="s">
        <v>38</v>
      </c>
      <c r="N8">
        <v>0</v>
      </c>
      <c r="O8">
        <v>0</v>
      </c>
      <c r="P8">
        <v>164</v>
      </c>
      <c r="Q8">
        <v>1</v>
      </c>
      <c r="R8" t="s">
        <v>160</v>
      </c>
    </row>
    <row r="9" spans="1:18" x14ac:dyDescent="0.25">
      <c r="A9" s="31">
        <v>7</v>
      </c>
      <c r="B9">
        <v>8</v>
      </c>
      <c r="D9" t="s">
        <v>39</v>
      </c>
      <c r="E9" t="s">
        <v>40</v>
      </c>
      <c r="F9">
        <v>1</v>
      </c>
      <c r="H9">
        <v>0.7</v>
      </c>
      <c r="I9">
        <v>50</v>
      </c>
      <c r="J9">
        <v>250</v>
      </c>
      <c r="K9">
        <v>1</v>
      </c>
      <c r="L9">
        <v>3</v>
      </c>
      <c r="N9">
        <v>0</v>
      </c>
      <c r="O9">
        <v>1</v>
      </c>
      <c r="P9">
        <v>229.6</v>
      </c>
      <c r="Q9">
        <v>1</v>
      </c>
      <c r="R9" t="s">
        <v>161</v>
      </c>
    </row>
    <row r="10" spans="1:18" x14ac:dyDescent="0.25">
      <c r="A10" s="31">
        <v>8</v>
      </c>
      <c r="B10">
        <v>9</v>
      </c>
      <c r="D10" t="s">
        <v>42</v>
      </c>
      <c r="E10" t="s">
        <v>43</v>
      </c>
      <c r="F10">
        <v>1</v>
      </c>
      <c r="H10">
        <v>0.2</v>
      </c>
      <c r="I10">
        <v>10</v>
      </c>
      <c r="J10">
        <v>60</v>
      </c>
      <c r="K10">
        <v>0</v>
      </c>
      <c r="L10">
        <v>11</v>
      </c>
      <c r="N10">
        <v>1</v>
      </c>
      <c r="O10">
        <v>1</v>
      </c>
      <c r="P10">
        <v>65.600000000000009</v>
      </c>
      <c r="Q10">
        <v>1</v>
      </c>
      <c r="R10" t="s">
        <v>159</v>
      </c>
    </row>
    <row r="11" spans="1:18" x14ac:dyDescent="0.25">
      <c r="A11" s="31">
        <v>9</v>
      </c>
      <c r="B11">
        <v>10</v>
      </c>
      <c r="D11" t="s">
        <v>44</v>
      </c>
      <c r="E11" t="s">
        <v>38</v>
      </c>
      <c r="F11">
        <v>1</v>
      </c>
      <c r="H11">
        <v>0.2</v>
      </c>
      <c r="I11">
        <v>2</v>
      </c>
      <c r="J11">
        <v>50</v>
      </c>
      <c r="K11">
        <v>0</v>
      </c>
      <c r="L11">
        <v>11</v>
      </c>
      <c r="M11" t="s">
        <v>36</v>
      </c>
      <c r="N11">
        <v>1</v>
      </c>
      <c r="O11">
        <v>0</v>
      </c>
      <c r="P11">
        <v>65.600000000000009</v>
      </c>
      <c r="Q11">
        <v>1</v>
      </c>
      <c r="R11" t="s">
        <v>159</v>
      </c>
    </row>
    <row r="12" spans="1:18" x14ac:dyDescent="0.25">
      <c r="A12" s="31">
        <v>10</v>
      </c>
      <c r="B12">
        <v>11</v>
      </c>
      <c r="C12" t="s">
        <v>45</v>
      </c>
      <c r="D12" t="s">
        <v>46</v>
      </c>
      <c r="E12" t="s">
        <v>47</v>
      </c>
      <c r="F12">
        <v>1</v>
      </c>
      <c r="H12">
        <v>0.1</v>
      </c>
      <c r="I12">
        <v>10</v>
      </c>
      <c r="J12">
        <v>40</v>
      </c>
      <c r="K12">
        <v>0</v>
      </c>
      <c r="L12">
        <v>31</v>
      </c>
      <c r="N12">
        <v>1</v>
      </c>
      <c r="O12">
        <v>0</v>
      </c>
      <c r="P12">
        <v>32.1</v>
      </c>
      <c r="Q12">
        <v>1</v>
      </c>
      <c r="R12" t="s">
        <v>158</v>
      </c>
    </row>
    <row r="13" spans="1:18" x14ac:dyDescent="0.25">
      <c r="A13" s="31">
        <v>11</v>
      </c>
      <c r="B13">
        <v>12</v>
      </c>
      <c r="D13" t="s">
        <v>48</v>
      </c>
      <c r="E13" t="s">
        <v>49</v>
      </c>
      <c r="F13">
        <v>1</v>
      </c>
      <c r="H13">
        <v>0.35</v>
      </c>
      <c r="I13">
        <v>40</v>
      </c>
      <c r="J13">
        <v>50</v>
      </c>
      <c r="K13">
        <v>1</v>
      </c>
      <c r="L13">
        <v>31</v>
      </c>
      <c r="N13">
        <v>1</v>
      </c>
      <c r="O13">
        <v>0</v>
      </c>
      <c r="P13">
        <v>56.174999999999997</v>
      </c>
      <c r="Q13">
        <v>2</v>
      </c>
      <c r="R13" t="s">
        <v>159</v>
      </c>
    </row>
    <row r="14" spans="1:18" x14ac:dyDescent="0.25">
      <c r="A14" s="31">
        <v>12</v>
      </c>
      <c r="B14">
        <v>13</v>
      </c>
      <c r="D14" t="s">
        <v>51</v>
      </c>
      <c r="E14" t="s">
        <v>52</v>
      </c>
      <c r="F14">
        <v>1</v>
      </c>
      <c r="G14" t="s">
        <v>53</v>
      </c>
      <c r="H14">
        <v>0.09</v>
      </c>
      <c r="K14">
        <v>0</v>
      </c>
      <c r="L14">
        <v>31</v>
      </c>
      <c r="N14">
        <v>1</v>
      </c>
      <c r="O14">
        <v>1</v>
      </c>
      <c r="P14">
        <v>28.89</v>
      </c>
      <c r="Q14">
        <v>2</v>
      </c>
      <c r="R14" t="s">
        <v>162</v>
      </c>
    </row>
    <row r="15" spans="1:18" x14ac:dyDescent="0.25">
      <c r="A15" s="31">
        <v>13</v>
      </c>
      <c r="B15">
        <v>14</v>
      </c>
      <c r="D15" t="s">
        <v>55</v>
      </c>
      <c r="E15" t="s">
        <v>56</v>
      </c>
      <c r="F15">
        <v>1</v>
      </c>
      <c r="G15" t="s">
        <v>53</v>
      </c>
      <c r="H15">
        <v>0.09</v>
      </c>
      <c r="K15">
        <v>0</v>
      </c>
      <c r="L15">
        <v>31</v>
      </c>
      <c r="N15">
        <v>1</v>
      </c>
      <c r="O15">
        <v>1</v>
      </c>
      <c r="P15">
        <v>28.89</v>
      </c>
      <c r="Q15">
        <v>2</v>
      </c>
      <c r="R15" t="s">
        <v>162</v>
      </c>
    </row>
    <row r="16" spans="1:18" x14ac:dyDescent="0.25">
      <c r="A16" s="31">
        <v>14</v>
      </c>
      <c r="B16">
        <v>15</v>
      </c>
      <c r="D16" t="s">
        <v>57</v>
      </c>
      <c r="E16" t="s">
        <v>58</v>
      </c>
      <c r="F16">
        <v>1</v>
      </c>
      <c r="G16" t="s">
        <v>53</v>
      </c>
      <c r="H16">
        <v>0.09</v>
      </c>
      <c r="K16">
        <v>0</v>
      </c>
      <c r="L16">
        <v>31</v>
      </c>
      <c r="N16">
        <v>1</v>
      </c>
      <c r="O16">
        <v>0</v>
      </c>
      <c r="P16">
        <v>28.89</v>
      </c>
      <c r="Q16">
        <v>2</v>
      </c>
      <c r="R16" t="s">
        <v>162</v>
      </c>
    </row>
    <row r="17" spans="1:18" x14ac:dyDescent="0.25">
      <c r="A17" s="31">
        <v>15</v>
      </c>
      <c r="B17">
        <v>16</v>
      </c>
      <c r="C17" t="s">
        <v>59</v>
      </c>
      <c r="D17" t="s">
        <v>60</v>
      </c>
      <c r="E17" t="s">
        <v>61</v>
      </c>
      <c r="F17">
        <v>1</v>
      </c>
      <c r="H17">
        <v>0.25</v>
      </c>
      <c r="I17">
        <v>20</v>
      </c>
      <c r="J17">
        <v>60</v>
      </c>
      <c r="K17">
        <v>0</v>
      </c>
      <c r="L17">
        <v>21</v>
      </c>
      <c r="N17">
        <v>1</v>
      </c>
      <c r="O17">
        <v>0</v>
      </c>
      <c r="P17">
        <v>65.25</v>
      </c>
      <c r="Q17">
        <v>1</v>
      </c>
      <c r="R17" t="s">
        <v>159</v>
      </c>
    </row>
    <row r="18" spans="1:18" x14ac:dyDescent="0.25">
      <c r="A18" s="31">
        <v>16</v>
      </c>
      <c r="B18">
        <v>17</v>
      </c>
      <c r="D18" t="s">
        <v>63</v>
      </c>
      <c r="E18" t="s">
        <v>64</v>
      </c>
      <c r="F18">
        <v>1</v>
      </c>
      <c r="H18">
        <v>0.45</v>
      </c>
      <c r="I18">
        <v>50</v>
      </c>
      <c r="J18">
        <v>60</v>
      </c>
      <c r="K18">
        <v>1</v>
      </c>
      <c r="L18">
        <v>21</v>
      </c>
      <c r="M18" t="s">
        <v>66</v>
      </c>
      <c r="N18">
        <v>1</v>
      </c>
      <c r="O18">
        <v>0</v>
      </c>
      <c r="P18">
        <v>117.45</v>
      </c>
      <c r="Q18">
        <v>1</v>
      </c>
      <c r="R18" t="s">
        <v>159</v>
      </c>
    </row>
    <row r="19" spans="1:18" x14ac:dyDescent="0.25">
      <c r="A19" s="31">
        <v>17</v>
      </c>
      <c r="B19">
        <v>18</v>
      </c>
      <c r="D19" t="s">
        <v>67</v>
      </c>
      <c r="E19" t="s">
        <v>66</v>
      </c>
      <c r="F19">
        <v>1</v>
      </c>
      <c r="H19">
        <v>0.2</v>
      </c>
      <c r="I19">
        <v>2</v>
      </c>
      <c r="J19">
        <v>50</v>
      </c>
      <c r="K19">
        <v>0</v>
      </c>
      <c r="L19">
        <v>21</v>
      </c>
      <c r="M19" t="s">
        <v>64</v>
      </c>
      <c r="N19">
        <v>1</v>
      </c>
      <c r="O19">
        <v>0</v>
      </c>
      <c r="P19">
        <v>52.2</v>
      </c>
      <c r="Q19">
        <v>1</v>
      </c>
      <c r="R19" t="s">
        <v>159</v>
      </c>
    </row>
    <row r="20" spans="1:18" x14ac:dyDescent="0.25">
      <c r="A20" s="31">
        <v>18</v>
      </c>
      <c r="B20">
        <v>19</v>
      </c>
      <c r="C20" t="s">
        <v>68</v>
      </c>
      <c r="D20" t="s">
        <v>69</v>
      </c>
      <c r="E20" t="s">
        <v>70</v>
      </c>
      <c r="F20">
        <v>1</v>
      </c>
      <c r="H20">
        <v>0.15</v>
      </c>
      <c r="I20">
        <v>15</v>
      </c>
      <c r="J20">
        <v>90</v>
      </c>
      <c r="K20">
        <v>1</v>
      </c>
      <c r="L20">
        <v>4</v>
      </c>
      <c r="M20" t="s">
        <v>72</v>
      </c>
      <c r="N20">
        <v>0</v>
      </c>
      <c r="O20">
        <v>0</v>
      </c>
      <c r="P20">
        <v>56.25</v>
      </c>
      <c r="Q20">
        <v>1</v>
      </c>
      <c r="R20" t="s">
        <v>163</v>
      </c>
    </row>
    <row r="21" spans="1:18" x14ac:dyDescent="0.25">
      <c r="A21" s="31">
        <v>19</v>
      </c>
      <c r="B21">
        <v>20</v>
      </c>
      <c r="D21" t="s">
        <v>73</v>
      </c>
      <c r="E21" t="s">
        <v>74</v>
      </c>
      <c r="F21">
        <v>1</v>
      </c>
      <c r="G21" t="s">
        <v>75</v>
      </c>
      <c r="H21">
        <v>0.06</v>
      </c>
      <c r="K21">
        <v>1</v>
      </c>
      <c r="L21">
        <v>41</v>
      </c>
      <c r="M21" t="s">
        <v>77</v>
      </c>
      <c r="N21">
        <v>1</v>
      </c>
      <c r="O21">
        <v>0</v>
      </c>
      <c r="P21">
        <v>22.5</v>
      </c>
      <c r="Q21">
        <v>3</v>
      </c>
      <c r="R21" t="s">
        <v>164</v>
      </c>
    </row>
    <row r="22" spans="1:18" x14ac:dyDescent="0.25">
      <c r="A22" s="31">
        <v>20</v>
      </c>
      <c r="B22">
        <v>21</v>
      </c>
      <c r="D22" t="s">
        <v>78</v>
      </c>
      <c r="E22" t="s">
        <v>79</v>
      </c>
      <c r="F22">
        <v>1</v>
      </c>
      <c r="G22" t="s">
        <v>75</v>
      </c>
      <c r="H22">
        <v>0.06</v>
      </c>
      <c r="K22">
        <v>1</v>
      </c>
      <c r="L22">
        <v>41</v>
      </c>
      <c r="M22" t="s">
        <v>77</v>
      </c>
      <c r="N22">
        <v>1</v>
      </c>
      <c r="O22">
        <v>0</v>
      </c>
      <c r="P22">
        <v>22.5</v>
      </c>
      <c r="Q22">
        <v>3</v>
      </c>
      <c r="R22" t="s">
        <v>164</v>
      </c>
    </row>
    <row r="23" spans="1:18" x14ac:dyDescent="0.25">
      <c r="A23" s="31">
        <v>21</v>
      </c>
      <c r="B23">
        <v>22</v>
      </c>
      <c r="D23" t="s">
        <v>80</v>
      </c>
      <c r="E23" t="s">
        <v>81</v>
      </c>
      <c r="F23">
        <v>1</v>
      </c>
      <c r="H23">
        <v>0.15</v>
      </c>
      <c r="I23">
        <v>30</v>
      </c>
      <c r="J23">
        <v>60</v>
      </c>
      <c r="K23">
        <v>0</v>
      </c>
      <c r="L23">
        <v>41</v>
      </c>
      <c r="M23" t="s">
        <v>82</v>
      </c>
      <c r="N23">
        <v>1</v>
      </c>
      <c r="O23">
        <v>0</v>
      </c>
      <c r="P23">
        <v>56.25</v>
      </c>
      <c r="Q23">
        <v>1</v>
      </c>
      <c r="R23" t="s">
        <v>159</v>
      </c>
    </row>
    <row r="24" spans="1:18" x14ac:dyDescent="0.25">
      <c r="A24" s="31">
        <v>22</v>
      </c>
      <c r="B24">
        <v>23</v>
      </c>
      <c r="D24" t="s">
        <v>83</v>
      </c>
      <c r="E24" t="s">
        <v>84</v>
      </c>
      <c r="F24">
        <v>1</v>
      </c>
      <c r="H24">
        <v>0.1</v>
      </c>
      <c r="I24">
        <v>20</v>
      </c>
      <c r="J24">
        <v>60</v>
      </c>
      <c r="K24">
        <v>0</v>
      </c>
      <c r="L24">
        <v>41</v>
      </c>
      <c r="M24" t="s">
        <v>81</v>
      </c>
      <c r="N24">
        <v>1</v>
      </c>
      <c r="O24">
        <v>0</v>
      </c>
      <c r="P24">
        <v>37.5</v>
      </c>
      <c r="Q24">
        <v>1</v>
      </c>
      <c r="R24" t="s">
        <v>165</v>
      </c>
    </row>
    <row r="25" spans="1:18" x14ac:dyDescent="0.25">
      <c r="A25" s="31">
        <v>23</v>
      </c>
      <c r="B25">
        <v>24</v>
      </c>
      <c r="D25" t="s">
        <v>86</v>
      </c>
      <c r="E25" t="s">
        <v>87</v>
      </c>
      <c r="F25">
        <v>1</v>
      </c>
      <c r="H25">
        <v>0.4</v>
      </c>
      <c r="I25">
        <v>70</v>
      </c>
      <c r="J25">
        <v>9999</v>
      </c>
      <c r="K25">
        <v>1</v>
      </c>
      <c r="L25">
        <v>5</v>
      </c>
      <c r="M25" t="s">
        <v>84</v>
      </c>
      <c r="N25">
        <v>0</v>
      </c>
      <c r="O25">
        <v>0</v>
      </c>
      <c r="P25">
        <v>150</v>
      </c>
      <c r="Q25">
        <v>1</v>
      </c>
      <c r="R25" t="s">
        <v>160</v>
      </c>
    </row>
    <row r="26" spans="1:18" x14ac:dyDescent="0.25">
      <c r="A26" s="31">
        <v>24</v>
      </c>
      <c r="B26">
        <v>25</v>
      </c>
      <c r="D26" t="s">
        <v>89</v>
      </c>
      <c r="E26" t="s">
        <v>72</v>
      </c>
      <c r="F26">
        <v>1</v>
      </c>
      <c r="H26">
        <v>0.2</v>
      </c>
      <c r="I26">
        <v>20</v>
      </c>
      <c r="J26">
        <v>30</v>
      </c>
      <c r="K26">
        <v>1</v>
      </c>
      <c r="L26">
        <v>41</v>
      </c>
      <c r="M26" t="s">
        <v>90</v>
      </c>
      <c r="N26">
        <v>1</v>
      </c>
      <c r="O26">
        <v>0</v>
      </c>
      <c r="P26">
        <v>37.5</v>
      </c>
      <c r="Q26">
        <v>2</v>
      </c>
      <c r="R26" t="s">
        <v>165</v>
      </c>
    </row>
    <row r="27" spans="1:18" x14ac:dyDescent="0.25">
      <c r="A27" s="31">
        <v>25</v>
      </c>
      <c r="B27">
        <v>26</v>
      </c>
      <c r="D27" t="s">
        <v>91</v>
      </c>
      <c r="E27" t="s">
        <v>92</v>
      </c>
      <c r="F27">
        <v>1</v>
      </c>
      <c r="G27" t="s">
        <v>93</v>
      </c>
      <c r="H27">
        <v>0.08</v>
      </c>
      <c r="K27">
        <v>0</v>
      </c>
      <c r="L27">
        <v>41</v>
      </c>
      <c r="M27" t="s">
        <v>95</v>
      </c>
      <c r="N27">
        <v>1</v>
      </c>
      <c r="O27">
        <v>0</v>
      </c>
      <c r="P27">
        <v>30</v>
      </c>
      <c r="Q27">
        <v>1</v>
      </c>
      <c r="R27" t="s">
        <v>166</v>
      </c>
    </row>
    <row r="28" spans="1:18" x14ac:dyDescent="0.25">
      <c r="A28" s="31">
        <v>26</v>
      </c>
      <c r="B28">
        <v>27</v>
      </c>
      <c r="D28" t="s">
        <v>96</v>
      </c>
      <c r="E28" t="s">
        <v>97</v>
      </c>
      <c r="F28">
        <v>1</v>
      </c>
      <c r="H28">
        <v>0.12</v>
      </c>
      <c r="I28">
        <v>20</v>
      </c>
      <c r="J28">
        <v>60</v>
      </c>
      <c r="K28">
        <v>0</v>
      </c>
      <c r="L28">
        <v>41</v>
      </c>
      <c r="M28" t="s">
        <v>97</v>
      </c>
      <c r="N28">
        <v>1</v>
      </c>
      <c r="O28">
        <v>0</v>
      </c>
      <c r="P28">
        <v>45</v>
      </c>
      <c r="Q28">
        <v>1</v>
      </c>
      <c r="R28" t="s">
        <v>165</v>
      </c>
    </row>
    <row r="29" spans="1:18" x14ac:dyDescent="0.25">
      <c r="A29" s="31">
        <v>27</v>
      </c>
      <c r="B29">
        <v>28</v>
      </c>
      <c r="D29" t="s">
        <v>98</v>
      </c>
      <c r="E29" t="s">
        <v>99</v>
      </c>
      <c r="F29">
        <v>1</v>
      </c>
      <c r="G29" t="s">
        <v>100</v>
      </c>
      <c r="H29">
        <v>0.05</v>
      </c>
      <c r="K29">
        <v>0</v>
      </c>
      <c r="L29">
        <v>41</v>
      </c>
      <c r="M29" t="s">
        <v>72</v>
      </c>
      <c r="N29">
        <v>1</v>
      </c>
      <c r="O29">
        <v>0</v>
      </c>
      <c r="P29">
        <v>18.75</v>
      </c>
      <c r="Q29">
        <v>0</v>
      </c>
      <c r="R29" t="s">
        <v>158</v>
      </c>
    </row>
    <row r="30" spans="1:18" x14ac:dyDescent="0.25">
      <c r="A30" s="31">
        <v>28</v>
      </c>
      <c r="B30">
        <v>29</v>
      </c>
      <c r="D30" t="s">
        <v>101</v>
      </c>
      <c r="E30" t="s">
        <v>102</v>
      </c>
      <c r="F30">
        <v>1</v>
      </c>
      <c r="G30" t="s">
        <v>20</v>
      </c>
      <c r="H30">
        <v>0.03</v>
      </c>
      <c r="K30">
        <v>1</v>
      </c>
      <c r="L30">
        <v>41</v>
      </c>
      <c r="M30" t="s">
        <v>87</v>
      </c>
      <c r="N30">
        <v>1</v>
      </c>
      <c r="O30">
        <v>0</v>
      </c>
      <c r="P30">
        <v>11.25</v>
      </c>
      <c r="Q30">
        <v>1</v>
      </c>
      <c r="R30" t="s">
        <v>156</v>
      </c>
    </row>
    <row r="31" spans="1:18" x14ac:dyDescent="0.25">
      <c r="A31" s="31">
        <v>29</v>
      </c>
      <c r="B31">
        <v>30</v>
      </c>
      <c r="D31" t="s">
        <v>103</v>
      </c>
      <c r="E31" t="s">
        <v>104</v>
      </c>
      <c r="F31">
        <v>1</v>
      </c>
      <c r="H31">
        <v>0.15</v>
      </c>
      <c r="I31">
        <v>10</v>
      </c>
      <c r="J31">
        <v>30</v>
      </c>
      <c r="K31">
        <v>1</v>
      </c>
      <c r="L31">
        <v>21</v>
      </c>
      <c r="M31" t="s">
        <v>87</v>
      </c>
      <c r="N31">
        <v>1</v>
      </c>
      <c r="O31">
        <v>0</v>
      </c>
      <c r="P31">
        <v>56.25</v>
      </c>
      <c r="Q31">
        <v>1</v>
      </c>
      <c r="R31" t="s">
        <v>159</v>
      </c>
    </row>
    <row r="32" spans="1:18" x14ac:dyDescent="0.25">
      <c r="A32" s="31">
        <v>30</v>
      </c>
      <c r="B32">
        <v>31</v>
      </c>
      <c r="D32" t="s">
        <v>105</v>
      </c>
      <c r="E32" t="s">
        <v>106</v>
      </c>
      <c r="F32">
        <v>1</v>
      </c>
      <c r="G32" t="s">
        <v>107</v>
      </c>
      <c r="H32">
        <v>0.01</v>
      </c>
      <c r="K32">
        <v>1</v>
      </c>
      <c r="L32">
        <v>0</v>
      </c>
      <c r="N32">
        <v>1</v>
      </c>
      <c r="O32">
        <v>0</v>
      </c>
      <c r="P32">
        <v>3.21</v>
      </c>
      <c r="Q32">
        <v>2</v>
      </c>
      <c r="R32" t="s">
        <v>167</v>
      </c>
    </row>
    <row r="33" spans="1:18" x14ac:dyDescent="0.25">
      <c r="A33" s="31">
        <v>31</v>
      </c>
      <c r="B33">
        <v>32</v>
      </c>
      <c r="D33" t="s">
        <v>109</v>
      </c>
      <c r="E33" t="s">
        <v>110</v>
      </c>
      <c r="F33">
        <v>0</v>
      </c>
      <c r="H33">
        <v>0.01</v>
      </c>
      <c r="K33">
        <v>1</v>
      </c>
      <c r="L33">
        <v>0</v>
      </c>
      <c r="N33">
        <v>1</v>
      </c>
      <c r="O33">
        <v>1</v>
      </c>
      <c r="P33">
        <v>3.21</v>
      </c>
      <c r="Q33">
        <v>1</v>
      </c>
      <c r="R33" t="s">
        <v>157</v>
      </c>
    </row>
    <row r="34" spans="1:18" x14ac:dyDescent="0.25">
      <c r="A34" s="31">
        <v>32</v>
      </c>
      <c r="B34">
        <v>33</v>
      </c>
      <c r="D34" t="s">
        <v>111</v>
      </c>
      <c r="E34" t="s">
        <v>112</v>
      </c>
      <c r="F34">
        <v>0</v>
      </c>
      <c r="H34">
        <v>0.01</v>
      </c>
      <c r="K34">
        <v>1</v>
      </c>
      <c r="L34">
        <v>0</v>
      </c>
      <c r="N34">
        <v>0</v>
      </c>
      <c r="O34">
        <v>0</v>
      </c>
      <c r="P34">
        <v>3.21</v>
      </c>
      <c r="Q34">
        <v>1</v>
      </c>
      <c r="R34" t="s">
        <v>167</v>
      </c>
    </row>
    <row r="35" spans="1:18" x14ac:dyDescent="0.25">
      <c r="A35" s="31">
        <v>33</v>
      </c>
      <c r="B35">
        <v>34</v>
      </c>
      <c r="D35" t="s">
        <v>113</v>
      </c>
      <c r="E35" t="s">
        <v>114</v>
      </c>
      <c r="F35">
        <v>0</v>
      </c>
      <c r="H35">
        <v>0.01</v>
      </c>
      <c r="K35">
        <v>1</v>
      </c>
      <c r="L35">
        <v>0</v>
      </c>
      <c r="N35">
        <v>0</v>
      </c>
      <c r="O35">
        <v>0</v>
      </c>
      <c r="P35">
        <v>3.21</v>
      </c>
      <c r="Q35">
        <v>1</v>
      </c>
      <c r="R35" t="s">
        <v>167</v>
      </c>
    </row>
    <row r="36" spans="1:18" x14ac:dyDescent="0.25">
      <c r="A36" s="31">
        <v>34</v>
      </c>
      <c r="B36">
        <v>35</v>
      </c>
      <c r="D36" t="s">
        <v>115</v>
      </c>
      <c r="E36" t="s">
        <v>116</v>
      </c>
      <c r="F36">
        <v>0</v>
      </c>
      <c r="H36">
        <v>0.01</v>
      </c>
      <c r="K36">
        <v>1</v>
      </c>
      <c r="L36">
        <v>0</v>
      </c>
      <c r="N36">
        <v>0</v>
      </c>
      <c r="O36">
        <v>0</v>
      </c>
      <c r="P36">
        <v>3.21</v>
      </c>
      <c r="Q36">
        <v>1</v>
      </c>
      <c r="R36" t="s">
        <v>167</v>
      </c>
    </row>
    <row r="37" spans="1:18" x14ac:dyDescent="0.25">
      <c r="A37" s="31">
        <v>35</v>
      </c>
      <c r="B37">
        <v>36</v>
      </c>
      <c r="D37" t="s">
        <v>117</v>
      </c>
      <c r="E37" t="s">
        <v>118</v>
      </c>
      <c r="F37">
        <v>1</v>
      </c>
      <c r="G37" t="s">
        <v>119</v>
      </c>
      <c r="H37">
        <v>0.2</v>
      </c>
      <c r="K37">
        <v>1</v>
      </c>
      <c r="L37">
        <v>99</v>
      </c>
      <c r="N37">
        <v>1</v>
      </c>
      <c r="O37">
        <v>0</v>
      </c>
      <c r="P37">
        <v>64.2</v>
      </c>
      <c r="Q37">
        <v>2</v>
      </c>
      <c r="R37" t="s">
        <v>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 definition</vt:lpstr>
      <vt:lpstr>Parameters</vt:lpstr>
      <vt:lpstr>Grid size definition</vt:lpstr>
      <vt:lpstr>OutputRooms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giassia</dc:creator>
  <cp:lastModifiedBy>Tim Schumann</cp:lastModifiedBy>
  <cp:lastPrinted>2021-11-02T00:36:43Z</cp:lastPrinted>
  <dcterms:created xsi:type="dcterms:W3CDTF">2021-09-17T14:10:45Z</dcterms:created>
  <dcterms:modified xsi:type="dcterms:W3CDTF">2021-11-02T17:44:21Z</dcterms:modified>
</cp:coreProperties>
</file>