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325" windowHeight="11775"/>
  </bookViews>
  <sheets>
    <sheet name="Population Data" sheetId="1" r:id="rId1"/>
    <sheet name="Sources" sheetId="2" r:id="rId2"/>
  </sheets>
  <definedNames>
    <definedName name="_xlchart.v1.0" hidden="1">'Population Data'!$E$63:$E$76</definedName>
    <definedName name="_xlchart.v1.1" hidden="1">'Population Data'!$F$62</definedName>
    <definedName name="_xlchart.v1.2" hidden="1">'Population Data'!$F$63:$F$76</definedName>
    <definedName name="_xlchart.v1.3" hidden="1">'Population Data'!$G$62</definedName>
    <definedName name="_xlchart.v1.4" hidden="1">'Population Data'!$G$63:$G$76</definedName>
    <definedName name="_xlchart.v2.5" hidden="1">'Population Data'!$E$63:$E$76</definedName>
    <definedName name="_xlchart.v2.6" hidden="1">'Population Data'!$F$62</definedName>
    <definedName name="_xlchart.v2.7" hidden="1">'Population Data'!$F$63:$F$76</definedName>
    <definedName name="_xlchart.v2.8" hidden="1">'Population Data'!$G$62</definedName>
    <definedName name="_xlchart.v2.9" hidden="1">'Population Data'!$G$63:$G$76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J47" i="1" l="1"/>
  <c r="J48" i="1"/>
  <c r="J49" i="1"/>
  <c r="J50" i="1"/>
  <c r="J51" i="1"/>
  <c r="J52" i="1"/>
  <c r="J53" i="1"/>
  <c r="J54" i="1"/>
  <c r="J55" i="1"/>
  <c r="J56" i="1"/>
  <c r="J57" i="1"/>
  <c r="J58" i="1"/>
  <c r="J59" i="1"/>
  <c r="J46" i="1"/>
  <c r="H18" i="1"/>
  <c r="H19" i="1" s="1"/>
  <c r="E18" i="1"/>
  <c r="F8" i="1" s="1"/>
  <c r="I8" i="1" s="1"/>
  <c r="J8" i="1" s="1"/>
  <c r="J13" i="1"/>
  <c r="J16" i="1"/>
  <c r="O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F7" i="1" l="1"/>
  <c r="I7" i="1" s="1"/>
  <c r="J7" i="1" s="1"/>
  <c r="F10" i="1"/>
  <c r="I10" i="1" s="1"/>
  <c r="J10" i="1" s="1"/>
  <c r="F3" i="1"/>
  <c r="I3" i="1" s="1"/>
  <c r="J3" i="1" s="1"/>
  <c r="F15" i="1"/>
  <c r="I15" i="1" s="1"/>
  <c r="J15" i="1" s="1"/>
  <c r="F6" i="1"/>
  <c r="I6" i="1" s="1"/>
  <c r="J6" i="1" s="1"/>
  <c r="F12" i="1"/>
  <c r="I12" i="1" s="1"/>
  <c r="J12" i="1" s="1"/>
  <c r="F4" i="1"/>
  <c r="I4" i="1" s="1"/>
  <c r="J4" i="1" s="1"/>
  <c r="F9" i="1"/>
  <c r="I9" i="1" s="1"/>
  <c r="J9" i="1" s="1"/>
  <c r="F16" i="1"/>
  <c r="F14" i="1"/>
  <c r="I14" i="1" s="1"/>
  <c r="J14" i="1" s="1"/>
  <c r="F13" i="1"/>
  <c r="I17" i="1" s="1"/>
  <c r="J17" i="1" s="1"/>
  <c r="F5" i="1"/>
  <c r="I5" i="1" s="1"/>
  <c r="J5" i="1" s="1"/>
  <c r="F11" i="1"/>
  <c r="I11" i="1" s="1"/>
  <c r="J11" i="1" s="1"/>
  <c r="F18" i="1" l="1"/>
  <c r="J19" i="1"/>
</calcChain>
</file>

<file path=xl/sharedStrings.xml><?xml version="1.0" encoding="utf-8"?>
<sst xmlns="http://schemas.openxmlformats.org/spreadsheetml/2006/main" count="141" uniqueCount="71">
  <si>
    <t>Uzbekistan Population by Region (2024–2025)</t>
  </si>
  <si>
    <t>Region</t>
  </si>
  <si>
    <t>Population_Apr2024</t>
  </si>
  <si>
    <t>Republic of Karakalpakstan</t>
  </si>
  <si>
    <t>Andijan region</t>
  </si>
  <si>
    <t>Bukhara region</t>
  </si>
  <si>
    <t>Jizzakh region</t>
  </si>
  <si>
    <t>Kashkadarya region</t>
  </si>
  <si>
    <t>Navoi region</t>
  </si>
  <si>
    <t>Namangan region</t>
  </si>
  <si>
    <t>Samarkand region</t>
  </si>
  <si>
    <t>Surkhandarya region</t>
  </si>
  <si>
    <t>Syrdarya region</t>
  </si>
  <si>
    <t>Tashkent region</t>
  </si>
  <si>
    <t>Fergana region</t>
  </si>
  <si>
    <t>Khorezm region</t>
  </si>
  <si>
    <t>Tashkent city</t>
  </si>
  <si>
    <t>Data Sources</t>
  </si>
  <si>
    <t>State Committee of the Republic of Uzbekistan on Statistics</t>
  </si>
  <si>
    <t>Population as of April 1, 2024</t>
  </si>
  <si>
    <t>https://stat.uz/en/press-center/news-of-committee/52880-hududlar-kesi-mida-doi-miy-aholi-soni-4</t>
  </si>
  <si>
    <t>Population as of July 1, 2025</t>
  </si>
  <si>
    <t>https://stat.uz/en/press-center/news-of-committee/63476-ajsi-udud-a-olisi-soni-eng-tez-smo-da-4</t>
  </si>
  <si>
    <t>GRP</t>
  </si>
  <si>
    <t>per capita</t>
  </si>
  <si>
    <t>usd</t>
  </si>
  <si>
    <t>GDP total mln usd</t>
  </si>
  <si>
    <t>City pop</t>
  </si>
  <si>
    <t>Nukus</t>
  </si>
  <si>
    <t>Andijan</t>
  </si>
  <si>
    <t>Bukhara</t>
  </si>
  <si>
    <t>Jizzakh</t>
  </si>
  <si>
    <t>Qarshi</t>
  </si>
  <si>
    <t>Navoi</t>
  </si>
  <si>
    <t>Namangan</t>
  </si>
  <si>
    <t>Samarkand</t>
  </si>
  <si>
    <t>Termiz</t>
  </si>
  <si>
    <t>Gulistan</t>
  </si>
  <si>
    <t xml:space="preserve">Fergana </t>
  </si>
  <si>
    <t>Nurafshon</t>
  </si>
  <si>
    <t>Urgench</t>
  </si>
  <si>
    <t>Tashkent</t>
  </si>
  <si>
    <t>Urban ppulation</t>
  </si>
  <si>
    <t>City</t>
  </si>
  <si>
    <t>Ag/For/Fish</t>
  </si>
  <si>
    <t>Industry</t>
  </si>
  <si>
    <t>Construction</t>
  </si>
  <si>
    <t>Service</t>
  </si>
  <si>
    <t>Total</t>
  </si>
  <si>
    <t>Total (%)</t>
  </si>
  <si>
    <t>Region GDP estimate</t>
  </si>
  <si>
    <t>gdp per cap</t>
  </si>
  <si>
    <t>City GDP</t>
  </si>
  <si>
    <t>Agriculture coeff</t>
  </si>
  <si>
    <t>Industry coeff</t>
  </si>
  <si>
    <t>Construction coeff</t>
  </si>
  <si>
    <t>Services coeff</t>
  </si>
  <si>
    <t>~</t>
  </si>
  <si>
    <t>14 cities capture about 19% of Urban population of the country</t>
  </si>
  <si>
    <t xml:space="preserve">City </t>
  </si>
  <si>
    <t xml:space="preserve"> City Population (thousands) </t>
  </si>
  <si>
    <t xml:space="preserve"> Region Population (thousands) </t>
  </si>
  <si>
    <t xml:space="preserve"> Regional GDP (mln USD) </t>
  </si>
  <si>
    <t xml:space="preserve"> City GDP (mln USD) </t>
  </si>
  <si>
    <t xml:space="preserve"> City GDP per Capita (USD) </t>
  </si>
  <si>
    <t xml:space="preserve"> Agriculture (%) </t>
  </si>
  <si>
    <t xml:space="preserve"> Industry (%) </t>
  </si>
  <si>
    <t xml:space="preserve"> Construction (%) </t>
  </si>
  <si>
    <t xml:space="preserve"> Services (%)</t>
  </si>
  <si>
    <t xml:space="preserve"> Regional GDP per Capita</t>
  </si>
  <si>
    <t>18.7% 32%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</si>
</sst>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CCCCCC"/>
      <name val="Menlo"/>
      <family val="2"/>
    </font>
    <font>
      <sz val="12"/>
      <color rgb="FF4FC1FF"/>
      <name val="Menlo"/>
      <family val="2"/>
    </font>
    <font>
      <sz val="12"/>
      <color rgb="FFCE9178"/>
      <name val="Menlo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5" fillId="0" borderId="0" xfId="0" applyFont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6" fillId="0" borderId="0" xfId="0" applyNumberFormat="1" applyFont="1"/>
    <xf numFmtId="2" fontId="0" fillId="4" borderId="0" xfId="0" applyNumberFormat="1" applyFill="1"/>
    <xf numFmtId="2" fontId="0" fillId="0" borderId="0" xfId="0" applyNumberFormat="1" applyFill="1"/>
    <xf numFmtId="2" fontId="0" fillId="5" borderId="0" xfId="0" applyNumberFormat="1" applyFill="1"/>
    <xf numFmtId="0" fontId="0" fillId="5" borderId="0" xfId="0" applyFill="1"/>
    <xf numFmtId="2" fontId="7" fillId="0" borderId="0" xfId="0" applyNumberFormat="1" applyFont="1"/>
    <xf numFmtId="164" fontId="0" fillId="0" borderId="0" xfId="0" applyNumberFormat="1"/>
    <xf numFmtId="2" fontId="0" fillId="6" borderId="0" xfId="0" applyNumberFormat="1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by Region (2024 vs 2025)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Data'!$B$1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'Population Data'!$A$2:$A$15</c:f>
              <c:strCache>
                <c:ptCount val="14"/>
                <c:pt idx="0">
                  <c:v>Region</c:v>
                </c:pt>
                <c:pt idx="1">
                  <c:v>Republic of Karakalpakstan</c:v>
                </c:pt>
                <c:pt idx="2">
                  <c:v>Andijan region</c:v>
                </c:pt>
                <c:pt idx="3">
                  <c:v>Bukhara region</c:v>
                </c:pt>
                <c:pt idx="4">
                  <c:v>Jizzakh region</c:v>
                </c:pt>
                <c:pt idx="5">
                  <c:v>Kashkadarya region</c:v>
                </c:pt>
                <c:pt idx="6">
                  <c:v>Navoi region</c:v>
                </c:pt>
                <c:pt idx="7">
                  <c:v>Namangan region</c:v>
                </c:pt>
                <c:pt idx="8">
                  <c:v>Samarkand region</c:v>
                </c:pt>
                <c:pt idx="9">
                  <c:v>Surkhandarya region</c:v>
                </c:pt>
                <c:pt idx="10">
                  <c:v>Syrdarya region</c:v>
                </c:pt>
                <c:pt idx="11">
                  <c:v>Tashkent region</c:v>
                </c:pt>
                <c:pt idx="12">
                  <c:v>Fergana region</c:v>
                </c:pt>
                <c:pt idx="13">
                  <c:v>Khorezm region</c:v>
                </c:pt>
              </c:strCache>
            </c:strRef>
          </c:cat>
          <c:val>
            <c:numRef>
              <c:f>'Population Data'!$B$2:$B$15</c:f>
              <c:numCache>
                <c:formatCode>0.00</c:formatCode>
                <c:ptCount val="14"/>
                <c:pt idx="0">
                  <c:v>0</c:v>
                </c:pt>
                <c:pt idx="1">
                  <c:v>2008.8</c:v>
                </c:pt>
                <c:pt idx="2">
                  <c:v>3409</c:v>
                </c:pt>
                <c:pt idx="3">
                  <c:v>2050.6</c:v>
                </c:pt>
                <c:pt idx="4">
                  <c:v>1514.5</c:v>
                </c:pt>
                <c:pt idx="5">
                  <c:v>3577</c:v>
                </c:pt>
                <c:pt idx="6">
                  <c:v>1079.9000000000001</c:v>
                </c:pt>
                <c:pt idx="7">
                  <c:v>3079.9</c:v>
                </c:pt>
                <c:pt idx="8">
                  <c:v>4227.3</c:v>
                </c:pt>
                <c:pt idx="9">
                  <c:v>2891.7</c:v>
                </c:pt>
                <c:pt idx="10">
                  <c:v>917.9</c:v>
                </c:pt>
                <c:pt idx="11">
                  <c:v>3066</c:v>
                </c:pt>
                <c:pt idx="12">
                  <c:v>4079.5</c:v>
                </c:pt>
                <c:pt idx="13">
                  <c:v>2002.8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5B-FD48-A365-738780096367}"/>
            </c:ext>
          </c:extLst>
        </c:ser>
        <c:ser>
          <c:idx val="1"/>
          <c:order val="1"/>
          <c:tx>
            <c:strRef>
              <c:f>'Population Data'!$C$1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'Population Data'!$A$2:$A$15</c:f>
              <c:strCache>
                <c:ptCount val="14"/>
                <c:pt idx="0">
                  <c:v>Region</c:v>
                </c:pt>
                <c:pt idx="1">
                  <c:v>Republic of Karakalpakstan</c:v>
                </c:pt>
                <c:pt idx="2">
                  <c:v>Andijan region</c:v>
                </c:pt>
                <c:pt idx="3">
                  <c:v>Bukhara region</c:v>
                </c:pt>
                <c:pt idx="4">
                  <c:v>Jizzakh region</c:v>
                </c:pt>
                <c:pt idx="5">
                  <c:v>Kashkadarya region</c:v>
                </c:pt>
                <c:pt idx="6">
                  <c:v>Navoi region</c:v>
                </c:pt>
                <c:pt idx="7">
                  <c:v>Namangan region</c:v>
                </c:pt>
                <c:pt idx="8">
                  <c:v>Samarkand region</c:v>
                </c:pt>
                <c:pt idx="9">
                  <c:v>Surkhandarya region</c:v>
                </c:pt>
                <c:pt idx="10">
                  <c:v>Syrdarya region</c:v>
                </c:pt>
                <c:pt idx="11">
                  <c:v>Tashkent region</c:v>
                </c:pt>
                <c:pt idx="12">
                  <c:v>Fergana region</c:v>
                </c:pt>
                <c:pt idx="13">
                  <c:v>Khorezm region</c:v>
                </c:pt>
              </c:strCache>
            </c:strRef>
          </c:cat>
          <c:val>
            <c:numRef>
              <c:f>'Population Data'!$C$2:$C$15</c:f>
              <c:numCache>
                <c:formatCode>0.00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5B-FD48-A365-738780096367}"/>
            </c:ext>
          </c:extLst>
        </c:ser>
        <c:ser>
          <c:idx val="2"/>
          <c:order val="2"/>
          <c:tx>
            <c:strRef>
              <c:f>'Population Data'!$D$1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'Population Data'!$A$2:$A$15</c:f>
              <c:strCache>
                <c:ptCount val="14"/>
                <c:pt idx="0">
                  <c:v>Region</c:v>
                </c:pt>
                <c:pt idx="1">
                  <c:v>Republic of Karakalpakstan</c:v>
                </c:pt>
                <c:pt idx="2">
                  <c:v>Andijan region</c:v>
                </c:pt>
                <c:pt idx="3">
                  <c:v>Bukhara region</c:v>
                </c:pt>
                <c:pt idx="4">
                  <c:v>Jizzakh region</c:v>
                </c:pt>
                <c:pt idx="5">
                  <c:v>Kashkadarya region</c:v>
                </c:pt>
                <c:pt idx="6">
                  <c:v>Navoi region</c:v>
                </c:pt>
                <c:pt idx="7">
                  <c:v>Namangan region</c:v>
                </c:pt>
                <c:pt idx="8">
                  <c:v>Samarkand region</c:v>
                </c:pt>
                <c:pt idx="9">
                  <c:v>Surkhandarya region</c:v>
                </c:pt>
                <c:pt idx="10">
                  <c:v>Syrdarya region</c:v>
                </c:pt>
                <c:pt idx="11">
                  <c:v>Tashkent region</c:v>
                </c:pt>
                <c:pt idx="12">
                  <c:v>Fergana region</c:v>
                </c:pt>
                <c:pt idx="13">
                  <c:v>Khorezm region</c:v>
                </c:pt>
              </c:strCache>
            </c:strRef>
          </c:cat>
          <c:val>
            <c:numRef>
              <c:f>'Population Data'!$D$2:$D$15</c:f>
              <c:numCache>
                <c:formatCode>0.00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5B-FD48-A365-73878009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713000"/>
        <c:axId val="188399856"/>
      </c:barChart>
      <c:catAx>
        <c:axId val="38371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399856"/>
        <c:crosses val="autoZero"/>
        <c:auto val="0"/>
        <c:lblAlgn val="ctr"/>
        <c:lblOffset val="100"/>
        <c:noMultiLvlLbl val="0"/>
      </c:catAx>
      <c:valAx>
        <c:axId val="18839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(thousands)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8371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Growth Rate by Region (2024–2025)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Data'!$C$2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'Population Data'!$A$3:$A$16</c:f>
              <c:strCache>
                <c:ptCount val="14"/>
                <c:pt idx="0">
                  <c:v>Republic of Karakalpakstan</c:v>
                </c:pt>
                <c:pt idx="1">
                  <c:v>Andijan region</c:v>
                </c:pt>
                <c:pt idx="2">
                  <c:v>Bukhara region</c:v>
                </c:pt>
                <c:pt idx="3">
                  <c:v>Jizzakh region</c:v>
                </c:pt>
                <c:pt idx="4">
                  <c:v>Kashkadarya region</c:v>
                </c:pt>
                <c:pt idx="5">
                  <c:v>Navoi region</c:v>
                </c:pt>
                <c:pt idx="6">
                  <c:v>Namangan region</c:v>
                </c:pt>
                <c:pt idx="7">
                  <c:v>Samarkand region</c:v>
                </c:pt>
                <c:pt idx="8">
                  <c:v>Surkhandarya region</c:v>
                </c:pt>
                <c:pt idx="9">
                  <c:v>Syrdarya region</c:v>
                </c:pt>
                <c:pt idx="10">
                  <c:v>Tashkent region</c:v>
                </c:pt>
                <c:pt idx="11">
                  <c:v>Fergana region</c:v>
                </c:pt>
                <c:pt idx="12">
                  <c:v>Khorezm region</c:v>
                </c:pt>
                <c:pt idx="13">
                  <c:v>Tashkent city</c:v>
                </c:pt>
              </c:strCache>
            </c:strRef>
          </c:cat>
          <c:val>
            <c:numRef>
              <c:f>'Population Data'!$C$3:$C$16</c:f>
              <c:numCache>
                <c:formatCode>0.00</c:formatCode>
                <c:ptCount val="1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EB-384D-9A0F-3A589468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9504"/>
        <c:axId val="384145064"/>
      </c:lineChart>
      <c:catAx>
        <c:axId val="1872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145064"/>
        <c:crosses val="autoZero"/>
        <c:auto val="0"/>
        <c:lblAlgn val="ctr"/>
        <c:lblOffset val="100"/>
        <c:noMultiLvlLbl val="0"/>
      </c:catAx>
      <c:valAx>
        <c:axId val="384145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72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GDP/capita distribution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- city vs regional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Data'!$J$62</c:f>
              <c:strCache>
                <c:ptCount val="1"/>
                <c:pt idx="0">
                  <c:v> City GDP per Capita (USD)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'Population Data'!$I$63:$I$76</c:f>
              <c:strCache>
                <c:ptCount val="14"/>
                <c:pt idx="0">
                  <c:v>Nukus</c:v>
                </c:pt>
                <c:pt idx="1">
                  <c:v>Andijan</c:v>
                </c:pt>
                <c:pt idx="2">
                  <c:v>Bukhara</c:v>
                </c:pt>
                <c:pt idx="3">
                  <c:v>Jizzakh</c:v>
                </c:pt>
                <c:pt idx="4">
                  <c:v>Qarshi</c:v>
                </c:pt>
                <c:pt idx="5">
                  <c:v>Navoi</c:v>
                </c:pt>
                <c:pt idx="6">
                  <c:v>Namangan</c:v>
                </c:pt>
                <c:pt idx="7">
                  <c:v>Samarkand</c:v>
                </c:pt>
                <c:pt idx="8">
                  <c:v>Termiz</c:v>
                </c:pt>
                <c:pt idx="9">
                  <c:v>Gulistan</c:v>
                </c:pt>
                <c:pt idx="10">
                  <c:v>Nurafshon</c:v>
                </c:pt>
                <c:pt idx="11">
                  <c:v>Fergana </c:v>
                </c:pt>
                <c:pt idx="12">
                  <c:v>Urgench</c:v>
                </c:pt>
                <c:pt idx="13">
                  <c:v>Tashkent</c:v>
                </c:pt>
              </c:strCache>
            </c:strRef>
          </c:cat>
          <c:val>
            <c:numRef>
              <c:f>'Population Data'!$J$63:$J$76</c:f>
              <c:numCache>
                <c:formatCode>0.0</c:formatCode>
                <c:ptCount val="14"/>
                <c:pt idx="0">
                  <c:v>865.35094456429636</c:v>
                </c:pt>
                <c:pt idx="1">
                  <c:v>917.83638292281796</c:v>
                </c:pt>
                <c:pt idx="2">
                  <c:v>1135.4842711623419</c:v>
                </c:pt>
                <c:pt idx="3">
                  <c:v>948.01356692572131</c:v>
                </c:pt>
                <c:pt idx="4">
                  <c:v>787.2736921378953</c:v>
                </c:pt>
                <c:pt idx="5">
                  <c:v>4816.2810151369986</c:v>
                </c:pt>
                <c:pt idx="6">
                  <c:v>745.6306891849905</c:v>
                </c:pt>
                <c:pt idx="7">
                  <c:v>883.9463565811169</c:v>
                </c:pt>
                <c:pt idx="8">
                  <c:v>633.91199083108768</c:v>
                </c:pt>
                <c:pt idx="9">
                  <c:v>1112.5671474502119</c:v>
                </c:pt>
                <c:pt idx="10">
                  <c:v>1972.3034240083095</c:v>
                </c:pt>
                <c:pt idx="11">
                  <c:v>810.18756759174437</c:v>
                </c:pt>
                <c:pt idx="12">
                  <c:v>823.90626203883278</c:v>
                </c:pt>
                <c:pt idx="13">
                  <c:v>3323.1330107245617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A2-054D-B2B2-18DA2288D4DE}"/>
            </c:ext>
          </c:extLst>
        </c:ser>
        <c:ser>
          <c:idx val="1"/>
          <c:order val="1"/>
          <c:tx>
            <c:strRef>
              <c:f>'Population Data'!$K$62</c:f>
              <c:strCache>
                <c:ptCount val="1"/>
                <c:pt idx="0">
                  <c:v> Regional GDP per Capita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'Population Data'!$I$63:$I$76</c:f>
              <c:strCache>
                <c:ptCount val="14"/>
                <c:pt idx="0">
                  <c:v>Nukus</c:v>
                </c:pt>
                <c:pt idx="1">
                  <c:v>Andijan</c:v>
                </c:pt>
                <c:pt idx="2">
                  <c:v>Bukhara</c:v>
                </c:pt>
                <c:pt idx="3">
                  <c:v>Jizzakh</c:v>
                </c:pt>
                <c:pt idx="4">
                  <c:v>Qarshi</c:v>
                </c:pt>
                <c:pt idx="5">
                  <c:v>Navoi</c:v>
                </c:pt>
                <c:pt idx="6">
                  <c:v>Namangan</c:v>
                </c:pt>
                <c:pt idx="7">
                  <c:v>Samarkand</c:v>
                </c:pt>
                <c:pt idx="8">
                  <c:v>Termiz</c:v>
                </c:pt>
                <c:pt idx="9">
                  <c:v>Gulistan</c:v>
                </c:pt>
                <c:pt idx="10">
                  <c:v>Nurafshon</c:v>
                </c:pt>
                <c:pt idx="11">
                  <c:v>Fergana </c:v>
                </c:pt>
                <c:pt idx="12">
                  <c:v>Urgench</c:v>
                </c:pt>
                <c:pt idx="13">
                  <c:v>Tashkent</c:v>
                </c:pt>
              </c:strCache>
            </c:strRef>
          </c:cat>
          <c:val>
            <c:numRef>
              <c:f>'Population Data'!$K$63:$K$76</c:f>
              <c:numCache>
                <c:formatCode>General</c:formatCode>
                <c:ptCount val="14"/>
                <c:pt idx="0">
                  <c:v>745.60653503730509</c:v>
                </c:pt>
                <c:pt idx="1">
                  <c:v>910.10052843115329</c:v>
                </c:pt>
                <c:pt idx="2">
                  <c:v>1173.869814082851</c:v>
                </c:pt>
                <c:pt idx="3">
                  <c:v>988.95636023964244</c:v>
                </c:pt>
                <c:pt idx="4">
                  <c:v>792.58400497120226</c:v>
                </c:pt>
                <c:pt idx="5">
                  <c:v>4210.4038946909686</c:v>
                </c:pt>
                <c:pt idx="6">
                  <c:v>712.09119394994798</c:v>
                </c:pt>
                <c:pt idx="7">
                  <c:v>822.5052168801684</c:v>
                </c:pt>
                <c:pt idx="8">
                  <c:v>702.94077492912788</c:v>
                </c:pt>
                <c:pt idx="9">
                  <c:v>1107.2523362362781</c:v>
                </c:pt>
                <c:pt idx="10">
                  <c:v>1779.5754073881708</c:v>
                </c:pt>
                <c:pt idx="11">
                  <c:v>786.74263700887991</c:v>
                </c:pt>
                <c:pt idx="12">
                  <c:v>854.67454568343658</c:v>
                </c:pt>
                <c:pt idx="13">
                  <c:v>3323.1327472903467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A2-054D-B2B2-18DA2288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86122592"/>
        <c:axId val="386254800"/>
      </c:barChart>
      <c:catAx>
        <c:axId val="3861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254800"/>
        <c:crosses val="autoZero"/>
        <c:auto val="1"/>
        <c:lblAlgn val="ctr"/>
        <c:lblOffset val="100"/>
        <c:noMultiLvlLbl val="0"/>
      </c:catAx>
      <c:valAx>
        <c:axId val="386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1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Population distribution</a:t>
            </a:r>
            <a:br>
              <a:rPr lang="en-US"/>
            </a:br>
            <a:r>
              <a:rPr lang="en-US"/>
              <a:t>-</a:t>
            </a:r>
            <a:r>
              <a:rPr lang="en-US" baseline="0"/>
              <a:t> city vs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Data'!$F$62</c:f>
              <c:strCache>
                <c:ptCount val="1"/>
                <c:pt idx="0">
                  <c:v> City Population (thousands)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'Population Data'!$E$63:$E$76</c:f>
              <c:strCache>
                <c:ptCount val="14"/>
                <c:pt idx="0">
                  <c:v>Nukus</c:v>
                </c:pt>
                <c:pt idx="1">
                  <c:v>Andijan</c:v>
                </c:pt>
                <c:pt idx="2">
                  <c:v>Bukhara</c:v>
                </c:pt>
                <c:pt idx="3">
                  <c:v>Jizzakh</c:v>
                </c:pt>
                <c:pt idx="4">
                  <c:v>Qarshi</c:v>
                </c:pt>
                <c:pt idx="5">
                  <c:v>Navoi</c:v>
                </c:pt>
                <c:pt idx="6">
                  <c:v>Namangan</c:v>
                </c:pt>
                <c:pt idx="7">
                  <c:v>Samarkand</c:v>
                </c:pt>
                <c:pt idx="8">
                  <c:v>Termiz</c:v>
                </c:pt>
                <c:pt idx="9">
                  <c:v>Gulistan</c:v>
                </c:pt>
                <c:pt idx="10">
                  <c:v>Nurafshon</c:v>
                </c:pt>
                <c:pt idx="11">
                  <c:v>Fergana </c:v>
                </c:pt>
                <c:pt idx="12">
                  <c:v>Urgench</c:v>
                </c:pt>
                <c:pt idx="13">
                  <c:v>Tashkent</c:v>
                </c:pt>
              </c:strCache>
            </c:strRef>
          </c:cat>
          <c:val>
            <c:numRef>
              <c:f>'Population Data'!$F$63:$F$76</c:f>
              <c:numCache>
                <c:formatCode>0.0</c:formatCode>
                <c:ptCount val="14"/>
                <c:pt idx="0">
                  <c:v>339.2</c:v>
                </c:pt>
                <c:pt idx="1">
                  <c:v>480.8</c:v>
                </c:pt>
                <c:pt idx="2">
                  <c:v>269.5</c:v>
                </c:pt>
                <c:pt idx="3">
                  <c:v>195.8</c:v>
                </c:pt>
                <c:pt idx="4">
                  <c:v>295.60000000000002</c:v>
                </c:pt>
                <c:pt idx="5">
                  <c:v>161.30000000000001</c:v>
                </c:pt>
                <c:pt idx="6">
                  <c:v>696.5</c:v>
                </c:pt>
                <c:pt idx="7">
                  <c:v>585.20000000000005</c:v>
                </c:pt>
                <c:pt idx="8">
                  <c:v>201.6</c:v>
                </c:pt>
                <c:pt idx="9">
                  <c:v>77.3</c:v>
                </c:pt>
                <c:pt idx="10">
                  <c:v>56.2</c:v>
                </c:pt>
                <c:pt idx="11">
                  <c:v>321.8</c:v>
                </c:pt>
                <c:pt idx="12">
                  <c:v>153.1</c:v>
                </c:pt>
                <c:pt idx="13">
                  <c:v>3058.4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8B-0445-99F9-82C81FCAF3B4}"/>
            </c:ext>
          </c:extLst>
        </c:ser>
        <c:ser>
          <c:idx val="1"/>
          <c:order val="1"/>
          <c:tx>
            <c:strRef>
              <c:f>'Population Data'!$G$62</c:f>
              <c:strCache>
                <c:ptCount val="1"/>
                <c:pt idx="0">
                  <c:v> Region Population (thousands)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'Population Data'!$E$63:$E$76</c:f>
              <c:strCache>
                <c:ptCount val="14"/>
                <c:pt idx="0">
                  <c:v>Nukus</c:v>
                </c:pt>
                <c:pt idx="1">
                  <c:v>Andijan</c:v>
                </c:pt>
                <c:pt idx="2">
                  <c:v>Bukhara</c:v>
                </c:pt>
                <c:pt idx="3">
                  <c:v>Jizzakh</c:v>
                </c:pt>
                <c:pt idx="4">
                  <c:v>Qarshi</c:v>
                </c:pt>
                <c:pt idx="5">
                  <c:v>Navoi</c:v>
                </c:pt>
                <c:pt idx="6">
                  <c:v>Namangan</c:v>
                </c:pt>
                <c:pt idx="7">
                  <c:v>Samarkand</c:v>
                </c:pt>
                <c:pt idx="8">
                  <c:v>Termiz</c:v>
                </c:pt>
                <c:pt idx="9">
                  <c:v>Gulistan</c:v>
                </c:pt>
                <c:pt idx="10">
                  <c:v>Nurafshon</c:v>
                </c:pt>
                <c:pt idx="11">
                  <c:v>Fergana </c:v>
                </c:pt>
                <c:pt idx="12">
                  <c:v>Urgench</c:v>
                </c:pt>
                <c:pt idx="13">
                  <c:v>Tashkent</c:v>
                </c:pt>
              </c:strCache>
            </c:strRef>
          </c:cat>
          <c:val>
            <c:numRef>
              <c:f>'Population Data'!$G$63:$G$76</c:f>
              <c:numCache>
                <c:formatCode>0.0</c:formatCode>
                <c:ptCount val="14"/>
                <c:pt idx="0">
                  <c:v>2008.8</c:v>
                </c:pt>
                <c:pt idx="1">
                  <c:v>3409</c:v>
                </c:pt>
                <c:pt idx="2">
                  <c:v>2050.6</c:v>
                </c:pt>
                <c:pt idx="3">
                  <c:v>1514.5</c:v>
                </c:pt>
                <c:pt idx="4">
                  <c:v>3577</c:v>
                </c:pt>
                <c:pt idx="5">
                  <c:v>1079.9000000000001</c:v>
                </c:pt>
                <c:pt idx="6">
                  <c:v>3079.9</c:v>
                </c:pt>
                <c:pt idx="7">
                  <c:v>4227.3</c:v>
                </c:pt>
                <c:pt idx="8">
                  <c:v>2891.7</c:v>
                </c:pt>
                <c:pt idx="9">
                  <c:v>917.9</c:v>
                </c:pt>
                <c:pt idx="10">
                  <c:v>3066</c:v>
                </c:pt>
                <c:pt idx="11">
                  <c:v>4079.5</c:v>
                </c:pt>
                <c:pt idx="12">
                  <c:v>2002.8</c:v>
                </c:pt>
                <c:pt idx="13">
                  <c:v>3058.4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8B-0445-99F9-82C81FCA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86315168"/>
        <c:axId val="386323752"/>
      </c:barChart>
      <c:catAx>
        <c:axId val="3863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23752"/>
        <c:crosses val="autoZero"/>
        <c:auto val="1"/>
        <c:lblAlgn val="ctr"/>
        <c:lblOffset val="100"/>
        <c:noMultiLvlLbl val="0"/>
      </c:catAx>
      <c:valAx>
        <c:axId val="3863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410634</xdr:colOff>
      <xdr:row>0</xdr:row>
      <xdr:rowOff>84667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368300</xdr:colOff>
      <xdr:row>18</xdr:row>
      <xdr:rowOff>169333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11</xdr:col>
      <xdr:colOff>182880</xdr:colOff>
      <xdr:row>51</xdr:row>
      <xdr:rowOff>50800</xdr:rowOff>
    </xdr:from>
    <xdr:to>
      <xdr:col>18</xdr:col>
      <xdr:colOff>60960</xdr:colOff>
      <xdr:row>65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E6B9DD3-9AD8-A0F9-6222-3097CBAAF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182880</xdr:colOff>
      <xdr:row>66</xdr:row>
      <xdr:rowOff>20320</xdr:rowOff>
    </xdr:from>
    <xdr:to>
      <xdr:col>18</xdr:col>
      <xdr:colOff>60960</xdr:colOff>
      <xdr:row>80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90BC8AFB-4008-3DDD-F6BC-DD317371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uz/en/press-center/news-of-committee/63476-ajsi-udud-a-olisi-soni-eng-tez-smo-da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="85" zoomScaleNormal="85" workbookViewId="0">
      <selection activeCell="I18" sqref="I18"/>
    </sheetView>
  </sheetViews>
  <sheetFormatPr defaultColWidth="8.85546875" defaultRowHeight="15"/>
  <cols>
    <col min="1" max="1" width="21.7109375" customWidth="1"/>
    <col min="2" max="2" width="26.28515625" customWidth="1"/>
    <col min="3" max="3" width="5.140625" customWidth="1"/>
    <col min="4" max="4" width="3.42578125" customWidth="1"/>
    <col min="6" max="6" width="13.42578125" customWidth="1"/>
    <col min="7" max="7" width="14.140625" customWidth="1"/>
    <col min="8" max="8" width="9.85546875" customWidth="1"/>
    <col min="9" max="9" width="10.7109375" bestFit="1" customWidth="1"/>
    <col min="10" max="10" width="11.140625" style="7" bestFit="1" customWidth="1"/>
  </cols>
  <sheetData>
    <row r="1" spans="1:15" ht="18.75">
      <c r="A1" s="6" t="s">
        <v>0</v>
      </c>
      <c r="B1" s="7"/>
      <c r="C1" s="7"/>
      <c r="D1" s="7"/>
      <c r="E1" s="7" t="s">
        <v>23</v>
      </c>
      <c r="G1" s="7"/>
    </row>
    <row r="2" spans="1:15">
      <c r="A2" s="7" t="s">
        <v>1</v>
      </c>
      <c r="B2" s="7" t="s">
        <v>2</v>
      </c>
      <c r="C2" s="7"/>
      <c r="D2" s="7"/>
      <c r="E2" s="7"/>
      <c r="F2" s="7" t="s">
        <v>50</v>
      </c>
      <c r="G2" s="7" t="s">
        <v>43</v>
      </c>
      <c r="H2" s="7" t="s">
        <v>27</v>
      </c>
      <c r="I2" s="7" t="s">
        <v>52</v>
      </c>
      <c r="J2" s="7" t="s">
        <v>51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49</v>
      </c>
    </row>
    <row r="3" spans="1:15">
      <c r="A3" s="7" t="s">
        <v>3</v>
      </c>
      <c r="B3" s="7">
        <v>2008.8</v>
      </c>
      <c r="C3" s="7"/>
      <c r="D3" s="7"/>
      <c r="E3" s="7">
        <v>2.8</v>
      </c>
      <c r="F3" s="7">
        <f t="shared" ref="F3:F16" si="0">(((E3*100)/$E$18))*$A$19/100</f>
        <v>1497.7744075829385</v>
      </c>
      <c r="G3" s="7" t="s">
        <v>28</v>
      </c>
      <c r="H3" s="12">
        <v>339.2</v>
      </c>
      <c r="I3" s="7">
        <f>(H3/B3)*F3*(K3*$B$24+L3*$B$25+M3*$B$26+N3*$B$27)/100</f>
        <v>293.52704039620932</v>
      </c>
      <c r="J3" s="7">
        <f>I3/H3*1000</f>
        <v>865.35094456429636</v>
      </c>
      <c r="K3">
        <v>18.600000000000001</v>
      </c>
      <c r="L3">
        <v>24.9</v>
      </c>
      <c r="M3" s="7">
        <v>8.3000000000000007</v>
      </c>
      <c r="N3" s="7">
        <v>48.2</v>
      </c>
      <c r="O3">
        <f>SUM(K3:N3)</f>
        <v>100</v>
      </c>
    </row>
    <row r="4" spans="1:15">
      <c r="A4" s="7" t="s">
        <v>4</v>
      </c>
      <c r="B4" s="7">
        <v>3409</v>
      </c>
      <c r="C4" s="7"/>
      <c r="D4" s="7"/>
      <c r="E4" s="7">
        <v>5.8</v>
      </c>
      <c r="F4" s="7">
        <f t="shared" si="0"/>
        <v>3102.5327014218014</v>
      </c>
      <c r="G4" s="7" t="s">
        <v>29</v>
      </c>
      <c r="H4" s="12">
        <v>480.8</v>
      </c>
      <c r="I4" s="7">
        <f t="shared" ref="I4:I15" si="1">(H4/B4)*F4*(K4*$B$24+L4*$B$25+M4*$B$26+N4*$B$27)/100</f>
        <v>441.2957329092909</v>
      </c>
      <c r="J4" s="7">
        <f t="shared" ref="J4:J17" si="2">I4/H4*1000</f>
        <v>917.83638292281796</v>
      </c>
      <c r="K4">
        <v>31.6</v>
      </c>
      <c r="L4">
        <v>29.1</v>
      </c>
      <c r="M4" s="7">
        <v>5</v>
      </c>
      <c r="N4" s="7">
        <v>34.299999999999997</v>
      </c>
      <c r="O4">
        <f t="shared" ref="O4:O17" si="3">SUM(K4:N4)</f>
        <v>100</v>
      </c>
    </row>
    <row r="5" spans="1:15">
      <c r="A5" s="7" t="s">
        <v>5</v>
      </c>
      <c r="B5" s="7">
        <v>2050.6</v>
      </c>
      <c r="C5" s="7"/>
      <c r="D5" s="7"/>
      <c r="E5" s="7">
        <v>4.5</v>
      </c>
      <c r="F5" s="7">
        <f t="shared" si="0"/>
        <v>2407.1374407582939</v>
      </c>
      <c r="G5" s="7" t="s">
        <v>30</v>
      </c>
      <c r="H5" s="12">
        <v>269.5</v>
      </c>
      <c r="I5" s="7">
        <f t="shared" si="1"/>
        <v>306.01301107825111</v>
      </c>
      <c r="J5" s="7">
        <f t="shared" si="2"/>
        <v>1135.4842711623419</v>
      </c>
      <c r="K5">
        <v>35.200000000000003</v>
      </c>
      <c r="L5">
        <v>20.100000000000001</v>
      </c>
      <c r="M5" s="7">
        <v>10</v>
      </c>
      <c r="N5" s="7">
        <v>34.700000000000003</v>
      </c>
      <c r="O5">
        <f t="shared" si="3"/>
        <v>100.00000000000001</v>
      </c>
    </row>
    <row r="6" spans="1:15">
      <c r="A6" s="7" t="s">
        <v>6</v>
      </c>
      <c r="B6" s="7">
        <v>1514.5</v>
      </c>
      <c r="C6" s="7"/>
      <c r="D6" s="7"/>
      <c r="E6" s="7">
        <v>2.8</v>
      </c>
      <c r="F6" s="7">
        <f t="shared" si="0"/>
        <v>1497.7744075829385</v>
      </c>
      <c r="G6" s="7" t="s">
        <v>31</v>
      </c>
      <c r="H6" s="12">
        <v>195.8</v>
      </c>
      <c r="I6" s="7">
        <f t="shared" si="1"/>
        <v>185.62105640405625</v>
      </c>
      <c r="J6" s="7">
        <f t="shared" si="2"/>
        <v>948.01356692572131</v>
      </c>
      <c r="K6">
        <v>37.5</v>
      </c>
      <c r="L6">
        <v>20.3</v>
      </c>
      <c r="M6" s="7">
        <v>6.1</v>
      </c>
      <c r="N6" s="7">
        <v>36.1</v>
      </c>
      <c r="O6">
        <f t="shared" si="3"/>
        <v>100</v>
      </c>
    </row>
    <row r="7" spans="1:15">
      <c r="A7" s="7" t="s">
        <v>7</v>
      </c>
      <c r="B7" s="7">
        <v>3577</v>
      </c>
      <c r="C7" s="7"/>
      <c r="D7" s="7"/>
      <c r="E7" s="7">
        <v>5.3</v>
      </c>
      <c r="F7" s="7">
        <f t="shared" si="0"/>
        <v>2835.0729857819906</v>
      </c>
      <c r="G7" s="7" t="s">
        <v>32</v>
      </c>
      <c r="H7" s="12">
        <v>295.60000000000002</v>
      </c>
      <c r="I7" s="7">
        <f t="shared" si="1"/>
        <v>232.71810339596189</v>
      </c>
      <c r="J7" s="7">
        <f t="shared" si="2"/>
        <v>787.2736921378953</v>
      </c>
      <c r="K7">
        <v>34.200000000000003</v>
      </c>
      <c r="L7">
        <v>20.100000000000001</v>
      </c>
      <c r="M7" s="7">
        <v>7.2</v>
      </c>
      <c r="N7" s="7">
        <v>38.5</v>
      </c>
      <c r="O7">
        <f t="shared" si="3"/>
        <v>100</v>
      </c>
    </row>
    <row r="8" spans="1:15">
      <c r="A8" s="7" t="s">
        <v>8</v>
      </c>
      <c r="B8" s="7">
        <v>1079.9000000000001</v>
      </c>
      <c r="C8" s="7"/>
      <c r="D8" s="7"/>
      <c r="E8" s="7">
        <v>8.5</v>
      </c>
      <c r="F8" s="7">
        <f t="shared" si="0"/>
        <v>4546.8151658767774</v>
      </c>
      <c r="G8" s="7" t="s">
        <v>33</v>
      </c>
      <c r="H8" s="7">
        <v>161.30000000000001</v>
      </c>
      <c r="I8" s="7">
        <f t="shared" si="1"/>
        <v>776.86612774159789</v>
      </c>
      <c r="J8" s="7">
        <f t="shared" si="2"/>
        <v>4816.2810151369986</v>
      </c>
      <c r="K8">
        <v>9.4</v>
      </c>
      <c r="L8">
        <v>75.099999999999994</v>
      </c>
      <c r="M8" s="7">
        <v>3.6</v>
      </c>
      <c r="N8" s="7">
        <v>11.9</v>
      </c>
      <c r="O8">
        <f t="shared" si="3"/>
        <v>100</v>
      </c>
    </row>
    <row r="9" spans="1:15">
      <c r="A9" s="7" t="s">
        <v>9</v>
      </c>
      <c r="B9" s="7">
        <v>3079.9</v>
      </c>
      <c r="C9" s="7"/>
      <c r="D9" s="7"/>
      <c r="E9" s="7">
        <v>4.0999999999999996</v>
      </c>
      <c r="F9" s="7">
        <f t="shared" si="0"/>
        <v>2193.1696682464449</v>
      </c>
      <c r="G9" s="7" t="s">
        <v>34</v>
      </c>
      <c r="H9" s="7">
        <v>696.5</v>
      </c>
      <c r="I9" s="7">
        <f t="shared" si="1"/>
        <v>519.33177501734588</v>
      </c>
      <c r="J9" s="7">
        <f t="shared" si="2"/>
        <v>745.6306891849905</v>
      </c>
      <c r="K9">
        <v>30.3</v>
      </c>
      <c r="L9">
        <v>18.600000000000001</v>
      </c>
      <c r="M9" s="7">
        <v>6.7</v>
      </c>
      <c r="N9" s="7">
        <v>44.4</v>
      </c>
      <c r="O9">
        <f t="shared" si="3"/>
        <v>100</v>
      </c>
    </row>
    <row r="10" spans="1:15">
      <c r="A10" s="7" t="s">
        <v>10</v>
      </c>
      <c r="B10" s="7">
        <v>4227.3</v>
      </c>
      <c r="C10" s="7"/>
      <c r="D10" s="7"/>
      <c r="E10" s="7">
        <v>6.5</v>
      </c>
      <c r="F10" s="7">
        <f t="shared" si="0"/>
        <v>3476.9763033175359</v>
      </c>
      <c r="G10" s="7" t="s">
        <v>35</v>
      </c>
      <c r="H10" s="7">
        <v>585.20000000000005</v>
      </c>
      <c r="I10" s="7">
        <f t="shared" si="1"/>
        <v>517.28540787126963</v>
      </c>
      <c r="J10" s="7">
        <f t="shared" si="2"/>
        <v>883.9463565811169</v>
      </c>
      <c r="K10">
        <v>28.6</v>
      </c>
      <c r="L10">
        <v>17.7</v>
      </c>
      <c r="M10" s="7">
        <v>5.8</v>
      </c>
      <c r="N10" s="7">
        <v>47.9</v>
      </c>
      <c r="O10">
        <f t="shared" si="3"/>
        <v>100</v>
      </c>
    </row>
    <row r="11" spans="1:15">
      <c r="A11" s="7" t="s">
        <v>11</v>
      </c>
      <c r="B11" s="7">
        <v>2891.7</v>
      </c>
      <c r="C11" s="7"/>
      <c r="D11" s="7"/>
      <c r="E11" s="7">
        <v>3.8</v>
      </c>
      <c r="F11" s="7">
        <f t="shared" si="0"/>
        <v>2032.693838862559</v>
      </c>
      <c r="G11" s="7" t="s">
        <v>36</v>
      </c>
      <c r="H11" s="7">
        <v>201.6</v>
      </c>
      <c r="I11" s="7">
        <f t="shared" si="1"/>
        <v>127.79665735154725</v>
      </c>
      <c r="J11" s="7">
        <f t="shared" si="2"/>
        <v>633.91199083108768</v>
      </c>
      <c r="K11">
        <v>44.4</v>
      </c>
      <c r="L11">
        <v>8.3000000000000007</v>
      </c>
      <c r="M11" s="7">
        <v>8.1</v>
      </c>
      <c r="N11" s="7">
        <v>39.200000000000003</v>
      </c>
      <c r="O11">
        <f t="shared" si="3"/>
        <v>100</v>
      </c>
    </row>
    <row r="12" spans="1:15">
      <c r="A12" s="7" t="s">
        <v>12</v>
      </c>
      <c r="B12" s="7">
        <v>917.9</v>
      </c>
      <c r="C12" s="7"/>
      <c r="D12" s="7"/>
      <c r="E12" s="7">
        <v>1.9</v>
      </c>
      <c r="F12" s="7">
        <f t="shared" si="0"/>
        <v>1016.3469194312795</v>
      </c>
      <c r="G12" s="7" t="s">
        <v>37</v>
      </c>
      <c r="H12" s="7">
        <v>77.3</v>
      </c>
      <c r="I12" s="7">
        <f t="shared" si="1"/>
        <v>86.001440497901385</v>
      </c>
      <c r="J12" s="7">
        <f t="shared" si="2"/>
        <v>1112.5671474502119</v>
      </c>
      <c r="K12">
        <v>30.3</v>
      </c>
      <c r="L12">
        <v>32.700000000000003</v>
      </c>
      <c r="M12" s="7">
        <v>6.7</v>
      </c>
      <c r="N12" s="7">
        <v>30.3</v>
      </c>
      <c r="O12">
        <f t="shared" si="3"/>
        <v>100</v>
      </c>
    </row>
    <row r="13" spans="1:15">
      <c r="A13" s="7" t="s">
        <v>13</v>
      </c>
      <c r="B13" s="7">
        <v>3066</v>
      </c>
      <c r="C13" s="7"/>
      <c r="D13" s="7"/>
      <c r="E13" s="7">
        <v>10.199999999999999</v>
      </c>
      <c r="F13" s="7">
        <f t="shared" si="0"/>
        <v>5456.1781990521322</v>
      </c>
      <c r="G13" s="11" t="s">
        <v>13</v>
      </c>
      <c r="H13" s="11">
        <v>3066</v>
      </c>
      <c r="I13" s="7">
        <v>5456.1781990521322</v>
      </c>
      <c r="J13" s="13">
        <f t="shared" si="2"/>
        <v>1779.5754073881708</v>
      </c>
      <c r="K13" s="14">
        <v>17.8</v>
      </c>
      <c r="L13" s="14">
        <v>49.2</v>
      </c>
      <c r="M13" s="13">
        <v>6.1</v>
      </c>
      <c r="N13" s="13">
        <v>26.9</v>
      </c>
      <c r="O13" s="14">
        <f t="shared" si="3"/>
        <v>100</v>
      </c>
    </row>
    <row r="14" spans="1:15">
      <c r="A14" s="7" t="s">
        <v>14</v>
      </c>
      <c r="B14" s="7">
        <v>4079.5</v>
      </c>
      <c r="C14" s="7"/>
      <c r="D14" s="7"/>
      <c r="E14" s="7">
        <v>6</v>
      </c>
      <c r="F14" s="7">
        <f t="shared" si="0"/>
        <v>3209.5165876777255</v>
      </c>
      <c r="G14" s="7" t="s">
        <v>38</v>
      </c>
      <c r="H14" s="7">
        <v>321.8</v>
      </c>
      <c r="I14" s="7">
        <f t="shared" si="1"/>
        <v>260.71835925102334</v>
      </c>
      <c r="J14" s="7">
        <f t="shared" si="2"/>
        <v>810.18756759174437</v>
      </c>
      <c r="K14">
        <v>31.4</v>
      </c>
      <c r="L14">
        <v>20.3</v>
      </c>
      <c r="M14" s="7">
        <v>6.5</v>
      </c>
      <c r="N14" s="7">
        <v>41.8</v>
      </c>
      <c r="O14">
        <f t="shared" si="3"/>
        <v>100</v>
      </c>
    </row>
    <row r="15" spans="1:15">
      <c r="A15" s="7" t="s">
        <v>15</v>
      </c>
      <c r="B15" s="7">
        <v>2002.8</v>
      </c>
      <c r="C15" s="7"/>
      <c r="D15" s="7"/>
      <c r="E15" s="7">
        <v>3.2</v>
      </c>
      <c r="F15" s="7">
        <f t="shared" si="0"/>
        <v>1711.7421800947868</v>
      </c>
      <c r="G15" s="7" t="s">
        <v>40</v>
      </c>
      <c r="H15" s="7">
        <v>153.1</v>
      </c>
      <c r="I15" s="7">
        <f t="shared" si="1"/>
        <v>126.14004871814529</v>
      </c>
      <c r="J15" s="7">
        <f t="shared" si="2"/>
        <v>823.90626203883278</v>
      </c>
      <c r="K15">
        <v>37.200000000000003</v>
      </c>
      <c r="L15">
        <v>18.2</v>
      </c>
      <c r="M15" s="7">
        <v>7</v>
      </c>
      <c r="N15" s="7">
        <v>37.6</v>
      </c>
      <c r="O15">
        <f t="shared" si="3"/>
        <v>100</v>
      </c>
    </row>
    <row r="16" spans="1:15">
      <c r="A16" s="7" t="s">
        <v>16</v>
      </c>
      <c r="B16" s="7">
        <v>3058.4</v>
      </c>
      <c r="C16" s="7"/>
      <c r="D16" s="7"/>
      <c r="E16" s="7">
        <v>19</v>
      </c>
      <c r="F16" s="7">
        <f t="shared" si="0"/>
        <v>10163.469194312796</v>
      </c>
      <c r="G16" s="7" t="s">
        <v>41</v>
      </c>
      <c r="H16" s="7">
        <v>3058.4</v>
      </c>
      <c r="I16" s="15">
        <v>10163.469999999999</v>
      </c>
      <c r="J16" s="7">
        <f t="shared" si="2"/>
        <v>3323.1330107245617</v>
      </c>
      <c r="K16">
        <v>0</v>
      </c>
      <c r="L16">
        <v>29.6</v>
      </c>
      <c r="M16" s="7">
        <v>8.1999999999999993</v>
      </c>
      <c r="N16" s="7">
        <v>62.2</v>
      </c>
      <c r="O16">
        <f t="shared" si="3"/>
        <v>100</v>
      </c>
    </row>
    <row r="17" spans="1:15">
      <c r="A17" s="7"/>
      <c r="B17" s="7"/>
      <c r="C17" s="7"/>
      <c r="D17" s="7"/>
      <c r="G17" s="7" t="s">
        <v>39</v>
      </c>
      <c r="H17" s="7">
        <v>56.2</v>
      </c>
      <c r="I17" s="7">
        <f>(H17/B13)*F13*(K17*$B$24+L17*$B$25+M17*$B$26+N17*$B$27)/100</f>
        <v>110.843452429267</v>
      </c>
      <c r="J17" s="7">
        <f t="shared" si="2"/>
        <v>1972.3034240083095</v>
      </c>
      <c r="K17">
        <v>17.8</v>
      </c>
      <c r="L17">
        <v>49.2</v>
      </c>
      <c r="M17" s="7">
        <v>6.1</v>
      </c>
      <c r="N17" s="7">
        <v>26.9</v>
      </c>
      <c r="O17">
        <f t="shared" si="3"/>
        <v>100</v>
      </c>
    </row>
    <row r="18" spans="1:15">
      <c r="A18" s="7"/>
      <c r="B18" s="7"/>
      <c r="C18" s="7"/>
      <c r="D18" s="7" t="s">
        <v>48</v>
      </c>
      <c r="E18" s="7">
        <f>SUM(E3:E16)</f>
        <v>84.399999999999991</v>
      </c>
      <c r="F18" s="8">
        <f>SUM(F3:F16)</f>
        <v>45147.200000000004</v>
      </c>
      <c r="G18" s="7"/>
      <c r="H18" s="8">
        <f>SUM(H3:H17)-H13</f>
        <v>6892.3000000000011</v>
      </c>
      <c r="I18" s="17">
        <f>SUM(I3:I17)-I13</f>
        <v>14147.628213061866</v>
      </c>
      <c r="J18" s="18">
        <f>I18/A19</f>
        <v>0.31336668083650515</v>
      </c>
    </row>
    <row r="19" spans="1:15">
      <c r="A19" s="9">
        <v>45147.199999999997</v>
      </c>
      <c r="B19" s="7" t="s">
        <v>26</v>
      </c>
      <c r="C19" s="7"/>
      <c r="D19" s="7"/>
      <c r="E19" s="7"/>
      <c r="F19" s="7"/>
      <c r="G19" s="7" t="s">
        <v>57</v>
      </c>
      <c r="H19" s="9">
        <f>H18/37000*100</f>
        <v>18.627837837837841</v>
      </c>
      <c r="I19" s="10" t="s">
        <v>42</v>
      </c>
      <c r="J19" s="7">
        <f>SUM(J3:J17)</f>
        <v>21555.4017286491</v>
      </c>
    </row>
    <row r="20" spans="1:15">
      <c r="A20" s="9">
        <v>1221.3</v>
      </c>
      <c r="B20" s="7" t="s">
        <v>24</v>
      </c>
      <c r="C20" s="7"/>
      <c r="D20" s="7"/>
      <c r="E20" s="7"/>
      <c r="F20" s="7"/>
      <c r="G20" s="7" t="s">
        <v>58</v>
      </c>
      <c r="H20" s="7"/>
      <c r="I20" s="7"/>
    </row>
    <row r="21" spans="1:15">
      <c r="A21" s="9">
        <v>12567</v>
      </c>
      <c r="B21" s="7" t="s">
        <v>25</v>
      </c>
      <c r="C21" s="7"/>
      <c r="D21" s="7"/>
      <c r="E21" s="7"/>
      <c r="F21" s="7"/>
      <c r="G21" s="7"/>
      <c r="H21" s="7"/>
      <c r="I21" s="7"/>
    </row>
    <row r="23" spans="1:15">
      <c r="H23" t="s">
        <v>70</v>
      </c>
    </row>
    <row r="24" spans="1:15">
      <c r="A24" t="s">
        <v>53</v>
      </c>
      <c r="B24">
        <v>0.3</v>
      </c>
    </row>
    <row r="25" spans="1:15" ht="15.75">
      <c r="A25" t="s">
        <v>54</v>
      </c>
      <c r="B25">
        <v>1.2</v>
      </c>
      <c r="D25" s="3"/>
    </row>
    <row r="26" spans="1:15" ht="15.75">
      <c r="A26" t="s">
        <v>55</v>
      </c>
      <c r="B26">
        <v>1</v>
      </c>
      <c r="D26" s="4"/>
      <c r="E26" t="s">
        <v>59</v>
      </c>
      <c r="F26" t="s">
        <v>60</v>
      </c>
      <c r="G26" t="s">
        <v>61</v>
      </c>
      <c r="H26" t="s">
        <v>62</v>
      </c>
      <c r="I26" t="s">
        <v>63</v>
      </c>
      <c r="J26" s="7" t="s">
        <v>64</v>
      </c>
      <c r="K26" t="s">
        <v>65</v>
      </c>
      <c r="L26" t="s">
        <v>66</v>
      </c>
      <c r="M26" t="s">
        <v>67</v>
      </c>
      <c r="N26" t="s">
        <v>68</v>
      </c>
    </row>
    <row r="27" spans="1:15" ht="15.75">
      <c r="A27" t="s">
        <v>56</v>
      </c>
      <c r="B27">
        <v>1.5</v>
      </c>
      <c r="D27" s="4"/>
      <c r="E27" t="s">
        <v>28</v>
      </c>
      <c r="F27" s="16">
        <v>339.2</v>
      </c>
      <c r="G27" s="16">
        <v>2008.8</v>
      </c>
      <c r="H27" s="16">
        <v>1497.7744075829385</v>
      </c>
      <c r="I27" s="16">
        <v>293.52704039620932</v>
      </c>
      <c r="J27" s="16">
        <v>865.35094456429636</v>
      </c>
      <c r="K27" s="16">
        <v>18.600000000000001</v>
      </c>
      <c r="L27" s="16">
        <v>24.9</v>
      </c>
      <c r="M27" s="16">
        <v>8.3000000000000007</v>
      </c>
      <c r="N27" s="16">
        <v>48.2</v>
      </c>
    </row>
    <row r="28" spans="1:15" ht="15.75">
      <c r="D28" s="4"/>
      <c r="E28" t="s">
        <v>29</v>
      </c>
      <c r="F28" s="16">
        <v>480.8</v>
      </c>
      <c r="G28" s="16">
        <v>3409</v>
      </c>
      <c r="H28" s="16">
        <v>3102.5327014218014</v>
      </c>
      <c r="I28" s="16">
        <v>441.2957329092909</v>
      </c>
      <c r="J28" s="16">
        <v>917.83638292281796</v>
      </c>
      <c r="K28" s="16">
        <v>31.6</v>
      </c>
      <c r="L28" s="16">
        <v>29.1</v>
      </c>
      <c r="M28" s="16">
        <v>5</v>
      </c>
      <c r="N28" s="16">
        <v>34.299999999999997</v>
      </c>
    </row>
    <row r="29" spans="1:15" ht="15.75">
      <c r="D29" s="4"/>
      <c r="E29" t="s">
        <v>30</v>
      </c>
      <c r="F29" s="16">
        <v>269.5</v>
      </c>
      <c r="G29" s="16">
        <v>2050.6</v>
      </c>
      <c r="H29" s="16">
        <v>2407.1374407582939</v>
      </c>
      <c r="I29" s="16">
        <v>306.01301107825111</v>
      </c>
      <c r="J29" s="16">
        <v>1135.4842711623419</v>
      </c>
      <c r="K29" s="16">
        <v>35.200000000000003</v>
      </c>
      <c r="L29" s="16">
        <v>20.100000000000001</v>
      </c>
      <c r="M29" s="16">
        <v>10</v>
      </c>
      <c r="N29" s="16">
        <v>34.700000000000003</v>
      </c>
    </row>
    <row r="30" spans="1:15" ht="15.75">
      <c r="D30" s="4"/>
      <c r="E30" t="s">
        <v>31</v>
      </c>
      <c r="F30" s="16">
        <v>195.8</v>
      </c>
      <c r="G30" s="16">
        <v>1514.5</v>
      </c>
      <c r="H30" s="16">
        <v>1497.7744075829385</v>
      </c>
      <c r="I30" s="16">
        <v>185.62105640405625</v>
      </c>
      <c r="J30" s="16">
        <v>948.01356692572131</v>
      </c>
      <c r="K30" s="16">
        <v>37.5</v>
      </c>
      <c r="L30" s="16">
        <v>20.3</v>
      </c>
      <c r="M30" s="16">
        <v>6.1</v>
      </c>
      <c r="N30" s="16">
        <v>36.1</v>
      </c>
    </row>
    <row r="31" spans="1:15" ht="15.75">
      <c r="D31" s="4"/>
      <c r="E31" t="s">
        <v>32</v>
      </c>
      <c r="F31" s="16">
        <v>295.60000000000002</v>
      </c>
      <c r="G31" s="16">
        <v>3577</v>
      </c>
      <c r="H31" s="16">
        <v>2835.0729857819906</v>
      </c>
      <c r="I31" s="16">
        <v>232.71810339596189</v>
      </c>
      <c r="J31" s="16">
        <v>787.2736921378953</v>
      </c>
      <c r="K31" s="16">
        <v>34.200000000000003</v>
      </c>
      <c r="L31" s="16">
        <v>20.100000000000001</v>
      </c>
      <c r="M31" s="16">
        <v>7.2</v>
      </c>
      <c r="N31" s="16">
        <v>38.5</v>
      </c>
    </row>
    <row r="32" spans="1:15" ht="15.75">
      <c r="D32" s="4"/>
      <c r="E32" t="s">
        <v>33</v>
      </c>
      <c r="F32" s="16">
        <v>161.30000000000001</v>
      </c>
      <c r="G32" s="16">
        <v>1079.9000000000001</v>
      </c>
      <c r="H32" s="16">
        <v>4546.8151658767774</v>
      </c>
      <c r="I32" s="16">
        <v>776.86612774159789</v>
      </c>
      <c r="J32" s="16">
        <v>4816.2810151369986</v>
      </c>
      <c r="K32" s="16">
        <v>9.4</v>
      </c>
      <c r="L32" s="16">
        <v>75.099999999999994</v>
      </c>
      <c r="M32" s="16">
        <v>3.6</v>
      </c>
      <c r="N32" s="16">
        <v>11.9</v>
      </c>
    </row>
    <row r="33" spans="4:14" ht="15.75">
      <c r="D33" s="4"/>
      <c r="E33" t="s">
        <v>34</v>
      </c>
      <c r="F33" s="16">
        <v>696.5</v>
      </c>
      <c r="G33" s="16">
        <v>3079.9</v>
      </c>
      <c r="H33" s="16">
        <v>2193.1696682464449</v>
      </c>
      <c r="I33" s="16">
        <v>519.33177501734588</v>
      </c>
      <c r="J33" s="16">
        <v>745.6306891849905</v>
      </c>
      <c r="K33" s="16">
        <v>30.3</v>
      </c>
      <c r="L33" s="16">
        <v>18.600000000000001</v>
      </c>
      <c r="M33" s="16">
        <v>6.7</v>
      </c>
      <c r="N33" s="16">
        <v>44.4</v>
      </c>
    </row>
    <row r="34" spans="4:14" ht="15.75">
      <c r="D34" s="4"/>
      <c r="E34" t="s">
        <v>35</v>
      </c>
      <c r="F34" s="16">
        <v>585.20000000000005</v>
      </c>
      <c r="G34" s="16">
        <v>4227.3</v>
      </c>
      <c r="H34" s="16">
        <v>3476.9763033175359</v>
      </c>
      <c r="I34" s="16">
        <v>517.28540787126963</v>
      </c>
      <c r="J34" s="16">
        <v>883.9463565811169</v>
      </c>
      <c r="K34" s="16">
        <v>28.6</v>
      </c>
      <c r="L34" s="16">
        <v>17.7</v>
      </c>
      <c r="M34" s="16">
        <v>5.8</v>
      </c>
      <c r="N34" s="16">
        <v>47.9</v>
      </c>
    </row>
    <row r="35" spans="4:14" ht="15.75">
      <c r="D35" s="4"/>
      <c r="E35" t="s">
        <v>36</v>
      </c>
      <c r="F35" s="16">
        <v>201.6</v>
      </c>
      <c r="G35" s="16">
        <v>2891.7</v>
      </c>
      <c r="H35" s="16">
        <v>2032.693838862559</v>
      </c>
      <c r="I35" s="16">
        <v>127.79665735154725</v>
      </c>
      <c r="J35" s="16">
        <v>633.91199083108768</v>
      </c>
      <c r="K35" s="16">
        <v>44.4</v>
      </c>
      <c r="L35" s="16">
        <v>8.3000000000000007</v>
      </c>
      <c r="M35" s="16">
        <v>8.1</v>
      </c>
      <c r="N35" s="16">
        <v>39.200000000000003</v>
      </c>
    </row>
    <row r="36" spans="4:14" ht="15.75">
      <c r="D36" s="4"/>
      <c r="E36" t="s">
        <v>37</v>
      </c>
      <c r="F36" s="16">
        <v>77.3</v>
      </c>
      <c r="G36" s="16">
        <v>917.9</v>
      </c>
      <c r="H36" s="16">
        <v>1016.3469194312795</v>
      </c>
      <c r="I36" s="16">
        <v>86.001440497901385</v>
      </c>
      <c r="J36" s="16">
        <v>1112.5671474502119</v>
      </c>
      <c r="K36" s="16">
        <v>30.3</v>
      </c>
      <c r="L36" s="16">
        <v>32.700000000000003</v>
      </c>
      <c r="M36" s="16">
        <v>6.7</v>
      </c>
      <c r="N36" s="16">
        <v>30.3</v>
      </c>
    </row>
    <row r="37" spans="4:14" ht="15.75">
      <c r="D37" s="4"/>
      <c r="E37" t="s">
        <v>13</v>
      </c>
      <c r="F37" s="16">
        <v>3066</v>
      </c>
      <c r="G37" s="16">
        <v>3066</v>
      </c>
      <c r="H37" s="16">
        <v>5456.1781990521322</v>
      </c>
      <c r="I37" s="16">
        <v>5456.1781990521322</v>
      </c>
      <c r="J37" s="16">
        <v>1779.5754073881708</v>
      </c>
      <c r="K37" s="16">
        <v>17.8</v>
      </c>
      <c r="L37" s="16">
        <v>49.2</v>
      </c>
      <c r="M37" s="16">
        <v>6.1</v>
      </c>
      <c r="N37" s="16">
        <v>26.9</v>
      </c>
    </row>
    <row r="38" spans="4:14" ht="15.75">
      <c r="D38" s="4"/>
      <c r="E38" t="s">
        <v>38</v>
      </c>
      <c r="F38" s="16">
        <v>321.8</v>
      </c>
      <c r="G38" s="16">
        <v>4079.5</v>
      </c>
      <c r="H38" s="16">
        <v>3209.5165876777255</v>
      </c>
      <c r="I38" s="16">
        <v>260.71835925102334</v>
      </c>
      <c r="J38" s="16">
        <v>810.18756759174437</v>
      </c>
      <c r="K38" s="16">
        <v>31.4</v>
      </c>
      <c r="L38" s="16">
        <v>20.3</v>
      </c>
      <c r="M38" s="16">
        <v>6.5</v>
      </c>
      <c r="N38" s="16">
        <v>41.8</v>
      </c>
    </row>
    <row r="39" spans="4:14" ht="15.75">
      <c r="D39" s="4"/>
      <c r="E39" t="s">
        <v>40</v>
      </c>
      <c r="F39" s="16">
        <v>153.1</v>
      </c>
      <c r="G39" s="16">
        <v>2002.8</v>
      </c>
      <c r="H39" s="16">
        <v>1711.7421800947868</v>
      </c>
      <c r="I39" s="16">
        <v>126.14004871814529</v>
      </c>
      <c r="J39" s="16">
        <v>823.90626203883278</v>
      </c>
      <c r="K39" s="16">
        <v>37.200000000000003</v>
      </c>
      <c r="L39" s="16">
        <v>18.2</v>
      </c>
      <c r="M39" s="16">
        <v>7</v>
      </c>
      <c r="N39" s="16">
        <v>37.6</v>
      </c>
    </row>
    <row r="40" spans="4:14" ht="15.75">
      <c r="D40" s="5"/>
      <c r="E40" t="s">
        <v>41</v>
      </c>
      <c r="F40" s="16">
        <v>3058.4</v>
      </c>
      <c r="G40" s="16">
        <v>3058.4</v>
      </c>
      <c r="H40" s="16">
        <v>10163.469194312796</v>
      </c>
      <c r="I40" s="16">
        <v>10163.469999999999</v>
      </c>
      <c r="J40" s="16">
        <v>3323.1330107245617</v>
      </c>
      <c r="K40" s="16">
        <v>0</v>
      </c>
      <c r="L40" s="16">
        <v>29.6</v>
      </c>
      <c r="M40" s="16">
        <v>8.1999999999999993</v>
      </c>
      <c r="N40" s="16">
        <v>62.2</v>
      </c>
    </row>
    <row r="41" spans="4:14">
      <c r="E41" t="s">
        <v>39</v>
      </c>
      <c r="F41" s="16">
        <v>56.2</v>
      </c>
      <c r="G41" s="16"/>
      <c r="H41" s="16"/>
      <c r="I41" s="16">
        <v>110.843452429267</v>
      </c>
      <c r="J41" s="16">
        <v>1972.3034240083095</v>
      </c>
      <c r="K41" s="16">
        <v>17.8</v>
      </c>
      <c r="L41" s="16">
        <v>49.2</v>
      </c>
      <c r="M41" s="16">
        <v>6.1</v>
      </c>
      <c r="N41" s="16">
        <v>26.9</v>
      </c>
    </row>
    <row r="45" spans="4:14">
      <c r="E45" t="s">
        <v>59</v>
      </c>
      <c r="F45" t="s">
        <v>60</v>
      </c>
      <c r="G45" s="7" t="s">
        <v>64</v>
      </c>
      <c r="H45" t="s">
        <v>61</v>
      </c>
      <c r="I45" t="s">
        <v>62</v>
      </c>
      <c r="J45" t="s">
        <v>69</v>
      </c>
    </row>
    <row r="46" spans="4:14">
      <c r="E46" t="s">
        <v>28</v>
      </c>
      <c r="F46" s="16">
        <v>339.2</v>
      </c>
      <c r="G46" s="16">
        <v>865.35094456429636</v>
      </c>
      <c r="H46" s="16">
        <v>2008.8</v>
      </c>
      <c r="I46" s="16">
        <v>1497.7744075829385</v>
      </c>
      <c r="J46" s="16">
        <f>I46/H46*1000</f>
        <v>745.60653503730509</v>
      </c>
    </row>
    <row r="47" spans="4:14">
      <c r="E47" t="s">
        <v>29</v>
      </c>
      <c r="F47" s="16">
        <v>480.8</v>
      </c>
      <c r="G47" s="16">
        <v>917.83638292281796</v>
      </c>
      <c r="H47" s="16">
        <v>3409</v>
      </c>
      <c r="I47" s="16">
        <v>3102.5327014218014</v>
      </c>
      <c r="J47" s="16">
        <f t="shared" ref="J47:J59" si="4">I47/H47*1000</f>
        <v>910.10052843115329</v>
      </c>
    </row>
    <row r="48" spans="4:14">
      <c r="E48" t="s">
        <v>30</v>
      </c>
      <c r="F48" s="16">
        <v>269.5</v>
      </c>
      <c r="G48" s="16">
        <v>1135.4842711623419</v>
      </c>
      <c r="H48" s="16">
        <v>2050.6</v>
      </c>
      <c r="I48" s="16">
        <v>2407.1374407582939</v>
      </c>
      <c r="J48" s="16">
        <f t="shared" si="4"/>
        <v>1173.869814082851</v>
      </c>
    </row>
    <row r="49" spans="5:11">
      <c r="E49" t="s">
        <v>31</v>
      </c>
      <c r="F49" s="16">
        <v>195.8</v>
      </c>
      <c r="G49" s="16">
        <v>948.01356692572131</v>
      </c>
      <c r="H49" s="16">
        <v>1514.5</v>
      </c>
      <c r="I49" s="16">
        <v>1497.7744075829385</v>
      </c>
      <c r="J49" s="16">
        <f t="shared" si="4"/>
        <v>988.95636023964244</v>
      </c>
    </row>
    <row r="50" spans="5:11">
      <c r="E50" t="s">
        <v>32</v>
      </c>
      <c r="F50" s="16">
        <v>295.60000000000002</v>
      </c>
      <c r="G50" s="16">
        <v>787.2736921378953</v>
      </c>
      <c r="H50" s="16">
        <v>3577</v>
      </c>
      <c r="I50" s="16">
        <v>2835.0729857819906</v>
      </c>
      <c r="J50" s="16">
        <f t="shared" si="4"/>
        <v>792.58400497120226</v>
      </c>
    </row>
    <row r="51" spans="5:11">
      <c r="E51" t="s">
        <v>33</v>
      </c>
      <c r="F51" s="16">
        <v>161.30000000000001</v>
      </c>
      <c r="G51" s="16">
        <v>4816.2810151369986</v>
      </c>
      <c r="H51" s="16">
        <v>1079.9000000000001</v>
      </c>
      <c r="I51" s="16">
        <v>4546.8151658767774</v>
      </c>
      <c r="J51" s="16">
        <f t="shared" si="4"/>
        <v>4210.4038946909686</v>
      </c>
    </row>
    <row r="52" spans="5:11">
      <c r="E52" t="s">
        <v>34</v>
      </c>
      <c r="F52" s="16">
        <v>696.5</v>
      </c>
      <c r="G52" s="16">
        <v>745.6306891849905</v>
      </c>
      <c r="H52" s="16">
        <v>3079.9</v>
      </c>
      <c r="I52" s="16">
        <v>2193.1696682464449</v>
      </c>
      <c r="J52" s="16">
        <f t="shared" si="4"/>
        <v>712.09119394994798</v>
      </c>
    </row>
    <row r="53" spans="5:11">
      <c r="E53" t="s">
        <v>35</v>
      </c>
      <c r="F53" s="16">
        <v>585.20000000000005</v>
      </c>
      <c r="G53" s="16">
        <v>883.9463565811169</v>
      </c>
      <c r="H53" s="16">
        <v>4227.3</v>
      </c>
      <c r="I53" s="16">
        <v>3476.9763033175359</v>
      </c>
      <c r="J53" s="16">
        <f t="shared" si="4"/>
        <v>822.5052168801684</v>
      </c>
    </row>
    <row r="54" spans="5:11">
      <c r="E54" t="s">
        <v>36</v>
      </c>
      <c r="F54" s="16">
        <v>201.6</v>
      </c>
      <c r="G54" s="16">
        <v>633.91199083108768</v>
      </c>
      <c r="H54" s="16">
        <v>2891.7</v>
      </c>
      <c r="I54" s="16">
        <v>2032.693838862559</v>
      </c>
      <c r="J54" s="16">
        <f t="shared" si="4"/>
        <v>702.94077492912788</v>
      </c>
    </row>
    <row r="55" spans="5:11">
      <c r="E55" t="s">
        <v>37</v>
      </c>
      <c r="F55" s="16">
        <v>77.3</v>
      </c>
      <c r="G55" s="16">
        <v>1112.5671474502119</v>
      </c>
      <c r="H55" s="16">
        <v>917.9</v>
      </c>
      <c r="I55" s="16">
        <v>1016.3469194312795</v>
      </c>
      <c r="J55" s="16">
        <f t="shared" si="4"/>
        <v>1107.2523362362781</v>
      </c>
    </row>
    <row r="56" spans="5:11">
      <c r="E56" t="s">
        <v>39</v>
      </c>
      <c r="F56" s="16">
        <v>56.2</v>
      </c>
      <c r="G56" s="16">
        <v>1972.3034240083095</v>
      </c>
      <c r="H56" s="16">
        <v>3066</v>
      </c>
      <c r="I56" s="16">
        <v>5456.1781990521322</v>
      </c>
      <c r="J56" s="16">
        <f t="shared" si="4"/>
        <v>1779.5754073881708</v>
      </c>
    </row>
    <row r="57" spans="5:11">
      <c r="E57" t="s">
        <v>38</v>
      </c>
      <c r="F57" s="16">
        <v>321.8</v>
      </c>
      <c r="G57" s="16">
        <v>810.18756759174437</v>
      </c>
      <c r="H57" s="16">
        <v>4079.5</v>
      </c>
      <c r="I57" s="16">
        <v>3209.5165876777255</v>
      </c>
      <c r="J57" s="16">
        <f t="shared" si="4"/>
        <v>786.74263700887991</v>
      </c>
    </row>
    <row r="58" spans="5:11">
      <c r="E58" t="s">
        <v>40</v>
      </c>
      <c r="F58" s="16">
        <v>153.1</v>
      </c>
      <c r="G58" s="16">
        <v>823.90626203883278</v>
      </c>
      <c r="H58" s="16">
        <v>2002.8</v>
      </c>
      <c r="I58" s="16">
        <v>1711.7421800947868</v>
      </c>
      <c r="J58" s="16">
        <f t="shared" si="4"/>
        <v>854.67454568343658</v>
      </c>
    </row>
    <row r="59" spans="5:11">
      <c r="E59" t="s">
        <v>41</v>
      </c>
      <c r="F59" s="16">
        <v>3058.4</v>
      </c>
      <c r="G59" s="16">
        <v>3323.1330107245617</v>
      </c>
      <c r="H59" s="16">
        <v>3058.4</v>
      </c>
      <c r="I59" s="16">
        <v>10163.469194312796</v>
      </c>
      <c r="J59" s="16">
        <f t="shared" si="4"/>
        <v>3323.1327472903467</v>
      </c>
    </row>
    <row r="62" spans="5:11">
      <c r="E62" t="s">
        <v>59</v>
      </c>
      <c r="F62" t="s">
        <v>60</v>
      </c>
      <c r="G62" t="s">
        <v>61</v>
      </c>
      <c r="I62" t="s">
        <v>59</v>
      </c>
      <c r="J62" s="7" t="s">
        <v>64</v>
      </c>
      <c r="K62" t="s">
        <v>69</v>
      </c>
    </row>
    <row r="63" spans="5:11">
      <c r="E63" t="s">
        <v>28</v>
      </c>
      <c r="F63" s="16">
        <v>339.2</v>
      </c>
      <c r="G63" s="16">
        <v>2008.8</v>
      </c>
      <c r="I63" t="s">
        <v>28</v>
      </c>
      <c r="J63" s="16">
        <v>865.35094456429636</v>
      </c>
      <c r="K63">
        <v>745.60653503730509</v>
      </c>
    </row>
    <row r="64" spans="5:11">
      <c r="E64" t="s">
        <v>29</v>
      </c>
      <c r="F64" s="16">
        <v>480.8</v>
      </c>
      <c r="G64" s="16">
        <v>3409</v>
      </c>
      <c r="I64" t="s">
        <v>29</v>
      </c>
      <c r="J64" s="16">
        <v>917.83638292281796</v>
      </c>
      <c r="K64">
        <v>910.10052843115329</v>
      </c>
    </row>
    <row r="65" spans="5:11">
      <c r="E65" t="s">
        <v>30</v>
      </c>
      <c r="F65" s="16">
        <v>269.5</v>
      </c>
      <c r="G65" s="16">
        <v>2050.6</v>
      </c>
      <c r="I65" t="s">
        <v>30</v>
      </c>
      <c r="J65" s="16">
        <v>1135.4842711623419</v>
      </c>
      <c r="K65">
        <v>1173.869814082851</v>
      </c>
    </row>
    <row r="66" spans="5:11">
      <c r="E66" t="s">
        <v>31</v>
      </c>
      <c r="F66" s="16">
        <v>195.8</v>
      </c>
      <c r="G66" s="16">
        <v>1514.5</v>
      </c>
      <c r="I66" t="s">
        <v>31</v>
      </c>
      <c r="J66" s="16">
        <v>948.01356692572131</v>
      </c>
      <c r="K66">
        <v>988.95636023964244</v>
      </c>
    </row>
    <row r="67" spans="5:11">
      <c r="E67" t="s">
        <v>32</v>
      </c>
      <c r="F67" s="16">
        <v>295.60000000000002</v>
      </c>
      <c r="G67" s="16">
        <v>3577</v>
      </c>
      <c r="I67" t="s">
        <v>32</v>
      </c>
      <c r="J67" s="16">
        <v>787.2736921378953</v>
      </c>
      <c r="K67">
        <v>792.58400497120226</v>
      </c>
    </row>
    <row r="68" spans="5:11">
      <c r="E68" t="s">
        <v>33</v>
      </c>
      <c r="F68" s="16">
        <v>161.30000000000001</v>
      </c>
      <c r="G68" s="16">
        <v>1079.9000000000001</v>
      </c>
      <c r="I68" t="s">
        <v>33</v>
      </c>
      <c r="J68" s="16">
        <v>4816.2810151369986</v>
      </c>
      <c r="K68">
        <v>4210.4038946909686</v>
      </c>
    </row>
    <row r="69" spans="5:11">
      <c r="E69" t="s">
        <v>34</v>
      </c>
      <c r="F69" s="16">
        <v>696.5</v>
      </c>
      <c r="G69" s="16">
        <v>3079.9</v>
      </c>
      <c r="I69" t="s">
        <v>34</v>
      </c>
      <c r="J69" s="16">
        <v>745.6306891849905</v>
      </c>
      <c r="K69">
        <v>712.09119394994798</v>
      </c>
    </row>
    <row r="70" spans="5:11">
      <c r="E70" t="s">
        <v>35</v>
      </c>
      <c r="F70" s="16">
        <v>585.20000000000005</v>
      </c>
      <c r="G70" s="16">
        <v>4227.3</v>
      </c>
      <c r="I70" t="s">
        <v>35</v>
      </c>
      <c r="J70" s="16">
        <v>883.9463565811169</v>
      </c>
      <c r="K70">
        <v>822.5052168801684</v>
      </c>
    </row>
    <row r="71" spans="5:11">
      <c r="E71" t="s">
        <v>36</v>
      </c>
      <c r="F71" s="16">
        <v>201.6</v>
      </c>
      <c r="G71" s="16">
        <v>2891.7</v>
      </c>
      <c r="I71" t="s">
        <v>36</v>
      </c>
      <c r="J71" s="16">
        <v>633.91199083108768</v>
      </c>
      <c r="K71">
        <v>702.94077492912788</v>
      </c>
    </row>
    <row r="72" spans="5:11">
      <c r="E72" t="s">
        <v>37</v>
      </c>
      <c r="F72" s="16">
        <v>77.3</v>
      </c>
      <c r="G72" s="16">
        <v>917.9</v>
      </c>
      <c r="I72" t="s">
        <v>37</v>
      </c>
      <c r="J72" s="16">
        <v>1112.5671474502119</v>
      </c>
      <c r="K72">
        <v>1107.2523362362781</v>
      </c>
    </row>
    <row r="73" spans="5:11">
      <c r="E73" t="s">
        <v>39</v>
      </c>
      <c r="F73" s="16">
        <v>56.2</v>
      </c>
      <c r="G73" s="16">
        <v>3066</v>
      </c>
      <c r="I73" t="s">
        <v>39</v>
      </c>
      <c r="J73" s="16">
        <v>1972.3034240083095</v>
      </c>
      <c r="K73">
        <v>1779.5754073881708</v>
      </c>
    </row>
    <row r="74" spans="5:11">
      <c r="E74" t="s">
        <v>38</v>
      </c>
      <c r="F74" s="16">
        <v>321.8</v>
      </c>
      <c r="G74" s="16">
        <v>4079.5</v>
      </c>
      <c r="I74" t="s">
        <v>38</v>
      </c>
      <c r="J74" s="16">
        <v>810.18756759174437</v>
      </c>
      <c r="K74">
        <v>786.74263700887991</v>
      </c>
    </row>
    <row r="75" spans="5:11">
      <c r="E75" t="s">
        <v>40</v>
      </c>
      <c r="F75" s="16">
        <v>153.1</v>
      </c>
      <c r="G75" s="16">
        <v>2002.8</v>
      </c>
      <c r="I75" t="s">
        <v>40</v>
      </c>
      <c r="J75" s="16">
        <v>823.90626203883278</v>
      </c>
      <c r="K75">
        <v>854.67454568343658</v>
      </c>
    </row>
    <row r="76" spans="5:11">
      <c r="E76" t="s">
        <v>41</v>
      </c>
      <c r="F76" s="16">
        <v>3058.4</v>
      </c>
      <c r="G76" s="16">
        <v>3058.4</v>
      </c>
      <c r="I76" t="s">
        <v>41</v>
      </c>
      <c r="J76" s="16">
        <v>3323.1330107245617</v>
      </c>
      <c r="K76">
        <v>3323.1327472903467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ColWidth="8.85546875" defaultRowHeight="15"/>
  <sheetData>
    <row r="1" spans="1:3" ht="18.75">
      <c r="A1" s="1" t="s">
        <v>17</v>
      </c>
    </row>
    <row r="2" spans="1:3">
      <c r="A2" t="s">
        <v>18</v>
      </c>
      <c r="B2" t="s">
        <v>19</v>
      </c>
      <c r="C2" t="s">
        <v>20</v>
      </c>
    </row>
    <row r="3" spans="1:3">
      <c r="A3" t="s">
        <v>18</v>
      </c>
      <c r="B3" t="s">
        <v>21</v>
      </c>
      <c r="C3" s="2" t="s">
        <v>22</v>
      </c>
    </row>
  </sheetData>
  <hyperlinks>
    <hyperlink ref="C3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Population Data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2025-08-26T17:58:31Z</dcterms:created>
  <dcterms:modified xsi:type="dcterms:W3CDTF">2025-08-27T12:52:55Z</dcterms:modified>
</cp:coreProperties>
</file>