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bb3621fc14875a/My Files/Notes/NDU/Coursework/Biocomputing/Biocomp_tutorial12/"/>
    </mc:Choice>
  </mc:AlternateContent>
  <xr:revisionPtr revIDLastSave="9" documentId="13_ncr:1_{0E602B18-7702-45BE-A3D4-9A90E4CCE02D}" xr6:coauthVersionLast="47" xr6:coauthVersionMax="47" xr10:uidLastSave="{BF2D0BE2-5944-4F5B-8287-9A5E79BF4AD8}"/>
  <bookViews>
    <workbookView xWindow="-120" yWindow="-120" windowWidth="29040" windowHeight="15720" xr2:uid="{A1E4F7BC-9F19-43C5-974C-D9AF8E988049}"/>
  </bookViews>
  <sheets>
    <sheet name="AAPL" sheetId="1" r:id="rId1"/>
    <sheet name="NFLX" sheetId="2" r:id="rId2"/>
    <sheet name="UAL" sheetId="3" r:id="rId3"/>
    <sheet name="S&amp;P" sheetId="6" r:id="rId4"/>
    <sheet name="Risk Free" sheetId="7" r:id="rId5"/>
    <sheet name="Sheet4" sheetId="4" r:id="rId6"/>
  </sheets>
  <definedNames>
    <definedName name="solver_adj" localSheetId="5" hidden="1">Sheet4!$J$14:$L$14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Sheet4!$M$14</definedName>
    <definedName name="solver_lhs2" localSheetId="5" hidden="1">Sheet4!$N$14</definedName>
    <definedName name="solver_lhs3" localSheetId="5" hidden="1">Sheet4!$N$14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Sheet4!$H$14</definedName>
    <definedName name="solver_pre" localSheetId="5" hidden="1">0.000001</definedName>
    <definedName name="solver_rbv" localSheetId="5" hidden="1">1</definedName>
    <definedName name="solver_rel1" localSheetId="5" hidden="1">2</definedName>
    <definedName name="solver_rel2" localSheetId="5" hidden="1">2</definedName>
    <definedName name="solver_rel3" localSheetId="5" hidden="1">2</definedName>
    <definedName name="solver_rhs1" localSheetId="5" hidden="1">Sheet4!$G$14</definedName>
    <definedName name="solver_rhs2" localSheetId="5" hidden="1">1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E674" i="3"/>
  <c r="E652" i="3"/>
  <c r="E421" i="3"/>
  <c r="E401" i="3"/>
  <c r="E171" i="3"/>
  <c r="E146" i="3"/>
  <c r="E674" i="2"/>
  <c r="E652" i="2"/>
  <c r="E421" i="2"/>
  <c r="E401" i="2"/>
  <c r="E171" i="2"/>
  <c r="E146" i="2"/>
  <c r="E674" i="1"/>
  <c r="E652" i="1"/>
  <c r="E421" i="1"/>
  <c r="E401" i="1"/>
  <c r="E171" i="1"/>
  <c r="E146" i="1"/>
  <c r="D211" i="3"/>
  <c r="D708" i="2"/>
  <c r="D450" i="2"/>
  <c r="D689" i="1"/>
  <c r="D565" i="1"/>
  <c r="D517" i="1"/>
  <c r="D487" i="1"/>
  <c r="D471" i="1"/>
  <c r="D455" i="1"/>
  <c r="D423" i="1"/>
  <c r="D406" i="1"/>
  <c r="D389" i="1"/>
  <c r="D373" i="1"/>
  <c r="D325" i="1"/>
  <c r="D313" i="1"/>
  <c r="D309" i="1"/>
  <c r="D297" i="1"/>
  <c r="D293" i="1"/>
  <c r="D281" i="1"/>
  <c r="D277" i="1"/>
  <c r="D265" i="1"/>
  <c r="D261" i="1"/>
  <c r="D249" i="1"/>
  <c r="D245" i="1"/>
  <c r="D229" i="1"/>
  <c r="D217" i="1"/>
  <c r="D213" i="1"/>
  <c r="D201" i="1"/>
  <c r="D197" i="1"/>
  <c r="D185" i="1"/>
  <c r="D181" i="1"/>
  <c r="D168" i="1"/>
  <c r="D164" i="1"/>
  <c r="D152" i="1"/>
  <c r="D148" i="1"/>
  <c r="D135" i="1"/>
  <c r="D131" i="1"/>
  <c r="D119" i="1"/>
  <c r="D115" i="1"/>
  <c r="D103" i="1"/>
  <c r="D99" i="1"/>
  <c r="D87" i="1"/>
  <c r="D83" i="1"/>
  <c r="D71" i="1"/>
  <c r="D67" i="1"/>
  <c r="D55" i="1"/>
  <c r="D51" i="1"/>
  <c r="D41" i="1"/>
  <c r="D39" i="1"/>
  <c r="D35" i="1"/>
  <c r="D25" i="1"/>
  <c r="D23" i="1"/>
  <c r="D19" i="1"/>
  <c r="D9" i="1"/>
  <c r="D7" i="1"/>
  <c r="D3" i="1"/>
  <c r="C784" i="7"/>
  <c r="C783" i="7"/>
  <c r="D756" i="2" s="1"/>
  <c r="C782" i="7"/>
  <c r="C781" i="7"/>
  <c r="C780" i="7"/>
  <c r="D753" i="1" s="1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D740" i="2" s="1"/>
  <c r="C766" i="7"/>
  <c r="C764" i="7"/>
  <c r="C763" i="7"/>
  <c r="D737" i="1" s="1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D724" i="2" s="1"/>
  <c r="C749" i="7"/>
  <c r="C748" i="7"/>
  <c r="C747" i="7"/>
  <c r="D721" i="1" s="1"/>
  <c r="C746" i="7"/>
  <c r="C744" i="7"/>
  <c r="C743" i="7"/>
  <c r="C742" i="7"/>
  <c r="C741" i="7"/>
  <c r="C740" i="7"/>
  <c r="C739" i="7"/>
  <c r="C738" i="7"/>
  <c r="C737" i="7"/>
  <c r="C736" i="7"/>
  <c r="C735" i="7"/>
  <c r="C733" i="7"/>
  <c r="C732" i="7"/>
  <c r="C731" i="7"/>
  <c r="C730" i="7"/>
  <c r="C728" i="7"/>
  <c r="D705" i="1" s="1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7" i="7"/>
  <c r="C706" i="7"/>
  <c r="C705" i="7"/>
  <c r="C704" i="7"/>
  <c r="C703" i="7"/>
  <c r="C702" i="7"/>
  <c r="C701" i="7"/>
  <c r="C700" i="7"/>
  <c r="C699" i="7"/>
  <c r="C698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4" i="7"/>
  <c r="C673" i="7"/>
  <c r="C672" i="7"/>
  <c r="D650" i="3" s="1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D587" i="6" s="1"/>
  <c r="C607" i="7"/>
  <c r="C606" i="7"/>
  <c r="C605" i="7"/>
  <c r="C603" i="7"/>
  <c r="C602" i="7"/>
  <c r="C601" i="7"/>
  <c r="D581" i="1" s="1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D541" i="1" s="1"/>
  <c r="C559" i="7"/>
  <c r="C558" i="7"/>
  <c r="C557" i="7"/>
  <c r="C556" i="7"/>
  <c r="D537" i="1" s="1"/>
  <c r="C555" i="7"/>
  <c r="C554" i="7"/>
  <c r="D535" i="1" s="1"/>
  <c r="C553" i="7"/>
  <c r="C552" i="7"/>
  <c r="D533" i="1" s="1"/>
  <c r="C551" i="7"/>
  <c r="C550" i="7"/>
  <c r="C549" i="7"/>
  <c r="C548" i="7"/>
  <c r="C547" i="7"/>
  <c r="C546" i="7"/>
  <c r="C545" i="7"/>
  <c r="C543" i="7"/>
  <c r="D525" i="1" s="1"/>
  <c r="C542" i="7"/>
  <c r="C541" i="7"/>
  <c r="C540" i="7"/>
  <c r="D522" i="3" s="1"/>
  <c r="C539" i="7"/>
  <c r="D521" i="1" s="1"/>
  <c r="C538" i="7"/>
  <c r="C537" i="7"/>
  <c r="D519" i="1" s="1"/>
  <c r="C536" i="7"/>
  <c r="C535" i="7"/>
  <c r="C534" i="7"/>
  <c r="C533" i="7"/>
  <c r="C532" i="7"/>
  <c r="C531" i="7"/>
  <c r="C530" i="7"/>
  <c r="C529" i="7"/>
  <c r="C528" i="7"/>
  <c r="C527" i="7"/>
  <c r="D509" i="1" s="1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D493" i="1" s="1"/>
  <c r="C510" i="7"/>
  <c r="C509" i="7"/>
  <c r="D491" i="1" s="1"/>
  <c r="C508" i="7"/>
  <c r="C507" i="7"/>
  <c r="D489" i="1" s="1"/>
  <c r="C506" i="7"/>
  <c r="D488" i="1" s="1"/>
  <c r="C504" i="7"/>
  <c r="C503" i="7"/>
  <c r="C502" i="7"/>
  <c r="C501" i="7"/>
  <c r="C500" i="7"/>
  <c r="C499" i="7"/>
  <c r="C498" i="7"/>
  <c r="C497" i="7"/>
  <c r="C496" i="7"/>
  <c r="D479" i="1" s="1"/>
  <c r="C495" i="7"/>
  <c r="D478" i="1" s="1"/>
  <c r="C494" i="7"/>
  <c r="D477" i="1" s="1"/>
  <c r="C493" i="7"/>
  <c r="D476" i="1" s="1"/>
  <c r="C492" i="7"/>
  <c r="D475" i="1" s="1"/>
  <c r="C491" i="7"/>
  <c r="D474" i="1" s="1"/>
  <c r="C490" i="7"/>
  <c r="D473" i="1" s="1"/>
  <c r="C489" i="7"/>
  <c r="D472" i="1" s="1"/>
  <c r="C488" i="7"/>
  <c r="C487" i="7"/>
  <c r="C486" i="7"/>
  <c r="C484" i="7"/>
  <c r="C483" i="7"/>
  <c r="C482" i="7"/>
  <c r="C481" i="7"/>
  <c r="C480" i="7"/>
  <c r="D464" i="1" s="1"/>
  <c r="C479" i="7"/>
  <c r="D463" i="1" s="1"/>
  <c r="C478" i="7"/>
  <c r="D462" i="1" s="1"/>
  <c r="C477" i="7"/>
  <c r="D461" i="1" s="1"/>
  <c r="C476" i="7"/>
  <c r="D460" i="1" s="1"/>
  <c r="C475" i="7"/>
  <c r="D459" i="1" s="1"/>
  <c r="C474" i="7"/>
  <c r="D458" i="1" s="1"/>
  <c r="C473" i="7"/>
  <c r="D457" i="1" s="1"/>
  <c r="C471" i="7"/>
  <c r="D456" i="1" s="1"/>
  <c r="C470" i="7"/>
  <c r="C469" i="7"/>
  <c r="C468" i="7"/>
  <c r="C466" i="7"/>
  <c r="C465" i="7"/>
  <c r="C464" i="7"/>
  <c r="D450" i="1" s="1"/>
  <c r="C463" i="7"/>
  <c r="D449" i="1" s="1"/>
  <c r="C462" i="7"/>
  <c r="D448" i="1" s="1"/>
  <c r="C461" i="7"/>
  <c r="D447" i="1" s="1"/>
  <c r="C460" i="7"/>
  <c r="D446" i="1" s="1"/>
  <c r="C459" i="7"/>
  <c r="D445" i="1" s="1"/>
  <c r="C458" i="7"/>
  <c r="D444" i="1" s="1"/>
  <c r="C457" i="7"/>
  <c r="D443" i="1" s="1"/>
  <c r="C456" i="7"/>
  <c r="D442" i="1" s="1"/>
  <c r="C455" i="7"/>
  <c r="D441" i="1" s="1"/>
  <c r="C454" i="7"/>
  <c r="D440" i="1" s="1"/>
  <c r="C453" i="7"/>
  <c r="D439" i="1" s="1"/>
  <c r="C452" i="7"/>
  <c r="C451" i="7"/>
  <c r="C450" i="7"/>
  <c r="C449" i="7"/>
  <c r="C447" i="7"/>
  <c r="D434" i="1" s="1"/>
  <c r="C446" i="7"/>
  <c r="D433" i="1" s="1"/>
  <c r="C445" i="7"/>
  <c r="D432" i="1" s="1"/>
  <c r="C444" i="7"/>
  <c r="D431" i="1" s="1"/>
  <c r="C443" i="7"/>
  <c r="D430" i="1" s="1"/>
  <c r="C442" i="7"/>
  <c r="D429" i="1" s="1"/>
  <c r="C441" i="7"/>
  <c r="D428" i="1" s="1"/>
  <c r="C440" i="7"/>
  <c r="D427" i="1" s="1"/>
  <c r="C439" i="7"/>
  <c r="D426" i="1" s="1"/>
  <c r="C438" i="7"/>
  <c r="D425" i="1" s="1"/>
  <c r="C437" i="7"/>
  <c r="D424" i="1" s="1"/>
  <c r="C436" i="7"/>
  <c r="C434" i="7"/>
  <c r="C433" i="7"/>
  <c r="C432" i="7"/>
  <c r="D419" i="1" s="1"/>
  <c r="C431" i="7"/>
  <c r="D418" i="1" s="1"/>
  <c r="C430" i="7"/>
  <c r="D417" i="1" s="1"/>
  <c r="C429" i="7"/>
  <c r="D416" i="1" s="1"/>
  <c r="C428" i="7"/>
  <c r="D415" i="1" s="1"/>
  <c r="C427" i="7"/>
  <c r="D414" i="1" s="1"/>
  <c r="C426" i="7"/>
  <c r="D413" i="1" s="1"/>
  <c r="C425" i="7"/>
  <c r="D412" i="1" s="1"/>
  <c r="C424" i="7"/>
  <c r="D411" i="1" s="1"/>
  <c r="C423" i="7"/>
  <c r="D410" i="1" s="1"/>
  <c r="C422" i="7"/>
  <c r="D409" i="1" s="1"/>
  <c r="C421" i="7"/>
  <c r="D408" i="1" s="1"/>
  <c r="C420" i="7"/>
  <c r="D407" i="1" s="1"/>
  <c r="C419" i="7"/>
  <c r="C418" i="7"/>
  <c r="C417" i="7"/>
  <c r="C416" i="7"/>
  <c r="D403" i="1" s="1"/>
  <c r="C414" i="7"/>
  <c r="D401" i="1" s="1"/>
  <c r="C413" i="7"/>
  <c r="D400" i="1" s="1"/>
  <c r="C412" i="7"/>
  <c r="D399" i="1" s="1"/>
  <c r="C411" i="7"/>
  <c r="D398" i="1" s="1"/>
  <c r="C410" i="7"/>
  <c r="D397" i="1" s="1"/>
  <c r="C409" i="7"/>
  <c r="D396" i="1" s="1"/>
  <c r="C408" i="7"/>
  <c r="D395" i="1" s="1"/>
  <c r="C407" i="7"/>
  <c r="D394" i="1" s="1"/>
  <c r="C406" i="7"/>
  <c r="D393" i="1" s="1"/>
  <c r="C405" i="7"/>
  <c r="D392" i="3" s="1"/>
  <c r="C404" i="7"/>
  <c r="D391" i="1" s="1"/>
  <c r="C403" i="7"/>
  <c r="D390" i="1" s="1"/>
  <c r="C402" i="7"/>
  <c r="C401" i="7"/>
  <c r="C400" i="7"/>
  <c r="D387" i="1" s="1"/>
  <c r="C399" i="7"/>
  <c r="D386" i="1" s="1"/>
  <c r="C398" i="7"/>
  <c r="D385" i="1" s="1"/>
  <c r="C397" i="7"/>
  <c r="D384" i="1" s="1"/>
  <c r="C396" i="7"/>
  <c r="D383" i="1" s="1"/>
  <c r="C395" i="7"/>
  <c r="D382" i="1" s="1"/>
  <c r="C394" i="7"/>
  <c r="D381" i="1" s="1"/>
  <c r="C393" i="7"/>
  <c r="D380" i="1" s="1"/>
  <c r="C392" i="7"/>
  <c r="D379" i="1" s="1"/>
  <c r="C391" i="7"/>
  <c r="D378" i="1" s="1"/>
  <c r="C390" i="7"/>
  <c r="D377" i="1" s="1"/>
  <c r="C389" i="7"/>
  <c r="D376" i="1" s="1"/>
  <c r="C388" i="7"/>
  <c r="D375" i="1" s="1"/>
  <c r="C387" i="7"/>
  <c r="D374" i="1" s="1"/>
  <c r="C386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D352" i="2" s="1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D336" i="2" s="1"/>
  <c r="C347" i="7"/>
  <c r="C346" i="7"/>
  <c r="C345" i="7"/>
  <c r="C344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D320" i="2" s="1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4" i="7"/>
  <c r="D304" i="2" s="1"/>
  <c r="C313" i="7"/>
  <c r="C312" i="7"/>
  <c r="C311" i="7"/>
  <c r="C310" i="7"/>
  <c r="C309" i="7"/>
  <c r="C308" i="7"/>
  <c r="D298" i="3" s="1"/>
  <c r="C307" i="7"/>
  <c r="C306" i="7"/>
  <c r="C305" i="7"/>
  <c r="C304" i="7"/>
  <c r="D294" i="1" s="1"/>
  <c r="C303" i="7"/>
  <c r="C302" i="7"/>
  <c r="C301" i="7"/>
  <c r="C300" i="7"/>
  <c r="C299" i="7"/>
  <c r="C298" i="7"/>
  <c r="D288" i="2" s="1"/>
  <c r="C297" i="7"/>
  <c r="C296" i="7"/>
  <c r="C295" i="7"/>
  <c r="C294" i="7"/>
  <c r="C293" i="7"/>
  <c r="C292" i="7"/>
  <c r="C291" i="7"/>
  <c r="C290" i="7"/>
  <c r="C288" i="7"/>
  <c r="D279" i="1" s="1"/>
  <c r="C287" i="7"/>
  <c r="D278" i="1" s="1"/>
  <c r="C286" i="7"/>
  <c r="C285" i="7"/>
  <c r="C284" i="7"/>
  <c r="C283" i="7"/>
  <c r="C282" i="7"/>
  <c r="C281" i="7"/>
  <c r="D272" i="2" s="1"/>
  <c r="C280" i="7"/>
  <c r="C279" i="7"/>
  <c r="C278" i="7"/>
  <c r="C277" i="7"/>
  <c r="C276" i="7"/>
  <c r="C275" i="7"/>
  <c r="C274" i="7"/>
  <c r="C273" i="7"/>
  <c r="C272" i="7"/>
  <c r="D263" i="1" s="1"/>
  <c r="C271" i="7"/>
  <c r="D262" i="1" s="1"/>
  <c r="C270" i="7"/>
  <c r="C269" i="7"/>
  <c r="C268" i="7"/>
  <c r="C267" i="7"/>
  <c r="C266" i="7"/>
  <c r="C265" i="7"/>
  <c r="D256" i="2" s="1"/>
  <c r="C264" i="7"/>
  <c r="C263" i="7"/>
  <c r="C262" i="7"/>
  <c r="C261" i="7"/>
  <c r="C260" i="7"/>
  <c r="C259" i="7"/>
  <c r="C258" i="7"/>
  <c r="C257" i="7"/>
  <c r="C256" i="7"/>
  <c r="D247" i="1" s="1"/>
  <c r="C255" i="7"/>
  <c r="D246" i="1" s="1"/>
  <c r="C254" i="7"/>
  <c r="C253" i="7"/>
  <c r="C252" i="7"/>
  <c r="C251" i="7"/>
  <c r="D242" i="3" s="1"/>
  <c r="C250" i="7"/>
  <c r="C249" i="7"/>
  <c r="D240" i="2" s="1"/>
  <c r="C248" i="7"/>
  <c r="C247" i="7"/>
  <c r="C246" i="7"/>
  <c r="C244" i="7"/>
  <c r="C243" i="7"/>
  <c r="C242" i="7"/>
  <c r="C241" i="7"/>
  <c r="C240" i="7"/>
  <c r="D232" i="1" s="1"/>
  <c r="C239" i="7"/>
  <c r="D231" i="1" s="1"/>
  <c r="C238" i="7"/>
  <c r="D230" i="1" s="1"/>
  <c r="C237" i="7"/>
  <c r="C236" i="7"/>
  <c r="C235" i="7"/>
  <c r="C234" i="7"/>
  <c r="C233" i="7"/>
  <c r="C232" i="7"/>
  <c r="D224" i="2" s="1"/>
  <c r="C231" i="7"/>
  <c r="C230" i="7"/>
  <c r="C229" i="7"/>
  <c r="C228" i="7"/>
  <c r="C227" i="7"/>
  <c r="C226" i="7"/>
  <c r="C224" i="7"/>
  <c r="C223" i="7"/>
  <c r="D216" i="1" s="1"/>
  <c r="C222" i="7"/>
  <c r="D215" i="1" s="1"/>
  <c r="C221" i="7"/>
  <c r="D214" i="1" s="1"/>
  <c r="C220" i="7"/>
  <c r="C219" i="7"/>
  <c r="C218" i="7"/>
  <c r="C217" i="7"/>
  <c r="C216" i="7"/>
  <c r="C215" i="7"/>
  <c r="D208" i="2" s="1"/>
  <c r="C214" i="7"/>
  <c r="C213" i="7"/>
  <c r="C212" i="7"/>
  <c r="C210" i="7"/>
  <c r="C209" i="7"/>
  <c r="C208" i="7"/>
  <c r="D202" i="1" s="1"/>
  <c r="C207" i="7"/>
  <c r="C205" i="7"/>
  <c r="D200" i="1" s="1"/>
  <c r="C204" i="7"/>
  <c r="D199" i="1" s="1"/>
  <c r="C203" i="7"/>
  <c r="D198" i="1" s="1"/>
  <c r="C202" i="7"/>
  <c r="C201" i="7"/>
  <c r="C200" i="7"/>
  <c r="C199" i="7"/>
  <c r="C198" i="7"/>
  <c r="C197" i="7"/>
  <c r="D192" i="2" s="1"/>
  <c r="C196" i="7"/>
  <c r="C195" i="7"/>
  <c r="C194" i="7"/>
  <c r="C193" i="7"/>
  <c r="C191" i="7"/>
  <c r="D187" i="1" s="1"/>
  <c r="C190" i="7"/>
  <c r="D186" i="1" s="1"/>
  <c r="C189" i="7"/>
  <c r="C188" i="7"/>
  <c r="D184" i="1" s="1"/>
  <c r="C187" i="7"/>
  <c r="D183" i="1" s="1"/>
  <c r="C186" i="7"/>
  <c r="D182" i="1" s="1"/>
  <c r="C185" i="7"/>
  <c r="C184" i="7"/>
  <c r="C182" i="7"/>
  <c r="C181" i="7"/>
  <c r="C180" i="7"/>
  <c r="C179" i="7"/>
  <c r="C178" i="7"/>
  <c r="C177" i="7"/>
  <c r="C176" i="7"/>
  <c r="D173" i="1" s="1"/>
  <c r="C174" i="7"/>
  <c r="D171" i="1" s="1"/>
  <c r="C173" i="7"/>
  <c r="D170" i="1" s="1"/>
  <c r="C172" i="7"/>
  <c r="D169" i="1" s="1"/>
  <c r="C171" i="7"/>
  <c r="C170" i="7"/>
  <c r="D167" i="1" s="1"/>
  <c r="C169" i="7"/>
  <c r="D166" i="1" s="1"/>
  <c r="C168" i="7"/>
  <c r="D165" i="1" s="1"/>
  <c r="C167" i="7"/>
  <c r="C166" i="7"/>
  <c r="C165" i="7"/>
  <c r="C164" i="7"/>
  <c r="C163" i="7"/>
  <c r="C162" i="7"/>
  <c r="C161" i="7"/>
  <c r="C160" i="7"/>
  <c r="D157" i="1" s="1"/>
  <c r="C159" i="7"/>
  <c r="D156" i="1" s="1"/>
  <c r="C158" i="7"/>
  <c r="D155" i="1" s="1"/>
  <c r="C157" i="7"/>
  <c r="D154" i="1" s="1"/>
  <c r="C156" i="7"/>
  <c r="D153" i="1" s="1"/>
  <c r="C155" i="7"/>
  <c r="C154" i="7"/>
  <c r="D151" i="1" s="1"/>
  <c r="C153" i="7"/>
  <c r="D150" i="1" s="1"/>
  <c r="C152" i="7"/>
  <c r="D149" i="1" s="1"/>
  <c r="C151" i="7"/>
  <c r="C149" i="7"/>
  <c r="C148" i="7"/>
  <c r="C147" i="7"/>
  <c r="C146" i="7"/>
  <c r="C145" i="7"/>
  <c r="C144" i="7"/>
  <c r="D141" i="3" s="1"/>
  <c r="C143" i="7"/>
  <c r="D140" i="1" s="1"/>
  <c r="C142" i="7"/>
  <c r="D139" i="1" s="1"/>
  <c r="C141" i="7"/>
  <c r="D138" i="1" s="1"/>
  <c r="C140" i="7"/>
  <c r="D137" i="1" s="1"/>
  <c r="C139" i="7"/>
  <c r="D136" i="1" s="1"/>
  <c r="C138" i="7"/>
  <c r="C137" i="7"/>
  <c r="D134" i="1" s="1"/>
  <c r="C136" i="7"/>
  <c r="D133" i="1" s="1"/>
  <c r="C135" i="7"/>
  <c r="D132" i="1" s="1"/>
  <c r="C134" i="7"/>
  <c r="C133" i="7"/>
  <c r="C132" i="7"/>
  <c r="C131" i="7"/>
  <c r="C130" i="7"/>
  <c r="C129" i="7"/>
  <c r="C128" i="7"/>
  <c r="D125" i="3" s="1"/>
  <c r="C127" i="7"/>
  <c r="D124" i="1" s="1"/>
  <c r="C126" i="7"/>
  <c r="D123" i="1" s="1"/>
  <c r="C124" i="7"/>
  <c r="D122" i="1" s="1"/>
  <c r="C123" i="7"/>
  <c r="D121" i="1" s="1"/>
  <c r="C122" i="7"/>
  <c r="D120" i="1" s="1"/>
  <c r="C121" i="7"/>
  <c r="C120" i="7"/>
  <c r="D118" i="1" s="1"/>
  <c r="C119" i="7"/>
  <c r="D117" i="1" s="1"/>
  <c r="C118" i="7"/>
  <c r="D116" i="1" s="1"/>
  <c r="C117" i="7"/>
  <c r="C116" i="7"/>
  <c r="C115" i="7"/>
  <c r="C114" i="7"/>
  <c r="C113" i="7"/>
  <c r="C112" i="7"/>
  <c r="D110" i="2" s="1"/>
  <c r="C111" i="7"/>
  <c r="D109" i="3" s="1"/>
  <c r="C110" i="7"/>
  <c r="D108" i="1" s="1"/>
  <c r="C109" i="7"/>
  <c r="D107" i="1" s="1"/>
  <c r="C108" i="7"/>
  <c r="D106" i="1" s="1"/>
  <c r="C107" i="7"/>
  <c r="D105" i="1" s="1"/>
  <c r="C106" i="7"/>
  <c r="D104" i="1" s="1"/>
  <c r="C105" i="7"/>
  <c r="C104" i="7"/>
  <c r="D102" i="1" s="1"/>
  <c r="C103" i="7"/>
  <c r="D101" i="1" s="1"/>
  <c r="C102" i="7"/>
  <c r="D100" i="1" s="1"/>
  <c r="C101" i="7"/>
  <c r="C100" i="7"/>
  <c r="C99" i="7"/>
  <c r="C98" i="7"/>
  <c r="C97" i="7"/>
  <c r="C96" i="7"/>
  <c r="D94" i="1" s="1"/>
  <c r="C95" i="7"/>
  <c r="D93" i="1" s="1"/>
  <c r="C94" i="7"/>
  <c r="D92" i="1" s="1"/>
  <c r="C93" i="7"/>
  <c r="D91" i="1" s="1"/>
  <c r="C92" i="7"/>
  <c r="D90" i="1" s="1"/>
  <c r="C91" i="7"/>
  <c r="D89" i="1" s="1"/>
  <c r="C90" i="7"/>
  <c r="D88" i="1" s="1"/>
  <c r="C89" i="7"/>
  <c r="C88" i="7"/>
  <c r="D86" i="1" s="1"/>
  <c r="C87" i="7"/>
  <c r="D85" i="1" s="1"/>
  <c r="C86" i="7"/>
  <c r="D84" i="1" s="1"/>
  <c r="C85" i="7"/>
  <c r="C84" i="7"/>
  <c r="C83" i="7"/>
  <c r="C81" i="7"/>
  <c r="C80" i="7"/>
  <c r="D79" i="1" s="1"/>
  <c r="C79" i="7"/>
  <c r="D78" i="1" s="1"/>
  <c r="C78" i="7"/>
  <c r="D77" i="1" s="1"/>
  <c r="C77" i="7"/>
  <c r="D76" i="1" s="1"/>
  <c r="C76" i="7"/>
  <c r="D75" i="1" s="1"/>
  <c r="C75" i="7"/>
  <c r="D74" i="1" s="1"/>
  <c r="C74" i="7"/>
  <c r="D73" i="1" s="1"/>
  <c r="C73" i="7"/>
  <c r="D72" i="1" s="1"/>
  <c r="C72" i="7"/>
  <c r="C71" i="7"/>
  <c r="D70" i="1" s="1"/>
  <c r="C70" i="7"/>
  <c r="D69" i="1" s="1"/>
  <c r="C69" i="7"/>
  <c r="D68" i="1" s="1"/>
  <c r="C68" i="7"/>
  <c r="C67" i="7"/>
  <c r="C66" i="7"/>
  <c r="C65" i="7"/>
  <c r="C64" i="7"/>
  <c r="D63" i="1" s="1"/>
  <c r="C63" i="7"/>
  <c r="D62" i="1" s="1"/>
  <c r="C62" i="7"/>
  <c r="D61" i="1" s="1"/>
  <c r="C61" i="7"/>
  <c r="D60" i="1" s="1"/>
  <c r="C60" i="7"/>
  <c r="D59" i="1" s="1"/>
  <c r="C59" i="7"/>
  <c r="D58" i="1" s="1"/>
  <c r="C58" i="7"/>
  <c r="D57" i="1" s="1"/>
  <c r="C57" i="7"/>
  <c r="D56" i="1" s="1"/>
  <c r="C56" i="7"/>
  <c r="C54" i="7"/>
  <c r="D54" i="1" s="1"/>
  <c r="C53" i="7"/>
  <c r="D53" i="1" s="1"/>
  <c r="C52" i="7"/>
  <c r="D52" i="1" s="1"/>
  <c r="C51" i="7"/>
  <c r="C50" i="7"/>
  <c r="C49" i="7"/>
  <c r="C48" i="7"/>
  <c r="D48" i="1" s="1"/>
  <c r="C47" i="7"/>
  <c r="D47" i="1" s="1"/>
  <c r="C46" i="7"/>
  <c r="D46" i="1" s="1"/>
  <c r="C45" i="7"/>
  <c r="D45" i="1" s="1"/>
  <c r="C44" i="7"/>
  <c r="D44" i="1" s="1"/>
  <c r="C43" i="7"/>
  <c r="D43" i="1" s="1"/>
  <c r="C42" i="7"/>
  <c r="D42" i="1" s="1"/>
  <c r="C41" i="7"/>
  <c r="C40" i="7"/>
  <c r="D40" i="1" s="1"/>
  <c r="C39" i="7"/>
  <c r="C38" i="7"/>
  <c r="D38" i="1" s="1"/>
  <c r="C37" i="7"/>
  <c r="D37" i="1" s="1"/>
  <c r="C36" i="7"/>
  <c r="D36" i="1" s="1"/>
  <c r="C35" i="7"/>
  <c r="C34" i="7"/>
  <c r="C33" i="7"/>
  <c r="C32" i="7"/>
  <c r="D32" i="1" s="1"/>
  <c r="C31" i="7"/>
  <c r="D31" i="1" s="1"/>
  <c r="C30" i="7"/>
  <c r="D30" i="1" s="1"/>
  <c r="C29" i="7"/>
  <c r="D29" i="1" s="1"/>
  <c r="C28" i="7"/>
  <c r="D28" i="1" s="1"/>
  <c r="C27" i="7"/>
  <c r="D27" i="1" s="1"/>
  <c r="C26" i="7"/>
  <c r="D26" i="1" s="1"/>
  <c r="C25" i="7"/>
  <c r="C24" i="7"/>
  <c r="D24" i="1" s="1"/>
  <c r="C23" i="7"/>
  <c r="C22" i="7"/>
  <c r="D22" i="1" s="1"/>
  <c r="C21" i="7"/>
  <c r="D21" i="1" s="1"/>
  <c r="C20" i="7"/>
  <c r="D20" i="1" s="1"/>
  <c r="C19" i="7"/>
  <c r="C18" i="7"/>
  <c r="C17" i="7"/>
  <c r="C16" i="7"/>
  <c r="D16" i="1" s="1"/>
  <c r="C15" i="7"/>
  <c r="D15" i="1" s="1"/>
  <c r="C13" i="7"/>
  <c r="D14" i="1" s="1"/>
  <c r="C12" i="7"/>
  <c r="D13" i="1" s="1"/>
  <c r="C11" i="7"/>
  <c r="D12" i="1" s="1"/>
  <c r="C10" i="7"/>
  <c r="D11" i="1" s="1"/>
  <c r="C9" i="7"/>
  <c r="D10" i="1" s="1"/>
  <c r="C8" i="7"/>
  <c r="C7" i="7"/>
  <c r="D8" i="1" s="1"/>
  <c r="C6" i="7"/>
  <c r="C5" i="7"/>
  <c r="D6" i="1" s="1"/>
  <c r="C4" i="7"/>
  <c r="D5" i="1" s="1"/>
  <c r="C3" i="7"/>
  <c r="D4" i="1" s="1"/>
  <c r="C2" i="7"/>
  <c r="C1" i="7"/>
  <c r="B765" i="7"/>
  <c r="C765" i="7" s="1"/>
  <c r="B745" i="7"/>
  <c r="C745" i="7" s="1"/>
  <c r="B734" i="7"/>
  <c r="C734" i="7" s="1"/>
  <c r="B729" i="7"/>
  <c r="C729" i="7" s="1"/>
  <c r="B708" i="7"/>
  <c r="C708" i="7" s="1"/>
  <c r="B697" i="7"/>
  <c r="C697" i="7" s="1"/>
  <c r="B675" i="7"/>
  <c r="C675" i="7" s="1"/>
  <c r="B650" i="7"/>
  <c r="C650" i="7" s="1"/>
  <c r="B604" i="7"/>
  <c r="C604" i="7" s="1"/>
  <c r="B575" i="7"/>
  <c r="C575" i="7" s="1"/>
  <c r="B544" i="7"/>
  <c r="C544" i="7" s="1"/>
  <c r="B505" i="7"/>
  <c r="C505" i="7" s="1"/>
  <c r="B485" i="7"/>
  <c r="C485" i="7" s="1"/>
  <c r="B472" i="7"/>
  <c r="C472" i="7" s="1"/>
  <c r="B467" i="7"/>
  <c r="C467" i="7" s="1"/>
  <c r="B448" i="7"/>
  <c r="C448" i="7" s="1"/>
  <c r="B435" i="7"/>
  <c r="C435" i="7" s="1"/>
  <c r="B415" i="7"/>
  <c r="C415" i="7" s="1"/>
  <c r="B385" i="7"/>
  <c r="C385" i="7" s="1"/>
  <c r="B343" i="7"/>
  <c r="C343" i="7" s="1"/>
  <c r="B315" i="7"/>
  <c r="C315" i="7" s="1"/>
  <c r="B289" i="7"/>
  <c r="C289" i="7" s="1"/>
  <c r="B245" i="7"/>
  <c r="C245" i="7" s="1"/>
  <c r="B225" i="7"/>
  <c r="C225" i="7" s="1"/>
  <c r="B211" i="7"/>
  <c r="C211" i="7" s="1"/>
  <c r="B206" i="7"/>
  <c r="C206" i="7" s="1"/>
  <c r="B192" i="7"/>
  <c r="C192" i="7" s="1"/>
  <c r="B183" i="7"/>
  <c r="C183" i="7" s="1"/>
  <c r="B175" i="7"/>
  <c r="C175" i="7" s="1"/>
  <c r="B150" i="7"/>
  <c r="C150" i="7" s="1"/>
  <c r="B125" i="7"/>
  <c r="C125" i="7" s="1"/>
  <c r="B82" i="7"/>
  <c r="C82" i="7" s="1"/>
  <c r="B55" i="7"/>
  <c r="C55" i="7" s="1"/>
  <c r="B14" i="7"/>
  <c r="C14" i="7" s="1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G4" i="2" s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4" i="1" s="1"/>
  <c r="D17" i="6" l="1"/>
  <c r="D17" i="3"/>
  <c r="D17" i="2"/>
  <c r="D33" i="6"/>
  <c r="D33" i="3"/>
  <c r="D33" i="2"/>
  <c r="D49" i="6"/>
  <c r="D49" i="3"/>
  <c r="D49" i="2"/>
  <c r="D64" i="6"/>
  <c r="D64" i="3"/>
  <c r="D64" i="2"/>
  <c r="D80" i="6"/>
  <c r="D80" i="3"/>
  <c r="D80" i="2"/>
  <c r="D95" i="6"/>
  <c r="D95" i="3"/>
  <c r="D95" i="2"/>
  <c r="D111" i="6"/>
  <c r="D111" i="3"/>
  <c r="D111" i="2"/>
  <c r="D126" i="6"/>
  <c r="E125" i="1" s="1"/>
  <c r="D126" i="3"/>
  <c r="D142" i="6"/>
  <c r="D142" i="3"/>
  <c r="D158" i="6"/>
  <c r="D158" i="2"/>
  <c r="D174" i="6"/>
  <c r="E173" i="1" s="1"/>
  <c r="D174" i="3"/>
  <c r="D174" i="2"/>
  <c r="D188" i="6"/>
  <c r="D188" i="3"/>
  <c r="D188" i="2"/>
  <c r="D203" i="6"/>
  <c r="D203" i="3"/>
  <c r="D203" i="2"/>
  <c r="D233" i="3"/>
  <c r="D233" i="6"/>
  <c r="D233" i="2"/>
  <c r="D248" i="6"/>
  <c r="D248" i="2"/>
  <c r="D248" i="3"/>
  <c r="D264" i="6"/>
  <c r="D264" i="2"/>
  <c r="D264" i="3"/>
  <c r="D295" i="3"/>
  <c r="D295" i="6"/>
  <c r="D295" i="2"/>
  <c r="D310" i="3"/>
  <c r="D310" i="6"/>
  <c r="E309" i="1" s="1"/>
  <c r="D310" i="2"/>
  <c r="D326" i="3"/>
  <c r="D326" i="6"/>
  <c r="D326" i="2"/>
  <c r="D341" i="6"/>
  <c r="E340" i="1" s="1"/>
  <c r="D341" i="3"/>
  <c r="D341" i="2"/>
  <c r="D357" i="6"/>
  <c r="D357" i="3"/>
  <c r="D357" i="2"/>
  <c r="D388" i="3"/>
  <c r="D388" i="6"/>
  <c r="D388" i="2"/>
  <c r="D404" i="3"/>
  <c r="D404" i="6"/>
  <c r="D404" i="2"/>
  <c r="D420" i="3"/>
  <c r="D420" i="6"/>
  <c r="D420" i="2"/>
  <c r="D435" i="3"/>
  <c r="D435" i="6"/>
  <c r="D435" i="2"/>
  <c r="D451" i="3"/>
  <c r="D451" i="6"/>
  <c r="D451" i="2"/>
  <c r="D465" i="3"/>
  <c r="D465" i="6"/>
  <c r="D465" i="2"/>
  <c r="D480" i="3"/>
  <c r="D480" i="6"/>
  <c r="D480" i="2"/>
  <c r="D495" i="3"/>
  <c r="D495" i="6"/>
  <c r="D495" i="2"/>
  <c r="D511" i="3"/>
  <c r="D511" i="6"/>
  <c r="D511" i="2"/>
  <c r="D526" i="6"/>
  <c r="D526" i="3"/>
  <c r="D526" i="1"/>
  <c r="D526" i="2"/>
  <c r="D542" i="6"/>
  <c r="D542" i="3"/>
  <c r="D542" i="1"/>
  <c r="D542" i="2"/>
  <c r="D557" i="3"/>
  <c r="D557" i="6"/>
  <c r="D557" i="2"/>
  <c r="D573" i="3"/>
  <c r="D573" i="6"/>
  <c r="D573" i="2"/>
  <c r="D588" i="6"/>
  <c r="D588" i="1"/>
  <c r="D588" i="2"/>
  <c r="D588" i="3"/>
  <c r="D604" i="6"/>
  <c r="D604" i="1"/>
  <c r="D604" i="3"/>
  <c r="D604" i="2"/>
  <c r="D620" i="6"/>
  <c r="D620" i="3"/>
  <c r="D620" i="1"/>
  <c r="D620" i="2"/>
  <c r="D635" i="3"/>
  <c r="D635" i="1"/>
  <c r="D635" i="2"/>
  <c r="D635" i="6"/>
  <c r="D651" i="3"/>
  <c r="D651" i="1"/>
  <c r="D651" i="2"/>
  <c r="D651" i="6"/>
  <c r="D667" i="6"/>
  <c r="D667" i="1"/>
  <c r="D667" i="2"/>
  <c r="D667" i="3"/>
  <c r="D683" i="3"/>
  <c r="D683" i="6"/>
  <c r="D683" i="1"/>
  <c r="D683" i="2"/>
  <c r="D698" i="3"/>
  <c r="D698" i="6"/>
  <c r="E697" i="1" s="1"/>
  <c r="D698" i="1"/>
  <c r="D698" i="2"/>
  <c r="D712" i="3"/>
  <c r="D712" i="6"/>
  <c r="D712" i="1"/>
  <c r="D712" i="2"/>
  <c r="D727" i="3"/>
  <c r="D727" i="6"/>
  <c r="D727" i="1"/>
  <c r="D727" i="2"/>
  <c r="D742" i="3"/>
  <c r="D742" i="6"/>
  <c r="E741" i="1" s="1"/>
  <c r="D742" i="1"/>
  <c r="D742" i="2"/>
  <c r="D341" i="1"/>
  <c r="D357" i="1"/>
  <c r="D3" i="6"/>
  <c r="D3" i="2"/>
  <c r="D3" i="3"/>
  <c r="D18" i="6"/>
  <c r="D18" i="3"/>
  <c r="D18" i="2"/>
  <c r="D34" i="6"/>
  <c r="D34" i="3"/>
  <c r="D34" i="2"/>
  <c r="D50" i="6"/>
  <c r="D50" i="3"/>
  <c r="D50" i="2"/>
  <c r="D65" i="6"/>
  <c r="D65" i="3"/>
  <c r="D65" i="2"/>
  <c r="D96" i="6"/>
  <c r="D96" i="3"/>
  <c r="D96" i="2"/>
  <c r="D112" i="6"/>
  <c r="D112" i="3"/>
  <c r="D112" i="2"/>
  <c r="D127" i="6"/>
  <c r="D127" i="3"/>
  <c r="D127" i="2"/>
  <c r="D143" i="6"/>
  <c r="D143" i="3"/>
  <c r="D143" i="2"/>
  <c r="D159" i="6"/>
  <c r="D159" i="3"/>
  <c r="D175" i="6"/>
  <c r="D175" i="2"/>
  <c r="D189" i="6"/>
  <c r="E188" i="1" s="1"/>
  <c r="D189" i="3"/>
  <c r="D189" i="2"/>
  <c r="D204" i="6"/>
  <c r="D204" i="3"/>
  <c r="D204" i="2"/>
  <c r="D218" i="6"/>
  <c r="D218" i="2"/>
  <c r="D218" i="3"/>
  <c r="D234" i="6"/>
  <c r="D234" i="3"/>
  <c r="D234" i="2"/>
  <c r="D249" i="3"/>
  <c r="D249" i="6"/>
  <c r="D249" i="2"/>
  <c r="D265" i="3"/>
  <c r="D265" i="6"/>
  <c r="D265" i="2"/>
  <c r="D280" i="6"/>
  <c r="D280" i="3"/>
  <c r="D280" i="2"/>
  <c r="D296" i="6"/>
  <c r="D296" i="3"/>
  <c r="D296" i="2"/>
  <c r="D311" i="3"/>
  <c r="D311" i="6"/>
  <c r="D311" i="2"/>
  <c r="D327" i="3"/>
  <c r="D327" i="6"/>
  <c r="D327" i="2"/>
  <c r="D342" i="3"/>
  <c r="D342" i="6"/>
  <c r="E341" i="1" s="1"/>
  <c r="D342" i="2"/>
  <c r="D358" i="3"/>
  <c r="D358" i="6"/>
  <c r="D358" i="2"/>
  <c r="D373" i="6"/>
  <c r="E372" i="1" s="1"/>
  <c r="D373" i="3"/>
  <c r="D373" i="2"/>
  <c r="D389" i="3"/>
  <c r="D389" i="6"/>
  <c r="D389" i="2"/>
  <c r="D405" i="3"/>
  <c r="D405" i="6"/>
  <c r="D405" i="2"/>
  <c r="D421" i="3"/>
  <c r="D421" i="6"/>
  <c r="D421" i="2"/>
  <c r="D436" i="3"/>
  <c r="D436" i="6"/>
  <c r="D436" i="2"/>
  <c r="D452" i="3"/>
  <c r="D452" i="6"/>
  <c r="D452" i="2"/>
  <c r="D466" i="3"/>
  <c r="D466" i="6"/>
  <c r="D481" i="3"/>
  <c r="D481" i="6"/>
  <c r="D481" i="2"/>
  <c r="D496" i="3"/>
  <c r="D496" i="6"/>
  <c r="D496" i="2"/>
  <c r="D512" i="3"/>
  <c r="D512" i="6"/>
  <c r="D512" i="2"/>
  <c r="D512" i="1"/>
  <c r="D527" i="3"/>
  <c r="D527" i="6"/>
  <c r="D527" i="2"/>
  <c r="D543" i="3"/>
  <c r="D543" i="6"/>
  <c r="D543" i="2"/>
  <c r="D558" i="6"/>
  <c r="D558" i="3"/>
  <c r="D558" i="1"/>
  <c r="D558" i="2"/>
  <c r="D574" i="6"/>
  <c r="D574" i="3"/>
  <c r="D574" i="1"/>
  <c r="D574" i="2"/>
  <c r="D589" i="3"/>
  <c r="D589" i="6"/>
  <c r="D589" i="2"/>
  <c r="D605" i="3"/>
  <c r="D605" i="6"/>
  <c r="D605" i="2"/>
  <c r="D621" i="3"/>
  <c r="D621" i="6"/>
  <c r="D621" i="2"/>
  <c r="D636" i="6"/>
  <c r="D636" i="3"/>
  <c r="D636" i="1"/>
  <c r="D636" i="2"/>
  <c r="D652" i="6"/>
  <c r="D652" i="1"/>
  <c r="D652" i="2"/>
  <c r="D652" i="3"/>
  <c r="D668" i="3"/>
  <c r="D668" i="1"/>
  <c r="D668" i="2"/>
  <c r="D668" i="6"/>
  <c r="D684" i="6"/>
  <c r="D684" i="1"/>
  <c r="D684" i="2"/>
  <c r="D684" i="3"/>
  <c r="D699" i="3"/>
  <c r="D699" i="6"/>
  <c r="D699" i="1"/>
  <c r="D699" i="2"/>
  <c r="D713" i="3"/>
  <c r="D713" i="6"/>
  <c r="D713" i="1"/>
  <c r="D713" i="2"/>
  <c r="D728" i="3"/>
  <c r="D728" i="6"/>
  <c r="D728" i="1"/>
  <c r="D728" i="2"/>
  <c r="D743" i="3"/>
  <c r="D743" i="6"/>
  <c r="D743" i="1"/>
  <c r="D743" i="2"/>
  <c r="D310" i="1"/>
  <c r="D326" i="1"/>
  <c r="D342" i="1"/>
  <c r="D358" i="1"/>
  <c r="D573" i="1"/>
  <c r="D466" i="2"/>
  <c r="D4" i="6"/>
  <c r="D4" i="3"/>
  <c r="D4" i="2"/>
  <c r="D19" i="6"/>
  <c r="D19" i="3"/>
  <c r="D19" i="2"/>
  <c r="D35" i="6"/>
  <c r="D35" i="3"/>
  <c r="D35" i="2"/>
  <c r="D51" i="6"/>
  <c r="E50" i="2" s="1"/>
  <c r="D51" i="3"/>
  <c r="D51" i="2"/>
  <c r="D66" i="6"/>
  <c r="D66" i="3"/>
  <c r="D66" i="2"/>
  <c r="D81" i="6"/>
  <c r="D81" i="3"/>
  <c r="D81" i="2"/>
  <c r="D97" i="6"/>
  <c r="D97" i="3"/>
  <c r="D97" i="2"/>
  <c r="D113" i="6"/>
  <c r="D113" i="3"/>
  <c r="D113" i="2"/>
  <c r="D128" i="6"/>
  <c r="D128" i="3"/>
  <c r="D128" i="2"/>
  <c r="D144" i="6"/>
  <c r="D144" i="3"/>
  <c r="D144" i="2"/>
  <c r="D160" i="6"/>
  <c r="D160" i="3"/>
  <c r="D160" i="2"/>
  <c r="D176" i="6"/>
  <c r="D176" i="3"/>
  <c r="D190" i="6"/>
  <c r="E189" i="1" s="1"/>
  <c r="D190" i="3"/>
  <c r="D190" i="2"/>
  <c r="D219" i="6"/>
  <c r="D219" i="2"/>
  <c r="D219" i="3"/>
  <c r="D235" i="3"/>
  <c r="D235" i="6"/>
  <c r="D235" i="2"/>
  <c r="D250" i="6"/>
  <c r="D250" i="2"/>
  <c r="D250" i="3"/>
  <c r="D266" i="6"/>
  <c r="D266" i="2"/>
  <c r="D266" i="3"/>
  <c r="D281" i="3"/>
  <c r="D281" i="6"/>
  <c r="D281" i="2"/>
  <c r="D297" i="3"/>
  <c r="D297" i="6"/>
  <c r="D297" i="2"/>
  <c r="D312" i="6"/>
  <c r="D312" i="2"/>
  <c r="D312" i="3"/>
  <c r="D328" i="6"/>
  <c r="D328" i="2"/>
  <c r="D328" i="3"/>
  <c r="D343" i="3"/>
  <c r="D343" i="6"/>
  <c r="D343" i="2"/>
  <c r="D359" i="3"/>
  <c r="D359" i="6"/>
  <c r="D359" i="2"/>
  <c r="D374" i="3"/>
  <c r="D374" i="6"/>
  <c r="E373" i="1" s="1"/>
  <c r="D374" i="2"/>
  <c r="D390" i="3"/>
  <c r="D390" i="6"/>
  <c r="D390" i="2"/>
  <c r="D406" i="3"/>
  <c r="D406" i="6"/>
  <c r="D406" i="2"/>
  <c r="D437" i="3"/>
  <c r="D437" i="6"/>
  <c r="D437" i="2"/>
  <c r="D467" i="3"/>
  <c r="D467" i="6"/>
  <c r="D467" i="2"/>
  <c r="D482" i="3"/>
  <c r="D482" i="6"/>
  <c r="D497" i="3"/>
  <c r="D497" i="6"/>
  <c r="D497" i="2"/>
  <c r="D497" i="1"/>
  <c r="D513" i="3"/>
  <c r="D513" i="6"/>
  <c r="E512" i="1" s="1"/>
  <c r="D513" i="2"/>
  <c r="D513" i="1"/>
  <c r="D528" i="3"/>
  <c r="D528" i="6"/>
  <c r="D528" i="2"/>
  <c r="D528" i="1"/>
  <c r="D544" i="3"/>
  <c r="D544" i="6"/>
  <c r="D544" i="2"/>
  <c r="D544" i="1"/>
  <c r="D559" i="3"/>
  <c r="D559" i="6"/>
  <c r="D559" i="2"/>
  <c r="D575" i="3"/>
  <c r="D575" i="6"/>
  <c r="D575" i="2"/>
  <c r="D590" i="6"/>
  <c r="D590" i="3"/>
  <c r="D590" i="1"/>
  <c r="D590" i="2"/>
  <c r="D606" i="6"/>
  <c r="E605" i="2" s="1"/>
  <c r="D606" i="3"/>
  <c r="D606" i="1"/>
  <c r="D606" i="2"/>
  <c r="D622" i="6"/>
  <c r="D622" i="3"/>
  <c r="D622" i="1"/>
  <c r="D622" i="2"/>
  <c r="D637" i="3"/>
  <c r="D637" i="6"/>
  <c r="D637" i="2"/>
  <c r="D669" i="6"/>
  <c r="D669" i="1"/>
  <c r="D669" i="2"/>
  <c r="D669" i="3"/>
  <c r="D685" i="3"/>
  <c r="D685" i="1"/>
  <c r="D685" i="2"/>
  <c r="D685" i="6"/>
  <c r="D700" i="6"/>
  <c r="D700" i="1"/>
  <c r="D700" i="2"/>
  <c r="D700" i="3"/>
  <c r="D714" i="3"/>
  <c r="D714" i="6"/>
  <c r="D714" i="1"/>
  <c r="D714" i="2"/>
  <c r="D729" i="3"/>
  <c r="D729" i="6"/>
  <c r="D729" i="1"/>
  <c r="D729" i="2"/>
  <c r="D744" i="3"/>
  <c r="D744" i="6"/>
  <c r="D744" i="1"/>
  <c r="D744" i="2"/>
  <c r="D295" i="1"/>
  <c r="D311" i="1"/>
  <c r="D327" i="1"/>
  <c r="D343" i="1"/>
  <c r="D359" i="1"/>
  <c r="D575" i="1"/>
  <c r="D482" i="2"/>
  <c r="D5" i="6"/>
  <c r="D5" i="3"/>
  <c r="D5" i="2"/>
  <c r="D20" i="6"/>
  <c r="D20" i="3"/>
  <c r="D20" i="2"/>
  <c r="D36" i="6"/>
  <c r="D36" i="3"/>
  <c r="D36" i="2"/>
  <c r="D52" i="6"/>
  <c r="D52" i="3"/>
  <c r="D52" i="2"/>
  <c r="D67" i="6"/>
  <c r="D67" i="3"/>
  <c r="D67" i="2"/>
  <c r="D82" i="6"/>
  <c r="D82" i="3"/>
  <c r="D82" i="2"/>
  <c r="D98" i="6"/>
  <c r="D98" i="3"/>
  <c r="D98" i="2"/>
  <c r="D114" i="6"/>
  <c r="D114" i="3"/>
  <c r="D114" i="2"/>
  <c r="D129" i="6"/>
  <c r="D129" i="3"/>
  <c r="D129" i="2"/>
  <c r="D145" i="6"/>
  <c r="D145" i="3"/>
  <c r="D145" i="2"/>
  <c r="D161" i="6"/>
  <c r="D161" i="3"/>
  <c r="D161" i="2"/>
  <c r="D177" i="6"/>
  <c r="D177" i="3"/>
  <c r="D177" i="2"/>
  <c r="D191" i="6"/>
  <c r="D191" i="2"/>
  <c r="D205" i="6"/>
  <c r="E204" i="1" s="1"/>
  <c r="D205" i="2"/>
  <c r="D205" i="3"/>
  <c r="D220" i="6"/>
  <c r="D220" i="3"/>
  <c r="D220" i="2"/>
  <c r="D236" i="6"/>
  <c r="D236" i="3"/>
  <c r="D236" i="2"/>
  <c r="D251" i="3"/>
  <c r="D251" i="6"/>
  <c r="D251" i="2"/>
  <c r="D267" i="3"/>
  <c r="D267" i="6"/>
  <c r="D267" i="2"/>
  <c r="D282" i="6"/>
  <c r="D282" i="3"/>
  <c r="D282" i="2"/>
  <c r="D298" i="6"/>
  <c r="D298" i="2"/>
  <c r="D313" i="3"/>
  <c r="D313" i="6"/>
  <c r="D313" i="2"/>
  <c r="D329" i="3"/>
  <c r="D329" i="2"/>
  <c r="D344" i="6"/>
  <c r="D344" i="3"/>
  <c r="D344" i="2"/>
  <c r="D360" i="6"/>
  <c r="D360" i="3"/>
  <c r="D360" i="2"/>
  <c r="D375" i="3"/>
  <c r="D375" i="6"/>
  <c r="D375" i="2"/>
  <c r="D391" i="3"/>
  <c r="D391" i="6"/>
  <c r="D391" i="2"/>
  <c r="D407" i="3"/>
  <c r="D407" i="6"/>
  <c r="D407" i="2"/>
  <c r="D423" i="3"/>
  <c r="D423" i="6"/>
  <c r="D423" i="2"/>
  <c r="D438" i="3"/>
  <c r="D438" i="6"/>
  <c r="D438" i="2"/>
  <c r="D453" i="3"/>
  <c r="D453" i="6"/>
  <c r="D453" i="2"/>
  <c r="D468" i="3"/>
  <c r="D468" i="6"/>
  <c r="D468" i="2"/>
  <c r="D483" i="3"/>
  <c r="D483" i="6"/>
  <c r="D483" i="2"/>
  <c r="D498" i="3"/>
  <c r="D498" i="6"/>
  <c r="D514" i="3"/>
  <c r="D514" i="6"/>
  <c r="D514" i="1"/>
  <c r="D529" i="3"/>
  <c r="D529" i="6"/>
  <c r="D529" i="2"/>
  <c r="D529" i="1"/>
  <c r="D545" i="3"/>
  <c r="D545" i="6"/>
  <c r="D545" i="2"/>
  <c r="D545" i="1"/>
  <c r="D560" i="3"/>
  <c r="D560" i="6"/>
  <c r="D560" i="2"/>
  <c r="D560" i="1"/>
  <c r="D576" i="3"/>
  <c r="D576" i="6"/>
  <c r="D576" i="2"/>
  <c r="D576" i="1"/>
  <c r="D591" i="3"/>
  <c r="D591" i="6"/>
  <c r="D591" i="2"/>
  <c r="D607" i="3"/>
  <c r="D607" i="6"/>
  <c r="D607" i="2"/>
  <c r="D623" i="3"/>
  <c r="D623" i="6"/>
  <c r="D623" i="2"/>
  <c r="D638" i="6"/>
  <c r="D638" i="3"/>
  <c r="D638" i="1"/>
  <c r="D638" i="2"/>
  <c r="D654" i="3"/>
  <c r="D654" i="6"/>
  <c r="E653" i="1" s="1"/>
  <c r="D654" i="2"/>
  <c r="D670" i="3"/>
  <c r="D670" i="6"/>
  <c r="E669" i="1" s="1"/>
  <c r="D670" i="2"/>
  <c r="D701" i="3"/>
  <c r="D701" i="1"/>
  <c r="D701" i="2"/>
  <c r="D701" i="6"/>
  <c r="D715" i="3"/>
  <c r="D715" i="6"/>
  <c r="D715" i="1"/>
  <c r="D715" i="2"/>
  <c r="D730" i="3"/>
  <c r="D730" i="6"/>
  <c r="D730" i="1"/>
  <c r="D730" i="2"/>
  <c r="D745" i="3"/>
  <c r="D745" i="6"/>
  <c r="E744" i="1" s="1"/>
  <c r="D745" i="1"/>
  <c r="D745" i="2"/>
  <c r="D248" i="1"/>
  <c r="D264" i="1"/>
  <c r="D280" i="1"/>
  <c r="D296" i="1"/>
  <c r="D312" i="1"/>
  <c r="D328" i="1"/>
  <c r="D344" i="1"/>
  <c r="D360" i="1"/>
  <c r="D392" i="1"/>
  <c r="D498" i="2"/>
  <c r="D6" i="6"/>
  <c r="E5" i="1" s="1"/>
  <c r="D6" i="3"/>
  <c r="D6" i="2"/>
  <c r="D21" i="6"/>
  <c r="D21" i="3"/>
  <c r="D21" i="2"/>
  <c r="D37" i="6"/>
  <c r="D37" i="3"/>
  <c r="D37" i="2"/>
  <c r="D53" i="6"/>
  <c r="D53" i="3"/>
  <c r="D53" i="2"/>
  <c r="D68" i="6"/>
  <c r="D68" i="3"/>
  <c r="D68" i="2"/>
  <c r="D83" i="6"/>
  <c r="D83" i="3"/>
  <c r="D83" i="2"/>
  <c r="D99" i="6"/>
  <c r="D99" i="3"/>
  <c r="D99" i="2"/>
  <c r="D115" i="6"/>
  <c r="D115" i="3"/>
  <c r="D115" i="2"/>
  <c r="D130" i="6"/>
  <c r="D130" i="3"/>
  <c r="D130" i="2"/>
  <c r="D146" i="6"/>
  <c r="D146" i="3"/>
  <c r="D146" i="2"/>
  <c r="D162" i="6"/>
  <c r="D162" i="3"/>
  <c r="D162" i="2"/>
  <c r="D178" i="6"/>
  <c r="D178" i="3"/>
  <c r="D178" i="2"/>
  <c r="D192" i="6"/>
  <c r="D192" i="3"/>
  <c r="D206" i="6"/>
  <c r="E205" i="1" s="1"/>
  <c r="D206" i="2"/>
  <c r="D206" i="3"/>
  <c r="D221" i="6"/>
  <c r="E220" i="1" s="1"/>
  <c r="D221" i="2"/>
  <c r="D221" i="3"/>
  <c r="D252" i="6"/>
  <c r="D252" i="3"/>
  <c r="D252" i="2"/>
  <c r="D268" i="6"/>
  <c r="D268" i="3"/>
  <c r="D268" i="2"/>
  <c r="D283" i="3"/>
  <c r="D283" i="6"/>
  <c r="D283" i="2"/>
  <c r="D299" i="3"/>
  <c r="D299" i="6"/>
  <c r="D299" i="2"/>
  <c r="D314" i="6"/>
  <c r="D314" i="2"/>
  <c r="D314" i="3"/>
  <c r="D330" i="6"/>
  <c r="D330" i="2"/>
  <c r="D330" i="3"/>
  <c r="D345" i="3"/>
  <c r="D345" i="2"/>
  <c r="D345" i="6"/>
  <c r="D361" i="3"/>
  <c r="D361" i="2"/>
  <c r="D361" i="6"/>
  <c r="D376" i="6"/>
  <c r="D376" i="3"/>
  <c r="D376" i="2"/>
  <c r="D392" i="6"/>
  <c r="D392" i="2"/>
  <c r="D408" i="3"/>
  <c r="D408" i="6"/>
  <c r="D408" i="2"/>
  <c r="D424" i="3"/>
  <c r="D424" i="6"/>
  <c r="D424" i="2"/>
  <c r="D439" i="3"/>
  <c r="D439" i="6"/>
  <c r="D439" i="2"/>
  <c r="D454" i="3"/>
  <c r="D454" i="6"/>
  <c r="D454" i="2"/>
  <c r="D484" i="3"/>
  <c r="D484" i="6"/>
  <c r="D484" i="2"/>
  <c r="D499" i="3"/>
  <c r="D499" i="6"/>
  <c r="D499" i="2"/>
  <c r="D515" i="3"/>
  <c r="D515" i="6"/>
  <c r="D515" i="2"/>
  <c r="D530" i="3"/>
  <c r="D530" i="6"/>
  <c r="D530" i="1"/>
  <c r="D546" i="3"/>
  <c r="D546" i="6"/>
  <c r="D546" i="1"/>
  <c r="D561" i="3"/>
  <c r="D561" i="6"/>
  <c r="E560" i="1" s="1"/>
  <c r="D561" i="2"/>
  <c r="D561" i="1"/>
  <c r="D577" i="3"/>
  <c r="D577" i="6"/>
  <c r="E576" i="1" s="1"/>
  <c r="D577" i="2"/>
  <c r="D577" i="1"/>
  <c r="D592" i="3"/>
  <c r="D592" i="6"/>
  <c r="D592" i="2"/>
  <c r="D592" i="1"/>
  <c r="D608" i="3"/>
  <c r="D608" i="6"/>
  <c r="D608" i="2"/>
  <c r="D608" i="1"/>
  <c r="D624" i="3"/>
  <c r="D624" i="6"/>
  <c r="D624" i="2"/>
  <c r="D624" i="1"/>
  <c r="D639" i="3"/>
  <c r="D639" i="6"/>
  <c r="D639" i="2"/>
  <c r="D655" i="6"/>
  <c r="D655" i="3"/>
  <c r="D655" i="1"/>
  <c r="D655" i="2"/>
  <c r="D671" i="6"/>
  <c r="D671" i="3"/>
  <c r="D671" i="1"/>
  <c r="D671" i="2"/>
  <c r="D686" i="3"/>
  <c r="D686" i="6"/>
  <c r="E685" i="1" s="1"/>
  <c r="D686" i="1"/>
  <c r="D686" i="2"/>
  <c r="D702" i="3"/>
  <c r="D702" i="6"/>
  <c r="E701" i="1" s="1"/>
  <c r="D702" i="1"/>
  <c r="D702" i="2"/>
  <c r="D716" i="6"/>
  <c r="D716" i="1"/>
  <c r="D716" i="2"/>
  <c r="D716" i="3"/>
  <c r="D731" i="3"/>
  <c r="D731" i="6"/>
  <c r="D731" i="1"/>
  <c r="D731" i="2"/>
  <c r="D746" i="3"/>
  <c r="D746" i="6"/>
  <c r="D746" i="1"/>
  <c r="D746" i="2"/>
  <c r="D233" i="1"/>
  <c r="D329" i="1"/>
  <c r="D345" i="1"/>
  <c r="D361" i="1"/>
  <c r="D527" i="1"/>
  <c r="D589" i="1"/>
  <c r="D514" i="2"/>
  <c r="D13" i="3"/>
  <c r="D7" i="6"/>
  <c r="D7" i="3"/>
  <c r="D7" i="2"/>
  <c r="D22" i="6"/>
  <c r="E21" i="1" s="1"/>
  <c r="D22" i="3"/>
  <c r="D22" i="2"/>
  <c r="D38" i="6"/>
  <c r="D38" i="3"/>
  <c r="D38" i="2"/>
  <c r="D54" i="6"/>
  <c r="E53" i="3" s="1"/>
  <c r="D54" i="3"/>
  <c r="D54" i="2"/>
  <c r="D69" i="6"/>
  <c r="D69" i="3"/>
  <c r="D69" i="2"/>
  <c r="D84" i="6"/>
  <c r="D84" i="3"/>
  <c r="D84" i="2"/>
  <c r="D100" i="6"/>
  <c r="D100" i="3"/>
  <c r="D100" i="2"/>
  <c r="D116" i="6"/>
  <c r="D116" i="3"/>
  <c r="D116" i="2"/>
  <c r="D131" i="6"/>
  <c r="D131" i="3"/>
  <c r="D131" i="2"/>
  <c r="D163" i="6"/>
  <c r="D163" i="3"/>
  <c r="D163" i="2"/>
  <c r="D179" i="6"/>
  <c r="D179" i="3"/>
  <c r="D179" i="2"/>
  <c r="D193" i="3"/>
  <c r="D193" i="6"/>
  <c r="D193" i="2"/>
  <c r="D207" i="3"/>
  <c r="D207" i="6"/>
  <c r="D207" i="2"/>
  <c r="D222" i="6"/>
  <c r="E221" i="1" s="1"/>
  <c r="D222" i="2"/>
  <c r="D222" i="3"/>
  <c r="D237" i="3"/>
  <c r="D237" i="6"/>
  <c r="E236" i="1" s="1"/>
  <c r="D237" i="2"/>
  <c r="D253" i="3"/>
  <c r="D253" i="6"/>
  <c r="E252" i="1" s="1"/>
  <c r="D253" i="2"/>
  <c r="D269" i="3"/>
  <c r="D269" i="6"/>
  <c r="E268" i="1" s="1"/>
  <c r="D269" i="2"/>
  <c r="D284" i="6"/>
  <c r="D284" i="3"/>
  <c r="D284" i="2"/>
  <c r="D300" i="6"/>
  <c r="D300" i="3"/>
  <c r="D300" i="2"/>
  <c r="D315" i="3"/>
  <c r="D315" i="6"/>
  <c r="D315" i="2"/>
  <c r="D331" i="3"/>
  <c r="D331" i="6"/>
  <c r="D331" i="2"/>
  <c r="D346" i="6"/>
  <c r="D346" i="2"/>
  <c r="D346" i="3"/>
  <c r="D362" i="6"/>
  <c r="D362" i="3"/>
  <c r="D362" i="2"/>
  <c r="D377" i="3"/>
  <c r="D377" i="2"/>
  <c r="D377" i="6"/>
  <c r="D393" i="3"/>
  <c r="D393" i="2"/>
  <c r="D393" i="6"/>
  <c r="D409" i="6"/>
  <c r="E408" i="1" s="1"/>
  <c r="D409" i="2"/>
  <c r="D409" i="3"/>
  <c r="D425" i="3"/>
  <c r="D425" i="6"/>
  <c r="D425" i="2"/>
  <c r="D440" i="3"/>
  <c r="D440" i="6"/>
  <c r="D440" i="2"/>
  <c r="D455" i="3"/>
  <c r="D455" i="6"/>
  <c r="D455" i="2"/>
  <c r="D469" i="3"/>
  <c r="D469" i="6"/>
  <c r="D469" i="2"/>
  <c r="D485" i="3"/>
  <c r="D485" i="6"/>
  <c r="D485" i="2"/>
  <c r="D500" i="3"/>
  <c r="D500" i="6"/>
  <c r="D500" i="1"/>
  <c r="D500" i="2"/>
  <c r="D516" i="3"/>
  <c r="D516" i="6"/>
  <c r="D516" i="1"/>
  <c r="D516" i="2"/>
  <c r="D531" i="3"/>
  <c r="D531" i="6"/>
  <c r="D531" i="2"/>
  <c r="D547" i="3"/>
  <c r="D547" i="6"/>
  <c r="D547" i="2"/>
  <c r="D562" i="3"/>
  <c r="D562" i="6"/>
  <c r="E561" i="1" s="1"/>
  <c r="D562" i="1"/>
  <c r="D578" i="3"/>
  <c r="D578" i="6"/>
  <c r="E577" i="1" s="1"/>
  <c r="D578" i="1"/>
  <c r="D593" i="3"/>
  <c r="D593" i="6"/>
  <c r="D593" i="2"/>
  <c r="D593" i="1"/>
  <c r="D609" i="3"/>
  <c r="D609" i="6"/>
  <c r="D609" i="2"/>
  <c r="D609" i="1"/>
  <c r="D625" i="3"/>
  <c r="D625" i="6"/>
  <c r="E624" i="1" s="1"/>
  <c r="D625" i="2"/>
  <c r="D625" i="1"/>
  <c r="D640" i="3"/>
  <c r="D640" i="6"/>
  <c r="D640" i="2"/>
  <c r="D640" i="1"/>
  <c r="D656" i="3"/>
  <c r="D656" i="6"/>
  <c r="D656" i="2"/>
  <c r="D672" i="3"/>
  <c r="D672" i="6"/>
  <c r="D672" i="2"/>
  <c r="D687" i="3"/>
  <c r="D687" i="6"/>
  <c r="D687" i="1"/>
  <c r="D687" i="2"/>
  <c r="D703" i="3"/>
  <c r="D703" i="6"/>
  <c r="D703" i="1"/>
  <c r="D703" i="2"/>
  <c r="D717" i="3"/>
  <c r="D717" i="1"/>
  <c r="D717" i="2"/>
  <c r="D717" i="6"/>
  <c r="D732" i="6"/>
  <c r="D732" i="1"/>
  <c r="D732" i="2"/>
  <c r="D732" i="3"/>
  <c r="D747" i="3"/>
  <c r="D747" i="6"/>
  <c r="D747" i="1"/>
  <c r="D747" i="2"/>
  <c r="D218" i="1"/>
  <c r="D234" i="1"/>
  <c r="D250" i="1"/>
  <c r="D266" i="1"/>
  <c r="D282" i="1"/>
  <c r="D298" i="1"/>
  <c r="D314" i="1"/>
  <c r="D330" i="1"/>
  <c r="D346" i="1"/>
  <c r="D362" i="1"/>
  <c r="D495" i="1"/>
  <c r="D531" i="1"/>
  <c r="D591" i="1"/>
  <c r="D14" i="2"/>
  <c r="D530" i="2"/>
  <c r="D29" i="3"/>
  <c r="D8" i="6"/>
  <c r="D8" i="3"/>
  <c r="D8" i="2"/>
  <c r="D23" i="6"/>
  <c r="D23" i="3"/>
  <c r="D23" i="2"/>
  <c r="D39" i="6"/>
  <c r="D39" i="3"/>
  <c r="D39" i="2"/>
  <c r="D70" i="6"/>
  <c r="E69" i="1" s="1"/>
  <c r="D70" i="3"/>
  <c r="D70" i="2"/>
  <c r="D85" i="6"/>
  <c r="D85" i="3"/>
  <c r="D85" i="2"/>
  <c r="D101" i="6"/>
  <c r="D101" i="3"/>
  <c r="D101" i="2"/>
  <c r="D117" i="6"/>
  <c r="D117" i="3"/>
  <c r="D117" i="2"/>
  <c r="D132" i="6"/>
  <c r="D132" i="3"/>
  <c r="D132" i="2"/>
  <c r="D148" i="6"/>
  <c r="D148" i="3"/>
  <c r="D148" i="2"/>
  <c r="D164" i="6"/>
  <c r="D164" i="3"/>
  <c r="D164" i="2"/>
  <c r="D194" i="6"/>
  <c r="E193" i="2" s="1"/>
  <c r="D194" i="3"/>
  <c r="D194" i="2"/>
  <c r="D208" i="6"/>
  <c r="D208" i="3"/>
  <c r="D223" i="3"/>
  <c r="D223" i="6"/>
  <c r="D223" i="2"/>
  <c r="D238" i="6"/>
  <c r="E237" i="1" s="1"/>
  <c r="D238" i="3"/>
  <c r="D238" i="2"/>
  <c r="D254" i="6"/>
  <c r="E253" i="1" s="1"/>
  <c r="D254" i="2"/>
  <c r="D254" i="3"/>
  <c r="D270" i="6"/>
  <c r="E269" i="1" s="1"/>
  <c r="D270" i="2"/>
  <c r="D270" i="3"/>
  <c r="D285" i="3"/>
  <c r="D285" i="6"/>
  <c r="E284" i="1" s="1"/>
  <c r="D285" i="2"/>
  <c r="D301" i="3"/>
  <c r="D301" i="6"/>
  <c r="E300" i="1" s="1"/>
  <c r="D301" i="2"/>
  <c r="D316" i="6"/>
  <c r="D316" i="3"/>
  <c r="D316" i="2"/>
  <c r="D347" i="3"/>
  <c r="D347" i="6"/>
  <c r="D347" i="2"/>
  <c r="D363" i="3"/>
  <c r="D363" i="6"/>
  <c r="D363" i="2"/>
  <c r="D378" i="6"/>
  <c r="D378" i="3"/>
  <c r="D378" i="2"/>
  <c r="D394" i="6"/>
  <c r="D394" i="2"/>
  <c r="D394" i="3"/>
  <c r="D410" i="3"/>
  <c r="D410" i="2"/>
  <c r="D410" i="6"/>
  <c r="D426" i="6"/>
  <c r="E425" i="1" s="1"/>
  <c r="D426" i="2"/>
  <c r="D426" i="3"/>
  <c r="D441" i="3"/>
  <c r="D441" i="6"/>
  <c r="D441" i="2"/>
  <c r="D456" i="3"/>
  <c r="D456" i="6"/>
  <c r="D456" i="2"/>
  <c r="D470" i="3"/>
  <c r="D470" i="6"/>
  <c r="D470" i="2"/>
  <c r="D486" i="3"/>
  <c r="D486" i="6"/>
  <c r="D486" i="2"/>
  <c r="D501" i="3"/>
  <c r="D501" i="6"/>
  <c r="D501" i="2"/>
  <c r="D517" i="3"/>
  <c r="D517" i="6"/>
  <c r="D517" i="2"/>
  <c r="D532" i="3"/>
  <c r="D532" i="6"/>
  <c r="D532" i="1"/>
  <c r="D532" i="2"/>
  <c r="D548" i="3"/>
  <c r="D548" i="6"/>
  <c r="D548" i="1"/>
  <c r="D548" i="2"/>
  <c r="D563" i="3"/>
  <c r="D563" i="6"/>
  <c r="D563" i="2"/>
  <c r="D579" i="3"/>
  <c r="D579" i="6"/>
  <c r="D579" i="1"/>
  <c r="D579" i="2"/>
  <c r="D594" i="3"/>
  <c r="D594" i="6"/>
  <c r="D594" i="1"/>
  <c r="D610" i="3"/>
  <c r="D610" i="6"/>
  <c r="D610" i="1"/>
  <c r="D626" i="3"/>
  <c r="D626" i="6"/>
  <c r="E625" i="1" s="1"/>
  <c r="D626" i="1"/>
  <c r="D641" i="3"/>
  <c r="D641" i="6"/>
  <c r="E640" i="1" s="1"/>
  <c r="D641" i="2"/>
  <c r="D641" i="1"/>
  <c r="D657" i="3"/>
  <c r="D657" i="6"/>
  <c r="D657" i="2"/>
  <c r="D657" i="1"/>
  <c r="D673" i="3"/>
  <c r="D673" i="6"/>
  <c r="D673" i="2"/>
  <c r="D673" i="1"/>
  <c r="D688" i="6"/>
  <c r="D688" i="3"/>
  <c r="D688" i="1"/>
  <c r="D688" i="2"/>
  <c r="D704" i="6"/>
  <c r="D704" i="3"/>
  <c r="D704" i="1"/>
  <c r="D704" i="2"/>
  <c r="D718" i="3"/>
  <c r="D718" i="6"/>
  <c r="D718" i="1"/>
  <c r="D718" i="2"/>
  <c r="D733" i="3"/>
  <c r="D733" i="1"/>
  <c r="D733" i="6"/>
  <c r="D733" i="2"/>
  <c r="D748" i="6"/>
  <c r="D748" i="1"/>
  <c r="D748" i="3"/>
  <c r="D748" i="2"/>
  <c r="D203" i="1"/>
  <c r="D219" i="1"/>
  <c r="D235" i="1"/>
  <c r="D251" i="1"/>
  <c r="D267" i="1"/>
  <c r="D283" i="1"/>
  <c r="D299" i="1"/>
  <c r="D315" i="1"/>
  <c r="D331" i="1"/>
  <c r="D347" i="1"/>
  <c r="D363" i="1"/>
  <c r="D496" i="1"/>
  <c r="D605" i="1"/>
  <c r="D30" i="2"/>
  <c r="D546" i="2"/>
  <c r="D45" i="3"/>
  <c r="G4" i="3"/>
  <c r="G3" i="3"/>
  <c r="F21" i="4" s="1"/>
  <c r="D9" i="6"/>
  <c r="D9" i="3"/>
  <c r="D9" i="2"/>
  <c r="D24" i="6"/>
  <c r="D24" i="3"/>
  <c r="D24" i="2"/>
  <c r="D40" i="6"/>
  <c r="D40" i="3"/>
  <c r="D40" i="2"/>
  <c r="D55" i="6"/>
  <c r="D55" i="3"/>
  <c r="D55" i="2"/>
  <c r="D71" i="3"/>
  <c r="D71" i="2"/>
  <c r="D86" i="6"/>
  <c r="D86" i="3"/>
  <c r="D86" i="2"/>
  <c r="D102" i="6"/>
  <c r="D102" i="3"/>
  <c r="D102" i="2"/>
  <c r="D118" i="6"/>
  <c r="E117" i="1" s="1"/>
  <c r="D118" i="3"/>
  <c r="D118" i="2"/>
  <c r="D133" i="6"/>
  <c r="D133" i="3"/>
  <c r="D133" i="2"/>
  <c r="D149" i="6"/>
  <c r="E148" i="1" s="1"/>
  <c r="D149" i="3"/>
  <c r="D149" i="2"/>
  <c r="D165" i="6"/>
  <c r="E164" i="1" s="1"/>
  <c r="D165" i="3"/>
  <c r="D165" i="2"/>
  <c r="D180" i="6"/>
  <c r="D180" i="3"/>
  <c r="D180" i="2"/>
  <c r="D195" i="6"/>
  <c r="D195" i="3"/>
  <c r="D195" i="2"/>
  <c r="D209" i="3"/>
  <c r="D209" i="6"/>
  <c r="D209" i="2"/>
  <c r="D224" i="6"/>
  <c r="D224" i="3"/>
  <c r="D239" i="3"/>
  <c r="D239" i="6"/>
  <c r="D239" i="2"/>
  <c r="D255" i="3"/>
  <c r="D255" i="6"/>
  <c r="D255" i="2"/>
  <c r="D271" i="3"/>
  <c r="D271" i="6"/>
  <c r="D271" i="2"/>
  <c r="D286" i="6"/>
  <c r="E285" i="1" s="1"/>
  <c r="D286" i="2"/>
  <c r="D286" i="3"/>
  <c r="D302" i="3"/>
  <c r="D302" i="6"/>
  <c r="E301" i="1" s="1"/>
  <c r="D302" i="2"/>
  <c r="D317" i="3"/>
  <c r="D317" i="6"/>
  <c r="E316" i="1" s="1"/>
  <c r="D317" i="2"/>
  <c r="D332" i="6"/>
  <c r="D332" i="3"/>
  <c r="D332" i="2"/>
  <c r="D348" i="6"/>
  <c r="D348" i="3"/>
  <c r="D348" i="2"/>
  <c r="D364" i="6"/>
  <c r="D364" i="3"/>
  <c r="D364" i="2"/>
  <c r="D379" i="3"/>
  <c r="D379" i="6"/>
  <c r="D379" i="2"/>
  <c r="D395" i="3"/>
  <c r="D395" i="6"/>
  <c r="D395" i="2"/>
  <c r="D411" i="6"/>
  <c r="D411" i="2"/>
  <c r="D411" i="3"/>
  <c r="D427" i="3"/>
  <c r="D427" i="2"/>
  <c r="D427" i="6"/>
  <c r="D442" i="6"/>
  <c r="D442" i="2"/>
  <c r="D442" i="3"/>
  <c r="D471" i="3"/>
  <c r="D471" i="6"/>
  <c r="D471" i="2"/>
  <c r="D487" i="3"/>
  <c r="D487" i="6"/>
  <c r="D487" i="2"/>
  <c r="D502" i="3"/>
  <c r="D502" i="6"/>
  <c r="D502" i="1"/>
  <c r="D502" i="2"/>
  <c r="D518" i="3"/>
  <c r="D518" i="6"/>
  <c r="D518" i="1"/>
  <c r="D518" i="2"/>
  <c r="D533" i="3"/>
  <c r="D533" i="6"/>
  <c r="D533" i="2"/>
  <c r="D549" i="3"/>
  <c r="D549" i="6"/>
  <c r="D549" i="2"/>
  <c r="D564" i="3"/>
  <c r="D564" i="6"/>
  <c r="D564" i="1"/>
  <c r="D564" i="2"/>
  <c r="D580" i="3"/>
  <c r="D580" i="6"/>
  <c r="D580" i="1"/>
  <c r="D580" i="2"/>
  <c r="D595" i="3"/>
  <c r="D595" i="6"/>
  <c r="D595" i="1"/>
  <c r="D595" i="2"/>
  <c r="D611" i="3"/>
  <c r="D611" i="6"/>
  <c r="D611" i="1"/>
  <c r="D611" i="2"/>
  <c r="D627" i="3"/>
  <c r="D627" i="6"/>
  <c r="D627" i="1"/>
  <c r="D627" i="2"/>
  <c r="D642" i="3"/>
  <c r="D642" i="6"/>
  <c r="E641" i="1" s="1"/>
  <c r="D642" i="1"/>
  <c r="D658" i="3"/>
  <c r="D658" i="6"/>
  <c r="E657" i="1" s="1"/>
  <c r="D658" i="2"/>
  <c r="D658" i="1"/>
  <c r="D674" i="3"/>
  <c r="D674" i="6"/>
  <c r="D674" i="2"/>
  <c r="D674" i="1"/>
  <c r="D689" i="3"/>
  <c r="D689" i="6"/>
  <c r="D689" i="2"/>
  <c r="D705" i="3"/>
  <c r="D705" i="6"/>
  <c r="D705" i="2"/>
  <c r="D719" i="3"/>
  <c r="D719" i="6"/>
  <c r="D719" i="1"/>
  <c r="D719" i="2"/>
  <c r="D734" i="3"/>
  <c r="D734" i="6"/>
  <c r="E733" i="1" s="1"/>
  <c r="D734" i="1"/>
  <c r="D734" i="2"/>
  <c r="D749" i="3"/>
  <c r="D749" i="1"/>
  <c r="D749" i="6"/>
  <c r="D749" i="2"/>
  <c r="D188" i="1"/>
  <c r="D204" i="1"/>
  <c r="D220" i="1"/>
  <c r="D236" i="1"/>
  <c r="D252" i="1"/>
  <c r="D268" i="1"/>
  <c r="D284" i="1"/>
  <c r="D300" i="1"/>
  <c r="D316" i="1"/>
  <c r="D332" i="1"/>
  <c r="D348" i="1"/>
  <c r="D364" i="1"/>
  <c r="D498" i="1"/>
  <c r="D607" i="1"/>
  <c r="D46" i="2"/>
  <c r="D562" i="2"/>
  <c r="D61" i="3"/>
  <c r="D10" i="6"/>
  <c r="D10" i="3"/>
  <c r="D10" i="2"/>
  <c r="D25" i="6"/>
  <c r="D25" i="3"/>
  <c r="D25" i="2"/>
  <c r="D41" i="6"/>
  <c r="D41" i="3"/>
  <c r="D41" i="2"/>
  <c r="D56" i="6"/>
  <c r="D56" i="3"/>
  <c r="D56" i="2"/>
  <c r="D72" i="6"/>
  <c r="E71" i="2" s="1"/>
  <c r="D72" i="3"/>
  <c r="D72" i="2"/>
  <c r="D87" i="3"/>
  <c r="D87" i="2"/>
  <c r="D87" i="6"/>
  <c r="D103" i="3"/>
  <c r="D103" i="2"/>
  <c r="D103" i="6"/>
  <c r="D119" i="3"/>
  <c r="D119" i="2"/>
  <c r="D119" i="6"/>
  <c r="D134" i="6"/>
  <c r="D134" i="3"/>
  <c r="D134" i="2"/>
  <c r="D150" i="6"/>
  <c r="D150" i="3"/>
  <c r="D150" i="2"/>
  <c r="D166" i="6"/>
  <c r="D166" i="3"/>
  <c r="D166" i="2"/>
  <c r="D181" i="6"/>
  <c r="E180" i="1" s="1"/>
  <c r="D181" i="3"/>
  <c r="D181" i="2"/>
  <c r="D196" i="6"/>
  <c r="D196" i="3"/>
  <c r="D196" i="2"/>
  <c r="D210" i="6"/>
  <c r="D210" i="3"/>
  <c r="D210" i="2"/>
  <c r="D225" i="3"/>
  <c r="D225" i="6"/>
  <c r="D225" i="2"/>
  <c r="D240" i="3"/>
  <c r="D240" i="6"/>
  <c r="D256" i="3"/>
  <c r="D256" i="6"/>
  <c r="D272" i="3"/>
  <c r="D272" i="6"/>
  <c r="D287" i="3"/>
  <c r="D287" i="6"/>
  <c r="D287" i="2"/>
  <c r="D303" i="3"/>
  <c r="D303" i="6"/>
  <c r="D303" i="2"/>
  <c r="D318" i="3"/>
  <c r="D318" i="6"/>
  <c r="E317" i="1" s="1"/>
  <c r="D318" i="2"/>
  <c r="D333" i="3"/>
  <c r="D333" i="6"/>
  <c r="E332" i="1" s="1"/>
  <c r="D333" i="2"/>
  <c r="D349" i="3"/>
  <c r="D349" i="6"/>
  <c r="E348" i="1" s="1"/>
  <c r="D349" i="2"/>
  <c r="D365" i="3"/>
  <c r="D365" i="6"/>
  <c r="E364" i="1" s="1"/>
  <c r="D365" i="2"/>
  <c r="D380" i="6"/>
  <c r="D380" i="3"/>
  <c r="D380" i="2"/>
  <c r="D396" i="6"/>
  <c r="D396" i="3"/>
  <c r="D396" i="2"/>
  <c r="D412" i="3"/>
  <c r="D412" i="6"/>
  <c r="D412" i="2"/>
  <c r="D428" i="6"/>
  <c r="D428" i="2"/>
  <c r="D428" i="3"/>
  <c r="D443" i="3"/>
  <c r="D443" i="2"/>
  <c r="D443" i="6"/>
  <c r="D457" i="3"/>
  <c r="D457" i="6"/>
  <c r="D457" i="2"/>
  <c r="D472" i="3"/>
  <c r="D472" i="6"/>
  <c r="D472" i="2"/>
  <c r="D503" i="3"/>
  <c r="D503" i="6"/>
  <c r="D503" i="2"/>
  <c r="D519" i="3"/>
  <c r="D519" i="6"/>
  <c r="D519" i="2"/>
  <c r="D534" i="3"/>
  <c r="D534" i="6"/>
  <c r="E533" i="1" s="1"/>
  <c r="D534" i="1"/>
  <c r="D534" i="2"/>
  <c r="D550" i="3"/>
  <c r="D550" i="6"/>
  <c r="D550" i="1"/>
  <c r="D550" i="2"/>
  <c r="D565" i="3"/>
  <c r="D565" i="6"/>
  <c r="D565" i="2"/>
  <c r="D581" i="3"/>
  <c r="D581" i="6"/>
  <c r="D581" i="2"/>
  <c r="D596" i="3"/>
  <c r="D596" i="6"/>
  <c r="D596" i="1"/>
  <c r="D596" i="2"/>
  <c r="D612" i="3"/>
  <c r="D612" i="6"/>
  <c r="D612" i="1"/>
  <c r="D612" i="2"/>
  <c r="D628" i="3"/>
  <c r="D628" i="6"/>
  <c r="D628" i="1"/>
  <c r="D628" i="2"/>
  <c r="D643" i="3"/>
  <c r="D643" i="6"/>
  <c r="D643" i="1"/>
  <c r="D643" i="2"/>
  <c r="D659" i="3"/>
  <c r="D659" i="6"/>
  <c r="D659" i="1"/>
  <c r="D690" i="3"/>
  <c r="D690" i="6"/>
  <c r="D690" i="2"/>
  <c r="D690" i="1"/>
  <c r="D735" i="3"/>
  <c r="D735" i="6"/>
  <c r="D735" i="1"/>
  <c r="D735" i="2"/>
  <c r="D750" i="3"/>
  <c r="D750" i="6"/>
  <c r="E749" i="1" s="1"/>
  <c r="D750" i="1"/>
  <c r="D750" i="2"/>
  <c r="D189" i="1"/>
  <c r="D205" i="1"/>
  <c r="D221" i="1"/>
  <c r="D237" i="1"/>
  <c r="D253" i="1"/>
  <c r="D269" i="1"/>
  <c r="D285" i="1"/>
  <c r="D301" i="1"/>
  <c r="D317" i="1"/>
  <c r="D333" i="1"/>
  <c r="D349" i="1"/>
  <c r="D365" i="1"/>
  <c r="D499" i="1"/>
  <c r="D621" i="1"/>
  <c r="D62" i="2"/>
  <c r="D578" i="2"/>
  <c r="D77" i="3"/>
  <c r="D11" i="6"/>
  <c r="E10" i="2" s="1"/>
  <c r="D11" i="3"/>
  <c r="D11" i="2"/>
  <c r="D26" i="6"/>
  <c r="D26" i="3"/>
  <c r="D26" i="2"/>
  <c r="D42" i="6"/>
  <c r="D42" i="3"/>
  <c r="D42" i="2"/>
  <c r="D57" i="6"/>
  <c r="D57" i="3"/>
  <c r="D57" i="2"/>
  <c r="D73" i="6"/>
  <c r="D73" i="3"/>
  <c r="D73" i="2"/>
  <c r="D88" i="6"/>
  <c r="D88" i="3"/>
  <c r="D88" i="2"/>
  <c r="D104" i="6"/>
  <c r="D104" i="3"/>
  <c r="D104" i="2"/>
  <c r="D120" i="6"/>
  <c r="D120" i="3"/>
  <c r="D120" i="2"/>
  <c r="D135" i="3"/>
  <c r="D135" i="2"/>
  <c r="D135" i="6"/>
  <c r="D151" i="6"/>
  <c r="D151" i="3"/>
  <c r="D151" i="2"/>
  <c r="D167" i="6"/>
  <c r="D167" i="3"/>
  <c r="D167" i="2"/>
  <c r="D182" i="6"/>
  <c r="E181" i="1" s="1"/>
  <c r="D182" i="3"/>
  <c r="D182" i="2"/>
  <c r="D197" i="6"/>
  <c r="D197" i="3"/>
  <c r="D197" i="2"/>
  <c r="D211" i="6"/>
  <c r="D211" i="2"/>
  <c r="D226" i="6"/>
  <c r="D226" i="3"/>
  <c r="D226" i="2"/>
  <c r="D241" i="3"/>
  <c r="D241" i="6"/>
  <c r="D241" i="2"/>
  <c r="D257" i="3"/>
  <c r="D257" i="6"/>
  <c r="D257" i="2"/>
  <c r="D273" i="3"/>
  <c r="D273" i="6"/>
  <c r="D273" i="2"/>
  <c r="D288" i="3"/>
  <c r="D288" i="6"/>
  <c r="D304" i="3"/>
  <c r="D304" i="6"/>
  <c r="D319" i="3"/>
  <c r="D319" i="6"/>
  <c r="D319" i="2"/>
  <c r="D334" i="3"/>
  <c r="D334" i="6"/>
  <c r="E333" i="1" s="1"/>
  <c r="D334" i="2"/>
  <c r="D350" i="3"/>
  <c r="D350" i="6"/>
  <c r="E349" i="1" s="1"/>
  <c r="D350" i="2"/>
  <c r="D366" i="3"/>
  <c r="D366" i="6"/>
  <c r="E365" i="1" s="1"/>
  <c r="D366" i="2"/>
  <c r="D381" i="3"/>
  <c r="D381" i="6"/>
  <c r="D381" i="2"/>
  <c r="D397" i="3"/>
  <c r="D397" i="6"/>
  <c r="D397" i="2"/>
  <c r="D413" i="6"/>
  <c r="D413" i="3"/>
  <c r="D413" i="2"/>
  <c r="D429" i="3"/>
  <c r="D429" i="6"/>
  <c r="D429" i="2"/>
  <c r="D444" i="6"/>
  <c r="D444" i="2"/>
  <c r="D444" i="3"/>
  <c r="D458" i="6"/>
  <c r="D458" i="3"/>
  <c r="D458" i="2"/>
  <c r="D473" i="3"/>
  <c r="D473" i="6"/>
  <c r="D473" i="2"/>
  <c r="D488" i="3"/>
  <c r="D488" i="6"/>
  <c r="D488" i="2"/>
  <c r="D504" i="3"/>
  <c r="D504" i="6"/>
  <c r="E503" i="3" s="1"/>
  <c r="D504" i="1"/>
  <c r="D504" i="2"/>
  <c r="D520" i="3"/>
  <c r="D520" i="6"/>
  <c r="D520" i="1"/>
  <c r="D520" i="2"/>
  <c r="D535" i="3"/>
  <c r="D535" i="6"/>
  <c r="D535" i="2"/>
  <c r="D551" i="3"/>
  <c r="D551" i="6"/>
  <c r="D551" i="1"/>
  <c r="D551" i="2"/>
  <c r="D566" i="3"/>
  <c r="D566" i="6"/>
  <c r="D566" i="1"/>
  <c r="D566" i="2"/>
  <c r="D582" i="3"/>
  <c r="D582" i="6"/>
  <c r="D582" i="1"/>
  <c r="D582" i="2"/>
  <c r="D597" i="3"/>
  <c r="D597" i="6"/>
  <c r="D597" i="1"/>
  <c r="D597" i="2"/>
  <c r="D613" i="3"/>
  <c r="D613" i="6"/>
  <c r="D613" i="1"/>
  <c r="D613" i="2"/>
  <c r="D644" i="3"/>
  <c r="D644" i="6"/>
  <c r="D644" i="1"/>
  <c r="D644" i="2"/>
  <c r="D660" i="3"/>
  <c r="D660" i="6"/>
  <c r="D660" i="1"/>
  <c r="D660" i="2"/>
  <c r="D676" i="3"/>
  <c r="D676" i="6"/>
  <c r="D676" i="1"/>
  <c r="D691" i="3"/>
  <c r="D691" i="6"/>
  <c r="D691" i="2"/>
  <c r="D691" i="1"/>
  <c r="D706" i="3"/>
  <c r="D706" i="6"/>
  <c r="D706" i="2"/>
  <c r="D706" i="1"/>
  <c r="D720" i="6"/>
  <c r="D720" i="3"/>
  <c r="D720" i="1"/>
  <c r="D720" i="2"/>
  <c r="D736" i="6"/>
  <c r="D736" i="3"/>
  <c r="D736" i="1"/>
  <c r="D736" i="2"/>
  <c r="D751" i="3"/>
  <c r="D751" i="6"/>
  <c r="D751" i="1"/>
  <c r="D751" i="2"/>
  <c r="D174" i="1"/>
  <c r="D190" i="1"/>
  <c r="D206" i="1"/>
  <c r="D222" i="1"/>
  <c r="D238" i="1"/>
  <c r="D254" i="1"/>
  <c r="D270" i="1"/>
  <c r="D286" i="1"/>
  <c r="D302" i="1"/>
  <c r="D318" i="1"/>
  <c r="D334" i="1"/>
  <c r="D350" i="1"/>
  <c r="D366" i="1"/>
  <c r="D480" i="1"/>
  <c r="D501" i="1"/>
  <c r="D623" i="1"/>
  <c r="D78" i="2"/>
  <c r="D594" i="2"/>
  <c r="D93" i="3"/>
  <c r="D71" i="6"/>
  <c r="G3" i="2"/>
  <c r="F20" i="4" s="1"/>
  <c r="D12" i="6"/>
  <c r="D12" i="3"/>
  <c r="D12" i="2"/>
  <c r="D27" i="6"/>
  <c r="D27" i="3"/>
  <c r="D27" i="2"/>
  <c r="D43" i="6"/>
  <c r="D43" i="3"/>
  <c r="D43" i="2"/>
  <c r="D58" i="6"/>
  <c r="D58" i="3"/>
  <c r="D58" i="2"/>
  <c r="D74" i="6"/>
  <c r="D74" i="3"/>
  <c r="D74" i="2"/>
  <c r="D89" i="6"/>
  <c r="D89" i="3"/>
  <c r="D89" i="2"/>
  <c r="D105" i="6"/>
  <c r="D105" i="3"/>
  <c r="D105" i="2"/>
  <c r="D121" i="6"/>
  <c r="D121" i="3"/>
  <c r="D121" i="2"/>
  <c r="D136" i="6"/>
  <c r="D136" i="3"/>
  <c r="D136" i="2"/>
  <c r="D152" i="3"/>
  <c r="D152" i="2"/>
  <c r="D152" i="6"/>
  <c r="D168" i="3"/>
  <c r="D168" i="2"/>
  <c r="D168" i="6"/>
  <c r="D183" i="6"/>
  <c r="E182" i="2" s="1"/>
  <c r="D183" i="3"/>
  <c r="D183" i="2"/>
  <c r="D198" i="6"/>
  <c r="D198" i="3"/>
  <c r="D198" i="2"/>
  <c r="D212" i="3"/>
  <c r="D212" i="6"/>
  <c r="D212" i="2"/>
  <c r="D227" i="3"/>
  <c r="D227" i="6"/>
  <c r="D227" i="2"/>
  <c r="D242" i="6"/>
  <c r="D242" i="2"/>
  <c r="D258" i="3"/>
  <c r="D258" i="6"/>
  <c r="D258" i="2"/>
  <c r="D274" i="3"/>
  <c r="D274" i="6"/>
  <c r="D274" i="2"/>
  <c r="D289" i="3"/>
  <c r="D289" i="6"/>
  <c r="D289" i="2"/>
  <c r="D320" i="3"/>
  <c r="D320" i="6"/>
  <c r="D335" i="3"/>
  <c r="D335" i="6"/>
  <c r="D335" i="2"/>
  <c r="D351" i="3"/>
  <c r="D351" i="6"/>
  <c r="E350" i="1" s="1"/>
  <c r="D351" i="2"/>
  <c r="D367" i="3"/>
  <c r="D367" i="6"/>
  <c r="D367" i="2"/>
  <c r="D382" i="3"/>
  <c r="D382" i="6"/>
  <c r="D382" i="2"/>
  <c r="D398" i="3"/>
  <c r="D398" i="6"/>
  <c r="D398" i="2"/>
  <c r="D414" i="3"/>
  <c r="D414" i="6"/>
  <c r="D414" i="2"/>
  <c r="D430" i="6"/>
  <c r="E429" i="1" s="1"/>
  <c r="D430" i="3"/>
  <c r="D430" i="2"/>
  <c r="D445" i="3"/>
  <c r="D445" i="6"/>
  <c r="D445" i="2"/>
  <c r="D459" i="3"/>
  <c r="D459" i="2"/>
  <c r="D459" i="6"/>
  <c r="D474" i="6"/>
  <c r="D474" i="3"/>
  <c r="D474" i="2"/>
  <c r="D489" i="3"/>
  <c r="D489" i="6"/>
  <c r="D489" i="2"/>
  <c r="D505" i="3"/>
  <c r="D505" i="6"/>
  <c r="D505" i="2"/>
  <c r="D521" i="3"/>
  <c r="D521" i="6"/>
  <c r="D521" i="2"/>
  <c r="D536" i="3"/>
  <c r="D536" i="6"/>
  <c r="D536" i="1"/>
  <c r="D536" i="2"/>
  <c r="D552" i="3"/>
  <c r="D552" i="6"/>
  <c r="D552" i="1"/>
  <c r="D552" i="2"/>
  <c r="D567" i="3"/>
  <c r="D567" i="6"/>
  <c r="D567" i="1"/>
  <c r="D567" i="2"/>
  <c r="D583" i="3"/>
  <c r="D583" i="6"/>
  <c r="D583" i="1"/>
  <c r="D583" i="2"/>
  <c r="D598" i="3"/>
  <c r="D598" i="6"/>
  <c r="E597" i="1" s="1"/>
  <c r="D598" i="1"/>
  <c r="D598" i="2"/>
  <c r="D614" i="3"/>
  <c r="D614" i="6"/>
  <c r="E613" i="2" s="1"/>
  <c r="D614" i="1"/>
  <c r="D614" i="2"/>
  <c r="D629" i="3"/>
  <c r="D629" i="6"/>
  <c r="D629" i="1"/>
  <c r="D629" i="2"/>
  <c r="D645" i="3"/>
  <c r="D645" i="6"/>
  <c r="D645" i="1"/>
  <c r="D645" i="2"/>
  <c r="D661" i="3"/>
  <c r="D661" i="6"/>
  <c r="D661" i="1"/>
  <c r="D661" i="2"/>
  <c r="D677" i="3"/>
  <c r="D677" i="6"/>
  <c r="E676" i="2" s="1"/>
  <c r="D677" i="1"/>
  <c r="D677" i="2"/>
  <c r="D692" i="3"/>
  <c r="D692" i="6"/>
  <c r="D692" i="1"/>
  <c r="D707" i="3"/>
  <c r="D707" i="6"/>
  <c r="D707" i="2"/>
  <c r="D707" i="1"/>
  <c r="D721" i="3"/>
  <c r="D721" i="6"/>
  <c r="E720" i="1" s="1"/>
  <c r="D721" i="2"/>
  <c r="D737" i="3"/>
  <c r="D737" i="6"/>
  <c r="D737" i="2"/>
  <c r="D752" i="6"/>
  <c r="D752" i="3"/>
  <c r="D752" i="1"/>
  <c r="D752" i="2"/>
  <c r="D109" i="1"/>
  <c r="D125" i="1"/>
  <c r="D141" i="1"/>
  <c r="D158" i="1"/>
  <c r="D175" i="1"/>
  <c r="D191" i="1"/>
  <c r="D207" i="1"/>
  <c r="D223" i="1"/>
  <c r="D239" i="1"/>
  <c r="D255" i="1"/>
  <c r="D271" i="1"/>
  <c r="D287" i="1"/>
  <c r="D303" i="1"/>
  <c r="D319" i="1"/>
  <c r="D335" i="1"/>
  <c r="D351" i="1"/>
  <c r="D367" i="1"/>
  <c r="D465" i="1"/>
  <c r="D481" i="1"/>
  <c r="D503" i="1"/>
  <c r="D543" i="1"/>
  <c r="D637" i="1"/>
  <c r="D94" i="2"/>
  <c r="D610" i="2"/>
  <c r="D329" i="6"/>
  <c r="D13" i="6"/>
  <c r="D13" i="2"/>
  <c r="D28" i="6"/>
  <c r="D28" i="3"/>
  <c r="D28" i="2"/>
  <c r="D44" i="6"/>
  <c r="D44" i="3"/>
  <c r="D44" i="2"/>
  <c r="D59" i="6"/>
  <c r="D59" i="3"/>
  <c r="D59" i="2"/>
  <c r="D75" i="6"/>
  <c r="D75" i="3"/>
  <c r="D75" i="2"/>
  <c r="D90" i="6"/>
  <c r="D90" i="3"/>
  <c r="D90" i="2"/>
  <c r="D106" i="6"/>
  <c r="D106" i="3"/>
  <c r="D106" i="2"/>
  <c r="D122" i="6"/>
  <c r="D122" i="3"/>
  <c r="D122" i="2"/>
  <c r="D137" i="6"/>
  <c r="D137" i="3"/>
  <c r="D137" i="2"/>
  <c r="D153" i="6"/>
  <c r="D153" i="3"/>
  <c r="D153" i="2"/>
  <c r="D169" i="6"/>
  <c r="D169" i="3"/>
  <c r="D169" i="2"/>
  <c r="D184" i="6"/>
  <c r="D184" i="3"/>
  <c r="D184" i="2"/>
  <c r="D199" i="6"/>
  <c r="D199" i="3"/>
  <c r="D199" i="2"/>
  <c r="D213" i="6"/>
  <c r="E212" i="1" s="1"/>
  <c r="D213" i="2"/>
  <c r="D213" i="3"/>
  <c r="D228" i="3"/>
  <c r="D228" i="6"/>
  <c r="D228" i="2"/>
  <c r="D243" i="3"/>
  <c r="D243" i="6"/>
  <c r="E242" i="2" s="1"/>
  <c r="D243" i="2"/>
  <c r="D259" i="3"/>
  <c r="D259" i="6"/>
  <c r="D259" i="2"/>
  <c r="D275" i="3"/>
  <c r="D275" i="6"/>
  <c r="D275" i="2"/>
  <c r="D290" i="3"/>
  <c r="D290" i="6"/>
  <c r="D290" i="2"/>
  <c r="D305" i="3"/>
  <c r="D305" i="6"/>
  <c r="D305" i="2"/>
  <c r="D321" i="3"/>
  <c r="D321" i="6"/>
  <c r="D321" i="2"/>
  <c r="D336" i="3"/>
  <c r="D336" i="6"/>
  <c r="D352" i="3"/>
  <c r="D352" i="6"/>
  <c r="D368" i="3"/>
  <c r="D368" i="6"/>
  <c r="D383" i="3"/>
  <c r="D383" i="6"/>
  <c r="D383" i="2"/>
  <c r="D399" i="3"/>
  <c r="D399" i="6"/>
  <c r="D399" i="2"/>
  <c r="D415" i="3"/>
  <c r="D415" i="6"/>
  <c r="D415" i="2"/>
  <c r="D431" i="3"/>
  <c r="D431" i="6"/>
  <c r="D431" i="2"/>
  <c r="D446" i="6"/>
  <c r="D446" i="3"/>
  <c r="D446" i="2"/>
  <c r="D460" i="6"/>
  <c r="D460" i="2"/>
  <c r="D460" i="3"/>
  <c r="D475" i="3"/>
  <c r="D475" i="6"/>
  <c r="D475" i="2"/>
  <c r="D490" i="6"/>
  <c r="E489" i="1" s="1"/>
  <c r="D490" i="3"/>
  <c r="D490" i="1"/>
  <c r="D490" i="2"/>
  <c r="D506" i="6"/>
  <c r="D506" i="3"/>
  <c r="D506" i="1"/>
  <c r="D506" i="2"/>
  <c r="D522" i="6"/>
  <c r="D522" i="1"/>
  <c r="D522" i="2"/>
  <c r="D537" i="3"/>
  <c r="D537" i="6"/>
  <c r="E536" i="1" s="1"/>
  <c r="D537" i="2"/>
  <c r="D553" i="3"/>
  <c r="D553" i="6"/>
  <c r="D553" i="1"/>
  <c r="D553" i="2"/>
  <c r="D568" i="3"/>
  <c r="D568" i="6"/>
  <c r="D568" i="1"/>
  <c r="D568" i="2"/>
  <c r="D599" i="3"/>
  <c r="D599" i="6"/>
  <c r="D599" i="1"/>
  <c r="D599" i="2"/>
  <c r="D615" i="3"/>
  <c r="D615" i="6"/>
  <c r="D615" i="1"/>
  <c r="D615" i="2"/>
  <c r="D630" i="3"/>
  <c r="D630" i="6"/>
  <c r="D630" i="1"/>
  <c r="D630" i="2"/>
  <c r="D646" i="3"/>
  <c r="D646" i="6"/>
  <c r="D646" i="1"/>
  <c r="D646" i="2"/>
  <c r="D662" i="3"/>
  <c r="D662" i="6"/>
  <c r="E661" i="1" s="1"/>
  <c r="D662" i="1"/>
  <c r="D662" i="2"/>
  <c r="D678" i="3"/>
  <c r="D678" i="6"/>
  <c r="E677" i="1" s="1"/>
  <c r="D678" i="1"/>
  <c r="D678" i="2"/>
  <c r="D693" i="3"/>
  <c r="D693" i="6"/>
  <c r="D693" i="1"/>
  <c r="D693" i="2"/>
  <c r="D708" i="3"/>
  <c r="D708" i="6"/>
  <c r="D708" i="1"/>
  <c r="D722" i="3"/>
  <c r="D722" i="6"/>
  <c r="E721" i="1" s="1"/>
  <c r="D722" i="2"/>
  <c r="D722" i="1"/>
  <c r="D738" i="3"/>
  <c r="D738" i="6"/>
  <c r="D738" i="2"/>
  <c r="D738" i="1"/>
  <c r="D753" i="3"/>
  <c r="D753" i="6"/>
  <c r="D753" i="2"/>
  <c r="D110" i="1"/>
  <c r="D126" i="1"/>
  <c r="D142" i="1"/>
  <c r="D159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466" i="1"/>
  <c r="D482" i="1"/>
  <c r="D505" i="1"/>
  <c r="D547" i="1"/>
  <c r="D639" i="1"/>
  <c r="D368" i="2"/>
  <c r="D626" i="2"/>
  <c r="G3" i="1"/>
  <c r="F19" i="4" s="1"/>
  <c r="D14" i="6"/>
  <c r="D14" i="3"/>
  <c r="D29" i="6"/>
  <c r="D29" i="2"/>
  <c r="D45" i="6"/>
  <c r="D45" i="2"/>
  <c r="D60" i="6"/>
  <c r="D60" i="3"/>
  <c r="D60" i="2"/>
  <c r="D76" i="6"/>
  <c r="D76" i="3"/>
  <c r="D76" i="2"/>
  <c r="D91" i="6"/>
  <c r="D91" i="3"/>
  <c r="D91" i="2"/>
  <c r="D107" i="6"/>
  <c r="D107" i="3"/>
  <c r="D107" i="2"/>
  <c r="D138" i="6"/>
  <c r="D138" i="3"/>
  <c r="D138" i="2"/>
  <c r="D154" i="6"/>
  <c r="D154" i="3"/>
  <c r="D154" i="2"/>
  <c r="D170" i="6"/>
  <c r="D170" i="3"/>
  <c r="D170" i="2"/>
  <c r="D185" i="3"/>
  <c r="D185" i="2"/>
  <c r="D185" i="6"/>
  <c r="D200" i="6"/>
  <c r="D200" i="3"/>
  <c r="D200" i="2"/>
  <c r="D214" i="6"/>
  <c r="E213" i="1" s="1"/>
  <c r="D214" i="2"/>
  <c r="D214" i="3"/>
  <c r="D229" i="6"/>
  <c r="D229" i="3"/>
  <c r="D229" i="2"/>
  <c r="D244" i="3"/>
  <c r="D244" i="6"/>
  <c r="E243" i="1" s="1"/>
  <c r="D244" i="2"/>
  <c r="D260" i="3"/>
  <c r="D260" i="6"/>
  <c r="D260" i="2"/>
  <c r="D276" i="3"/>
  <c r="D276" i="6"/>
  <c r="D276" i="2"/>
  <c r="D291" i="3"/>
  <c r="D291" i="6"/>
  <c r="D291" i="2"/>
  <c r="D306" i="3"/>
  <c r="D306" i="6"/>
  <c r="D306" i="2"/>
  <c r="D322" i="3"/>
  <c r="D322" i="6"/>
  <c r="E321" i="2" s="1"/>
  <c r="D322" i="2"/>
  <c r="D337" i="3"/>
  <c r="D337" i="6"/>
  <c r="D337" i="2"/>
  <c r="D353" i="3"/>
  <c r="D353" i="6"/>
  <c r="D353" i="2"/>
  <c r="D369" i="3"/>
  <c r="D369" i="6"/>
  <c r="D369" i="2"/>
  <c r="D384" i="3"/>
  <c r="D384" i="6"/>
  <c r="D400" i="3"/>
  <c r="D400" i="6"/>
  <c r="D416" i="3"/>
  <c r="D416" i="6"/>
  <c r="E415" i="1" s="1"/>
  <c r="D416" i="2"/>
  <c r="D432" i="3"/>
  <c r="D432" i="6"/>
  <c r="D432" i="2"/>
  <c r="D447" i="3"/>
  <c r="D447" i="6"/>
  <c r="D447" i="2"/>
  <c r="D461" i="3"/>
  <c r="D461" i="6"/>
  <c r="D461" i="2"/>
  <c r="D476" i="6"/>
  <c r="D476" i="3"/>
  <c r="D476" i="2"/>
  <c r="D491" i="3"/>
  <c r="D491" i="6"/>
  <c r="D491" i="2"/>
  <c r="D507" i="3"/>
  <c r="D507" i="6"/>
  <c r="E506" i="1" s="1"/>
  <c r="D507" i="2"/>
  <c r="D523" i="3"/>
  <c r="D523" i="6"/>
  <c r="D523" i="1"/>
  <c r="D523" i="2"/>
  <c r="D538" i="6"/>
  <c r="E537" i="1" s="1"/>
  <c r="D538" i="1"/>
  <c r="D538" i="2"/>
  <c r="D538" i="3"/>
  <c r="D554" i="6"/>
  <c r="E553" i="1" s="1"/>
  <c r="D554" i="1"/>
  <c r="D554" i="2"/>
  <c r="D554" i="3"/>
  <c r="D569" i="3"/>
  <c r="D569" i="6"/>
  <c r="D569" i="1"/>
  <c r="D569" i="2"/>
  <c r="D584" i="3"/>
  <c r="D584" i="6"/>
  <c r="D584" i="1"/>
  <c r="D584" i="2"/>
  <c r="D600" i="3"/>
  <c r="D600" i="6"/>
  <c r="D600" i="1"/>
  <c r="D600" i="2"/>
  <c r="D616" i="3"/>
  <c r="D616" i="6"/>
  <c r="D616" i="1"/>
  <c r="D616" i="2"/>
  <c r="D631" i="3"/>
  <c r="D631" i="6"/>
  <c r="D631" i="1"/>
  <c r="D631" i="2"/>
  <c r="D647" i="3"/>
  <c r="D647" i="6"/>
  <c r="D647" i="1"/>
  <c r="D647" i="2"/>
  <c r="D663" i="3"/>
  <c r="D663" i="6"/>
  <c r="D663" i="1"/>
  <c r="D663" i="2"/>
  <c r="D679" i="3"/>
  <c r="D679" i="6"/>
  <c r="D679" i="1"/>
  <c r="D679" i="2"/>
  <c r="D694" i="3"/>
  <c r="D694" i="6"/>
  <c r="D694" i="1"/>
  <c r="D694" i="2"/>
  <c r="D709" i="3"/>
  <c r="D709" i="6"/>
  <c r="D709" i="1"/>
  <c r="D709" i="2"/>
  <c r="D723" i="3"/>
  <c r="D723" i="6"/>
  <c r="D723" i="2"/>
  <c r="D723" i="1"/>
  <c r="D754" i="3"/>
  <c r="D754" i="6"/>
  <c r="E753" i="3" s="1"/>
  <c r="D754" i="2"/>
  <c r="D754" i="1"/>
  <c r="D95" i="1"/>
  <c r="D111" i="1"/>
  <c r="D127" i="1"/>
  <c r="D143" i="1"/>
  <c r="D160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435" i="1"/>
  <c r="D451" i="1"/>
  <c r="D467" i="1"/>
  <c r="D483" i="1"/>
  <c r="D507" i="1"/>
  <c r="D549" i="1"/>
  <c r="D654" i="1"/>
  <c r="D126" i="2"/>
  <c r="D384" i="2"/>
  <c r="D642" i="2"/>
  <c r="D30" i="6"/>
  <c r="E29" i="3" s="1"/>
  <c r="D30" i="3"/>
  <c r="D46" i="6"/>
  <c r="D46" i="3"/>
  <c r="D61" i="6"/>
  <c r="E60" i="3" s="1"/>
  <c r="D61" i="2"/>
  <c r="D77" i="6"/>
  <c r="E76" i="3" s="1"/>
  <c r="D77" i="2"/>
  <c r="D92" i="6"/>
  <c r="D92" i="3"/>
  <c r="D92" i="2"/>
  <c r="D108" i="6"/>
  <c r="E107" i="2" s="1"/>
  <c r="D108" i="3"/>
  <c r="D108" i="2"/>
  <c r="D123" i="6"/>
  <c r="D123" i="3"/>
  <c r="D123" i="2"/>
  <c r="D139" i="6"/>
  <c r="D139" i="3"/>
  <c r="D139" i="2"/>
  <c r="D155" i="6"/>
  <c r="D155" i="3"/>
  <c r="D155" i="2"/>
  <c r="D171" i="6"/>
  <c r="D171" i="3"/>
  <c r="D171" i="2"/>
  <c r="D186" i="6"/>
  <c r="D186" i="3"/>
  <c r="D186" i="2"/>
  <c r="D215" i="6"/>
  <c r="D215" i="2"/>
  <c r="D215" i="3"/>
  <c r="D230" i="6"/>
  <c r="D230" i="3"/>
  <c r="D230" i="2"/>
  <c r="D245" i="6"/>
  <c r="E244" i="1" s="1"/>
  <c r="D245" i="2"/>
  <c r="D245" i="3"/>
  <c r="D261" i="6"/>
  <c r="E260" i="3" s="1"/>
  <c r="D261" i="3"/>
  <c r="D261" i="2"/>
  <c r="D277" i="6"/>
  <c r="E276" i="1" s="1"/>
  <c r="D277" i="3"/>
  <c r="D277" i="2"/>
  <c r="D292" i="3"/>
  <c r="D292" i="6"/>
  <c r="D292" i="2"/>
  <c r="D307" i="3"/>
  <c r="D307" i="6"/>
  <c r="D307" i="2"/>
  <c r="D323" i="3"/>
  <c r="D323" i="6"/>
  <c r="D323" i="2"/>
  <c r="D338" i="3"/>
  <c r="D338" i="6"/>
  <c r="E337" i="3" s="1"/>
  <c r="D338" i="2"/>
  <c r="D354" i="3"/>
  <c r="D354" i="6"/>
  <c r="D354" i="2"/>
  <c r="D370" i="3"/>
  <c r="D370" i="6"/>
  <c r="D370" i="2"/>
  <c r="D385" i="3"/>
  <c r="D385" i="6"/>
  <c r="D385" i="2"/>
  <c r="D401" i="3"/>
  <c r="D401" i="6"/>
  <c r="D401" i="2"/>
  <c r="D417" i="3"/>
  <c r="D417" i="6"/>
  <c r="D433" i="3"/>
  <c r="D433" i="6"/>
  <c r="D433" i="2"/>
  <c r="D448" i="3"/>
  <c r="D448" i="6"/>
  <c r="D448" i="2"/>
  <c r="D462" i="6"/>
  <c r="D462" i="3"/>
  <c r="D462" i="2"/>
  <c r="D477" i="3"/>
  <c r="D477" i="6"/>
  <c r="D477" i="2"/>
  <c r="D492" i="6"/>
  <c r="D492" i="3"/>
  <c r="D492" i="1"/>
  <c r="D492" i="2"/>
  <c r="D508" i="6"/>
  <c r="E507" i="3" s="1"/>
  <c r="D508" i="3"/>
  <c r="D508" i="1"/>
  <c r="D508" i="2"/>
  <c r="D524" i="6"/>
  <c r="D524" i="1"/>
  <c r="D524" i="2"/>
  <c r="D524" i="3"/>
  <c r="D539" i="3"/>
  <c r="D539" i="6"/>
  <c r="D539" i="1"/>
  <c r="D539" i="2"/>
  <c r="D555" i="3"/>
  <c r="D555" i="6"/>
  <c r="D555" i="1"/>
  <c r="D555" i="2"/>
  <c r="D570" i="6"/>
  <c r="D570" i="1"/>
  <c r="D570" i="2"/>
  <c r="D570" i="3"/>
  <c r="D585" i="3"/>
  <c r="D585" i="6"/>
  <c r="D585" i="1"/>
  <c r="D585" i="2"/>
  <c r="D601" i="3"/>
  <c r="D601" i="6"/>
  <c r="E600" i="1" s="1"/>
  <c r="D601" i="1"/>
  <c r="D601" i="2"/>
  <c r="D617" i="3"/>
  <c r="D617" i="6"/>
  <c r="D617" i="1"/>
  <c r="D617" i="2"/>
  <c r="D632" i="3"/>
  <c r="D632" i="6"/>
  <c r="D632" i="1"/>
  <c r="D632" i="2"/>
  <c r="D648" i="3"/>
  <c r="D648" i="6"/>
  <c r="D648" i="1"/>
  <c r="D648" i="2"/>
  <c r="D664" i="3"/>
  <c r="D664" i="6"/>
  <c r="D664" i="1"/>
  <c r="D664" i="2"/>
  <c r="D680" i="3"/>
  <c r="D680" i="6"/>
  <c r="D680" i="1"/>
  <c r="D680" i="2"/>
  <c r="D695" i="3"/>
  <c r="D695" i="6"/>
  <c r="D695" i="1"/>
  <c r="D695" i="2"/>
  <c r="D724" i="3"/>
  <c r="D724" i="6"/>
  <c r="D724" i="1"/>
  <c r="D739" i="3"/>
  <c r="D739" i="6"/>
  <c r="D739" i="2"/>
  <c r="D739" i="1"/>
  <c r="D755" i="3"/>
  <c r="D755" i="6"/>
  <c r="D755" i="2"/>
  <c r="D755" i="1"/>
  <c r="D64" i="1"/>
  <c r="D80" i="1"/>
  <c r="D96" i="1"/>
  <c r="D112" i="1"/>
  <c r="D128" i="1"/>
  <c r="D144" i="1"/>
  <c r="D161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436" i="1"/>
  <c r="D452" i="1"/>
  <c r="D468" i="1"/>
  <c r="D484" i="1"/>
  <c r="D557" i="1"/>
  <c r="D656" i="1"/>
  <c r="D142" i="2"/>
  <c r="D400" i="2"/>
  <c r="D659" i="2"/>
  <c r="D158" i="3"/>
  <c r="D15" i="6"/>
  <c r="D15" i="3"/>
  <c r="D15" i="2"/>
  <c r="D31" i="6"/>
  <c r="E30" i="1" s="1"/>
  <c r="D31" i="3"/>
  <c r="D31" i="2"/>
  <c r="D47" i="6"/>
  <c r="D47" i="3"/>
  <c r="D47" i="2"/>
  <c r="D62" i="6"/>
  <c r="E61" i="1" s="1"/>
  <c r="D62" i="3"/>
  <c r="D78" i="6"/>
  <c r="D78" i="3"/>
  <c r="D93" i="6"/>
  <c r="D93" i="2"/>
  <c r="D109" i="6"/>
  <c r="E108" i="3" s="1"/>
  <c r="D109" i="2"/>
  <c r="D124" i="6"/>
  <c r="D124" i="3"/>
  <c r="D124" i="2"/>
  <c r="D140" i="6"/>
  <c r="D140" i="3"/>
  <c r="D140" i="2"/>
  <c r="D156" i="6"/>
  <c r="D156" i="3"/>
  <c r="D156" i="2"/>
  <c r="D187" i="6"/>
  <c r="D187" i="3"/>
  <c r="D187" i="2"/>
  <c r="D201" i="3"/>
  <c r="D201" i="2"/>
  <c r="D201" i="6"/>
  <c r="D216" i="6"/>
  <c r="D216" i="2"/>
  <c r="D216" i="3"/>
  <c r="D231" i="3"/>
  <c r="D231" i="6"/>
  <c r="D231" i="2"/>
  <c r="D246" i="6"/>
  <c r="E245" i="1" s="1"/>
  <c r="D246" i="2"/>
  <c r="D246" i="3"/>
  <c r="D262" i="3"/>
  <c r="D262" i="6"/>
  <c r="D262" i="2"/>
  <c r="D278" i="3"/>
  <c r="D278" i="6"/>
  <c r="E277" i="1" s="1"/>
  <c r="D278" i="2"/>
  <c r="D293" i="6"/>
  <c r="D293" i="3"/>
  <c r="D293" i="2"/>
  <c r="D308" i="3"/>
  <c r="D308" i="6"/>
  <c r="E307" i="3" s="1"/>
  <c r="D308" i="2"/>
  <c r="D324" i="3"/>
  <c r="D324" i="6"/>
  <c r="D324" i="2"/>
  <c r="D339" i="3"/>
  <c r="D339" i="6"/>
  <c r="D339" i="2"/>
  <c r="D355" i="3"/>
  <c r="D355" i="6"/>
  <c r="D355" i="2"/>
  <c r="D371" i="3"/>
  <c r="D371" i="6"/>
  <c r="D371" i="2"/>
  <c r="D386" i="3"/>
  <c r="D386" i="6"/>
  <c r="E385" i="1" s="1"/>
  <c r="D386" i="2"/>
  <c r="D418" i="3"/>
  <c r="D418" i="6"/>
  <c r="E417" i="2" s="1"/>
  <c r="D418" i="2"/>
  <c r="D434" i="3"/>
  <c r="D434" i="6"/>
  <c r="D449" i="3"/>
  <c r="D449" i="6"/>
  <c r="D449" i="2"/>
  <c r="D463" i="3"/>
  <c r="D463" i="6"/>
  <c r="D463" i="2"/>
  <c r="D478" i="6"/>
  <c r="D478" i="3"/>
  <c r="D478" i="2"/>
  <c r="D493" i="3"/>
  <c r="D493" i="6"/>
  <c r="E492" i="1" s="1"/>
  <c r="D493" i="2"/>
  <c r="D509" i="3"/>
  <c r="D509" i="6"/>
  <c r="D509" i="2"/>
  <c r="D525" i="3"/>
  <c r="D525" i="6"/>
  <c r="D525" i="2"/>
  <c r="D540" i="6"/>
  <c r="D540" i="1"/>
  <c r="D540" i="2"/>
  <c r="D540" i="3"/>
  <c r="D571" i="3"/>
  <c r="D571" i="6"/>
  <c r="D571" i="1"/>
  <c r="D571" i="2"/>
  <c r="D586" i="6"/>
  <c r="D586" i="1"/>
  <c r="D586" i="3"/>
  <c r="D586" i="2"/>
  <c r="D602" i="6"/>
  <c r="E601" i="1" s="1"/>
  <c r="D602" i="1"/>
  <c r="D602" i="3"/>
  <c r="D602" i="2"/>
  <c r="D618" i="6"/>
  <c r="E617" i="1" s="1"/>
  <c r="D618" i="3"/>
  <c r="D618" i="1"/>
  <c r="D618" i="2"/>
  <c r="D633" i="3"/>
  <c r="D633" i="6"/>
  <c r="D633" i="1"/>
  <c r="D633" i="2"/>
  <c r="D649" i="3"/>
  <c r="D649" i="6"/>
  <c r="D649" i="1"/>
  <c r="D649" i="2"/>
  <c r="D665" i="3"/>
  <c r="D665" i="6"/>
  <c r="D665" i="1"/>
  <c r="D665" i="2"/>
  <c r="D681" i="3"/>
  <c r="D681" i="6"/>
  <c r="E680" i="1" s="1"/>
  <c r="D681" i="1"/>
  <c r="D681" i="2"/>
  <c r="D696" i="3"/>
  <c r="D696" i="6"/>
  <c r="D696" i="1"/>
  <c r="D696" i="2"/>
  <c r="D710" i="3"/>
  <c r="D710" i="6"/>
  <c r="E709" i="1" s="1"/>
  <c r="D710" i="1"/>
  <c r="D710" i="2"/>
  <c r="D725" i="3"/>
  <c r="D725" i="6"/>
  <c r="D725" i="1"/>
  <c r="D725" i="2"/>
  <c r="D740" i="3"/>
  <c r="D740" i="6"/>
  <c r="D740" i="1"/>
  <c r="D756" i="3"/>
  <c r="D756" i="6"/>
  <c r="D756" i="1"/>
  <c r="D17" i="1"/>
  <c r="I4" i="1" s="1"/>
  <c r="D33" i="1"/>
  <c r="D49" i="1"/>
  <c r="D65" i="1"/>
  <c r="D81" i="1"/>
  <c r="D97" i="1"/>
  <c r="D113" i="1"/>
  <c r="D129" i="1"/>
  <c r="D145" i="1"/>
  <c r="D162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404" i="1"/>
  <c r="D420" i="1"/>
  <c r="D437" i="1"/>
  <c r="D453" i="1"/>
  <c r="D469" i="1"/>
  <c r="D485" i="1"/>
  <c r="D511" i="1"/>
  <c r="D559" i="1"/>
  <c r="D670" i="1"/>
  <c r="D159" i="2"/>
  <c r="D417" i="2"/>
  <c r="D676" i="2"/>
  <c r="D175" i="3"/>
  <c r="D16" i="6"/>
  <c r="D16" i="3"/>
  <c r="D16" i="2"/>
  <c r="D32" i="6"/>
  <c r="D32" i="3"/>
  <c r="D32" i="2"/>
  <c r="D48" i="6"/>
  <c r="D48" i="3"/>
  <c r="D48" i="2"/>
  <c r="D63" i="6"/>
  <c r="D63" i="3"/>
  <c r="D63" i="2"/>
  <c r="D79" i="6"/>
  <c r="E78" i="3" s="1"/>
  <c r="D79" i="3"/>
  <c r="D79" i="2"/>
  <c r="D94" i="6"/>
  <c r="E93" i="1" s="1"/>
  <c r="D94" i="3"/>
  <c r="D110" i="6"/>
  <c r="D110" i="3"/>
  <c r="D125" i="6"/>
  <c r="D125" i="2"/>
  <c r="D141" i="6"/>
  <c r="E140" i="3" s="1"/>
  <c r="D141" i="2"/>
  <c r="D157" i="6"/>
  <c r="E156" i="1" s="1"/>
  <c r="D157" i="3"/>
  <c r="D157" i="2"/>
  <c r="D173" i="6"/>
  <c r="E172" i="1" s="1"/>
  <c r="D173" i="3"/>
  <c r="D173" i="2"/>
  <c r="D202" i="6"/>
  <c r="E201" i="3" s="1"/>
  <c r="D202" i="3"/>
  <c r="D202" i="2"/>
  <c r="D217" i="3"/>
  <c r="D217" i="6"/>
  <c r="D217" i="2"/>
  <c r="D232" i="6"/>
  <c r="D232" i="3"/>
  <c r="D232" i="2"/>
  <c r="D247" i="3"/>
  <c r="D247" i="6"/>
  <c r="D247" i="2"/>
  <c r="D263" i="3"/>
  <c r="D263" i="6"/>
  <c r="D263" i="2"/>
  <c r="D279" i="3"/>
  <c r="D279" i="6"/>
  <c r="E278" i="3" s="1"/>
  <c r="D279" i="2"/>
  <c r="D294" i="3"/>
  <c r="D294" i="6"/>
  <c r="D294" i="2"/>
  <c r="D309" i="6"/>
  <c r="E308" i="1" s="1"/>
  <c r="D309" i="2"/>
  <c r="D309" i="3"/>
  <c r="D325" i="6"/>
  <c r="D325" i="2"/>
  <c r="D325" i="3"/>
  <c r="D340" i="3"/>
  <c r="D340" i="6"/>
  <c r="D340" i="2"/>
  <c r="D356" i="3"/>
  <c r="D356" i="6"/>
  <c r="E355" i="3" s="1"/>
  <c r="D356" i="2"/>
  <c r="D372" i="3"/>
  <c r="D372" i="6"/>
  <c r="D372" i="2"/>
  <c r="D387" i="3"/>
  <c r="D387" i="6"/>
  <c r="D387" i="2"/>
  <c r="D403" i="3"/>
  <c r="D403" i="6"/>
  <c r="D403" i="2"/>
  <c r="D419" i="3"/>
  <c r="D419" i="6"/>
  <c r="D419" i="2"/>
  <c r="D450" i="3"/>
  <c r="D450" i="6"/>
  <c r="E449" i="1" s="1"/>
  <c r="D464" i="3"/>
  <c r="D464" i="6"/>
  <c r="E463" i="1" s="1"/>
  <c r="D464" i="2"/>
  <c r="D479" i="3"/>
  <c r="D479" i="6"/>
  <c r="D479" i="2"/>
  <c r="D494" i="6"/>
  <c r="E493" i="1" s="1"/>
  <c r="D494" i="3"/>
  <c r="D494" i="1"/>
  <c r="D494" i="2"/>
  <c r="D510" i="6"/>
  <c r="D510" i="3"/>
  <c r="D510" i="1"/>
  <c r="D510" i="2"/>
  <c r="D541" i="3"/>
  <c r="D541" i="6"/>
  <c r="D541" i="2"/>
  <c r="D556" i="6"/>
  <c r="E555" i="3" s="1"/>
  <c r="D556" i="1"/>
  <c r="D556" i="2"/>
  <c r="D556" i="3"/>
  <c r="D572" i="6"/>
  <c r="D572" i="1"/>
  <c r="D572" i="2"/>
  <c r="D572" i="3"/>
  <c r="D587" i="3"/>
  <c r="D587" i="1"/>
  <c r="D587" i="2"/>
  <c r="D603" i="3"/>
  <c r="D603" i="1"/>
  <c r="D603" i="2"/>
  <c r="D603" i="6"/>
  <c r="D619" i="3"/>
  <c r="D619" i="1"/>
  <c r="D619" i="2"/>
  <c r="D619" i="6"/>
  <c r="D634" i="6"/>
  <c r="D634" i="3"/>
  <c r="D634" i="1"/>
  <c r="D634" i="2"/>
  <c r="D650" i="6"/>
  <c r="D650" i="1"/>
  <c r="D650" i="2"/>
  <c r="D666" i="3"/>
  <c r="D666" i="6"/>
  <c r="D666" i="1"/>
  <c r="D666" i="2"/>
  <c r="D682" i="3"/>
  <c r="D682" i="6"/>
  <c r="E681" i="1" s="1"/>
  <c r="D682" i="1"/>
  <c r="D682" i="2"/>
  <c r="D697" i="3"/>
  <c r="D697" i="6"/>
  <c r="D697" i="1"/>
  <c r="D697" i="2"/>
  <c r="D711" i="3"/>
  <c r="D711" i="6"/>
  <c r="D711" i="1"/>
  <c r="D711" i="2"/>
  <c r="D726" i="3"/>
  <c r="D726" i="6"/>
  <c r="E725" i="1" s="1"/>
  <c r="D726" i="1"/>
  <c r="D726" i="2"/>
  <c r="D741" i="3"/>
  <c r="D741" i="6"/>
  <c r="E740" i="2" s="1"/>
  <c r="D741" i="1"/>
  <c r="D741" i="2"/>
  <c r="D758" i="6"/>
  <c r="D757" i="3"/>
  <c r="D757" i="6"/>
  <c r="D757" i="1"/>
  <c r="D757" i="2"/>
  <c r="D18" i="1"/>
  <c r="D34" i="1"/>
  <c r="D50" i="1"/>
  <c r="D66" i="1"/>
  <c r="D82" i="1"/>
  <c r="D98" i="1"/>
  <c r="D114" i="1"/>
  <c r="D130" i="1"/>
  <c r="D146" i="1"/>
  <c r="D163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5" i="1"/>
  <c r="D421" i="1"/>
  <c r="D438" i="1"/>
  <c r="D454" i="1"/>
  <c r="D470" i="1"/>
  <c r="D486" i="1"/>
  <c r="D515" i="1"/>
  <c r="D563" i="1"/>
  <c r="D672" i="1"/>
  <c r="D176" i="2"/>
  <c r="D434" i="2"/>
  <c r="D692" i="2"/>
  <c r="D191" i="3"/>
  <c r="E255" i="3"/>
  <c r="E255" i="2"/>
  <c r="E255" i="1"/>
  <c r="I3" i="6"/>
  <c r="E4" i="3"/>
  <c r="E4" i="2"/>
  <c r="E12" i="3"/>
  <c r="E12" i="2"/>
  <c r="E20" i="3"/>
  <c r="E20" i="2"/>
  <c r="E28" i="3"/>
  <c r="E28" i="2"/>
  <c r="E36" i="3"/>
  <c r="E36" i="2"/>
  <c r="E44" i="3"/>
  <c r="E44" i="2"/>
  <c r="E52" i="3"/>
  <c r="E52" i="2"/>
  <c r="E60" i="2"/>
  <c r="E68" i="3"/>
  <c r="E68" i="2"/>
  <c r="E84" i="3"/>
  <c r="E84" i="2"/>
  <c r="E92" i="3"/>
  <c r="E92" i="2"/>
  <c r="E100" i="3"/>
  <c r="E100" i="2"/>
  <c r="E116" i="3"/>
  <c r="E116" i="2"/>
  <c r="E124" i="3"/>
  <c r="E124" i="2"/>
  <c r="E132" i="3"/>
  <c r="E132" i="2"/>
  <c r="E149" i="3"/>
  <c r="E149" i="2"/>
  <c r="E157" i="3"/>
  <c r="E157" i="2"/>
  <c r="E165" i="3"/>
  <c r="E165" i="2"/>
  <c r="E174" i="3"/>
  <c r="E174" i="2"/>
  <c r="E174" i="1"/>
  <c r="E182" i="3"/>
  <c r="E182" i="1"/>
  <c r="E190" i="3"/>
  <c r="E190" i="2"/>
  <c r="E190" i="1"/>
  <c r="E198" i="3"/>
  <c r="E198" i="2"/>
  <c r="E198" i="1"/>
  <c r="E206" i="3"/>
  <c r="E206" i="2"/>
  <c r="E206" i="1"/>
  <c r="E214" i="3"/>
  <c r="E214" i="2"/>
  <c r="E214" i="1"/>
  <c r="E222" i="3"/>
  <c r="E222" i="2"/>
  <c r="E222" i="1"/>
  <c r="E230" i="3"/>
  <c r="E230" i="2"/>
  <c r="E230" i="1"/>
  <c r="E238" i="3"/>
  <c r="E238" i="2"/>
  <c r="E238" i="1"/>
  <c r="E246" i="3"/>
  <c r="E246" i="1"/>
  <c r="E254" i="3"/>
  <c r="E254" i="2"/>
  <c r="E254" i="1"/>
  <c r="E262" i="3"/>
  <c r="E262" i="2"/>
  <c r="E262" i="1"/>
  <c r="E270" i="3"/>
  <c r="E270" i="2"/>
  <c r="E270" i="1"/>
  <c r="E286" i="3"/>
  <c r="E286" i="2"/>
  <c r="E286" i="1"/>
  <c r="E294" i="3"/>
  <c r="E294" i="2"/>
  <c r="E294" i="1"/>
  <c r="E302" i="3"/>
  <c r="E302" i="2"/>
  <c r="E302" i="1"/>
  <c r="E310" i="3"/>
  <c r="E310" i="1"/>
  <c r="E318" i="3"/>
  <c r="E318" i="2"/>
  <c r="E318" i="1"/>
  <c r="E326" i="3"/>
  <c r="E326" i="2"/>
  <c r="E326" i="1"/>
  <c r="E334" i="3"/>
  <c r="E334" i="2"/>
  <c r="E334" i="1"/>
  <c r="E342" i="3"/>
  <c r="E342" i="2"/>
  <c r="E342" i="1"/>
  <c r="E350" i="3"/>
  <c r="E350" i="2"/>
  <c r="E358" i="3"/>
  <c r="E358" i="2"/>
  <c r="E358" i="1"/>
  <c r="E366" i="3"/>
  <c r="E366" i="2"/>
  <c r="E366" i="1"/>
  <c r="E374" i="3"/>
  <c r="E374" i="2"/>
  <c r="E374" i="1"/>
  <c r="E382" i="3"/>
  <c r="E382" i="1"/>
  <c r="E382" i="2"/>
  <c r="E390" i="3"/>
  <c r="E390" i="1"/>
  <c r="E390" i="2"/>
  <c r="E398" i="3"/>
  <c r="E398" i="1"/>
  <c r="E398" i="2"/>
  <c r="E407" i="2"/>
  <c r="E407" i="3"/>
  <c r="E407" i="1"/>
  <c r="E424" i="3"/>
  <c r="E424" i="2"/>
  <c r="E424" i="1"/>
  <c r="E432" i="3"/>
  <c r="E432" i="2"/>
  <c r="E432" i="1"/>
  <c r="E440" i="3"/>
  <c r="E440" i="2"/>
  <c r="E440" i="1"/>
  <c r="E448" i="3"/>
  <c r="E448" i="2"/>
  <c r="E456" i="3"/>
  <c r="E456" i="2"/>
  <c r="E456" i="1"/>
  <c r="E464" i="3"/>
  <c r="E464" i="2"/>
  <c r="E464" i="1"/>
  <c r="E472" i="3"/>
  <c r="E472" i="2"/>
  <c r="E480" i="3"/>
  <c r="E480" i="2"/>
  <c r="E480" i="1"/>
  <c r="E488" i="3"/>
  <c r="E488" i="2"/>
  <c r="E488" i="1"/>
  <c r="E496" i="3"/>
  <c r="E496" i="2"/>
  <c r="E496" i="1"/>
  <c r="E504" i="3"/>
  <c r="E504" i="2"/>
  <c r="E504" i="1"/>
  <c r="E512" i="3"/>
  <c r="E512" i="2"/>
  <c r="E520" i="3"/>
  <c r="E520" i="2"/>
  <c r="E520" i="1"/>
  <c r="E528" i="3"/>
  <c r="E528" i="2"/>
  <c r="E528" i="1"/>
  <c r="E20" i="1"/>
  <c r="E52" i="1"/>
  <c r="E84" i="1"/>
  <c r="E116" i="1"/>
  <c r="E101" i="3"/>
  <c r="E101" i="2"/>
  <c r="E150" i="3"/>
  <c r="E150" i="2"/>
  <c r="E150" i="1"/>
  <c r="E215" i="3"/>
  <c r="E215" i="2"/>
  <c r="E215" i="1"/>
  <c r="E279" i="3"/>
  <c r="E279" i="2"/>
  <c r="E279" i="1"/>
  <c r="E311" i="3"/>
  <c r="E311" i="2"/>
  <c r="E311" i="1"/>
  <c r="E359" i="3"/>
  <c r="E359" i="2"/>
  <c r="E359" i="1"/>
  <c r="E399" i="3"/>
  <c r="E399" i="2"/>
  <c r="E399" i="1"/>
  <c r="E441" i="3"/>
  <c r="E441" i="2"/>
  <c r="E441" i="1"/>
  <c r="E505" i="3"/>
  <c r="E505" i="2"/>
  <c r="E505" i="1"/>
  <c r="E53" i="2"/>
  <c r="E6" i="3"/>
  <c r="E6" i="1"/>
  <c r="E14" i="3"/>
  <c r="E14" i="2"/>
  <c r="E14" i="1"/>
  <c r="E22" i="3"/>
  <c r="E22" i="2"/>
  <c r="E22" i="1"/>
  <c r="E38" i="3"/>
  <c r="E38" i="2"/>
  <c r="E38" i="1"/>
  <c r="E46" i="3"/>
  <c r="E46" i="2"/>
  <c r="E46" i="1"/>
  <c r="E86" i="3"/>
  <c r="E86" i="2"/>
  <c r="E86" i="1"/>
  <c r="E94" i="2"/>
  <c r="E94" i="1"/>
  <c r="E102" i="3"/>
  <c r="E102" i="2"/>
  <c r="E102" i="1"/>
  <c r="E110" i="3"/>
  <c r="E110" i="2"/>
  <c r="E110" i="1"/>
  <c r="E118" i="3"/>
  <c r="E118" i="2"/>
  <c r="E118" i="1"/>
  <c r="E126" i="3"/>
  <c r="E126" i="2"/>
  <c r="E126" i="1"/>
  <c r="E134" i="3"/>
  <c r="E134" i="2"/>
  <c r="E134" i="1"/>
  <c r="E142" i="3"/>
  <c r="E142" i="2"/>
  <c r="E142" i="1"/>
  <c r="E151" i="3"/>
  <c r="E151" i="2"/>
  <c r="E151" i="1"/>
  <c r="E159" i="3"/>
  <c r="E159" i="2"/>
  <c r="E159" i="1"/>
  <c r="E167" i="3"/>
  <c r="E167" i="2"/>
  <c r="E167" i="1"/>
  <c r="E176" i="3"/>
  <c r="E176" i="2"/>
  <c r="E176" i="1"/>
  <c r="E184" i="3"/>
  <c r="E184" i="2"/>
  <c r="E184" i="1"/>
  <c r="E192" i="3"/>
  <c r="E192" i="2"/>
  <c r="E192" i="1"/>
  <c r="E200" i="3"/>
  <c r="E200" i="2"/>
  <c r="E200" i="1"/>
  <c r="E208" i="3"/>
  <c r="E208" i="2"/>
  <c r="E208" i="1"/>
  <c r="E216" i="3"/>
  <c r="E216" i="2"/>
  <c r="E216" i="1"/>
  <c r="E224" i="3"/>
  <c r="E224" i="2"/>
  <c r="E224" i="1"/>
  <c r="E232" i="3"/>
  <c r="E232" i="2"/>
  <c r="E232" i="1"/>
  <c r="E240" i="3"/>
  <c r="E240" i="2"/>
  <c r="E240" i="1"/>
  <c r="E248" i="3"/>
  <c r="E248" i="2"/>
  <c r="E248" i="1"/>
  <c r="E256" i="3"/>
  <c r="E256" i="2"/>
  <c r="E256" i="1"/>
  <c r="E264" i="3"/>
  <c r="E264" i="2"/>
  <c r="E264" i="1"/>
  <c r="E272" i="3"/>
  <c r="E272" i="2"/>
  <c r="E272" i="1"/>
  <c r="E280" i="3"/>
  <c r="E280" i="2"/>
  <c r="E280" i="1"/>
  <c r="E288" i="3"/>
  <c r="E288" i="2"/>
  <c r="E288" i="1"/>
  <c r="E296" i="3"/>
  <c r="E296" i="2"/>
  <c r="E296" i="1"/>
  <c r="E304" i="3"/>
  <c r="E304" i="2"/>
  <c r="E304" i="1"/>
  <c r="E312" i="3"/>
  <c r="E312" i="2"/>
  <c r="E312" i="1"/>
  <c r="E320" i="3"/>
  <c r="E320" i="2"/>
  <c r="E320" i="1"/>
  <c r="E328" i="3"/>
  <c r="E328" i="2"/>
  <c r="E328" i="1"/>
  <c r="E336" i="3"/>
  <c r="E336" i="2"/>
  <c r="E336" i="1"/>
  <c r="E344" i="3"/>
  <c r="E344" i="2"/>
  <c r="E344" i="1"/>
  <c r="E352" i="3"/>
  <c r="E352" i="2"/>
  <c r="E352" i="1"/>
  <c r="E360" i="3"/>
  <c r="E360" i="2"/>
  <c r="E360" i="1"/>
  <c r="E368" i="3"/>
  <c r="E368" i="2"/>
  <c r="E368" i="1"/>
  <c r="E376" i="3"/>
  <c r="E376" i="2"/>
  <c r="E376" i="1"/>
  <c r="E384" i="3"/>
  <c r="E384" i="2"/>
  <c r="E392" i="3"/>
  <c r="E392" i="2"/>
  <c r="E392" i="1"/>
  <c r="E400" i="3"/>
  <c r="E400" i="2"/>
  <c r="E400" i="1"/>
  <c r="E409" i="3"/>
  <c r="E409" i="2"/>
  <c r="E409" i="1"/>
  <c r="E417" i="3"/>
  <c r="E417" i="1"/>
  <c r="E426" i="3"/>
  <c r="E426" i="2"/>
  <c r="E426" i="1"/>
  <c r="E434" i="3"/>
  <c r="E434" i="2"/>
  <c r="E434" i="1"/>
  <c r="E442" i="2"/>
  <c r="E442" i="3"/>
  <c r="E442" i="1"/>
  <c r="E450" i="2"/>
  <c r="E450" i="3"/>
  <c r="E450" i="1"/>
  <c r="E458" i="2"/>
  <c r="E458" i="3"/>
  <c r="E458" i="1"/>
  <c r="E466" i="3"/>
  <c r="E466" i="2"/>
  <c r="E466" i="1"/>
  <c r="E474" i="3"/>
  <c r="E474" i="2"/>
  <c r="E474" i="1"/>
  <c r="E482" i="2"/>
  <c r="E482" i="3"/>
  <c r="E482" i="1"/>
  <c r="E490" i="2"/>
  <c r="E490" i="3"/>
  <c r="E490" i="1"/>
  <c r="E498" i="2"/>
  <c r="E498" i="3"/>
  <c r="E498" i="1"/>
  <c r="E506" i="3"/>
  <c r="E506" i="2"/>
  <c r="E514" i="2"/>
  <c r="E514" i="3"/>
  <c r="E514" i="1"/>
  <c r="E522" i="2"/>
  <c r="E522" i="3"/>
  <c r="E522" i="1"/>
  <c r="E530" i="2"/>
  <c r="E530" i="1"/>
  <c r="E530" i="3"/>
  <c r="E538" i="2"/>
  <c r="E538" i="3"/>
  <c r="E538" i="1"/>
  <c r="E546" i="2"/>
  <c r="E546" i="3"/>
  <c r="E546" i="1"/>
  <c r="E28" i="1"/>
  <c r="E92" i="1"/>
  <c r="E124" i="1"/>
  <c r="E149" i="1"/>
  <c r="E37" i="3"/>
  <c r="E37" i="2"/>
  <c r="E85" i="3"/>
  <c r="E85" i="2"/>
  <c r="E133" i="3"/>
  <c r="E133" i="2"/>
  <c r="E175" i="3"/>
  <c r="E175" i="2"/>
  <c r="E175" i="1"/>
  <c r="E223" i="3"/>
  <c r="E223" i="2"/>
  <c r="E223" i="1"/>
  <c r="E271" i="3"/>
  <c r="E271" i="2"/>
  <c r="E271" i="1"/>
  <c r="E303" i="3"/>
  <c r="E303" i="2"/>
  <c r="E303" i="1"/>
  <c r="E343" i="3"/>
  <c r="E343" i="2"/>
  <c r="E343" i="1"/>
  <c r="E391" i="3"/>
  <c r="E391" i="2"/>
  <c r="E391" i="1"/>
  <c r="E416" i="3"/>
  <c r="E416" i="2"/>
  <c r="E416" i="1"/>
  <c r="E457" i="3"/>
  <c r="E457" i="2"/>
  <c r="E457" i="1"/>
  <c r="E473" i="3"/>
  <c r="E473" i="2"/>
  <c r="E473" i="1"/>
  <c r="E497" i="3"/>
  <c r="E497" i="2"/>
  <c r="E497" i="1"/>
  <c r="E513" i="3"/>
  <c r="E513" i="2"/>
  <c r="E85" i="1"/>
  <c r="E70" i="3"/>
  <c r="E70" i="2"/>
  <c r="E70" i="1"/>
  <c r="E7" i="3"/>
  <c r="E7" i="2"/>
  <c r="E7" i="1"/>
  <c r="E15" i="3"/>
  <c r="E15" i="2"/>
  <c r="E15" i="1"/>
  <c r="E23" i="3"/>
  <c r="E23" i="2"/>
  <c r="E23" i="1"/>
  <c r="E31" i="3"/>
  <c r="E31" i="2"/>
  <c r="E31" i="1"/>
  <c r="E39" i="3"/>
  <c r="E39" i="2"/>
  <c r="E39" i="1"/>
  <c r="E47" i="3"/>
  <c r="E47" i="2"/>
  <c r="E47" i="1"/>
  <c r="E55" i="3"/>
  <c r="E55" i="2"/>
  <c r="E55" i="1"/>
  <c r="E63" i="3"/>
  <c r="E63" i="2"/>
  <c r="E63" i="1"/>
  <c r="E71" i="3"/>
  <c r="E71" i="1"/>
  <c r="E79" i="3"/>
  <c r="E79" i="2"/>
  <c r="E79" i="1"/>
  <c r="E87" i="3"/>
  <c r="E87" i="2"/>
  <c r="E87" i="1"/>
  <c r="E95" i="3"/>
  <c r="E95" i="2"/>
  <c r="E95" i="1"/>
  <c r="E103" i="3"/>
  <c r="E103" i="2"/>
  <c r="E103" i="1"/>
  <c r="E111" i="3"/>
  <c r="E111" i="2"/>
  <c r="E111" i="1"/>
  <c r="E119" i="3"/>
  <c r="E119" i="2"/>
  <c r="E119" i="1"/>
  <c r="E127" i="3"/>
  <c r="E127" i="2"/>
  <c r="E127" i="1"/>
  <c r="E135" i="3"/>
  <c r="E135" i="2"/>
  <c r="E135" i="1"/>
  <c r="E143" i="3"/>
  <c r="E143" i="2"/>
  <c r="E143" i="1"/>
  <c r="E152" i="3"/>
  <c r="E152" i="2"/>
  <c r="E152" i="1"/>
  <c r="E160" i="3"/>
  <c r="E160" i="2"/>
  <c r="E160" i="1"/>
  <c r="E168" i="3"/>
  <c r="E168" i="2"/>
  <c r="E168" i="1"/>
  <c r="E177" i="3"/>
  <c r="E177" i="2"/>
  <c r="E177" i="1"/>
  <c r="E185" i="3"/>
  <c r="E185" i="2"/>
  <c r="E185" i="1"/>
  <c r="E193" i="3"/>
  <c r="E193" i="1"/>
  <c r="E209" i="3"/>
  <c r="E209" i="2"/>
  <c r="E209" i="1"/>
  <c r="E217" i="3"/>
  <c r="E217" i="2"/>
  <c r="E217" i="1"/>
  <c r="E225" i="3"/>
  <c r="E225" i="2"/>
  <c r="E225" i="1"/>
  <c r="E233" i="3"/>
  <c r="E233" i="2"/>
  <c r="E233" i="1"/>
  <c r="E241" i="3"/>
  <c r="E241" i="2"/>
  <c r="E241" i="1"/>
  <c r="E249" i="3"/>
  <c r="E249" i="2"/>
  <c r="E249" i="1"/>
  <c r="E257" i="3"/>
  <c r="E257" i="1"/>
  <c r="E257" i="2"/>
  <c r="E265" i="3"/>
  <c r="E265" i="1"/>
  <c r="E265" i="2"/>
  <c r="E273" i="3"/>
  <c r="E273" i="2"/>
  <c r="E273" i="1"/>
  <c r="E281" i="3"/>
  <c r="E281" i="2"/>
  <c r="E281" i="1"/>
  <c r="E289" i="3"/>
  <c r="E289" i="2"/>
  <c r="E289" i="1"/>
  <c r="E297" i="3"/>
  <c r="E297" i="2"/>
  <c r="E297" i="1"/>
  <c r="E305" i="3"/>
  <c r="E305" i="2"/>
  <c r="E305" i="1"/>
  <c r="E313" i="3"/>
  <c r="E313" i="2"/>
  <c r="E313" i="1"/>
  <c r="E321" i="3"/>
  <c r="E321" i="1"/>
  <c r="E329" i="3"/>
  <c r="E329" i="1"/>
  <c r="E345" i="3"/>
  <c r="E345" i="2"/>
  <c r="E345" i="1"/>
  <c r="E353" i="3"/>
  <c r="E353" i="1"/>
  <c r="E353" i="2"/>
  <c r="E361" i="3"/>
  <c r="E361" i="2"/>
  <c r="E361" i="1"/>
  <c r="E369" i="3"/>
  <c r="E369" i="2"/>
  <c r="E369" i="1"/>
  <c r="E377" i="3"/>
  <c r="E377" i="2"/>
  <c r="E377" i="1"/>
  <c r="E393" i="3"/>
  <c r="E393" i="2"/>
  <c r="E393" i="1"/>
  <c r="E402" i="2"/>
  <c r="E402" i="3"/>
  <c r="E402" i="1"/>
  <c r="E410" i="2"/>
  <c r="E410" i="3"/>
  <c r="E410" i="1"/>
  <c r="E418" i="2"/>
  <c r="E418" i="3"/>
  <c r="E418" i="1"/>
  <c r="E427" i="3"/>
  <c r="E427" i="2"/>
  <c r="E427" i="1"/>
  <c r="E435" i="3"/>
  <c r="E435" i="2"/>
  <c r="E435" i="1"/>
  <c r="E443" i="3"/>
  <c r="E443" i="2"/>
  <c r="E443" i="1"/>
  <c r="E451" i="3"/>
  <c r="E451" i="2"/>
  <c r="E451" i="1"/>
  <c r="E459" i="3"/>
  <c r="E459" i="2"/>
  <c r="E459" i="1"/>
  <c r="E467" i="3"/>
  <c r="E467" i="2"/>
  <c r="E467" i="1"/>
  <c r="E475" i="3"/>
  <c r="E475" i="2"/>
  <c r="E475" i="1"/>
  <c r="E483" i="3"/>
  <c r="E483" i="2"/>
  <c r="E483" i="1"/>
  <c r="E491" i="3"/>
  <c r="E491" i="2"/>
  <c r="E491" i="1"/>
  <c r="E499" i="3"/>
  <c r="E499" i="2"/>
  <c r="E499" i="1"/>
  <c r="E515" i="3"/>
  <c r="E515" i="2"/>
  <c r="E515" i="1"/>
  <c r="E523" i="3"/>
  <c r="E523" i="2"/>
  <c r="E523" i="1"/>
  <c r="E531" i="3"/>
  <c r="E531" i="2"/>
  <c r="E531" i="1"/>
  <c r="E539" i="3"/>
  <c r="E539" i="2"/>
  <c r="E539" i="1"/>
  <c r="E547" i="3"/>
  <c r="E547" i="2"/>
  <c r="E547" i="1"/>
  <c r="E29" i="1"/>
  <c r="E513" i="1"/>
  <c r="E13" i="3"/>
  <c r="E13" i="2"/>
  <c r="E61" i="3"/>
  <c r="E61" i="2"/>
  <c r="E109" i="3"/>
  <c r="E109" i="2"/>
  <c r="E158" i="2"/>
  <c r="E158" i="3"/>
  <c r="E158" i="1"/>
  <c r="E207" i="3"/>
  <c r="E207" i="2"/>
  <c r="E207" i="1"/>
  <c r="E263" i="3"/>
  <c r="E263" i="2"/>
  <c r="E263" i="1"/>
  <c r="E319" i="3"/>
  <c r="E319" i="2"/>
  <c r="E319" i="1"/>
  <c r="E367" i="3"/>
  <c r="E367" i="2"/>
  <c r="E367" i="1"/>
  <c r="E433" i="3"/>
  <c r="E433" i="2"/>
  <c r="E433" i="1"/>
  <c r="E529" i="3"/>
  <c r="E529" i="2"/>
  <c r="E529" i="1"/>
  <c r="E62" i="3"/>
  <c r="E62" i="2"/>
  <c r="E62" i="1"/>
  <c r="E8" i="3"/>
  <c r="E8" i="2"/>
  <c r="E8" i="1"/>
  <c r="E16" i="3"/>
  <c r="E16" i="2"/>
  <c r="E16" i="1"/>
  <c r="E24" i="3"/>
  <c r="E24" i="2"/>
  <c r="E24" i="1"/>
  <c r="E32" i="3"/>
  <c r="E32" i="2"/>
  <c r="E32" i="1"/>
  <c r="E40" i="3"/>
  <c r="E40" i="2"/>
  <c r="E40" i="1"/>
  <c r="E48" i="3"/>
  <c r="E48" i="2"/>
  <c r="E48" i="1"/>
  <c r="E56" i="3"/>
  <c r="E56" i="2"/>
  <c r="E56" i="1"/>
  <c r="E64" i="3"/>
  <c r="E64" i="2"/>
  <c r="E64" i="1"/>
  <c r="E72" i="3"/>
  <c r="E72" i="2"/>
  <c r="E72" i="1"/>
  <c r="E80" i="3"/>
  <c r="E80" i="2"/>
  <c r="E80" i="1"/>
  <c r="E88" i="3"/>
  <c r="E88" i="2"/>
  <c r="E88" i="1"/>
  <c r="E96" i="3"/>
  <c r="E96" i="2"/>
  <c r="E96" i="1"/>
  <c r="E104" i="3"/>
  <c r="E104" i="2"/>
  <c r="E104" i="1"/>
  <c r="E112" i="3"/>
  <c r="E112" i="2"/>
  <c r="E112" i="1"/>
  <c r="E120" i="3"/>
  <c r="E120" i="2"/>
  <c r="E120" i="1"/>
  <c r="E128" i="3"/>
  <c r="E128" i="2"/>
  <c r="E128" i="1"/>
  <c r="E136" i="3"/>
  <c r="E136" i="2"/>
  <c r="E136" i="1"/>
  <c r="E144" i="3"/>
  <c r="E144" i="2"/>
  <c r="E144" i="1"/>
  <c r="E153" i="3"/>
  <c r="E153" i="2"/>
  <c r="E153" i="1"/>
  <c r="E161" i="3"/>
  <c r="E161" i="2"/>
  <c r="E161" i="1"/>
  <c r="E169" i="3"/>
  <c r="E169" i="2"/>
  <c r="E169" i="1"/>
  <c r="E178" i="3"/>
  <c r="E178" i="2"/>
  <c r="E178" i="1"/>
  <c r="E186" i="3"/>
  <c r="E186" i="2"/>
  <c r="E186" i="1"/>
  <c r="E194" i="3"/>
  <c r="E194" i="2"/>
  <c r="E194" i="1"/>
  <c r="E202" i="1"/>
  <c r="E202" i="3"/>
  <c r="E202" i="2"/>
  <c r="E210" i="3"/>
  <c r="E210" i="2"/>
  <c r="E210" i="1"/>
  <c r="E218" i="2"/>
  <c r="E218" i="1"/>
  <c r="E218" i="3"/>
  <c r="E226" i="3"/>
  <c r="E226" i="2"/>
  <c r="E226" i="1"/>
  <c r="E234" i="3"/>
  <c r="E234" i="2"/>
  <c r="E234" i="1"/>
  <c r="E242" i="3"/>
  <c r="E242" i="1"/>
  <c r="E250" i="3"/>
  <c r="E250" i="2"/>
  <c r="E250" i="1"/>
  <c r="E258" i="3"/>
  <c r="E258" i="2"/>
  <c r="E258" i="1"/>
  <c r="E266" i="3"/>
  <c r="E266" i="1"/>
  <c r="E266" i="2"/>
  <c r="E274" i="3"/>
  <c r="E274" i="2"/>
  <c r="E274" i="1"/>
  <c r="E282" i="3"/>
  <c r="E282" i="2"/>
  <c r="E282" i="1"/>
  <c r="E290" i="3"/>
  <c r="E290" i="2"/>
  <c r="E290" i="1"/>
  <c r="E298" i="3"/>
  <c r="E298" i="2"/>
  <c r="E298" i="1"/>
  <c r="E306" i="3"/>
  <c r="E306" i="2"/>
  <c r="E306" i="1"/>
  <c r="E314" i="3"/>
  <c r="E314" i="2"/>
  <c r="E314" i="1"/>
  <c r="E322" i="3"/>
  <c r="E322" i="2"/>
  <c r="E322" i="1"/>
  <c r="E330" i="3"/>
  <c r="E330" i="1"/>
  <c r="E330" i="2"/>
  <c r="E338" i="3"/>
  <c r="E338" i="2"/>
  <c r="E338" i="1"/>
  <c r="E346" i="2"/>
  <c r="E346" i="3"/>
  <c r="E346" i="1"/>
  <c r="E354" i="3"/>
  <c r="E354" i="2"/>
  <c r="E354" i="1"/>
  <c r="E362" i="3"/>
  <c r="E362" i="2"/>
  <c r="E362" i="1"/>
  <c r="E370" i="3"/>
  <c r="E370" i="2"/>
  <c r="E370" i="1"/>
  <c r="E378" i="2"/>
  <c r="E378" i="3"/>
  <c r="E378" i="1"/>
  <c r="E386" i="3"/>
  <c r="E386" i="2"/>
  <c r="E386" i="1"/>
  <c r="E394" i="3"/>
  <c r="E394" i="2"/>
  <c r="E394" i="1"/>
  <c r="E403" i="3"/>
  <c r="E403" i="2"/>
  <c r="E403" i="1"/>
  <c r="E411" i="3"/>
  <c r="E411" i="2"/>
  <c r="E411" i="1"/>
  <c r="E419" i="3"/>
  <c r="E419" i="2"/>
  <c r="E419" i="1"/>
  <c r="E428" i="3"/>
  <c r="E428" i="2"/>
  <c r="E428" i="1"/>
  <c r="E436" i="3"/>
  <c r="E436" i="2"/>
  <c r="E436" i="1"/>
  <c r="E444" i="3"/>
  <c r="E444" i="2"/>
  <c r="E444" i="1"/>
  <c r="E452" i="3"/>
  <c r="E452" i="2"/>
  <c r="E452" i="1"/>
  <c r="E460" i="3"/>
  <c r="E460" i="2"/>
  <c r="E460" i="1"/>
  <c r="E468" i="3"/>
  <c r="E468" i="2"/>
  <c r="E468" i="1"/>
  <c r="E476" i="3"/>
  <c r="E476" i="2"/>
  <c r="E476" i="1"/>
  <c r="E484" i="3"/>
  <c r="E484" i="2"/>
  <c r="E484" i="1"/>
  <c r="E492" i="3"/>
  <c r="E492" i="2"/>
  <c r="E500" i="3"/>
  <c r="E500" i="2"/>
  <c r="E500" i="1"/>
  <c r="E508" i="3"/>
  <c r="E508" i="1"/>
  <c r="E508" i="2"/>
  <c r="E516" i="3"/>
  <c r="E516" i="2"/>
  <c r="E516" i="1"/>
  <c r="E524" i="3"/>
  <c r="E524" i="2"/>
  <c r="E524" i="1"/>
  <c r="E532" i="3"/>
  <c r="E532" i="2"/>
  <c r="E532" i="1"/>
  <c r="E540" i="3"/>
  <c r="E540" i="2"/>
  <c r="E540" i="1"/>
  <c r="E4" i="1"/>
  <c r="E36" i="1"/>
  <c r="E68" i="1"/>
  <c r="E100" i="1"/>
  <c r="E132" i="1"/>
  <c r="E157" i="1"/>
  <c r="E384" i="1"/>
  <c r="E448" i="1"/>
  <c r="E6" i="2"/>
  <c r="E246" i="2"/>
  <c r="E77" i="3"/>
  <c r="E77" i="2"/>
  <c r="E141" i="2"/>
  <c r="E141" i="3"/>
  <c r="E191" i="3"/>
  <c r="E191" i="2"/>
  <c r="E191" i="1"/>
  <c r="E239" i="3"/>
  <c r="E239" i="2"/>
  <c r="E239" i="1"/>
  <c r="E295" i="3"/>
  <c r="E295" i="2"/>
  <c r="E295" i="1"/>
  <c r="E335" i="3"/>
  <c r="E335" i="2"/>
  <c r="E335" i="1"/>
  <c r="E383" i="3"/>
  <c r="E383" i="2"/>
  <c r="E383" i="1"/>
  <c r="E425" i="3"/>
  <c r="E425" i="2"/>
  <c r="E465" i="3"/>
  <c r="E465" i="2"/>
  <c r="E465" i="1"/>
  <c r="E481" i="3"/>
  <c r="E481" i="2"/>
  <c r="E481" i="1"/>
  <c r="E521" i="3"/>
  <c r="E521" i="2"/>
  <c r="E521" i="1"/>
  <c r="E53" i="1"/>
  <c r="E54" i="3"/>
  <c r="E54" i="2"/>
  <c r="E54" i="1"/>
  <c r="E3" i="3"/>
  <c r="E3" i="2"/>
  <c r="E3" i="1"/>
  <c r="E9" i="3"/>
  <c r="E9" i="2"/>
  <c r="E9" i="1"/>
  <c r="E17" i="3"/>
  <c r="E17" i="2"/>
  <c r="E17" i="1"/>
  <c r="E25" i="3"/>
  <c r="E25" i="2"/>
  <c r="E25" i="1"/>
  <c r="E33" i="3"/>
  <c r="E33" i="2"/>
  <c r="E33" i="1"/>
  <c r="E41" i="3"/>
  <c r="E41" i="2"/>
  <c r="E41" i="1"/>
  <c r="E49" i="3"/>
  <c r="E49" i="2"/>
  <c r="E49" i="1"/>
  <c r="E57" i="3"/>
  <c r="E57" i="2"/>
  <c r="E57" i="1"/>
  <c r="E65" i="3"/>
  <c r="E65" i="2"/>
  <c r="E65" i="1"/>
  <c r="E73" i="3"/>
  <c r="E73" i="2"/>
  <c r="E73" i="1"/>
  <c r="E81" i="3"/>
  <c r="E81" i="2"/>
  <c r="E81" i="1"/>
  <c r="E89" i="3"/>
  <c r="E89" i="2"/>
  <c r="E89" i="1"/>
  <c r="E97" i="3"/>
  <c r="E97" i="2"/>
  <c r="E97" i="1"/>
  <c r="E105" i="3"/>
  <c r="E105" i="2"/>
  <c r="E105" i="1"/>
  <c r="E113" i="3"/>
  <c r="E113" i="2"/>
  <c r="E113" i="1"/>
  <c r="E121" i="3"/>
  <c r="E121" i="1"/>
  <c r="E121" i="2"/>
  <c r="E129" i="3"/>
  <c r="E129" i="2"/>
  <c r="E129" i="1"/>
  <c r="E137" i="3"/>
  <c r="E137" i="2"/>
  <c r="E137" i="1"/>
  <c r="E145" i="3"/>
  <c r="E145" i="2"/>
  <c r="E145" i="1"/>
  <c r="E154" i="3"/>
  <c r="E154" i="2"/>
  <c r="E154" i="1"/>
  <c r="E162" i="3"/>
  <c r="E162" i="1"/>
  <c r="E162" i="2"/>
  <c r="E170" i="3"/>
  <c r="E170" i="2"/>
  <c r="E170" i="1"/>
  <c r="E179" i="3"/>
  <c r="E179" i="2"/>
  <c r="E179" i="1"/>
  <c r="E187" i="3"/>
  <c r="E187" i="2"/>
  <c r="E187" i="1"/>
  <c r="E195" i="3"/>
  <c r="E195" i="2"/>
  <c r="E195" i="1"/>
  <c r="E203" i="3"/>
  <c r="E203" i="2"/>
  <c r="E203" i="1"/>
  <c r="E211" i="3"/>
  <c r="E211" i="2"/>
  <c r="E211" i="1"/>
  <c r="E219" i="3"/>
  <c r="E219" i="2"/>
  <c r="E219" i="1"/>
  <c r="E227" i="3"/>
  <c r="E227" i="2"/>
  <c r="E227" i="1"/>
  <c r="E235" i="3"/>
  <c r="E235" i="2"/>
  <c r="E235" i="1"/>
  <c r="E243" i="3"/>
  <c r="E243" i="2"/>
  <c r="E251" i="3"/>
  <c r="E251" i="2"/>
  <c r="E251" i="1"/>
  <c r="E259" i="3"/>
  <c r="E259" i="2"/>
  <c r="E259" i="1"/>
  <c r="E267" i="3"/>
  <c r="E267" i="2"/>
  <c r="E267" i="1"/>
  <c r="E275" i="3"/>
  <c r="E275" i="2"/>
  <c r="E275" i="1"/>
  <c r="E283" i="3"/>
  <c r="E283" i="2"/>
  <c r="E283" i="1"/>
  <c r="E291" i="3"/>
  <c r="E291" i="2"/>
  <c r="E291" i="1"/>
  <c r="E299" i="3"/>
  <c r="E299" i="2"/>
  <c r="E299" i="1"/>
  <c r="E315" i="3"/>
  <c r="E315" i="2"/>
  <c r="E315" i="1"/>
  <c r="E323" i="3"/>
  <c r="E323" i="2"/>
  <c r="E323" i="1"/>
  <c r="E331" i="3"/>
  <c r="E331" i="2"/>
  <c r="E331" i="1"/>
  <c r="E339" i="3"/>
  <c r="E339" i="2"/>
  <c r="E339" i="1"/>
  <c r="E347" i="3"/>
  <c r="E347" i="2"/>
  <c r="E347" i="1"/>
  <c r="E363" i="3"/>
  <c r="E363" i="2"/>
  <c r="E363" i="1"/>
  <c r="E371" i="3"/>
  <c r="E371" i="2"/>
  <c r="E371" i="1"/>
  <c r="E379" i="3"/>
  <c r="E379" i="2"/>
  <c r="E379" i="1"/>
  <c r="E387" i="3"/>
  <c r="E387" i="2"/>
  <c r="E387" i="1"/>
  <c r="E395" i="3"/>
  <c r="E395" i="2"/>
  <c r="E395" i="1"/>
  <c r="E404" i="3"/>
  <c r="E404" i="2"/>
  <c r="E404" i="1"/>
  <c r="E412" i="3"/>
  <c r="E412" i="2"/>
  <c r="E412" i="1"/>
  <c r="E420" i="3"/>
  <c r="E420" i="2"/>
  <c r="E420" i="1"/>
  <c r="E429" i="3"/>
  <c r="E429" i="2"/>
  <c r="E437" i="3"/>
  <c r="E437" i="2"/>
  <c r="E437" i="1"/>
  <c r="E445" i="3"/>
  <c r="E445" i="2"/>
  <c r="E445" i="1"/>
  <c r="E453" i="3"/>
  <c r="E453" i="2"/>
  <c r="E453" i="1"/>
  <c r="E461" i="3"/>
  <c r="E461" i="2"/>
  <c r="E461" i="1"/>
  <c r="E469" i="3"/>
  <c r="E469" i="2"/>
  <c r="E477" i="3"/>
  <c r="E477" i="2"/>
  <c r="E477" i="1"/>
  <c r="E485" i="3"/>
  <c r="E485" i="2"/>
  <c r="E485" i="1"/>
  <c r="E493" i="3"/>
  <c r="E493" i="2"/>
  <c r="E501" i="3"/>
  <c r="E501" i="2"/>
  <c r="E501" i="1"/>
  <c r="E509" i="3"/>
  <c r="E509" i="2"/>
  <c r="E509" i="1"/>
  <c r="E517" i="3"/>
  <c r="E517" i="2"/>
  <c r="E517" i="1"/>
  <c r="E525" i="3"/>
  <c r="E525" i="2"/>
  <c r="E525" i="1"/>
  <c r="E533" i="3"/>
  <c r="E533" i="2"/>
  <c r="E541" i="3"/>
  <c r="E541" i="2"/>
  <c r="E541" i="1"/>
  <c r="E549" i="3"/>
  <c r="E549" i="2"/>
  <c r="E549" i="1"/>
  <c r="E557" i="3"/>
  <c r="E557" i="2"/>
  <c r="E565" i="3"/>
  <c r="E565" i="2"/>
  <c r="E565" i="1"/>
  <c r="E573" i="3"/>
  <c r="E573" i="2"/>
  <c r="E573" i="1"/>
  <c r="E581" i="3"/>
  <c r="E581" i="2"/>
  <c r="E581" i="1"/>
  <c r="E589" i="3"/>
  <c r="E589" i="2"/>
  <c r="E589" i="1"/>
  <c r="E597" i="3"/>
  <c r="E597" i="2"/>
  <c r="E605" i="3"/>
  <c r="E605" i="1"/>
  <c r="E613" i="3"/>
  <c r="E613" i="1"/>
  <c r="E621" i="3"/>
  <c r="E621" i="2"/>
  <c r="E629" i="3"/>
  <c r="E629" i="2"/>
  <c r="E629" i="1"/>
  <c r="E637" i="3"/>
  <c r="E637" i="2"/>
  <c r="E637" i="1"/>
  <c r="E645" i="3"/>
  <c r="E645" i="2"/>
  <c r="E645" i="1"/>
  <c r="E654" i="2"/>
  <c r="E654" i="3"/>
  <c r="E654" i="1"/>
  <c r="E662" i="2"/>
  <c r="E662" i="3"/>
  <c r="E662" i="1"/>
  <c r="E670" i="2"/>
  <c r="E670" i="3"/>
  <c r="E670" i="1"/>
  <c r="E679" i="2"/>
  <c r="E679" i="3"/>
  <c r="E679" i="1"/>
  <c r="E687" i="2"/>
  <c r="E687" i="3"/>
  <c r="E687" i="1"/>
  <c r="E695" i="2"/>
  <c r="E695" i="3"/>
  <c r="E695" i="1"/>
  <c r="E703" i="2"/>
  <c r="E703" i="3"/>
  <c r="E703" i="1"/>
  <c r="E711" i="2"/>
  <c r="E711" i="3"/>
  <c r="E711" i="1"/>
  <c r="E719" i="2"/>
  <c r="E719" i="3"/>
  <c r="E719" i="1"/>
  <c r="E727" i="2"/>
  <c r="E727" i="3"/>
  <c r="E727" i="1"/>
  <c r="E735" i="2"/>
  <c r="E735" i="3"/>
  <c r="E735" i="1"/>
  <c r="E743" i="2"/>
  <c r="E743" i="3"/>
  <c r="E743" i="1"/>
  <c r="E751" i="2"/>
  <c r="E751" i="3"/>
  <c r="E751" i="1"/>
  <c r="E37" i="1"/>
  <c r="E101" i="1"/>
  <c r="E133" i="1"/>
  <c r="E621" i="1"/>
  <c r="E108" i="2"/>
  <c r="E310" i="2"/>
  <c r="E21" i="3"/>
  <c r="E21" i="2"/>
  <c r="E69" i="3"/>
  <c r="E69" i="2"/>
  <c r="E117" i="3"/>
  <c r="E117" i="2"/>
  <c r="E183" i="3"/>
  <c r="E183" i="2"/>
  <c r="E183" i="1"/>
  <c r="E231" i="3"/>
  <c r="E231" i="2"/>
  <c r="E231" i="1"/>
  <c r="E287" i="3"/>
  <c r="E287" i="2"/>
  <c r="E287" i="1"/>
  <c r="E327" i="3"/>
  <c r="E327" i="2"/>
  <c r="E327" i="1"/>
  <c r="E375" i="3"/>
  <c r="E375" i="2"/>
  <c r="E375" i="1"/>
  <c r="E408" i="3"/>
  <c r="E408" i="2"/>
  <c r="E449" i="3"/>
  <c r="E449" i="2"/>
  <c r="E489" i="3"/>
  <c r="E489" i="2"/>
  <c r="G3" i="6"/>
  <c r="E10" i="3"/>
  <c r="E10" i="1"/>
  <c r="E18" i="3"/>
  <c r="E18" i="1"/>
  <c r="E18" i="2"/>
  <c r="E26" i="3"/>
  <c r="E26" i="2"/>
  <c r="E26" i="1"/>
  <c r="E34" i="3"/>
  <c r="E34" i="1"/>
  <c r="E34" i="2"/>
  <c r="E42" i="3"/>
  <c r="E42" i="1"/>
  <c r="E42" i="2"/>
  <c r="E50" i="3"/>
  <c r="E50" i="1"/>
  <c r="E58" i="3"/>
  <c r="E58" i="1"/>
  <c r="E58" i="2"/>
  <c r="E66" i="3"/>
  <c r="E66" i="2"/>
  <c r="E66" i="1"/>
  <c r="E74" i="3"/>
  <c r="E74" i="2"/>
  <c r="E74" i="1"/>
  <c r="E82" i="3"/>
  <c r="E82" i="1"/>
  <c r="E82" i="2"/>
  <c r="E90" i="3"/>
  <c r="E90" i="1"/>
  <c r="E90" i="2"/>
  <c r="E98" i="3"/>
  <c r="E98" i="2"/>
  <c r="E98" i="1"/>
  <c r="E106" i="3"/>
  <c r="E106" i="2"/>
  <c r="E106" i="1"/>
  <c r="E114" i="3"/>
  <c r="E114" i="2"/>
  <c r="E114" i="1"/>
  <c r="E122" i="3"/>
  <c r="E122" i="1"/>
  <c r="E122" i="2"/>
  <c r="E130" i="3"/>
  <c r="E130" i="2"/>
  <c r="E130" i="1"/>
  <c r="E138" i="3"/>
  <c r="E138" i="2"/>
  <c r="E138" i="1"/>
  <c r="E147" i="3"/>
  <c r="E147" i="2"/>
  <c r="E147" i="1"/>
  <c r="E155" i="3"/>
  <c r="E155" i="2"/>
  <c r="E155" i="1"/>
  <c r="E163" i="3"/>
  <c r="E163" i="2"/>
  <c r="E163" i="1"/>
  <c r="E172" i="3"/>
  <c r="E172" i="2"/>
  <c r="E180" i="3"/>
  <c r="E180" i="2"/>
  <c r="E188" i="3"/>
  <c r="E188" i="2"/>
  <c r="E196" i="3"/>
  <c r="E196" i="2"/>
  <c r="E204" i="3"/>
  <c r="E204" i="2"/>
  <c r="E212" i="3"/>
  <c r="E212" i="2"/>
  <c r="E220" i="3"/>
  <c r="E220" i="2"/>
  <c r="E228" i="3"/>
  <c r="E228" i="2"/>
  <c r="E236" i="3"/>
  <c r="E236" i="2"/>
  <c r="E244" i="3"/>
  <c r="E244" i="2"/>
  <c r="E252" i="3"/>
  <c r="E252" i="2"/>
  <c r="E260" i="2"/>
  <c r="E268" i="3"/>
  <c r="E268" i="2"/>
  <c r="E276" i="3"/>
  <c r="E276" i="2"/>
  <c r="E284" i="3"/>
  <c r="E284" i="2"/>
  <c r="E292" i="3"/>
  <c r="E292" i="2"/>
  <c r="E300" i="3"/>
  <c r="E300" i="2"/>
  <c r="E308" i="3"/>
  <c r="E308" i="2"/>
  <c r="E316" i="3"/>
  <c r="E316" i="2"/>
  <c r="E324" i="3"/>
  <c r="E324" i="2"/>
  <c r="E332" i="3"/>
  <c r="E332" i="2"/>
  <c r="E340" i="3"/>
  <c r="E340" i="2"/>
  <c r="E348" i="3"/>
  <c r="E348" i="2"/>
  <c r="E356" i="3"/>
  <c r="E356" i="2"/>
  <c r="E364" i="3"/>
  <c r="E364" i="2"/>
  <c r="E372" i="3"/>
  <c r="E372" i="2"/>
  <c r="E380" i="3"/>
  <c r="E380" i="2"/>
  <c r="E380" i="1"/>
  <c r="E388" i="3"/>
  <c r="E388" i="2"/>
  <c r="E388" i="1"/>
  <c r="E396" i="3"/>
  <c r="E396" i="2"/>
  <c r="E396" i="1"/>
  <c r="E405" i="3"/>
  <c r="E405" i="2"/>
  <c r="E413" i="3"/>
  <c r="E413" i="2"/>
  <c r="E413" i="1"/>
  <c r="E422" i="3"/>
  <c r="E422" i="1"/>
  <c r="E422" i="2"/>
  <c r="E430" i="3"/>
  <c r="E430" i="1"/>
  <c r="E430" i="2"/>
  <c r="E438" i="3"/>
  <c r="E438" i="2"/>
  <c r="E438" i="1"/>
  <c r="E446" i="3"/>
  <c r="E446" i="1"/>
  <c r="E446" i="2"/>
  <c r="E454" i="3"/>
  <c r="E454" i="1"/>
  <c r="E454" i="2"/>
  <c r="E462" i="3"/>
  <c r="E462" i="1"/>
  <c r="E462" i="2"/>
  <c r="E470" i="3"/>
  <c r="E470" i="2"/>
  <c r="E470" i="1"/>
  <c r="E478" i="3"/>
  <c r="E478" i="1"/>
  <c r="E478" i="2"/>
  <c r="E486" i="3"/>
  <c r="E486" i="1"/>
  <c r="E486" i="2"/>
  <c r="E494" i="3"/>
  <c r="E494" i="1"/>
  <c r="E494" i="2"/>
  <c r="E502" i="2"/>
  <c r="E502" i="3"/>
  <c r="E502" i="1"/>
  <c r="E510" i="3"/>
  <c r="E510" i="2"/>
  <c r="E510" i="1"/>
  <c r="E518" i="2"/>
  <c r="E518" i="3"/>
  <c r="E518" i="1"/>
  <c r="E526" i="3"/>
  <c r="E526" i="2"/>
  <c r="E526" i="1"/>
  <c r="E534" i="2"/>
  <c r="E534" i="3"/>
  <c r="E534" i="1"/>
  <c r="E542" i="3"/>
  <c r="E542" i="2"/>
  <c r="E542" i="1"/>
  <c r="E550" i="2"/>
  <c r="E550" i="3"/>
  <c r="E550" i="1"/>
  <c r="E558" i="3"/>
  <c r="E558" i="2"/>
  <c r="E558" i="1"/>
  <c r="E566" i="2"/>
  <c r="E566" i="3"/>
  <c r="E566" i="1"/>
  <c r="E574" i="3"/>
  <c r="E574" i="2"/>
  <c r="E574" i="1"/>
  <c r="E582" i="2"/>
  <c r="E582" i="3"/>
  <c r="E582" i="1"/>
  <c r="E590" i="3"/>
  <c r="E590" i="2"/>
  <c r="E590" i="1"/>
  <c r="E598" i="2"/>
  <c r="E598" i="3"/>
  <c r="E598" i="1"/>
  <c r="E606" i="3"/>
  <c r="E606" i="2"/>
  <c r="E606" i="1"/>
  <c r="E614" i="2"/>
  <c r="E614" i="3"/>
  <c r="E614" i="1"/>
  <c r="E622" i="3"/>
  <c r="E622" i="2"/>
  <c r="E622" i="1"/>
  <c r="E630" i="2"/>
  <c r="E630" i="3"/>
  <c r="E630" i="1"/>
  <c r="E638" i="3"/>
  <c r="E638" i="2"/>
  <c r="E638" i="1"/>
  <c r="E646" i="2"/>
  <c r="E646" i="3"/>
  <c r="E646" i="1"/>
  <c r="E655" i="2"/>
  <c r="E655" i="3"/>
  <c r="E655" i="1"/>
  <c r="E663" i="2"/>
  <c r="E663" i="1"/>
  <c r="E663" i="3"/>
  <c r="E671" i="2"/>
  <c r="E671" i="3"/>
  <c r="E671" i="1"/>
  <c r="E680" i="3"/>
  <c r="E680" i="2"/>
  <c r="E688" i="3"/>
  <c r="E688" i="2"/>
  <c r="E688" i="1"/>
  <c r="E696" i="3"/>
  <c r="E696" i="2"/>
  <c r="E696" i="1"/>
  <c r="E704" i="3"/>
  <c r="E704" i="2"/>
  <c r="E704" i="1"/>
  <c r="E712" i="3"/>
  <c r="E712" i="2"/>
  <c r="E712" i="1"/>
  <c r="E720" i="3"/>
  <c r="E720" i="2"/>
  <c r="E728" i="3"/>
  <c r="E728" i="2"/>
  <c r="E728" i="1"/>
  <c r="E736" i="3"/>
  <c r="E736" i="2"/>
  <c r="E736" i="1"/>
  <c r="E744" i="3"/>
  <c r="E744" i="2"/>
  <c r="E752" i="3"/>
  <c r="E752" i="2"/>
  <c r="E752" i="1"/>
  <c r="E12" i="1"/>
  <c r="E44" i="1"/>
  <c r="E76" i="1"/>
  <c r="E108" i="1"/>
  <c r="E140" i="1"/>
  <c r="E165" i="1"/>
  <c r="E196" i="1"/>
  <c r="E228" i="1"/>
  <c r="E260" i="1"/>
  <c r="E292" i="1"/>
  <c r="E324" i="1"/>
  <c r="E356" i="1"/>
  <c r="E469" i="1"/>
  <c r="E29" i="2"/>
  <c r="E140" i="2"/>
  <c r="E329" i="2"/>
  <c r="E94" i="3"/>
  <c r="E5" i="3"/>
  <c r="E5" i="2"/>
  <c r="E45" i="3"/>
  <c r="E45" i="2"/>
  <c r="E93" i="3"/>
  <c r="E93" i="2"/>
  <c r="E125" i="2"/>
  <c r="E125" i="3"/>
  <c r="E166" i="3"/>
  <c r="E166" i="2"/>
  <c r="E166" i="1"/>
  <c r="E199" i="3"/>
  <c r="E199" i="2"/>
  <c r="E199" i="1"/>
  <c r="E247" i="3"/>
  <c r="E247" i="2"/>
  <c r="E247" i="1"/>
  <c r="E351" i="3"/>
  <c r="E351" i="2"/>
  <c r="E351" i="1"/>
  <c r="E11" i="3"/>
  <c r="E11" i="2"/>
  <c r="E11" i="1"/>
  <c r="E19" i="3"/>
  <c r="E19" i="2"/>
  <c r="E19" i="1"/>
  <c r="E27" i="3"/>
  <c r="E27" i="2"/>
  <c r="E27" i="1"/>
  <c r="E35" i="3"/>
  <c r="E35" i="2"/>
  <c r="E35" i="1"/>
  <c r="E43" i="3"/>
  <c r="E43" i="2"/>
  <c r="E43" i="1"/>
  <c r="E51" i="3"/>
  <c r="E51" i="2"/>
  <c r="E51" i="1"/>
  <c r="E59" i="3"/>
  <c r="E59" i="2"/>
  <c r="E59" i="1"/>
  <c r="E67" i="3"/>
  <c r="E67" i="1"/>
  <c r="E67" i="2"/>
  <c r="E75" i="3"/>
  <c r="E75" i="2"/>
  <c r="E75" i="1"/>
  <c r="E83" i="3"/>
  <c r="E83" i="1"/>
  <c r="E83" i="2"/>
  <c r="E91" i="3"/>
  <c r="E91" i="2"/>
  <c r="E91" i="1"/>
  <c r="E99" i="3"/>
  <c r="E99" i="2"/>
  <c r="E99" i="1"/>
  <c r="E107" i="3"/>
  <c r="E107" i="1"/>
  <c r="E115" i="3"/>
  <c r="E115" i="1"/>
  <c r="E115" i="2"/>
  <c r="E123" i="3"/>
  <c r="E123" i="2"/>
  <c r="E123" i="1"/>
  <c r="E131" i="3"/>
  <c r="E131" i="2"/>
  <c r="E131" i="1"/>
  <c r="E139" i="3"/>
  <c r="E139" i="2"/>
  <c r="E139" i="1"/>
  <c r="E148" i="3"/>
  <c r="E148" i="2"/>
  <c r="E156" i="3"/>
  <c r="E156" i="2"/>
  <c r="E164" i="3"/>
  <c r="E164" i="2"/>
  <c r="E173" i="2"/>
  <c r="E173" i="3"/>
  <c r="E181" i="3"/>
  <c r="E181" i="2"/>
  <c r="E189" i="3"/>
  <c r="E189" i="2"/>
  <c r="E197" i="3"/>
  <c r="E197" i="2"/>
  <c r="E205" i="3"/>
  <c r="E205" i="2"/>
  <c r="E213" i="3"/>
  <c r="E213" i="2"/>
  <c r="E221" i="3"/>
  <c r="E221" i="2"/>
  <c r="E229" i="3"/>
  <c r="E229" i="2"/>
  <c r="E237" i="3"/>
  <c r="E237" i="2"/>
  <c r="E245" i="2"/>
  <c r="E245" i="3"/>
  <c r="E253" i="3"/>
  <c r="E253" i="2"/>
  <c r="E261" i="2"/>
  <c r="E261" i="3"/>
  <c r="E269" i="3"/>
  <c r="E269" i="2"/>
  <c r="E277" i="3"/>
  <c r="E277" i="2"/>
  <c r="E285" i="2"/>
  <c r="E285" i="3"/>
  <c r="E293" i="3"/>
  <c r="E293" i="2"/>
  <c r="E301" i="2"/>
  <c r="E301" i="3"/>
  <c r="E309" i="3"/>
  <c r="E309" i="2"/>
  <c r="E317" i="3"/>
  <c r="E317" i="2"/>
  <c r="E325" i="3"/>
  <c r="E325" i="2"/>
  <c r="E333" i="3"/>
  <c r="E333" i="2"/>
  <c r="E341" i="3"/>
  <c r="E341" i="2"/>
  <c r="E349" i="3"/>
  <c r="E349" i="2"/>
  <c r="E357" i="3"/>
  <c r="E357" i="2"/>
  <c r="E365" i="3"/>
  <c r="E365" i="2"/>
  <c r="E373" i="2"/>
  <c r="E373" i="3"/>
  <c r="E381" i="3"/>
  <c r="E381" i="2"/>
  <c r="E381" i="1"/>
  <c r="E389" i="2"/>
  <c r="E389" i="3"/>
  <c r="E389" i="1"/>
  <c r="E397" i="3"/>
  <c r="E397" i="2"/>
  <c r="E397" i="1"/>
  <c r="E406" i="3"/>
  <c r="E406" i="1"/>
  <c r="E406" i="2"/>
  <c r="E414" i="3"/>
  <c r="E414" i="1"/>
  <c r="E414" i="2"/>
  <c r="E423" i="3"/>
  <c r="E423" i="2"/>
  <c r="E423" i="1"/>
  <c r="E431" i="3"/>
  <c r="E431" i="2"/>
  <c r="E431" i="1"/>
  <c r="E439" i="2"/>
  <c r="E439" i="3"/>
  <c r="E439" i="1"/>
  <c r="E447" i="3"/>
  <c r="E447" i="2"/>
  <c r="E447" i="1"/>
  <c r="E455" i="3"/>
  <c r="E455" i="2"/>
  <c r="E455" i="1"/>
  <c r="E471" i="3"/>
  <c r="E471" i="2"/>
  <c r="E471" i="1"/>
  <c r="E479" i="3"/>
  <c r="E479" i="2"/>
  <c r="E479" i="1"/>
  <c r="E487" i="2"/>
  <c r="E487" i="3"/>
  <c r="E487" i="1"/>
  <c r="E495" i="3"/>
  <c r="E495" i="2"/>
  <c r="E495" i="1"/>
  <c r="E503" i="2"/>
  <c r="E503" i="1"/>
  <c r="E511" i="2"/>
  <c r="E511" i="3"/>
  <c r="E511" i="1"/>
  <c r="E519" i="2"/>
  <c r="E519" i="3"/>
  <c r="E519" i="1"/>
  <c r="E527" i="2"/>
  <c r="E527" i="3"/>
  <c r="E527" i="1"/>
  <c r="E535" i="2"/>
  <c r="E535" i="3"/>
  <c r="E535" i="1"/>
  <c r="E543" i="2"/>
  <c r="E543" i="3"/>
  <c r="E543" i="1"/>
  <c r="E551" i="2"/>
  <c r="E551" i="3"/>
  <c r="E551" i="1"/>
  <c r="E559" i="2"/>
  <c r="E559" i="3"/>
  <c r="E559" i="1"/>
  <c r="E567" i="2"/>
  <c r="E567" i="3"/>
  <c r="E567" i="1"/>
  <c r="E575" i="2"/>
  <c r="E575" i="3"/>
  <c r="E575" i="1"/>
  <c r="E583" i="2"/>
  <c r="E583" i="3"/>
  <c r="E583" i="1"/>
  <c r="E591" i="2"/>
  <c r="E591" i="3"/>
  <c r="E591" i="1"/>
  <c r="E599" i="2"/>
  <c r="E599" i="3"/>
  <c r="E599" i="1"/>
  <c r="E607" i="2"/>
  <c r="E607" i="3"/>
  <c r="E607" i="1"/>
  <c r="E615" i="2"/>
  <c r="E615" i="3"/>
  <c r="E615" i="1"/>
  <c r="E623" i="2"/>
  <c r="E623" i="3"/>
  <c r="E623" i="1"/>
  <c r="E631" i="2"/>
  <c r="E631" i="3"/>
  <c r="E631" i="1"/>
  <c r="E639" i="2"/>
  <c r="E639" i="3"/>
  <c r="E639" i="1"/>
  <c r="E647" i="2"/>
  <c r="E647" i="3"/>
  <c r="E647" i="1"/>
  <c r="E656" i="3"/>
  <c r="E656" i="2"/>
  <c r="E656" i="1"/>
  <c r="E13" i="1"/>
  <c r="E45" i="1"/>
  <c r="E77" i="1"/>
  <c r="E109" i="1"/>
  <c r="E141" i="1"/>
  <c r="E197" i="1"/>
  <c r="E229" i="1"/>
  <c r="E261" i="1"/>
  <c r="E293" i="1"/>
  <c r="E325" i="1"/>
  <c r="E357" i="1"/>
  <c r="E405" i="1"/>
  <c r="E472" i="1"/>
  <c r="E557" i="1"/>
  <c r="E664" i="3"/>
  <c r="E664" i="2"/>
  <c r="E672" i="3"/>
  <c r="E672" i="2"/>
  <c r="E681" i="3"/>
  <c r="E681" i="2"/>
  <c r="E689" i="3"/>
  <c r="E689" i="2"/>
  <c r="E697" i="3"/>
  <c r="E697" i="2"/>
  <c r="E705" i="3"/>
  <c r="E705" i="2"/>
  <c r="E713" i="3"/>
  <c r="E713" i="2"/>
  <c r="E721" i="3"/>
  <c r="E721" i="2"/>
  <c r="E729" i="3"/>
  <c r="E729" i="2"/>
  <c r="E737" i="3"/>
  <c r="E737" i="2"/>
  <c r="E745" i="3"/>
  <c r="E745" i="2"/>
  <c r="E664" i="1"/>
  <c r="E745" i="1"/>
  <c r="E536" i="3"/>
  <c r="E536" i="2"/>
  <c r="E544" i="3"/>
  <c r="E544" i="2"/>
  <c r="E552" i="3"/>
  <c r="E552" i="2"/>
  <c r="E560" i="3"/>
  <c r="E560" i="2"/>
  <c r="E568" i="3"/>
  <c r="E568" i="2"/>
  <c r="E576" i="3"/>
  <c r="E576" i="2"/>
  <c r="E584" i="3"/>
  <c r="E584" i="2"/>
  <c r="E592" i="3"/>
  <c r="E592" i="2"/>
  <c r="E600" i="3"/>
  <c r="E600" i="2"/>
  <c r="E608" i="3"/>
  <c r="E608" i="2"/>
  <c r="E616" i="3"/>
  <c r="E616" i="2"/>
  <c r="E624" i="3"/>
  <c r="E624" i="2"/>
  <c r="E632" i="3"/>
  <c r="E632" i="2"/>
  <c r="E640" i="3"/>
  <c r="E640" i="2"/>
  <c r="E648" i="3"/>
  <c r="E648" i="2"/>
  <c r="E657" i="3"/>
  <c r="E657" i="2"/>
  <c r="E665" i="3"/>
  <c r="E665" i="2"/>
  <c r="E673" i="3"/>
  <c r="E673" i="2"/>
  <c r="E682" i="3"/>
  <c r="E682" i="2"/>
  <c r="E682" i="1"/>
  <c r="E690" i="3"/>
  <c r="E690" i="2"/>
  <c r="E690" i="1"/>
  <c r="E698" i="3"/>
  <c r="E698" i="2"/>
  <c r="E698" i="1"/>
  <c r="E706" i="3"/>
  <c r="E706" i="2"/>
  <c r="E706" i="1"/>
  <c r="E714" i="3"/>
  <c r="E714" i="2"/>
  <c r="E714" i="1"/>
  <c r="E722" i="3"/>
  <c r="E722" i="2"/>
  <c r="E722" i="1"/>
  <c r="E730" i="3"/>
  <c r="E730" i="2"/>
  <c r="E730" i="1"/>
  <c r="E738" i="3"/>
  <c r="E738" i="2"/>
  <c r="E738" i="1"/>
  <c r="E746" i="3"/>
  <c r="E746" i="2"/>
  <c r="E746" i="1"/>
  <c r="E754" i="3"/>
  <c r="E754" i="2"/>
  <c r="E754" i="1"/>
  <c r="E584" i="1"/>
  <c r="E648" i="1"/>
  <c r="E665" i="1"/>
  <c r="E705" i="1"/>
  <c r="E537" i="3"/>
  <c r="E537" i="2"/>
  <c r="E545" i="3"/>
  <c r="E545" i="2"/>
  <c r="E553" i="3"/>
  <c r="E553" i="2"/>
  <c r="E561" i="3"/>
  <c r="E561" i="2"/>
  <c r="E569" i="3"/>
  <c r="E569" i="2"/>
  <c r="E577" i="3"/>
  <c r="E577" i="2"/>
  <c r="E585" i="3"/>
  <c r="E585" i="2"/>
  <c r="E593" i="3"/>
  <c r="E593" i="2"/>
  <c r="E601" i="3"/>
  <c r="E601" i="2"/>
  <c r="E609" i="3"/>
  <c r="E609" i="2"/>
  <c r="E617" i="3"/>
  <c r="E617" i="2"/>
  <c r="E625" i="3"/>
  <c r="E625" i="2"/>
  <c r="E633" i="3"/>
  <c r="E633" i="2"/>
  <c r="E641" i="3"/>
  <c r="E641" i="2"/>
  <c r="E649" i="3"/>
  <c r="E649" i="2"/>
  <c r="E658" i="3"/>
  <c r="E658" i="2"/>
  <c r="E658" i="1"/>
  <c r="E666" i="3"/>
  <c r="E666" i="2"/>
  <c r="E666" i="1"/>
  <c r="E675" i="3"/>
  <c r="E675" i="2"/>
  <c r="E675" i="1"/>
  <c r="E683" i="3"/>
  <c r="E683" i="2"/>
  <c r="E683" i="1"/>
  <c r="E691" i="3"/>
  <c r="E691" i="2"/>
  <c r="E691" i="1"/>
  <c r="E699" i="3"/>
  <c r="E699" i="2"/>
  <c r="E699" i="1"/>
  <c r="E707" i="3"/>
  <c r="E707" i="2"/>
  <c r="E707" i="1"/>
  <c r="E715" i="3"/>
  <c r="E715" i="2"/>
  <c r="E715" i="1"/>
  <c r="E723" i="3"/>
  <c r="E723" i="2"/>
  <c r="E723" i="1"/>
  <c r="E731" i="3"/>
  <c r="E731" i="2"/>
  <c r="E731" i="1"/>
  <c r="E739" i="3"/>
  <c r="E739" i="2"/>
  <c r="E739" i="1"/>
  <c r="E747" i="3"/>
  <c r="E747" i="2"/>
  <c r="E747" i="1"/>
  <c r="E755" i="3"/>
  <c r="E755" i="2"/>
  <c r="E755" i="1"/>
  <c r="E544" i="1"/>
  <c r="E585" i="1"/>
  <c r="E608" i="1"/>
  <c r="E649" i="1"/>
  <c r="E729" i="1"/>
  <c r="E554" i="2"/>
  <c r="E554" i="3"/>
  <c r="E554" i="1"/>
  <c r="E562" i="2"/>
  <c r="E562" i="3"/>
  <c r="E562" i="1"/>
  <c r="E570" i="2"/>
  <c r="E570" i="3"/>
  <c r="E570" i="1"/>
  <c r="E578" i="2"/>
  <c r="E578" i="3"/>
  <c r="E578" i="1"/>
  <c r="E586" i="2"/>
  <c r="E586" i="3"/>
  <c r="E586" i="1"/>
  <c r="E594" i="2"/>
  <c r="E594" i="3"/>
  <c r="E594" i="1"/>
  <c r="E602" i="2"/>
  <c r="E602" i="3"/>
  <c r="E602" i="1"/>
  <c r="E610" i="2"/>
  <c r="E610" i="3"/>
  <c r="E610" i="1"/>
  <c r="E618" i="2"/>
  <c r="E618" i="3"/>
  <c r="E618" i="1"/>
  <c r="E626" i="2"/>
  <c r="E626" i="3"/>
  <c r="E626" i="1"/>
  <c r="E634" i="2"/>
  <c r="E634" i="3"/>
  <c r="E634" i="1"/>
  <c r="E642" i="2"/>
  <c r="E642" i="3"/>
  <c r="E642" i="1"/>
  <c r="E650" i="2"/>
  <c r="E650" i="3"/>
  <c r="E650" i="1"/>
  <c r="E659" i="3"/>
  <c r="E659" i="2"/>
  <c r="E659" i="1"/>
  <c r="E667" i="3"/>
  <c r="E667" i="2"/>
  <c r="E667" i="1"/>
  <c r="E676" i="3"/>
  <c r="E676" i="1"/>
  <c r="E684" i="3"/>
  <c r="E684" i="2"/>
  <c r="E684" i="1"/>
  <c r="E692" i="3"/>
  <c r="E692" i="2"/>
  <c r="E692" i="1"/>
  <c r="E700" i="3"/>
  <c r="E700" i="2"/>
  <c r="E700" i="1"/>
  <c r="E708" i="3"/>
  <c r="E708" i="2"/>
  <c r="E708" i="1"/>
  <c r="E716" i="3"/>
  <c r="E716" i="2"/>
  <c r="E716" i="1"/>
  <c r="E724" i="3"/>
  <c r="E724" i="2"/>
  <c r="E724" i="1"/>
  <c r="E732" i="3"/>
  <c r="E732" i="2"/>
  <c r="E732" i="1"/>
  <c r="E740" i="3"/>
  <c r="E740" i="1"/>
  <c r="E748" i="3"/>
  <c r="E748" i="2"/>
  <c r="E748" i="1"/>
  <c r="E756" i="3"/>
  <c r="E756" i="2"/>
  <c r="E756" i="1"/>
  <c r="E545" i="1"/>
  <c r="E568" i="1"/>
  <c r="E609" i="1"/>
  <c r="E632" i="1"/>
  <c r="E672" i="1"/>
  <c r="E689" i="1"/>
  <c r="E753" i="1"/>
  <c r="E753" i="2"/>
  <c r="E563" i="3"/>
  <c r="E563" i="2"/>
  <c r="E563" i="1"/>
  <c r="E571" i="3"/>
  <c r="E571" i="2"/>
  <c r="E571" i="1"/>
  <c r="E579" i="3"/>
  <c r="E579" i="2"/>
  <c r="E579" i="1"/>
  <c r="E587" i="3"/>
  <c r="E587" i="2"/>
  <c r="E587" i="1"/>
  <c r="E595" i="3"/>
  <c r="E595" i="2"/>
  <c r="E595" i="1"/>
  <c r="E603" i="3"/>
  <c r="E603" i="2"/>
  <c r="E603" i="1"/>
  <c r="E611" i="3"/>
  <c r="E611" i="2"/>
  <c r="E611" i="1"/>
  <c r="E619" i="3"/>
  <c r="E619" i="2"/>
  <c r="E619" i="1"/>
  <c r="E627" i="3"/>
  <c r="E627" i="2"/>
  <c r="E627" i="1"/>
  <c r="E635" i="3"/>
  <c r="E635" i="2"/>
  <c r="E635" i="1"/>
  <c r="E643" i="3"/>
  <c r="E643" i="2"/>
  <c r="E643" i="1"/>
  <c r="E651" i="3"/>
  <c r="E651" i="2"/>
  <c r="E651" i="1"/>
  <c r="E660" i="3"/>
  <c r="E660" i="2"/>
  <c r="E660" i="1"/>
  <c r="E668" i="3"/>
  <c r="E668" i="2"/>
  <c r="E668" i="1"/>
  <c r="E677" i="3"/>
  <c r="E677" i="2"/>
  <c r="E685" i="3"/>
  <c r="E685" i="2"/>
  <c r="E693" i="3"/>
  <c r="E693" i="2"/>
  <c r="E701" i="3"/>
  <c r="E701" i="2"/>
  <c r="E709" i="3"/>
  <c r="E709" i="2"/>
  <c r="E717" i="3"/>
  <c r="E717" i="2"/>
  <c r="E725" i="3"/>
  <c r="E725" i="2"/>
  <c r="E733" i="3"/>
  <c r="E733" i="2"/>
  <c r="E741" i="3"/>
  <c r="E741" i="2"/>
  <c r="E749" i="3"/>
  <c r="E749" i="2"/>
  <c r="E757" i="3"/>
  <c r="E757" i="2"/>
  <c r="E569" i="1"/>
  <c r="E592" i="1"/>
  <c r="E633" i="1"/>
  <c r="E673" i="1"/>
  <c r="E693" i="1"/>
  <c r="E713" i="1"/>
  <c r="E757" i="1"/>
  <c r="E548" i="3"/>
  <c r="E548" i="2"/>
  <c r="E548" i="1"/>
  <c r="E556" i="3"/>
  <c r="E556" i="2"/>
  <c r="E556" i="1"/>
  <c r="E564" i="3"/>
  <c r="E564" i="2"/>
  <c r="E564" i="1"/>
  <c r="E572" i="3"/>
  <c r="E572" i="2"/>
  <c r="E572" i="1"/>
  <c r="E580" i="3"/>
  <c r="E580" i="2"/>
  <c r="E580" i="1"/>
  <c r="E588" i="3"/>
  <c r="E588" i="2"/>
  <c r="E588" i="1"/>
  <c r="E596" i="3"/>
  <c r="E596" i="2"/>
  <c r="E596" i="1"/>
  <c r="E604" i="3"/>
  <c r="E604" i="2"/>
  <c r="E604" i="1"/>
  <c r="E612" i="3"/>
  <c r="E612" i="2"/>
  <c r="E612" i="1"/>
  <c r="E620" i="3"/>
  <c r="E620" i="2"/>
  <c r="E620" i="1"/>
  <c r="E628" i="3"/>
  <c r="E628" i="1"/>
  <c r="E628" i="2"/>
  <c r="E636" i="3"/>
  <c r="E636" i="1"/>
  <c r="E636" i="2"/>
  <c r="E644" i="3"/>
  <c r="E644" i="2"/>
  <c r="E644" i="1"/>
  <c r="E653" i="3"/>
  <c r="E653" i="2"/>
  <c r="E661" i="3"/>
  <c r="E661" i="2"/>
  <c r="E669" i="3"/>
  <c r="E669" i="2"/>
  <c r="E678" i="2"/>
  <c r="E678" i="3"/>
  <c r="E678" i="1"/>
  <c r="E686" i="2"/>
  <c r="E686" i="3"/>
  <c r="E686" i="1"/>
  <c r="E694" i="2"/>
  <c r="E694" i="3"/>
  <c r="E694" i="1"/>
  <c r="E702" i="2"/>
  <c r="E702" i="3"/>
  <c r="E702" i="1"/>
  <c r="E710" i="2"/>
  <c r="E710" i="3"/>
  <c r="E710" i="1"/>
  <c r="E718" i="2"/>
  <c r="E718" i="3"/>
  <c r="E718" i="1"/>
  <c r="E726" i="2"/>
  <c r="E726" i="3"/>
  <c r="E726" i="1"/>
  <c r="E734" i="2"/>
  <c r="E734" i="3"/>
  <c r="E734" i="1"/>
  <c r="E742" i="2"/>
  <c r="E742" i="3"/>
  <c r="E742" i="1"/>
  <c r="E750" i="2"/>
  <c r="E750" i="3"/>
  <c r="E750" i="1"/>
  <c r="E552" i="1"/>
  <c r="E593" i="1"/>
  <c r="E616" i="1"/>
  <c r="E717" i="1"/>
  <c r="E737" i="1"/>
  <c r="G4" i="6"/>
  <c r="I3" i="1"/>
  <c r="B3" i="4" s="1"/>
  <c r="E463" i="2" l="1"/>
  <c r="E385" i="2"/>
  <c r="E30" i="3"/>
  <c r="E415" i="2"/>
  <c r="E463" i="3"/>
  <c r="E555" i="1"/>
  <c r="E385" i="3"/>
  <c r="E337" i="1"/>
  <c r="E415" i="3"/>
  <c r="E278" i="1"/>
  <c r="E555" i="2"/>
  <c r="E337" i="2"/>
  <c r="E278" i="2"/>
  <c r="E507" i="1"/>
  <c r="E201" i="2"/>
  <c r="E507" i="2"/>
  <c r="E201" i="1"/>
  <c r="E355" i="1"/>
  <c r="E355" i="2"/>
  <c r="E78" i="1"/>
  <c r="B21" i="4"/>
  <c r="D21" i="4"/>
  <c r="E21" i="4" s="1"/>
  <c r="G21" i="4" s="1"/>
  <c r="C21" i="4"/>
  <c r="E307" i="1"/>
  <c r="E78" i="2"/>
  <c r="I3" i="3"/>
  <c r="B5" i="4" s="1"/>
  <c r="B20" i="4"/>
  <c r="D20" i="4"/>
  <c r="E20" i="4" s="1"/>
  <c r="G20" i="4" s="1"/>
  <c r="C20" i="4"/>
  <c r="I4" i="2"/>
  <c r="I3" i="2"/>
  <c r="B4" i="4" s="1"/>
  <c r="E307" i="2"/>
  <c r="I4" i="6"/>
  <c r="E30" i="2"/>
  <c r="E60" i="1"/>
  <c r="I4" i="3"/>
  <c r="C19" i="4"/>
  <c r="D19" i="4"/>
  <c r="E19" i="4" s="1"/>
  <c r="G19" i="4" s="1"/>
  <c r="B19" i="4"/>
  <c r="E76" i="2"/>
  <c r="F7" i="3"/>
  <c r="H7" i="3" s="1"/>
</calcChain>
</file>

<file path=xl/sharedStrings.xml><?xml version="1.0" encoding="utf-8"?>
<sst xmlns="http://schemas.openxmlformats.org/spreadsheetml/2006/main" count="51" uniqueCount="22">
  <si>
    <t>Date</t>
  </si>
  <si>
    <t>Adj Close</t>
  </si>
  <si>
    <t>Return</t>
  </si>
  <si>
    <t>Annual Exp Ret</t>
  </si>
  <si>
    <t>Annual Std Dev</t>
  </si>
  <si>
    <t>AAPL</t>
  </si>
  <si>
    <t>NFLX</t>
  </si>
  <si>
    <t>UAL</t>
  </si>
  <si>
    <t>Excess Return</t>
  </si>
  <si>
    <t xml:space="preserve">Excess </t>
  </si>
  <si>
    <t>Excess Return of S&amp;P</t>
  </si>
  <si>
    <t>By itself</t>
  </si>
  <si>
    <t>Covariance with S&amp;P</t>
  </si>
  <si>
    <t>Beta</t>
  </si>
  <si>
    <t>Correlation</t>
  </si>
  <si>
    <t>With S&amp;P</t>
  </si>
  <si>
    <t>Covariance</t>
  </si>
  <si>
    <t>Required Rate of Return</t>
  </si>
  <si>
    <t>Actual Rate of Return</t>
  </si>
  <si>
    <t>Alpha</t>
  </si>
  <si>
    <t>Annualized Excess Return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</si>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</sst>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9824-BD9C-451B-A723-01C371B1706C}">
  <dimension ref="A1:O757"/>
  <sheetViews>
    <sheetView tabSelected="1" workbookViewId="0">
      <selection activeCell="N1" sqref="N1:O1048576"/>
    </sheetView>
  </sheetViews>
  <sheetFormatPr defaultRowHeight="15" x14ac:dyDescent="0.25"/>
  <cols>
    <col min="4" max="4" width="16.5703125" customWidth="1"/>
    <col min="5" max="5" width="26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8</v>
      </c>
      <c r="E1" t="s">
        <v>10</v>
      </c>
      <c r="N1" t="s">
        <v>5</v>
      </c>
      <c r="O1" t="s">
        <v>21</v>
      </c>
    </row>
    <row r="2" spans="1:15" x14ac:dyDescent="0.25">
      <c r="A2" s="1">
        <v>43172</v>
      </c>
      <c r="B2">
        <v>43.408603999999997</v>
      </c>
      <c r="F2" t="s">
        <v>11</v>
      </c>
      <c r="H2" t="s">
        <v>9</v>
      </c>
      <c r="N2">
        <v>-8.537838146013282E-3</v>
      </c>
      <c r="O2">
        <v>-5.7409415327189526E-3</v>
      </c>
    </row>
    <row r="3" spans="1:15" x14ac:dyDescent="0.25">
      <c r="A3" s="1">
        <v>43173</v>
      </c>
      <c r="B3">
        <v>43.039566000000001</v>
      </c>
      <c r="C3">
        <f>LN(B3/B2)</f>
        <v>-8.537838146013282E-3</v>
      </c>
      <c r="D3" s="13">
        <f>LN(B3/B2) - VLOOKUP(A3, 'Risk Free'!A$1:C$784, 3)/252</f>
        <v>-8.6064889396640764E-3</v>
      </c>
      <c r="E3" s="13">
        <f>'S&amp;P'!D4</f>
        <v>-8.5131955846011291E-4</v>
      </c>
      <c r="F3" t="s">
        <v>3</v>
      </c>
      <c r="G3">
        <f>252*AVERAGE(C3:C757)</f>
        <v>0.34224629680264296</v>
      </c>
      <c r="H3" t="s">
        <v>3</v>
      </c>
      <c r="I3">
        <f>252*AVERAGE(D3:D757)</f>
        <v>0.31665385201420604</v>
      </c>
      <c r="N3">
        <v>1.176248255213889E-3</v>
      </c>
      <c r="O3">
        <v>-7.8227193941249383E-4</v>
      </c>
    </row>
    <row r="4" spans="1:15" x14ac:dyDescent="0.25">
      <c r="A4" s="1">
        <v>43174</v>
      </c>
      <c r="B4">
        <v>43.090221</v>
      </c>
      <c r="C4">
        <f t="shared" ref="C4:C67" si="0">LN(B4/B3)</f>
        <v>1.176248255213889E-3</v>
      </c>
      <c r="D4" s="13">
        <f>LN(B4/B3) - VLOOKUP(A4, 'Risk Free'!A$1:C$784, 3)/252</f>
        <v>1.1072006361662701E-3</v>
      </c>
      <c r="E4" s="13">
        <f>'S&amp;P'!D5</f>
        <v>1.6325783909445037E-3</v>
      </c>
      <c r="F4" t="s">
        <v>4</v>
      </c>
      <c r="G4">
        <f>STDEV(C3:C757)*SQRT(252)</f>
        <v>0.35652699471347915</v>
      </c>
      <c r="H4" t="s">
        <v>4</v>
      </c>
      <c r="I4">
        <f>STDEV(D3:D757)*SQRT(252)</f>
        <v>0.3545043031188802</v>
      </c>
      <c r="N4">
        <v>-3.5327405755407179E-3</v>
      </c>
      <c r="O4">
        <v>1.7020228353889482E-3</v>
      </c>
    </row>
    <row r="5" spans="1:15" x14ac:dyDescent="0.25">
      <c r="A5" s="1">
        <v>43175</v>
      </c>
      <c r="B5">
        <v>42.938262999999999</v>
      </c>
      <c r="C5">
        <f t="shared" si="0"/>
        <v>-3.5327405755407179E-3</v>
      </c>
      <c r="D5" s="13">
        <f>LN(B5/B4) - VLOOKUP(A5, 'Risk Free'!A$1:C$784, 3)/252</f>
        <v>-3.6021850199851623E-3</v>
      </c>
      <c r="E5" s="13">
        <f>'S&amp;P'!D6</f>
        <v>-1.4376246290684031E-2</v>
      </c>
      <c r="N5">
        <v>-1.5397146132270383E-2</v>
      </c>
      <c r="O5">
        <v>-1.4306008195445936E-2</v>
      </c>
    </row>
    <row r="6" spans="1:15" x14ac:dyDescent="0.25">
      <c r="A6" s="1">
        <v>43178</v>
      </c>
      <c r="B6">
        <v>42.282200000000003</v>
      </c>
      <c r="C6">
        <f t="shared" si="0"/>
        <v>-1.5397146132270383E-2</v>
      </c>
      <c r="D6" s="13">
        <f>LN(B6/B5) - VLOOKUP(A6, 'Risk Free'!A$1:C$784, 3)/252</f>
        <v>-1.5467384227508478E-2</v>
      </c>
      <c r="E6" s="13">
        <f>'S&amp;P'!D7</f>
        <v>1.4100665097812664E-3</v>
      </c>
      <c r="N6">
        <v>-3.4225930098623895E-4</v>
      </c>
      <c r="O6">
        <v>1.4807014304161871E-3</v>
      </c>
    </row>
    <row r="7" spans="1:15" x14ac:dyDescent="0.25">
      <c r="A7" s="1">
        <v>43179</v>
      </c>
      <c r="B7">
        <v>42.267730999999998</v>
      </c>
      <c r="C7">
        <f t="shared" si="0"/>
        <v>-3.4225930098623895E-4</v>
      </c>
      <c r="D7" s="13">
        <f>LN(B7/B6) - VLOOKUP(A7, 'Risk Free'!A$1:C$784, 3)/252</f>
        <v>-4.128942216211596E-4</v>
      </c>
      <c r="E7" s="13">
        <f>'S&amp;P'!D8</f>
        <v>-1.9135456276583407E-3</v>
      </c>
      <c r="N7">
        <v>-2.291514515809976E-2</v>
      </c>
      <c r="O7">
        <v>-1.8456884848011977E-3</v>
      </c>
    </row>
    <row r="8" spans="1:15" x14ac:dyDescent="0.25">
      <c r="A8" s="1">
        <v>43180</v>
      </c>
      <c r="B8">
        <v>41.310172999999999</v>
      </c>
      <c r="C8">
        <f t="shared" si="0"/>
        <v>-2.291514515809976E-2</v>
      </c>
      <c r="D8" s="13">
        <f>LN(B8/B7) - VLOOKUP(A8, 'Risk Free'!A$1:C$784, 3)/252</f>
        <v>-2.2983002300956904E-2</v>
      </c>
      <c r="E8" s="13">
        <f>'S&amp;P'!D9</f>
        <v>-2.5551953508204224E-2</v>
      </c>
      <c r="N8">
        <v>-1.4230613309106696E-2</v>
      </c>
      <c r="O8">
        <v>-2.5484890016140731E-2</v>
      </c>
    </row>
    <row r="9" spans="1:15" x14ac:dyDescent="0.25">
      <c r="A9" s="1">
        <v>43181</v>
      </c>
      <c r="B9">
        <v>40.726467</v>
      </c>
      <c r="C9">
        <f t="shared" si="0"/>
        <v>-1.4230613309106696E-2</v>
      </c>
      <c r="D9" s="13">
        <f>LN(B9/B8) - VLOOKUP(A9, 'Risk Free'!A$1:C$784, 3)/252</f>
        <v>-1.4297676801170188E-2</v>
      </c>
      <c r="E9" s="13">
        <f>'S&amp;P'!D10</f>
        <v>-2.1257690391277909E-2</v>
      </c>
      <c r="N9">
        <v>-2.3428963938331864E-2</v>
      </c>
      <c r="O9">
        <v>-2.1189833248420765E-2</v>
      </c>
    </row>
    <row r="10" spans="1:15" x14ac:dyDescent="0.25">
      <c r="A10" s="1">
        <v>43182</v>
      </c>
      <c r="B10">
        <v>39.783378999999996</v>
      </c>
      <c r="C10">
        <f t="shared" si="0"/>
        <v>-2.3428963938331864E-2</v>
      </c>
      <c r="D10" s="13">
        <f>LN(B10/B9) - VLOOKUP(A10, 'Risk Free'!A$1:C$784, 3)/252</f>
        <v>-2.3496821081189008E-2</v>
      </c>
      <c r="E10" s="13">
        <f>'S&amp;P'!D11</f>
        <v>2.6725184842790888E-2</v>
      </c>
      <c r="N10">
        <v>4.6379508534335291E-2</v>
      </c>
      <c r="O10">
        <v>2.6795026112632157E-2</v>
      </c>
    </row>
    <row r="11" spans="1:15" x14ac:dyDescent="0.25">
      <c r="A11" s="1">
        <v>43185</v>
      </c>
      <c r="B11">
        <v>41.671970000000002</v>
      </c>
      <c r="C11">
        <f t="shared" si="0"/>
        <v>4.6379508534335291E-2</v>
      </c>
      <c r="D11" s="13">
        <f>LN(B11/B10) - VLOOKUP(A11, 'Risk Free'!A$1:C$784, 3)/252</f>
        <v>4.6309667264494023E-2</v>
      </c>
      <c r="E11" s="13">
        <f>'S&amp;P'!D12</f>
        <v>-1.7496359752318065E-2</v>
      </c>
      <c r="N11">
        <v>-2.5975559025598942E-2</v>
      </c>
      <c r="O11">
        <v>-1.7427312133270447E-2</v>
      </c>
    </row>
    <row r="12" spans="1:15" x14ac:dyDescent="0.25">
      <c r="A12" s="1">
        <v>43186</v>
      </c>
      <c r="B12">
        <v>40.603454999999997</v>
      </c>
      <c r="C12">
        <f t="shared" si="0"/>
        <v>-2.5975559025598942E-2</v>
      </c>
      <c r="D12" s="13">
        <f>LN(B12/B11) - VLOOKUP(A12, 'Risk Free'!A$1:C$784, 3)/252</f>
        <v>-2.604460664464656E-2</v>
      </c>
      <c r="E12" s="13">
        <f>'S&amp;P'!D13</f>
        <v>-2.988334362524919E-3</v>
      </c>
      <c r="N12">
        <v>-1.1110504183352764E-2</v>
      </c>
      <c r="O12">
        <v>-2.9208740450646013E-3</v>
      </c>
    </row>
    <row r="13" spans="1:15" x14ac:dyDescent="0.25">
      <c r="A13" s="1">
        <v>43187</v>
      </c>
      <c r="B13">
        <v>40.154826999999997</v>
      </c>
      <c r="C13">
        <f t="shared" si="0"/>
        <v>-1.1110504183352764E-2</v>
      </c>
      <c r="D13" s="13">
        <f>LN(B13/B12) - VLOOKUP(A13, 'Risk Free'!A$1:C$784, 3)/252</f>
        <v>-1.1177964500813081E-2</v>
      </c>
      <c r="E13" s="13">
        <f>'S&amp;P'!D14</f>
        <v>1.360827280180304E-2</v>
      </c>
      <c r="N13">
        <v>7.7785429262646729E-3</v>
      </c>
      <c r="O13">
        <v>1.3675733119263357E-2</v>
      </c>
    </row>
    <row r="14" spans="1:15" x14ac:dyDescent="0.25">
      <c r="A14" s="1">
        <v>43188</v>
      </c>
      <c r="B14">
        <v>40.468390999999997</v>
      </c>
      <c r="C14">
        <f t="shared" si="0"/>
        <v>7.7785429262646729E-3</v>
      </c>
      <c r="D14" s="13">
        <f>LN(B14/B13) - VLOOKUP(A14, 'Risk Free'!A$1:C$784, 3)/252</f>
        <v>7.7110826088043552E-3</v>
      </c>
      <c r="E14" s="13">
        <f>'S&amp;P'!D15</f>
        <v>-2.2659640199524385E-2</v>
      </c>
      <c r="N14">
        <v>-6.5777896363691801E-3</v>
      </c>
      <c r="O14">
        <v>-2.2590592580476767E-2</v>
      </c>
    </row>
    <row r="15" spans="1:15" x14ac:dyDescent="0.25">
      <c r="A15" s="1">
        <v>43192</v>
      </c>
      <c r="B15">
        <v>40.203071999999999</v>
      </c>
      <c r="C15">
        <f t="shared" si="0"/>
        <v>-6.5777896363691801E-3</v>
      </c>
      <c r="D15" s="13">
        <f>LN(B15/B14) - VLOOKUP(A15, 'Risk Free'!A$1:C$784, 3)/252</f>
        <v>-6.6468372554167989E-3</v>
      </c>
      <c r="E15" s="13">
        <f>'S&amp;P'!D16</f>
        <v>1.2467680635299596E-2</v>
      </c>
      <c r="N15">
        <v>1.0206848956779204E-2</v>
      </c>
      <c r="O15">
        <v>1.2535934603553565E-2</v>
      </c>
    </row>
    <row r="16" spans="1:15" x14ac:dyDescent="0.25">
      <c r="A16" s="1">
        <v>43193</v>
      </c>
      <c r="B16">
        <v>40.615519999999997</v>
      </c>
      <c r="C16">
        <f t="shared" si="0"/>
        <v>1.0206848956779204E-2</v>
      </c>
      <c r="D16" s="13">
        <f>LN(B16/B15) - VLOOKUP(A16, 'Risk Free'!A$1:C$784, 3)/252</f>
        <v>1.0138594988525235E-2</v>
      </c>
      <c r="E16" s="13">
        <f>'S&amp;P'!D17</f>
        <v>1.1433439158772209E-2</v>
      </c>
      <c r="N16">
        <v>1.8941666209817853E-2</v>
      </c>
      <c r="O16">
        <v>1.1500105825438875E-2</v>
      </c>
    </row>
    <row r="17" spans="1:15" x14ac:dyDescent="0.25">
      <c r="A17" s="1">
        <v>43194</v>
      </c>
      <c r="B17">
        <v>41.392178000000001</v>
      </c>
      <c r="C17">
        <f t="shared" si="0"/>
        <v>1.8941666209817853E-2</v>
      </c>
      <c r="D17" s="13">
        <f>LN(B17/B16) - VLOOKUP(A17, 'Risk Free'!A$1:C$784, 3)/252</f>
        <v>1.8874999543151187E-2</v>
      </c>
      <c r="E17" s="13">
        <f>'S&amp;P'!D18</f>
        <v>6.7723027479964053E-3</v>
      </c>
      <c r="N17">
        <v>6.9103495989677813E-3</v>
      </c>
      <c r="O17">
        <v>6.8393662400598977E-3</v>
      </c>
    </row>
    <row r="18" spans="1:15" x14ac:dyDescent="0.25">
      <c r="A18" s="1">
        <v>43195</v>
      </c>
      <c r="B18">
        <v>41.679203000000001</v>
      </c>
      <c r="C18">
        <f t="shared" si="0"/>
        <v>6.9103495989677813E-3</v>
      </c>
      <c r="D18" s="13">
        <f>LN(B18/B17) - VLOOKUP(A18, 'Risk Free'!A$1:C$784, 3)/252</f>
        <v>6.8432861069042889E-3</v>
      </c>
      <c r="E18" s="13">
        <f>'S&amp;P'!D19</f>
        <v>-2.2231483119487656E-2</v>
      </c>
      <c r="N18">
        <v>-2.591145298308176E-2</v>
      </c>
      <c r="O18">
        <v>-2.2164022802027339E-2</v>
      </c>
    </row>
    <row r="19" spans="1:15" x14ac:dyDescent="0.25">
      <c r="A19" s="1">
        <v>43196</v>
      </c>
      <c r="B19">
        <v>40.613106000000002</v>
      </c>
      <c r="C19">
        <f t="shared" si="0"/>
        <v>-2.591145298308176E-2</v>
      </c>
      <c r="D19" s="13">
        <f>LN(B19/B18) - VLOOKUP(A19, 'Risk Free'!A$1:C$784, 3)/252</f>
        <v>-2.5978913300542077E-2</v>
      </c>
      <c r="E19" s="13">
        <f>'S&amp;P'!D20</f>
        <v>3.2623665591003689E-3</v>
      </c>
      <c r="N19">
        <v>9.8691446727818335E-3</v>
      </c>
      <c r="O19">
        <v>3.3310173527511624E-3</v>
      </c>
    </row>
    <row r="20" spans="1:15" x14ac:dyDescent="0.25">
      <c r="A20" s="1">
        <v>43199</v>
      </c>
      <c r="B20">
        <v>41.015906999999999</v>
      </c>
      <c r="C20">
        <f t="shared" si="0"/>
        <v>9.8691446727818335E-3</v>
      </c>
      <c r="D20" s="13">
        <f>LN(B20/B19) - VLOOKUP(A20, 'Risk Free'!A$1:C$784, 3)/252</f>
        <v>9.8004938791310392E-3</v>
      </c>
      <c r="E20" s="13">
        <f>'S&amp;P'!D21</f>
        <v>1.6520664112257784E-2</v>
      </c>
      <c r="N20">
        <v>1.8643267307647069E-2</v>
      </c>
      <c r="O20">
        <v>1.6588521255114928E-2</v>
      </c>
    </row>
    <row r="21" spans="1:15" x14ac:dyDescent="0.25">
      <c r="A21" s="1">
        <v>43200</v>
      </c>
      <c r="B21">
        <v>41.787750000000003</v>
      </c>
      <c r="C21">
        <f t="shared" si="0"/>
        <v>1.8643267307647069E-2</v>
      </c>
      <c r="D21" s="13">
        <f>LN(B21/B20) - VLOOKUP(A21, 'Risk Free'!A$1:C$784, 3)/252</f>
        <v>1.8575410164789925E-2</v>
      </c>
      <c r="E21" s="13">
        <f>'S&amp;P'!D22</f>
        <v>-5.6080798063641467E-3</v>
      </c>
      <c r="N21">
        <v>-4.6865214381335823E-3</v>
      </c>
      <c r="O21">
        <v>-5.540619488903829E-3</v>
      </c>
    </row>
    <row r="22" spans="1:15" x14ac:dyDescent="0.25">
      <c r="A22" s="1">
        <v>43201</v>
      </c>
      <c r="B22">
        <v>41.592368999999998</v>
      </c>
      <c r="C22">
        <f t="shared" si="0"/>
        <v>-4.6865214381335823E-3</v>
      </c>
      <c r="D22" s="13">
        <f>LN(B22/B21) - VLOOKUP(A22, 'Risk Free'!A$1:C$784, 3)/252</f>
        <v>-4.7539817555939E-3</v>
      </c>
      <c r="E22" s="13">
        <f>'S&amp;P'!D23</f>
        <v>8.1486262189853671E-3</v>
      </c>
      <c r="N22">
        <v>9.8104036898051354E-3</v>
      </c>
      <c r="O22">
        <v>8.2168801872393362E-3</v>
      </c>
    </row>
    <row r="23" spans="1:15" x14ac:dyDescent="0.25">
      <c r="A23" s="1">
        <v>43202</v>
      </c>
      <c r="B23">
        <v>42.002414999999999</v>
      </c>
      <c r="C23">
        <f t="shared" si="0"/>
        <v>9.8104036898051354E-3</v>
      </c>
      <c r="D23" s="13">
        <f>LN(B23/B22) - VLOOKUP(A23, 'Risk Free'!A$1:C$784, 3)/252</f>
        <v>9.7421497215511663E-3</v>
      </c>
      <c r="E23" s="13">
        <f>'S&amp;P'!D24</f>
        <v>-2.9594726681530094E-3</v>
      </c>
      <c r="N23">
        <v>3.3823405226177617E-3</v>
      </c>
      <c r="O23">
        <v>-2.8908218745022159E-3</v>
      </c>
    </row>
    <row r="24" spans="1:15" x14ac:dyDescent="0.25">
      <c r="A24" s="1">
        <v>43203</v>
      </c>
      <c r="B24">
        <v>42.144722000000002</v>
      </c>
      <c r="C24">
        <f t="shared" si="0"/>
        <v>3.3823405226177617E-3</v>
      </c>
      <c r="D24" s="13">
        <f>LN(B24/B23) - VLOOKUP(A24, 'Risk Free'!A$1:C$784, 3)/252</f>
        <v>3.3136897289669683E-3</v>
      </c>
      <c r="E24" s="13">
        <f>'S&amp;P'!D25</f>
        <v>8.0064810922664872E-3</v>
      </c>
      <c r="N24">
        <v>6.2187709836187717E-3</v>
      </c>
      <c r="O24">
        <v>8.0763223621077573E-3</v>
      </c>
    </row>
    <row r="25" spans="1:15" x14ac:dyDescent="0.25">
      <c r="A25" s="1">
        <v>43206</v>
      </c>
      <c r="B25">
        <v>42.407626999999998</v>
      </c>
      <c r="C25">
        <f t="shared" si="0"/>
        <v>6.2187709836187717E-3</v>
      </c>
      <c r="D25" s="13">
        <f>LN(B25/B24) - VLOOKUP(A25, 'Risk Free'!A$1:C$784, 3)/252</f>
        <v>6.1489297137775015E-3</v>
      </c>
      <c r="E25" s="13">
        <f>'S&amp;P'!D26</f>
        <v>1.0534906032033298E-2</v>
      </c>
      <c r="N25">
        <v>1.3670053236354729E-2</v>
      </c>
      <c r="O25">
        <v>1.0605144127271393E-2</v>
      </c>
    </row>
    <row r="26" spans="1:15" x14ac:dyDescent="0.25">
      <c r="A26" s="1">
        <v>43207</v>
      </c>
      <c r="B26">
        <v>42.991321999999997</v>
      </c>
      <c r="C26">
        <f t="shared" si="0"/>
        <v>1.3670053236354729E-2</v>
      </c>
      <c r="D26" s="13">
        <f>LN(B26/B25) - VLOOKUP(A26, 'Risk Free'!A$1:C$784, 3)/252</f>
        <v>1.3599815141116633E-2</v>
      </c>
      <c r="E26" s="13">
        <f>'S&amp;P'!D27</f>
        <v>7.6038545394704221E-4</v>
      </c>
      <c r="N26">
        <v>-2.2466491420867628E-3</v>
      </c>
      <c r="O26">
        <v>8.310203745819628E-4</v>
      </c>
    </row>
    <row r="27" spans="1:15" x14ac:dyDescent="0.25">
      <c r="A27" s="1">
        <v>43208</v>
      </c>
      <c r="B27">
        <v>42.894843999999999</v>
      </c>
      <c r="C27">
        <f t="shared" si="0"/>
        <v>-2.2466491420867628E-3</v>
      </c>
      <c r="D27" s="13">
        <f>LN(B27/B26) - VLOOKUP(A27, 'Risk Free'!A$1:C$784, 3)/252</f>
        <v>-2.3172840627216835E-3</v>
      </c>
      <c r="E27" s="13">
        <f>'S&amp;P'!D28</f>
        <v>-5.8136096873395906E-3</v>
      </c>
      <c r="N27">
        <v>-2.8749356849523105E-2</v>
      </c>
      <c r="O27">
        <v>-5.7425779413078446E-3</v>
      </c>
    </row>
    <row r="28" spans="1:15" x14ac:dyDescent="0.25">
      <c r="A28" s="1">
        <v>43209</v>
      </c>
      <c r="B28">
        <v>41.679203000000001</v>
      </c>
      <c r="C28">
        <f t="shared" si="0"/>
        <v>-2.8749356849523105E-2</v>
      </c>
      <c r="D28" s="13">
        <f>LN(B28/B27) - VLOOKUP(A28, 'Risk Free'!A$1:C$784, 3)/252</f>
        <v>-2.8820388595554851E-2</v>
      </c>
      <c r="E28" s="13">
        <f>'S&amp;P'!D29</f>
        <v>-8.6438153916807616E-3</v>
      </c>
      <c r="N28">
        <v>-4.1834999806295396E-2</v>
      </c>
      <c r="O28">
        <v>-8.5731804710458409E-3</v>
      </c>
    </row>
    <row r="29" spans="1:15" x14ac:dyDescent="0.25">
      <c r="A29" s="1">
        <v>43210</v>
      </c>
      <c r="B29">
        <v>39.971522999999998</v>
      </c>
      <c r="C29">
        <f t="shared" si="0"/>
        <v>-4.1834999806295396E-2</v>
      </c>
      <c r="D29" s="13">
        <f>LN(B29/B28) - VLOOKUP(A29, 'Risk Free'!A$1:C$784, 3)/252</f>
        <v>-4.1905634726930319E-2</v>
      </c>
      <c r="E29" s="13">
        <f>'S&amp;P'!D30</f>
        <v>-1.6840621195477335E-5</v>
      </c>
      <c r="N29">
        <v>-2.9008405609902998E-3</v>
      </c>
      <c r="O29">
        <v>5.6175251820395682E-5</v>
      </c>
    </row>
    <row r="30" spans="1:15" x14ac:dyDescent="0.25">
      <c r="A30" s="1">
        <v>43213</v>
      </c>
      <c r="B30">
        <v>39.855739999999997</v>
      </c>
      <c r="C30">
        <f t="shared" si="0"/>
        <v>-2.9008405609902998E-3</v>
      </c>
      <c r="D30" s="13">
        <f>LN(B30/B29) - VLOOKUP(A30, 'Risk Free'!A$1:C$784, 3)/252</f>
        <v>-2.973856434006173E-3</v>
      </c>
      <c r="E30" s="13">
        <f>'S&amp;P'!D31</f>
        <v>-1.3543911491360991E-2</v>
      </c>
      <c r="N30">
        <v>-1.4016903728953188E-2</v>
      </c>
      <c r="O30">
        <v>-1.3470895618345118E-2</v>
      </c>
    </row>
    <row r="31" spans="1:15" x14ac:dyDescent="0.25">
      <c r="A31" s="1">
        <v>43214</v>
      </c>
      <c r="B31">
        <v>39.300983000000002</v>
      </c>
      <c r="C31">
        <f t="shared" si="0"/>
        <v>-1.4016903728953188E-2</v>
      </c>
      <c r="D31" s="13">
        <f>LN(B31/B30) - VLOOKUP(A31, 'Risk Free'!A$1:C$784, 3)/252</f>
        <v>-1.4089919601969061E-2</v>
      </c>
      <c r="E31" s="13">
        <f>'S&amp;P'!D32</f>
        <v>1.7632112504456195E-3</v>
      </c>
      <c r="N31">
        <v>4.3478300659901045E-3</v>
      </c>
      <c r="O31">
        <v>1.8354334726678417E-3</v>
      </c>
    </row>
    <row r="32" spans="1:15" x14ac:dyDescent="0.25">
      <c r="A32" s="1">
        <v>43215</v>
      </c>
      <c r="B32">
        <v>39.472228999999999</v>
      </c>
      <c r="C32">
        <f t="shared" si="0"/>
        <v>4.3478300659901045E-3</v>
      </c>
      <c r="D32" s="13">
        <f>LN(B32/B31) - VLOOKUP(A32, 'Risk Free'!A$1:C$784, 3)/252</f>
        <v>4.2756078437678818E-3</v>
      </c>
      <c r="E32" s="13">
        <f>'S&amp;P'!D33</f>
        <v>1.0309097412336472E-2</v>
      </c>
      <c r="N32">
        <v>3.4772318284671585E-3</v>
      </c>
      <c r="O32">
        <v>1.0380129158368218E-2</v>
      </c>
    </row>
    <row r="33" spans="1:15" x14ac:dyDescent="0.25">
      <c r="A33" s="1">
        <v>43216</v>
      </c>
      <c r="B33">
        <v>39.609721999999998</v>
      </c>
      <c r="C33">
        <f t="shared" si="0"/>
        <v>3.4772318284671585E-3</v>
      </c>
      <c r="D33" s="13">
        <f>LN(B33/B32) - VLOOKUP(A33, 'Risk Free'!A$1:C$784, 3)/252</f>
        <v>3.4062000824354125E-3</v>
      </c>
      <c r="E33" s="13">
        <f>'S&amp;P'!D34</f>
        <v>1.0423812992716949E-3</v>
      </c>
      <c r="N33">
        <v>-1.1637313184394571E-2</v>
      </c>
      <c r="O33">
        <v>1.1130162199066156E-3</v>
      </c>
    </row>
    <row r="34" spans="1:15" x14ac:dyDescent="0.25">
      <c r="A34" s="1">
        <v>43217</v>
      </c>
      <c r="B34">
        <v>39.151443</v>
      </c>
      <c r="C34">
        <f t="shared" si="0"/>
        <v>-1.1637313184394571E-2</v>
      </c>
      <c r="D34" s="13">
        <f>LN(B34/B33) - VLOOKUP(A34, 'Risk Free'!A$1:C$784, 3)/252</f>
        <v>-1.1707948105029491E-2</v>
      </c>
      <c r="E34" s="13">
        <f>'S&amp;P'!D35</f>
        <v>-8.2942597801602298E-3</v>
      </c>
      <c r="N34">
        <v>1.7950209300217009E-2</v>
      </c>
      <c r="O34">
        <v>-8.2212439071443575E-3</v>
      </c>
    </row>
    <row r="35" spans="1:15" x14ac:dyDescent="0.25">
      <c r="A35" s="1">
        <v>43220</v>
      </c>
      <c r="B35">
        <v>39.860565000000001</v>
      </c>
      <c r="C35">
        <f t="shared" si="0"/>
        <v>1.7950209300217009E-2</v>
      </c>
      <c r="D35" s="13">
        <f>LN(B35/B34) - VLOOKUP(A35, 'Risk Free'!A$1:C$784, 3)/252</f>
        <v>1.7877193427201135E-2</v>
      </c>
      <c r="E35" s="13">
        <f>'S&amp;P'!D36</f>
        <v>2.4735799956882871E-3</v>
      </c>
      <c r="N35">
        <v>2.2970274823736994E-2</v>
      </c>
      <c r="O35">
        <v>2.5458022179105093E-3</v>
      </c>
    </row>
    <row r="36" spans="1:15" x14ac:dyDescent="0.25">
      <c r="A36" s="1">
        <v>43221</v>
      </c>
      <c r="B36">
        <v>40.786769999999997</v>
      </c>
      <c r="C36">
        <f t="shared" si="0"/>
        <v>2.2970274823736994E-2</v>
      </c>
      <c r="D36" s="13">
        <f>LN(B36/B35) - VLOOKUP(A36, 'Risk Free'!A$1:C$784, 3)/252</f>
        <v>2.2898052601514771E-2</v>
      </c>
      <c r="E36" s="13">
        <f>'S&amp;P'!D37</f>
        <v>-7.3037285644151099E-3</v>
      </c>
      <c r="N36">
        <v>4.3227227556495142E-2</v>
      </c>
      <c r="O36">
        <v>-7.2319031675897134E-3</v>
      </c>
    </row>
    <row r="37" spans="1:15" x14ac:dyDescent="0.25">
      <c r="A37" s="1">
        <v>43222</v>
      </c>
      <c r="B37">
        <v>42.588531000000003</v>
      </c>
      <c r="C37">
        <f t="shared" si="0"/>
        <v>4.3227227556495142E-2</v>
      </c>
      <c r="D37" s="13">
        <f>LN(B37/B36) - VLOOKUP(A37, 'Risk Free'!A$1:C$784, 3)/252</f>
        <v>4.3155402159669745E-2</v>
      </c>
      <c r="E37" s="13">
        <f>'S&amp;P'!D38</f>
        <v>-2.3276683708191746E-3</v>
      </c>
      <c r="N37">
        <v>1.810491135493344E-3</v>
      </c>
      <c r="O37">
        <v>-2.2562397993906034E-3</v>
      </c>
    </row>
    <row r="38" spans="1:15" x14ac:dyDescent="0.25">
      <c r="A38" s="1">
        <v>43223</v>
      </c>
      <c r="B38">
        <v>42.665706999999998</v>
      </c>
      <c r="C38">
        <f t="shared" si="0"/>
        <v>1.810491135493344E-3</v>
      </c>
      <c r="D38" s="13">
        <f>LN(B38/B37) - VLOOKUP(A38, 'Risk Free'!A$1:C$784, 3)/252</f>
        <v>1.7390625640647725E-3</v>
      </c>
      <c r="E38" s="13">
        <f>'S&amp;P'!D39</f>
        <v>1.2658403362400978E-2</v>
      </c>
      <c r="N38">
        <v>3.848328651970654E-2</v>
      </c>
      <c r="O38">
        <v>1.2729831933829549E-2</v>
      </c>
    </row>
    <row r="39" spans="1:15" x14ac:dyDescent="0.25">
      <c r="A39" s="1">
        <v>43224</v>
      </c>
      <c r="B39">
        <v>44.339626000000003</v>
      </c>
      <c r="C39">
        <f t="shared" si="0"/>
        <v>3.848328651970654E-2</v>
      </c>
      <c r="D39" s="13">
        <f>LN(B39/B38) - VLOOKUP(A39, 'Risk Free'!A$1:C$784, 3)/252</f>
        <v>3.8411857948277971E-2</v>
      </c>
      <c r="E39" s="13">
        <f>'S&amp;P'!D40</f>
        <v>3.3793760220431745E-3</v>
      </c>
      <c r="N39">
        <v>7.2089485993157652E-3</v>
      </c>
      <c r="O39">
        <v>3.451995069662222E-3</v>
      </c>
    </row>
    <row r="40" spans="1:15" x14ac:dyDescent="0.25">
      <c r="A40" s="1">
        <v>43227</v>
      </c>
      <c r="B40">
        <v>44.660423000000002</v>
      </c>
      <c r="C40">
        <f t="shared" si="0"/>
        <v>7.2089485993157652E-3</v>
      </c>
      <c r="D40" s="13">
        <f>LN(B40/B39) - VLOOKUP(A40, 'Risk Free'!A$1:C$784, 3)/252</f>
        <v>7.1363295516967172E-3</v>
      </c>
      <c r="E40" s="13">
        <f>'S&amp;P'!D41</f>
        <v>-3.3870709273565547E-4</v>
      </c>
      <c r="N40">
        <v>4.7954241403562192E-3</v>
      </c>
      <c r="O40">
        <v>-2.6569121971978244E-4</v>
      </c>
    </row>
    <row r="41" spans="1:15" x14ac:dyDescent="0.25">
      <c r="A41" s="1">
        <v>43228</v>
      </c>
      <c r="B41">
        <v>44.875103000000003</v>
      </c>
      <c r="C41">
        <f t="shared" si="0"/>
        <v>4.7954241403562192E-3</v>
      </c>
      <c r="D41" s="13">
        <f>LN(B41/B40) - VLOOKUP(A41, 'Risk Free'!A$1:C$784, 3)/252</f>
        <v>4.722408267340346E-3</v>
      </c>
      <c r="E41" s="13">
        <f>'S&amp;P'!D42</f>
        <v>9.5621915177377809E-3</v>
      </c>
      <c r="N41">
        <v>7.0162924924656658E-3</v>
      </c>
      <c r="O41">
        <v>9.6356042161504785E-3</v>
      </c>
    </row>
    <row r="42" spans="1:15" x14ac:dyDescent="0.25">
      <c r="A42" s="1">
        <v>43229</v>
      </c>
      <c r="B42">
        <v>45.191066999999997</v>
      </c>
      <c r="C42">
        <f t="shared" si="0"/>
        <v>7.0162924924656658E-3</v>
      </c>
      <c r="D42" s="13">
        <f>LN(B42/B41) - VLOOKUP(A42, 'Risk Free'!A$1:C$784, 3)/252</f>
        <v>6.9428797940529674E-3</v>
      </c>
      <c r="E42" s="13">
        <f>'S&amp;P'!D43</f>
        <v>9.2531914556944171E-3</v>
      </c>
      <c r="N42">
        <v>1.4202553429433853E-2</v>
      </c>
      <c r="O42">
        <v>9.3270009795039417E-3</v>
      </c>
    </row>
    <row r="43" spans="1:15" x14ac:dyDescent="0.25">
      <c r="A43" s="1">
        <v>43230</v>
      </c>
      <c r="B43">
        <v>45.837474999999998</v>
      </c>
      <c r="C43">
        <f t="shared" si="0"/>
        <v>1.4202553429433853E-2</v>
      </c>
      <c r="D43" s="13">
        <f>LN(B43/B42) - VLOOKUP(A43, 'Risk Free'!A$1:C$784, 3)/252</f>
        <v>1.4128743905624328E-2</v>
      </c>
      <c r="E43" s="13">
        <f>'S&amp;P'!D44</f>
        <v>1.6315719405728733E-3</v>
      </c>
      <c r="N43">
        <v>-3.8105143932898678E-3</v>
      </c>
      <c r="O43">
        <v>1.7061751151760478E-3</v>
      </c>
    </row>
    <row r="44" spans="1:15" x14ac:dyDescent="0.25">
      <c r="A44" s="1">
        <v>43231</v>
      </c>
      <c r="B44">
        <v>45.663142999999998</v>
      </c>
      <c r="C44">
        <f t="shared" si="0"/>
        <v>-3.8105143932898678E-3</v>
      </c>
      <c r="D44" s="13">
        <f>LN(B44/B43) - VLOOKUP(A44, 'Risk Free'!A$1:C$784, 3)/252</f>
        <v>-3.8851175678930425E-3</v>
      </c>
      <c r="E44" s="13">
        <f>'S&amp;P'!D45</f>
        <v>8.0773486808479302E-4</v>
      </c>
      <c r="N44">
        <v>-2.335832966167076E-3</v>
      </c>
      <c r="O44">
        <v>8.8313169348161837E-4</v>
      </c>
    </row>
    <row r="45" spans="1:15" x14ac:dyDescent="0.25">
      <c r="A45" s="1">
        <v>43234</v>
      </c>
      <c r="B45">
        <v>45.556606000000002</v>
      </c>
      <c r="C45">
        <f t="shared" si="0"/>
        <v>-2.335832966167076E-3</v>
      </c>
      <c r="D45" s="13">
        <f>LN(B45/B44) - VLOOKUP(A45, 'Risk Free'!A$1:C$784, 3)/252</f>
        <v>-2.4112297915639012E-3</v>
      </c>
      <c r="E45" s="13">
        <f>'S&amp;P'!D46</f>
        <v>-6.9406799596488968E-3</v>
      </c>
      <c r="N45">
        <v>-9.1300033371212053E-3</v>
      </c>
      <c r="O45">
        <v>-6.8656799596488963E-3</v>
      </c>
    </row>
    <row r="46" spans="1:15" x14ac:dyDescent="0.25">
      <c r="A46" s="1">
        <v>43235</v>
      </c>
      <c r="B46">
        <v>45.142567</v>
      </c>
      <c r="C46">
        <f t="shared" si="0"/>
        <v>-9.1300033371212053E-3</v>
      </c>
      <c r="D46" s="13">
        <f>LN(B46/B45) - VLOOKUP(A46, 'Risk Free'!A$1:C$784, 3)/252</f>
        <v>-9.2050033371212057E-3</v>
      </c>
      <c r="E46" s="13">
        <f>'S&amp;P'!D47</f>
        <v>3.9777330130248032E-3</v>
      </c>
      <c r="N46">
        <v>9.2895064498167337E-3</v>
      </c>
      <c r="O46">
        <v>4.0523361876279775E-3</v>
      </c>
    </row>
    <row r="47" spans="1:15" x14ac:dyDescent="0.25">
      <c r="A47" s="1">
        <v>43236</v>
      </c>
      <c r="B47">
        <v>45.563873000000001</v>
      </c>
      <c r="C47">
        <f t="shared" si="0"/>
        <v>9.2895064498167337E-3</v>
      </c>
      <c r="D47" s="13">
        <f>LN(B47/B46) - VLOOKUP(A47, 'Risk Free'!A$1:C$784, 3)/252</f>
        <v>9.2149032752135585E-3</v>
      </c>
      <c r="E47" s="13">
        <f>'S&amp;P'!D48</f>
        <v>-9.30813229868238E-4</v>
      </c>
      <c r="N47">
        <v>-6.343839722417176E-3</v>
      </c>
      <c r="O47">
        <v>-8.562100552650634E-4</v>
      </c>
    </row>
    <row r="48" spans="1:15" x14ac:dyDescent="0.25">
      <c r="A48" s="1">
        <v>43237</v>
      </c>
      <c r="B48">
        <v>45.275737999999997</v>
      </c>
      <c r="C48">
        <f t="shared" si="0"/>
        <v>-6.343839722417176E-3</v>
      </c>
      <c r="D48" s="13">
        <f>LN(B48/B47) - VLOOKUP(A48, 'Risk Free'!A$1:C$784, 3)/252</f>
        <v>-6.4184428970203503E-3</v>
      </c>
      <c r="E48" s="13">
        <f>'S&amp;P'!D49</f>
        <v>-2.7099038865181428E-3</v>
      </c>
      <c r="N48">
        <v>-3.643145403050615E-3</v>
      </c>
      <c r="O48">
        <v>-2.6356975373117938E-3</v>
      </c>
    </row>
    <row r="49" spans="1:15" x14ac:dyDescent="0.25">
      <c r="A49" s="1">
        <v>43238</v>
      </c>
      <c r="B49">
        <v>45.111091999999999</v>
      </c>
      <c r="C49">
        <f t="shared" si="0"/>
        <v>-3.643145403050615E-3</v>
      </c>
      <c r="D49" s="13">
        <f>LN(B49/B48) - VLOOKUP(A49, 'Risk Free'!A$1:C$784, 3)/252</f>
        <v>-3.717351752256964E-3</v>
      </c>
      <c r="E49" s="13">
        <f>'S&amp;P'!D50</f>
        <v>7.2841933505042302E-3</v>
      </c>
      <c r="N49">
        <v>7.0600614222695712E-3</v>
      </c>
      <c r="O49">
        <v>7.3595901759010559E-3</v>
      </c>
    </row>
    <row r="50" spans="1:15" x14ac:dyDescent="0.25">
      <c r="A50" s="1">
        <v>43241</v>
      </c>
      <c r="B50">
        <v>45.430706000000001</v>
      </c>
      <c r="C50">
        <f t="shared" si="0"/>
        <v>7.0600614222695712E-3</v>
      </c>
      <c r="D50" s="13">
        <f>LN(B50/B49) - VLOOKUP(A50, 'Risk Free'!A$1:C$784, 3)/252</f>
        <v>6.9846645968727455E-3</v>
      </c>
      <c r="E50" s="13">
        <f>'S&amp;P'!D51</f>
        <v>-3.2160603383461655E-3</v>
      </c>
      <c r="N50">
        <v>-2.5080562925103053E-3</v>
      </c>
      <c r="O50">
        <v>-3.1406635129493403E-3</v>
      </c>
    </row>
    <row r="51" spans="1:15" x14ac:dyDescent="0.25">
      <c r="A51" s="1">
        <v>43242</v>
      </c>
      <c r="B51">
        <v>45.316906000000003</v>
      </c>
      <c r="C51">
        <f t="shared" si="0"/>
        <v>-2.5080562925103053E-3</v>
      </c>
      <c r="D51" s="13">
        <f>LN(B51/B50) - VLOOKUP(A51, 'Risk Free'!A$1:C$784, 3)/252</f>
        <v>-2.5834531179071306E-3</v>
      </c>
      <c r="E51" s="13">
        <f>'S&amp;P'!D52</f>
        <v>3.1685062341970322E-3</v>
      </c>
      <c r="N51">
        <v>6.3911358812593364E-3</v>
      </c>
      <c r="O51">
        <v>3.2431094088002069E-3</v>
      </c>
    </row>
    <row r="52" spans="1:15" x14ac:dyDescent="0.25">
      <c r="A52" s="1">
        <v>43243</v>
      </c>
      <c r="B52">
        <v>45.607460000000003</v>
      </c>
      <c r="C52">
        <f t="shared" si="0"/>
        <v>6.3911358812593364E-3</v>
      </c>
      <c r="D52" s="13">
        <f>LN(B52/B51) - VLOOKUP(A52, 'Risk Free'!A$1:C$784, 3)/252</f>
        <v>6.3165327066561621E-3</v>
      </c>
      <c r="E52" s="13">
        <f>'S&amp;P'!D53</f>
        <v>-2.0994585956333124E-3</v>
      </c>
      <c r="N52">
        <v>-1.1156589982463025E-3</v>
      </c>
      <c r="O52">
        <v>-2.0252522464269634E-3</v>
      </c>
    </row>
    <row r="53" spans="1:15" x14ac:dyDescent="0.25">
      <c r="A53" s="1">
        <v>43244</v>
      </c>
      <c r="B53">
        <v>45.556606000000002</v>
      </c>
      <c r="C53">
        <f t="shared" si="0"/>
        <v>-1.1156589982463025E-3</v>
      </c>
      <c r="D53" s="13">
        <f>LN(B53/B52) - VLOOKUP(A53, 'Risk Free'!A$1:C$784, 3)/252</f>
        <v>-1.1898653474526517E-3</v>
      </c>
      <c r="E53" s="13">
        <f>'S&amp;P'!D54</f>
        <v>-2.4338377062945241E-3</v>
      </c>
      <c r="N53">
        <v>2.2829442750915731E-3</v>
      </c>
      <c r="O53">
        <v>-2.3600281824850003E-3</v>
      </c>
    </row>
    <row r="54" spans="1:15" x14ac:dyDescent="0.25">
      <c r="A54" s="1">
        <v>43245</v>
      </c>
      <c r="B54">
        <v>45.660727999999999</v>
      </c>
      <c r="C54">
        <f t="shared" si="0"/>
        <v>2.2829442750915731E-3</v>
      </c>
      <c r="D54" s="13">
        <f>LN(B54/B53) - VLOOKUP(A54, 'Risk Free'!A$1:C$784, 3)/252</f>
        <v>2.2091347512820493E-3</v>
      </c>
      <c r="E54" s="13">
        <f>'S&amp;P'!D55</f>
        <v>-1.1706980564660732E-2</v>
      </c>
      <c r="N54">
        <v>-3.6127022476162879E-3</v>
      </c>
      <c r="O54">
        <v>-1.1631583739263906E-2</v>
      </c>
    </row>
    <row r="55" spans="1:15" x14ac:dyDescent="0.25">
      <c r="A55" s="1">
        <v>43249</v>
      </c>
      <c r="B55">
        <v>45.496066999999996</v>
      </c>
      <c r="C55">
        <f t="shared" si="0"/>
        <v>-3.6127022476162879E-3</v>
      </c>
      <c r="D55" s="13">
        <f>LN(B55/B54) - VLOOKUP(A55, 'Risk Free'!A$1:C$784, 3)/252</f>
        <v>-3.6880990730131132E-3</v>
      </c>
      <c r="E55" s="13">
        <f>'S&amp;P'!D56</f>
        <v>1.2540514877369218E-2</v>
      </c>
      <c r="N55">
        <v>-2.1310464846216394E-3</v>
      </c>
      <c r="O55">
        <v>1.2615911702766044E-2</v>
      </c>
    </row>
    <row r="56" spans="1:15" x14ac:dyDescent="0.25">
      <c r="A56" s="1">
        <v>43250</v>
      </c>
      <c r="B56">
        <v>45.399216000000003</v>
      </c>
      <c r="C56">
        <f t="shared" si="0"/>
        <v>-2.1310464846216394E-3</v>
      </c>
      <c r="D56" s="13">
        <f>LN(B56/B55) - VLOOKUP(A56, 'Risk Free'!A$1:C$784, 3)/252</f>
        <v>-2.2064433100184647E-3</v>
      </c>
      <c r="E56" s="13">
        <f>'S&amp;P'!D57</f>
        <v>-6.9783368781207011E-3</v>
      </c>
      <c r="N56">
        <v>-3.3656051904718E-3</v>
      </c>
      <c r="O56">
        <v>-6.9033368781207007E-3</v>
      </c>
    </row>
    <row r="57" spans="1:15" x14ac:dyDescent="0.25">
      <c r="A57" s="1">
        <v>43251</v>
      </c>
      <c r="B57">
        <v>45.246676999999998</v>
      </c>
      <c r="C57">
        <f t="shared" si="0"/>
        <v>-3.3656051904718E-3</v>
      </c>
      <c r="D57" s="13">
        <f>LN(B57/B56) - VLOOKUP(A57, 'Risk Free'!A$1:C$784, 3)/252</f>
        <v>-3.4406051904718E-3</v>
      </c>
      <c r="E57" s="13">
        <f>'S&amp;P'!D58</f>
        <v>1.0716160901038795E-2</v>
      </c>
      <c r="N57">
        <v>1.7873586176099958E-2</v>
      </c>
      <c r="O57">
        <v>1.079076407564197E-2</v>
      </c>
    </row>
    <row r="58" spans="1:15" x14ac:dyDescent="0.25">
      <c r="A58" s="1">
        <v>43252</v>
      </c>
      <c r="B58">
        <v>46.062668000000002</v>
      </c>
      <c r="C58">
        <f t="shared" si="0"/>
        <v>1.7873586176099958E-2</v>
      </c>
      <c r="D58" s="13">
        <f>LN(B58/B57) - VLOOKUP(A58, 'Risk Free'!A$1:C$784, 3)/252</f>
        <v>1.7798983001496783E-2</v>
      </c>
      <c r="E58" s="13">
        <f>'S&amp;P'!D59</f>
        <v>4.3938014386680308E-3</v>
      </c>
      <c r="N58">
        <v>8.3229040769111206E-3</v>
      </c>
      <c r="O58">
        <v>4.4695950894616818E-3</v>
      </c>
    </row>
    <row r="59" spans="1:15" x14ac:dyDescent="0.25">
      <c r="A59" s="1">
        <v>43255</v>
      </c>
      <c r="B59">
        <v>46.447642999999999</v>
      </c>
      <c r="C59">
        <f t="shared" si="0"/>
        <v>8.3229040769111206E-3</v>
      </c>
      <c r="D59" s="13">
        <f>LN(B59/B58) - VLOOKUP(A59, 'Risk Free'!A$1:C$784, 3)/252</f>
        <v>8.2471104261174696E-3</v>
      </c>
      <c r="E59" s="13">
        <f>'S&amp;P'!D60</f>
        <v>6.2657751754196817E-4</v>
      </c>
      <c r="N59">
        <v>7.6855076776893971E-3</v>
      </c>
      <c r="O59">
        <v>7.0237116833561891E-4</v>
      </c>
    </row>
    <row r="60" spans="1:15" x14ac:dyDescent="0.25">
      <c r="A60" s="1">
        <v>43256</v>
      </c>
      <c r="B60">
        <v>46.805992000000003</v>
      </c>
      <c r="C60">
        <f t="shared" si="0"/>
        <v>7.6855076776893971E-3</v>
      </c>
      <c r="D60" s="13">
        <f>LN(B60/B59) - VLOOKUP(A60, 'Risk Free'!A$1:C$784, 3)/252</f>
        <v>7.6097140268957461E-3</v>
      </c>
      <c r="E60" s="13">
        <f>'S&amp;P'!D61</f>
        <v>8.4550895248720389E-3</v>
      </c>
      <c r="N60">
        <v>3.4599738751542449E-3</v>
      </c>
      <c r="O60">
        <v>8.5308831756656898E-3</v>
      </c>
    </row>
    <row r="61" spans="1:15" x14ac:dyDescent="0.25">
      <c r="A61" s="1">
        <v>43257</v>
      </c>
      <c r="B61">
        <v>46.968220000000002</v>
      </c>
      <c r="C61">
        <f t="shared" si="0"/>
        <v>3.4599738751542449E-3</v>
      </c>
      <c r="D61" s="13">
        <f>LN(B61/B60) - VLOOKUP(A61, 'Risk Free'!A$1:C$784, 3)/252</f>
        <v>3.384180224360594E-3</v>
      </c>
      <c r="E61" s="13">
        <f>'S&amp;P'!D62</f>
        <v>-7.8984752260776001E-4</v>
      </c>
      <c r="N61">
        <v>-2.6843911508457807E-3</v>
      </c>
      <c r="O61">
        <v>-7.1445069721093465E-4</v>
      </c>
    </row>
    <row r="62" spans="1:15" x14ac:dyDescent="0.25">
      <c r="A62" s="1">
        <v>43258</v>
      </c>
      <c r="B62">
        <v>46.842308000000003</v>
      </c>
      <c r="C62">
        <f t="shared" si="0"/>
        <v>-2.6843911508457807E-3</v>
      </c>
      <c r="D62" s="13">
        <f>LN(B62/B61) - VLOOKUP(A62, 'Risk Free'!A$1:C$784, 3)/252</f>
        <v>-2.7597879762426059E-3</v>
      </c>
      <c r="E62" s="13">
        <f>'S&amp;P'!D63</f>
        <v>3.0460606659344705E-3</v>
      </c>
      <c r="N62">
        <v>-9.1388786493320235E-3</v>
      </c>
      <c r="O62">
        <v>3.1210606659344705E-3</v>
      </c>
    </row>
    <row r="63" spans="1:15" x14ac:dyDescent="0.25">
      <c r="A63" s="1">
        <v>43259</v>
      </c>
      <c r="B63">
        <v>46.416172000000003</v>
      </c>
      <c r="C63">
        <f t="shared" si="0"/>
        <v>-9.1388786493320235E-3</v>
      </c>
      <c r="D63" s="13">
        <f>LN(B63/B62) - VLOOKUP(A63, 'Risk Free'!A$1:C$784, 3)/252</f>
        <v>-9.2138786493320239E-3</v>
      </c>
      <c r="E63" s="13">
        <f>'S&amp;P'!D64</f>
        <v>9.9235389826921885E-4</v>
      </c>
      <c r="N63">
        <v>-2.4547421095025197E-3</v>
      </c>
      <c r="O63">
        <v>1.0681475490628696E-3</v>
      </c>
    </row>
    <row r="64" spans="1:15" x14ac:dyDescent="0.25">
      <c r="A64" s="1">
        <v>43262</v>
      </c>
      <c r="B64">
        <v>46.302371999999998</v>
      </c>
      <c r="C64">
        <f t="shared" si="0"/>
        <v>-2.4547421095025197E-3</v>
      </c>
      <c r="D64" s="13">
        <f>LN(B64/B63) - VLOOKUP(A64, 'Risk Free'!A$1:C$784, 3)/252</f>
        <v>-2.5305357602961706E-3</v>
      </c>
      <c r="E64" s="13">
        <f>'S&amp;P'!D65</f>
        <v>1.6668322369011133E-3</v>
      </c>
      <c r="N64">
        <v>5.4755643411493176E-3</v>
      </c>
      <c r="O64">
        <v>1.7418322369011133E-3</v>
      </c>
    </row>
    <row r="65" spans="1:15" x14ac:dyDescent="0.25">
      <c r="A65" s="1">
        <v>43263</v>
      </c>
      <c r="B65">
        <v>46.556598999999999</v>
      </c>
      <c r="C65">
        <f t="shared" si="0"/>
        <v>5.4755643411493176E-3</v>
      </c>
      <c r="D65" s="13">
        <f>LN(B65/B64) - VLOOKUP(A65, 'Risk Free'!A$1:C$784, 3)/252</f>
        <v>5.4005643411493172E-3</v>
      </c>
      <c r="E65" s="13">
        <f>'S&amp;P'!D66</f>
        <v>-4.1095741048598851E-3</v>
      </c>
      <c r="N65">
        <v>-8.251149767590775E-3</v>
      </c>
      <c r="O65">
        <v>-4.0341772794630594E-3</v>
      </c>
    </row>
    <row r="66" spans="1:15" x14ac:dyDescent="0.25">
      <c r="A66" s="1">
        <v>43264</v>
      </c>
      <c r="B66">
        <v>46.174033999999999</v>
      </c>
      <c r="C66">
        <f t="shared" si="0"/>
        <v>-8.251149767590775E-3</v>
      </c>
      <c r="D66" s="13">
        <f>LN(B66/B65) - VLOOKUP(A66, 'Risk Free'!A$1:C$784, 3)/252</f>
        <v>-8.3265465929876006E-3</v>
      </c>
      <c r="E66" s="13">
        <f>'S&amp;P'!D67</f>
        <v>2.3930649866324583E-3</v>
      </c>
      <c r="N66">
        <v>5.2431312740440592E-4</v>
      </c>
      <c r="O66">
        <v>2.4684618120292836E-3</v>
      </c>
    </row>
    <row r="67" spans="1:15" x14ac:dyDescent="0.25">
      <c r="A67" s="1">
        <v>43265</v>
      </c>
      <c r="B67">
        <v>46.198250000000002</v>
      </c>
      <c r="C67">
        <f t="shared" si="0"/>
        <v>5.2431312740440592E-4</v>
      </c>
      <c r="D67" s="13">
        <f>LN(B67/B66) - VLOOKUP(A67, 'Risk Free'!A$1:C$784, 3)/252</f>
        <v>4.4891630200758051E-4</v>
      </c>
      <c r="E67" s="13">
        <f>'S&amp;P'!D68</f>
        <v>-1.0929890313617812E-3</v>
      </c>
      <c r="N67">
        <v>-1.0325702308702826E-2</v>
      </c>
      <c r="O67">
        <v>-1.0175922059649557E-3</v>
      </c>
    </row>
    <row r="68" spans="1:15" x14ac:dyDescent="0.25">
      <c r="A68" s="1">
        <v>43266</v>
      </c>
      <c r="B68">
        <v>45.723675</v>
      </c>
      <c r="C68">
        <f t="shared" ref="C68:C131" si="1">LN(B68/B67)</f>
        <v>-1.0325702308702826E-2</v>
      </c>
      <c r="D68" s="13">
        <f>LN(B68/B67) - VLOOKUP(A68, 'Risk Free'!A$1:C$784, 3)/252</f>
        <v>-1.0401099134099652E-2</v>
      </c>
      <c r="E68" s="13">
        <f>'S&amp;P'!D69</f>
        <v>-2.2042164508804928E-3</v>
      </c>
      <c r="N68">
        <v>-5.2984404639430996E-4</v>
      </c>
      <c r="O68">
        <v>-2.1284228000868419E-3</v>
      </c>
    </row>
    <row r="69" spans="1:15" x14ac:dyDescent="0.25">
      <c r="A69" s="1">
        <v>43269</v>
      </c>
      <c r="B69">
        <v>45.699455</v>
      </c>
      <c r="C69">
        <f t="shared" si="1"/>
        <v>-5.2984404639430996E-4</v>
      </c>
      <c r="D69" s="13">
        <f>LN(B69/B68) - VLOOKUP(A69, 'Risk Free'!A$1:C$784, 3)/252</f>
        <v>-6.0563769718796081E-4</v>
      </c>
      <c r="E69" s="13">
        <f>'S&amp;P'!D70</f>
        <v>-4.1073434167587571E-3</v>
      </c>
      <c r="N69">
        <v>-1.6291636624524441E-2</v>
      </c>
      <c r="O69">
        <v>-4.0315497659651062E-3</v>
      </c>
    </row>
    <row r="70" spans="1:15" x14ac:dyDescent="0.25">
      <c r="A70" s="1">
        <v>43270</v>
      </c>
      <c r="B70">
        <v>44.960968000000001</v>
      </c>
      <c r="C70">
        <f t="shared" si="1"/>
        <v>-1.6291636624524441E-2</v>
      </c>
      <c r="D70" s="13">
        <f>LN(B70/B69) - VLOOKUP(A70, 'Risk Free'!A$1:C$784, 3)/252</f>
        <v>-1.636743027531809E-2</v>
      </c>
      <c r="E70" s="13">
        <f>'S&amp;P'!D71</f>
        <v>1.6353005109153774E-3</v>
      </c>
      <c r="N70">
        <v>4.3527190615459599E-3</v>
      </c>
      <c r="O70">
        <v>1.7106973363122029E-3</v>
      </c>
    </row>
    <row r="71" spans="1:15" x14ac:dyDescent="0.25">
      <c r="A71" s="1">
        <v>43271</v>
      </c>
      <c r="B71">
        <v>45.157097</v>
      </c>
      <c r="C71">
        <f t="shared" si="1"/>
        <v>4.3527190615459599E-3</v>
      </c>
      <c r="D71" s="13">
        <f>LN(B71/B70) - VLOOKUP(A71, 'Risk Free'!A$1:C$784, 3)/252</f>
        <v>4.2773222361491342E-3</v>
      </c>
      <c r="E71" s="13">
        <f>'S&amp;P'!D72</f>
        <v>-6.4411045176891793E-3</v>
      </c>
      <c r="N71">
        <v>-5.5918717531861853E-3</v>
      </c>
      <c r="O71">
        <v>-6.3657076922923536E-3</v>
      </c>
    </row>
    <row r="72" spans="1:15" x14ac:dyDescent="0.25">
      <c r="A72" s="1">
        <v>43272</v>
      </c>
      <c r="B72">
        <v>44.905289000000003</v>
      </c>
      <c r="C72">
        <f t="shared" si="1"/>
        <v>-5.5918717531861853E-3</v>
      </c>
      <c r="D72" s="13">
        <f>LN(B72/B71) - VLOOKUP(A72, 'Risk Free'!A$1:C$784, 3)/252</f>
        <v>-5.667268578583011E-3</v>
      </c>
      <c r="E72" s="13">
        <f>'S&amp;P'!D73</f>
        <v>1.7852493447316098E-3</v>
      </c>
      <c r="N72">
        <v>-2.9161542826672392E-3</v>
      </c>
      <c r="O72">
        <v>1.8602493447316098E-3</v>
      </c>
    </row>
    <row r="73" spans="1:15" x14ac:dyDescent="0.25">
      <c r="A73" s="1">
        <v>43273</v>
      </c>
      <c r="B73">
        <v>44.774529000000001</v>
      </c>
      <c r="C73">
        <f t="shared" si="1"/>
        <v>-2.9161542826672392E-3</v>
      </c>
      <c r="D73" s="13">
        <f>LN(B73/B72) - VLOOKUP(A73, 'Risk Free'!A$1:C$784, 3)/252</f>
        <v>-2.9911542826672392E-3</v>
      </c>
      <c r="E73" s="13">
        <f>'S&amp;P'!D74</f>
        <v>-1.3895187490543297E-2</v>
      </c>
      <c r="N73">
        <v>-1.4982908160243854E-2</v>
      </c>
      <c r="O73">
        <v>-1.3819790665146471E-2</v>
      </c>
    </row>
    <row r="74" spans="1:15" x14ac:dyDescent="0.25">
      <c r="A74" s="1">
        <v>43276</v>
      </c>
      <c r="B74">
        <v>44.108677</v>
      </c>
      <c r="C74">
        <f t="shared" si="1"/>
        <v>-1.4982908160243854E-2</v>
      </c>
      <c r="D74" s="13">
        <f>LN(B74/B73) - VLOOKUP(A74, 'Risk Free'!A$1:C$784, 3)/252</f>
        <v>-1.505830498564068E-2</v>
      </c>
      <c r="E74" s="13">
        <f>'S&amp;P'!D75</f>
        <v>2.1267573219120452E-3</v>
      </c>
      <c r="N74">
        <v>1.2329558687114049E-2</v>
      </c>
      <c r="O74">
        <v>2.2021541473088704E-3</v>
      </c>
    </row>
    <row r="75" spans="1:15" x14ac:dyDescent="0.25">
      <c r="A75" s="1">
        <v>43277</v>
      </c>
      <c r="B75">
        <v>44.655884</v>
      </c>
      <c r="C75">
        <f t="shared" si="1"/>
        <v>1.2329558687114049E-2</v>
      </c>
      <c r="D75" s="13">
        <f>LN(B75/B74) - VLOOKUP(A75, 'Risk Free'!A$1:C$784, 3)/252</f>
        <v>1.2254161861717223E-2</v>
      </c>
      <c r="E75" s="13">
        <f>'S&amp;P'!D76</f>
        <v>-8.7165213868015245E-3</v>
      </c>
      <c r="N75">
        <v>-1.4650678919034814E-3</v>
      </c>
      <c r="O75">
        <v>-8.6415213868015241E-3</v>
      </c>
    </row>
    <row r="76" spans="1:15" x14ac:dyDescent="0.25">
      <c r="A76" s="1">
        <v>43278</v>
      </c>
      <c r="B76">
        <v>44.590508</v>
      </c>
      <c r="C76">
        <f t="shared" si="1"/>
        <v>-1.4650678919034814E-3</v>
      </c>
      <c r="D76" s="13">
        <f>LN(B76/B75) - VLOOKUP(A76, 'Risk Free'!A$1:C$784, 3)/252</f>
        <v>-1.5400678919034814E-3</v>
      </c>
      <c r="E76" s="13">
        <f>'S&amp;P'!D77</f>
        <v>6.0846150392206621E-3</v>
      </c>
      <c r="N76">
        <v>7.2501354892049218E-3</v>
      </c>
      <c r="O76">
        <v>6.1596150392206625E-3</v>
      </c>
    </row>
    <row r="77" spans="1:15" x14ac:dyDescent="0.25">
      <c r="A77" s="1">
        <v>43279</v>
      </c>
      <c r="B77">
        <v>44.914969999999997</v>
      </c>
      <c r="C77">
        <f t="shared" si="1"/>
        <v>7.2501354892049218E-3</v>
      </c>
      <c r="D77" s="13">
        <f>LN(B77/B76) - VLOOKUP(A77, 'Risk Free'!A$1:C$784, 3)/252</f>
        <v>7.1751354892049214E-3</v>
      </c>
      <c r="E77" s="13">
        <f>'S&amp;P'!D78</f>
        <v>6.8309434912754857E-4</v>
      </c>
      <c r="N77">
        <v>-2.1046748820642814E-3</v>
      </c>
      <c r="O77">
        <v>7.5809434912754855E-4</v>
      </c>
    </row>
    <row r="78" spans="1:15" x14ac:dyDescent="0.25">
      <c r="A78" s="1">
        <v>43280</v>
      </c>
      <c r="B78">
        <v>44.820537999999999</v>
      </c>
      <c r="C78">
        <f t="shared" si="1"/>
        <v>-2.1046748820642814E-3</v>
      </c>
      <c r="D78" s="13">
        <f>LN(B78/B77) - VLOOKUP(A78, 'Risk Free'!A$1:C$784, 3)/252</f>
        <v>-2.1796748820642814E-3</v>
      </c>
      <c r="E78" s="13">
        <f>'S&amp;P'!D79</f>
        <v>2.9859373172578534E-3</v>
      </c>
      <c r="N78">
        <v>1.1120599906503343E-2</v>
      </c>
      <c r="O78">
        <v>3.0633182696388058E-3</v>
      </c>
    </row>
    <row r="79" spans="1:15" x14ac:dyDescent="0.25">
      <c r="A79" s="1">
        <v>43283</v>
      </c>
      <c r="B79">
        <v>45.321750999999999</v>
      </c>
      <c r="C79">
        <f t="shared" si="1"/>
        <v>1.1120599906503343E-2</v>
      </c>
      <c r="D79" s="13">
        <f>LN(B79/B78) - VLOOKUP(A79, 'Risk Free'!A$1:C$784, 3)/252</f>
        <v>1.1043218954122391E-2</v>
      </c>
      <c r="E79" s="13">
        <f>'S&amp;P'!D80</f>
        <v>-5.0366169355654487E-3</v>
      </c>
      <c r="N79">
        <v>-1.7570012734977353E-2</v>
      </c>
      <c r="O79">
        <v>-4.959632808581322E-3</v>
      </c>
    </row>
    <row r="80" spans="1:15" x14ac:dyDescent="0.25">
      <c r="A80" s="1">
        <v>43284</v>
      </c>
      <c r="B80">
        <v>44.532401999999998</v>
      </c>
      <c r="C80">
        <f t="shared" si="1"/>
        <v>-1.7570012734977353E-2</v>
      </c>
      <c r="D80" s="13">
        <f>LN(B80/B79) - VLOOKUP(A80, 'Risk Free'!A$1:C$784, 3)/252</f>
        <v>-1.7646996861961479E-2</v>
      </c>
      <c r="E80" s="13">
        <f>'S&amp;P'!D81</f>
        <v>8.5076162178937889E-3</v>
      </c>
      <c r="N80">
        <v>8.0146342904977852E-3</v>
      </c>
      <c r="O80">
        <v>8.5838066940842651E-3</v>
      </c>
    </row>
    <row r="81" spans="1:15" x14ac:dyDescent="0.25">
      <c r="A81" s="1">
        <v>43286</v>
      </c>
      <c r="B81">
        <v>44.890746999999998</v>
      </c>
      <c r="C81">
        <f t="shared" si="1"/>
        <v>8.0146342904977852E-3</v>
      </c>
      <c r="D81" s="13">
        <f>LN(B81/B80) - VLOOKUP(A81, 'Risk Free'!A$1:C$784, 3)/252</f>
        <v>7.938443814307309E-3</v>
      </c>
      <c r="E81" s="13">
        <f>'S&amp;P'!D82</f>
        <v>8.3689447831168974E-3</v>
      </c>
      <c r="N81">
        <v>1.3766811451460272E-2</v>
      </c>
      <c r="O81">
        <v>8.4455320847041989E-3</v>
      </c>
    </row>
    <row r="82" spans="1:15" x14ac:dyDescent="0.25">
      <c r="A82" s="1">
        <v>43287</v>
      </c>
      <c r="B82">
        <v>45.513022999999997</v>
      </c>
      <c r="C82">
        <f t="shared" si="1"/>
        <v>1.3766811451460272E-2</v>
      </c>
      <c r="D82" s="13">
        <f>LN(B82/B81) - VLOOKUP(A82, 'Risk Free'!A$1:C$784, 3)/252</f>
        <v>1.3690224149872971E-2</v>
      </c>
      <c r="E82" s="13">
        <f>'S&amp;P'!D83</f>
        <v>8.7069626628927498E-3</v>
      </c>
      <c r="N82">
        <v>1.3789631175323818E-2</v>
      </c>
      <c r="O82">
        <v>8.7843436152737018E-3</v>
      </c>
    </row>
    <row r="83" spans="1:15" x14ac:dyDescent="0.25">
      <c r="A83" s="1">
        <v>43290</v>
      </c>
      <c r="B83">
        <v>46.144978000000002</v>
      </c>
      <c r="C83">
        <f t="shared" si="1"/>
        <v>1.3789631175323818E-2</v>
      </c>
      <c r="D83" s="13">
        <f>LN(B83/B82) - VLOOKUP(A83, 'Risk Free'!A$1:C$784, 3)/252</f>
        <v>1.3712250222942866E-2</v>
      </c>
      <c r="E83" s="13">
        <f>'S&amp;P'!D84</f>
        <v>3.3898088472956618E-3</v>
      </c>
      <c r="N83">
        <v>-1.2074472006517085E-3</v>
      </c>
      <c r="O83">
        <v>3.4671897996766143E-3</v>
      </c>
    </row>
    <row r="84" spans="1:15" x14ac:dyDescent="0.25">
      <c r="A84" s="1">
        <v>43291</v>
      </c>
      <c r="B84">
        <v>46.089294000000002</v>
      </c>
      <c r="C84">
        <f t="shared" si="1"/>
        <v>-1.2074472006517085E-3</v>
      </c>
      <c r="D84" s="13">
        <f>LN(B84/B83) - VLOOKUP(A84, 'Risk Free'!A$1:C$784, 3)/252</f>
        <v>-1.284828153032661E-3</v>
      </c>
      <c r="E84" s="13">
        <f>'S&amp;P'!D85</f>
        <v>-7.1960492555609139E-3</v>
      </c>
      <c r="N84">
        <v>-1.3061040703678809E-2</v>
      </c>
      <c r="O84">
        <v>-7.1194619539736125E-3</v>
      </c>
    </row>
    <row r="85" spans="1:15" x14ac:dyDescent="0.25">
      <c r="A85" s="1">
        <v>43292</v>
      </c>
      <c r="B85">
        <v>45.491233999999999</v>
      </c>
      <c r="C85">
        <f t="shared" si="1"/>
        <v>-1.3061040703678809E-2</v>
      </c>
      <c r="D85" s="13">
        <f>LN(B85/B84) - VLOOKUP(A85, 'Risk Free'!A$1:C$784, 3)/252</f>
        <v>-1.3137628005266111E-2</v>
      </c>
      <c r="E85" s="13">
        <f>'S&amp;P'!D86</f>
        <v>8.6340005345446821E-3</v>
      </c>
      <c r="N85">
        <v>1.662702308395942E-2</v>
      </c>
      <c r="O85">
        <v>8.7109846615288089E-3</v>
      </c>
    </row>
    <row r="86" spans="1:15" x14ac:dyDescent="0.25">
      <c r="A86" s="1">
        <v>43293</v>
      </c>
      <c r="B86">
        <v>46.253940999999998</v>
      </c>
      <c r="C86">
        <f t="shared" si="1"/>
        <v>1.662702308395942E-2</v>
      </c>
      <c r="D86" s="13">
        <f>LN(B86/B85) - VLOOKUP(A86, 'Risk Free'!A$1:C$784, 3)/252</f>
        <v>1.6550038956975294E-2</v>
      </c>
      <c r="E86" s="13">
        <f>'S&amp;P'!D87</f>
        <v>1.0016644524893689E-3</v>
      </c>
      <c r="N86">
        <v>1.5692936480551545E-3</v>
      </c>
      <c r="O86">
        <v>1.0786485794734959E-3</v>
      </c>
    </row>
    <row r="87" spans="1:15" x14ac:dyDescent="0.25">
      <c r="A87" s="1">
        <v>43294</v>
      </c>
      <c r="B87">
        <v>46.326583999999997</v>
      </c>
      <c r="C87">
        <f t="shared" si="1"/>
        <v>1.5692936480551545E-3</v>
      </c>
      <c r="D87" s="13">
        <f>LN(B87/B86) - VLOOKUP(A87, 'Risk Free'!A$1:C$784, 3)/252</f>
        <v>1.4923095210710275E-3</v>
      </c>
      <c r="E87" s="13">
        <f>'S&amp;P'!D88</f>
        <v>-1.1071907051570676E-3</v>
      </c>
      <c r="N87">
        <v>-2.1976104481261681E-3</v>
      </c>
      <c r="O87">
        <v>-1.0286192765856391E-3</v>
      </c>
    </row>
    <row r="88" spans="1:15" x14ac:dyDescent="0.25">
      <c r="A88" s="1">
        <v>43297</v>
      </c>
      <c r="B88">
        <v>46.224888</v>
      </c>
      <c r="C88">
        <f t="shared" si="1"/>
        <v>-2.1976104481261681E-3</v>
      </c>
      <c r="D88" s="13">
        <f>LN(B88/B87) - VLOOKUP(A88, 'Risk Free'!A$1:C$784, 3)/252</f>
        <v>-2.2761818766975968E-3</v>
      </c>
      <c r="E88" s="13">
        <f>'S&amp;P'!D89</f>
        <v>3.8872111077723794E-3</v>
      </c>
      <c r="N88">
        <v>2.8246131180643865E-3</v>
      </c>
      <c r="O88">
        <v>3.9657825363438081E-3</v>
      </c>
    </row>
    <row r="89" spans="1:15" x14ac:dyDescent="0.25">
      <c r="A89" s="1">
        <v>43298</v>
      </c>
      <c r="B89">
        <v>46.355640000000001</v>
      </c>
      <c r="C89">
        <f t="shared" si="1"/>
        <v>2.8246131180643865E-3</v>
      </c>
      <c r="D89" s="13">
        <f>LN(B89/B88) - VLOOKUP(A89, 'Risk Free'!A$1:C$784, 3)/252</f>
        <v>2.7460416894929578E-3</v>
      </c>
      <c r="E89" s="13">
        <f>'S&amp;P'!D90</f>
        <v>2.0803800578046341E-3</v>
      </c>
      <c r="N89">
        <v>-5.4996925345959452E-3</v>
      </c>
      <c r="O89">
        <v>2.1581578355824118E-3</v>
      </c>
    </row>
    <row r="90" spans="1:15" x14ac:dyDescent="0.25">
      <c r="A90" s="1">
        <v>43299</v>
      </c>
      <c r="B90">
        <v>46.101398000000003</v>
      </c>
      <c r="C90">
        <f t="shared" si="1"/>
        <v>-5.4996925345959452E-3</v>
      </c>
      <c r="D90" s="13">
        <f>LN(B90/B89) - VLOOKUP(A90, 'Risk Free'!A$1:C$784, 3)/252</f>
        <v>-5.5774703123737234E-3</v>
      </c>
      <c r="E90" s="13">
        <f>'S&amp;P'!D91</f>
        <v>-4.0385595241932059E-3</v>
      </c>
      <c r="N90">
        <v>7.7430929565053029E-3</v>
      </c>
      <c r="O90">
        <v>-3.9607817464154278E-3</v>
      </c>
    </row>
    <row r="91" spans="1:15" x14ac:dyDescent="0.25">
      <c r="A91" s="1">
        <v>43300</v>
      </c>
      <c r="B91">
        <v>46.459750999999997</v>
      </c>
      <c r="C91">
        <f t="shared" si="1"/>
        <v>7.7430929565053029E-3</v>
      </c>
      <c r="D91" s="13">
        <f>LN(B91/B90) - VLOOKUP(A91, 'Risk Free'!A$1:C$784, 3)/252</f>
        <v>7.6653151787275248E-3</v>
      </c>
      <c r="E91" s="13">
        <f>'S&amp;P'!D92</f>
        <v>-1.0263100893561498E-3</v>
      </c>
      <c r="N91">
        <v>-2.2957363077687723E-3</v>
      </c>
      <c r="O91">
        <v>-9.489291369751974E-4</v>
      </c>
    </row>
    <row r="92" spans="1:15" x14ac:dyDescent="0.25">
      <c r="A92" s="1">
        <v>43301</v>
      </c>
      <c r="B92">
        <v>46.353214000000001</v>
      </c>
      <c r="C92">
        <f t="shared" si="1"/>
        <v>-2.2957363077687723E-3</v>
      </c>
      <c r="D92" s="13">
        <f>LN(B92/B91) - VLOOKUP(A92, 'Risk Free'!A$1:C$784, 3)/252</f>
        <v>-2.3731172601497248E-3</v>
      </c>
      <c r="E92" s="13">
        <f>'S&amp;P'!D93</f>
        <v>1.7586194071160942E-3</v>
      </c>
      <c r="N92">
        <v>8.8741942931566567E-4</v>
      </c>
      <c r="O92">
        <v>1.8363971848938719E-3</v>
      </c>
    </row>
    <row r="93" spans="1:15" x14ac:dyDescent="0.25">
      <c r="A93" s="1">
        <v>43304</v>
      </c>
      <c r="B93">
        <v>46.394367000000003</v>
      </c>
      <c r="C93">
        <f t="shared" si="1"/>
        <v>8.8741942931566567E-4</v>
      </c>
      <c r="D93" s="13">
        <f>LN(B93/B92) - VLOOKUP(A93, 'Risk Free'!A$1:C$784, 3)/252</f>
        <v>8.0964165153788793E-4</v>
      </c>
      <c r="E93" s="13">
        <f>'S&amp;P'!D94</f>
        <v>4.6909751243463648E-3</v>
      </c>
      <c r="N93">
        <v>7.2282070760073631E-3</v>
      </c>
      <c r="O93">
        <v>4.7695465529177935E-3</v>
      </c>
    </row>
    <row r="94" spans="1:15" x14ac:dyDescent="0.25">
      <c r="A94" s="1">
        <v>43305</v>
      </c>
      <c r="B94">
        <v>46.730930000000001</v>
      </c>
      <c r="C94">
        <f t="shared" si="1"/>
        <v>7.2282070760073631E-3</v>
      </c>
      <c r="D94" s="13">
        <f>LN(B94/B93) - VLOOKUP(A94, 'Risk Free'!A$1:C$784, 3)/252</f>
        <v>7.1496356474359344E-3</v>
      </c>
      <c r="E94" s="13">
        <f>'S&amp;P'!D95</f>
        <v>8.9822018233667554E-3</v>
      </c>
      <c r="N94">
        <v>9.3858433055392307E-3</v>
      </c>
      <c r="O94">
        <v>9.060376426541358E-3</v>
      </c>
    </row>
    <row r="95" spans="1:15" x14ac:dyDescent="0.25">
      <c r="A95" s="1">
        <v>43306</v>
      </c>
      <c r="B95">
        <v>47.171604000000002</v>
      </c>
      <c r="C95">
        <f t="shared" si="1"/>
        <v>9.3858433055392307E-3</v>
      </c>
      <c r="D95" s="13">
        <f>LN(B95/B94) - VLOOKUP(A95, 'Risk Free'!A$1:C$784, 3)/252</f>
        <v>9.3076687023646281E-3</v>
      </c>
      <c r="E95" s="13">
        <f>'S&amp;P'!D96</f>
        <v>-3.1142390321656443E-3</v>
      </c>
      <c r="N95">
        <v>-3.1360544840268361E-3</v>
      </c>
      <c r="O95">
        <v>-3.0368580797846918E-3</v>
      </c>
    </row>
    <row r="96" spans="1:15" x14ac:dyDescent="0.25">
      <c r="A96" s="1">
        <v>43307</v>
      </c>
      <c r="B96">
        <v>47.023902999999997</v>
      </c>
      <c r="C96">
        <f t="shared" si="1"/>
        <v>-3.1360544840268361E-3</v>
      </c>
      <c r="D96" s="13">
        <f>LN(B96/B95) - VLOOKUP(A96, 'Risk Free'!A$1:C$784, 3)/252</f>
        <v>-3.2134354364077885E-3</v>
      </c>
      <c r="E96" s="13">
        <f>'S&amp;P'!D97</f>
        <v>-6.6616573239002925E-3</v>
      </c>
      <c r="N96">
        <v>-1.6771182316080976E-2</v>
      </c>
      <c r="O96">
        <v>-6.5838795461225143E-3</v>
      </c>
    </row>
    <row r="97" spans="1:15" x14ac:dyDescent="0.25">
      <c r="A97" s="1">
        <v>43308</v>
      </c>
      <c r="B97">
        <v>46.241833</v>
      </c>
      <c r="C97">
        <f t="shared" si="1"/>
        <v>-1.6771182316080976E-2</v>
      </c>
      <c r="D97" s="13">
        <f>LN(B97/B96) - VLOOKUP(A97, 'Risk Free'!A$1:C$784, 3)/252</f>
        <v>-1.6848960093858754E-2</v>
      </c>
      <c r="E97" s="13">
        <f>'S&amp;P'!D98</f>
        <v>-5.8505618141643069E-3</v>
      </c>
      <c r="N97">
        <v>-5.6185384228863823E-3</v>
      </c>
      <c r="O97">
        <v>-5.7707999094024024E-3</v>
      </c>
    </row>
    <row r="98" spans="1:15" x14ac:dyDescent="0.25">
      <c r="A98" s="1">
        <v>43311</v>
      </c>
      <c r="B98">
        <v>45.982750000000003</v>
      </c>
      <c r="C98">
        <f t="shared" si="1"/>
        <v>-5.6185384228863823E-3</v>
      </c>
      <c r="D98" s="13">
        <f>LN(B98/B97) - VLOOKUP(A98, 'Risk Free'!A$1:C$784, 3)/252</f>
        <v>-5.6983003276482869E-3</v>
      </c>
      <c r="E98" s="13">
        <f>'S&amp;P'!D99</f>
        <v>4.7938899400123787E-3</v>
      </c>
      <c r="N98">
        <v>1.9989684847736178E-3</v>
      </c>
      <c r="O98">
        <v>4.8728581939806326E-3</v>
      </c>
    </row>
    <row r="99" spans="1:15" x14ac:dyDescent="0.25">
      <c r="A99" s="1">
        <v>43312</v>
      </c>
      <c r="B99">
        <v>46.074759999999998</v>
      </c>
      <c r="C99">
        <f t="shared" si="1"/>
        <v>1.9989684847736178E-3</v>
      </c>
      <c r="D99" s="13">
        <f>LN(B99/B98) - VLOOKUP(A99, 'Risk Free'!A$1:C$784, 3)/252</f>
        <v>1.9200002308053638E-3</v>
      </c>
      <c r="E99" s="13">
        <f>'S&amp;P'!D100</f>
        <v>-1.1198856341097145E-3</v>
      </c>
      <c r="N99">
        <v>5.7240156870324813E-2</v>
      </c>
      <c r="O99">
        <v>-1.0409173801414606E-3</v>
      </c>
    </row>
    <row r="100" spans="1:15" x14ac:dyDescent="0.25">
      <c r="A100" s="1">
        <v>43313</v>
      </c>
      <c r="B100">
        <v>48.789028000000002</v>
      </c>
      <c r="C100">
        <f t="shared" si="1"/>
        <v>5.7240156870324813E-2</v>
      </c>
      <c r="D100" s="13">
        <f>LN(B100/B99) - VLOOKUP(A100, 'Risk Free'!A$1:C$784, 3)/252</f>
        <v>5.7161188616356558E-2</v>
      </c>
      <c r="E100" s="13">
        <f>'S&amp;P'!D101</f>
        <v>4.8358266988376133E-3</v>
      </c>
      <c r="N100">
        <v>2.8811760596659106E-2</v>
      </c>
      <c r="O100">
        <v>4.914398127409042E-3</v>
      </c>
    </row>
    <row r="101" spans="1:15" x14ac:dyDescent="0.25">
      <c r="A101" s="1">
        <v>43314</v>
      </c>
      <c r="B101">
        <v>50.215172000000003</v>
      </c>
      <c r="C101">
        <f t="shared" si="1"/>
        <v>2.8811760596659106E-2</v>
      </c>
      <c r="D101" s="13">
        <f>LN(B101/B100) - VLOOKUP(A101, 'Risk Free'!A$1:C$784, 3)/252</f>
        <v>2.8733189168087678E-2</v>
      </c>
      <c r="E101" s="13">
        <f>'S&amp;P'!D102</f>
        <v>4.5552127179756081E-3</v>
      </c>
      <c r="N101">
        <v>2.8888731181212902E-3</v>
      </c>
      <c r="O101">
        <v>4.6333873211502116E-3</v>
      </c>
    </row>
    <row r="102" spans="1:15" x14ac:dyDescent="0.25">
      <c r="A102" s="1">
        <v>43315</v>
      </c>
      <c r="B102">
        <v>50.360447000000001</v>
      </c>
      <c r="C102">
        <f t="shared" si="1"/>
        <v>2.8888731181212902E-3</v>
      </c>
      <c r="D102" s="13">
        <f>LN(B102/B101) - VLOOKUP(A102, 'Risk Free'!A$1:C$784, 3)/252</f>
        <v>2.8106985149466872E-3</v>
      </c>
      <c r="E102" s="13">
        <f>'S&amp;P'!D103</f>
        <v>3.4518925629517653E-3</v>
      </c>
      <c r="N102">
        <v>5.1793099949662908E-3</v>
      </c>
      <c r="O102">
        <v>3.5320512931104955E-3</v>
      </c>
    </row>
    <row r="103" spans="1:15" x14ac:dyDescent="0.25">
      <c r="A103" s="1">
        <v>43318</v>
      </c>
      <c r="B103">
        <v>50.621955999999997</v>
      </c>
      <c r="C103">
        <f t="shared" si="1"/>
        <v>5.1793099949662908E-3</v>
      </c>
      <c r="D103" s="13">
        <f>LN(B103/B102) - VLOOKUP(A103, 'Risk Free'!A$1:C$784, 3)/252</f>
        <v>5.099151264807561E-3</v>
      </c>
      <c r="E103" s="13">
        <f>'S&amp;P'!D104</f>
        <v>2.7400258378127863E-3</v>
      </c>
      <c r="N103">
        <v>-9.4192650393875744E-3</v>
      </c>
      <c r="O103">
        <v>2.8201845679715165E-3</v>
      </c>
    </row>
    <row r="104" spans="1:15" x14ac:dyDescent="0.25">
      <c r="A104" s="1">
        <v>43319</v>
      </c>
      <c r="B104">
        <v>50.147373000000002</v>
      </c>
      <c r="C104">
        <f t="shared" si="1"/>
        <v>-9.4192650393875744E-3</v>
      </c>
      <c r="D104" s="13">
        <f>LN(B104/B103) - VLOOKUP(A104, 'Risk Free'!A$1:C$784, 3)/252</f>
        <v>-9.499423769546305E-3</v>
      </c>
      <c r="E104" s="13">
        <f>'S&amp;P'!D105</f>
        <v>-3.4257311897069147E-4</v>
      </c>
      <c r="N104">
        <v>6.7587874356407271E-4</v>
      </c>
      <c r="O104">
        <v>-2.6241438881196129E-4</v>
      </c>
    </row>
    <row r="105" spans="1:15" x14ac:dyDescent="0.25">
      <c r="A105" s="1">
        <v>43320</v>
      </c>
      <c r="B105">
        <v>50.181277999999999</v>
      </c>
      <c r="C105">
        <f t="shared" si="1"/>
        <v>6.7587874356407271E-4</v>
      </c>
      <c r="D105" s="13">
        <f>LN(B105/B104) - VLOOKUP(A105, 'Risk Free'!A$1:C$784, 3)/252</f>
        <v>5.9572001340534259E-4</v>
      </c>
      <c r="E105" s="13">
        <f>'S&amp;P'!D106</f>
        <v>-1.5229178716005204E-3</v>
      </c>
      <c r="N105">
        <v>7.8340195278263948E-3</v>
      </c>
      <c r="O105">
        <v>-1.4427591414417902E-3</v>
      </c>
    </row>
    <row r="106" spans="1:15" x14ac:dyDescent="0.25">
      <c r="A106" s="1">
        <v>43321</v>
      </c>
      <c r="B106">
        <v>50.575943000000002</v>
      </c>
      <c r="C106">
        <f t="shared" si="1"/>
        <v>7.8340195278263948E-3</v>
      </c>
      <c r="D106" s="13">
        <f>LN(B106/B105) - VLOOKUP(A106, 'Risk Free'!A$1:C$784, 3)/252</f>
        <v>7.753860797667665E-3</v>
      </c>
      <c r="E106" s="13">
        <f>'S&amp;P'!D107</f>
        <v>-7.2190571303845227E-3</v>
      </c>
      <c r="N106">
        <v>-2.9830546973823335E-3</v>
      </c>
      <c r="O106">
        <v>-7.1392952256226182E-3</v>
      </c>
    </row>
    <row r="107" spans="1:15" x14ac:dyDescent="0.25">
      <c r="A107" s="1">
        <v>43322</v>
      </c>
      <c r="B107">
        <v>50.425297</v>
      </c>
      <c r="C107">
        <f t="shared" si="1"/>
        <v>-2.9830546973823335E-3</v>
      </c>
      <c r="D107" s="13">
        <f>LN(B107/B106) - VLOOKUP(A107, 'Risk Free'!A$1:C$784, 3)/252</f>
        <v>-3.0628166021442384E-3</v>
      </c>
      <c r="E107" s="13">
        <f>'S&amp;P'!D108</f>
        <v>-4.0945586569335049E-3</v>
      </c>
      <c r="N107">
        <v>6.4362400677234781E-3</v>
      </c>
      <c r="O107">
        <v>-4.0140031013779489E-3</v>
      </c>
    </row>
    <row r="108" spans="1:15" x14ac:dyDescent="0.25">
      <c r="A108" s="1">
        <v>43325</v>
      </c>
      <c r="B108">
        <v>50.750892999999998</v>
      </c>
      <c r="C108">
        <f t="shared" si="1"/>
        <v>6.4362400677234781E-3</v>
      </c>
      <c r="D108" s="13">
        <f>LN(B108/B107) - VLOOKUP(A108, 'Risk Free'!A$1:C$784, 3)/252</f>
        <v>6.3556845121679221E-3</v>
      </c>
      <c r="E108" s="13">
        <f>'S&amp;P'!D109</f>
        <v>6.2879671657259167E-3</v>
      </c>
      <c r="N108">
        <v>4.204375569801546E-3</v>
      </c>
      <c r="O108">
        <v>6.3689195466782979E-3</v>
      </c>
    </row>
    <row r="109" spans="1:15" x14ac:dyDescent="0.25">
      <c r="A109" s="1">
        <v>43326</v>
      </c>
      <c r="B109">
        <v>50.964717999999998</v>
      </c>
      <c r="C109">
        <f t="shared" si="1"/>
        <v>4.204375569801546E-3</v>
      </c>
      <c r="D109" s="13">
        <f>LN(B109/B108) - VLOOKUP(A109, 'Risk Free'!A$1:C$784, 3)/252</f>
        <v>4.1234231888491648E-3</v>
      </c>
      <c r="E109" s="13">
        <f>'S&amp;P'!D110</f>
        <v>-7.7118194714135497E-3</v>
      </c>
      <c r="N109">
        <v>2.33334271809451E-3</v>
      </c>
      <c r="O109">
        <v>-7.6312639158579937E-3</v>
      </c>
    </row>
    <row r="110" spans="1:15" x14ac:dyDescent="0.25">
      <c r="A110" s="1">
        <v>43327</v>
      </c>
      <c r="B110">
        <v>51.083775000000003</v>
      </c>
      <c r="C110">
        <f t="shared" si="1"/>
        <v>2.33334271809451E-3</v>
      </c>
      <c r="D110" s="13">
        <f>LN(B110/B109) - VLOOKUP(A110, 'Risk Free'!A$1:C$784, 3)/252</f>
        <v>2.2527871625389545E-3</v>
      </c>
      <c r="E110" s="13">
        <f>'S&amp;P'!D111</f>
        <v>7.8077212035575719E-3</v>
      </c>
      <c r="N110">
        <v>1.4543603822306577E-2</v>
      </c>
      <c r="O110">
        <v>7.8882767591131279E-3</v>
      </c>
    </row>
    <row r="111" spans="1:15" x14ac:dyDescent="0.25">
      <c r="A111" s="1">
        <v>43328</v>
      </c>
      <c r="B111">
        <v>51.832146000000002</v>
      </c>
      <c r="C111">
        <f t="shared" si="1"/>
        <v>1.4543603822306577E-2</v>
      </c>
      <c r="D111" s="13">
        <f>LN(B111/B110) - VLOOKUP(A111, 'Risk Free'!A$1:C$784, 3)/252</f>
        <v>1.4463048266751021E-2</v>
      </c>
      <c r="E111" s="13">
        <f>'S&amp;P'!D112</f>
        <v>3.2378649604566353E-3</v>
      </c>
      <c r="N111">
        <v>1.9773272684322444E-2</v>
      </c>
      <c r="O111">
        <v>3.3176268652185398E-3</v>
      </c>
    </row>
    <row r="112" spans="1:15" x14ac:dyDescent="0.25">
      <c r="A112" s="1">
        <v>43329</v>
      </c>
      <c r="B112">
        <v>52.867237000000003</v>
      </c>
      <c r="C112">
        <f t="shared" si="1"/>
        <v>1.9773272684322444E-2</v>
      </c>
      <c r="D112" s="13">
        <f>LN(B112/B111) - VLOOKUP(A112, 'Risk Free'!A$1:C$784, 3)/252</f>
        <v>1.9693510779560539E-2</v>
      </c>
      <c r="E112" s="13">
        <f>'S&amp;P'!D113</f>
        <v>2.3444611396272004E-3</v>
      </c>
      <c r="N112">
        <v>-9.7914518727280544E-3</v>
      </c>
      <c r="O112">
        <v>2.4250166951827559E-3</v>
      </c>
    </row>
    <row r="113" spans="1:15" x14ac:dyDescent="0.25">
      <c r="A113" s="1">
        <v>43332</v>
      </c>
      <c r="B113">
        <v>52.352116000000002</v>
      </c>
      <c r="C113">
        <f t="shared" si="1"/>
        <v>-9.7914518727280544E-3</v>
      </c>
      <c r="D113" s="13">
        <f>LN(B113/B112) - VLOOKUP(A113, 'Risk Free'!A$1:C$784, 3)/252</f>
        <v>-9.8720074282836103E-3</v>
      </c>
      <c r="E113" s="13">
        <f>'S&amp;P'!D114</f>
        <v>1.9854783081693201E-3</v>
      </c>
      <c r="N113">
        <v>-1.9512984396444486E-3</v>
      </c>
      <c r="O113">
        <v>2.0664306891217009E-3</v>
      </c>
    </row>
    <row r="114" spans="1:15" x14ac:dyDescent="0.25">
      <c r="A114" s="1">
        <v>43333</v>
      </c>
      <c r="B114">
        <v>52.250061000000002</v>
      </c>
      <c r="C114">
        <f t="shared" si="1"/>
        <v>-1.9512984396444486E-3</v>
      </c>
      <c r="D114" s="13">
        <f>LN(B114/B113) - VLOOKUP(A114, 'Risk Free'!A$1:C$784, 3)/252</f>
        <v>-2.0322508205968294E-3</v>
      </c>
      <c r="E114" s="13">
        <f>'S&amp;P'!D115</f>
        <v>-4.7961779136680206E-4</v>
      </c>
      <c r="N114">
        <v>4.6582592686811368E-5</v>
      </c>
      <c r="O114">
        <v>-3.9826858501759574E-4</v>
      </c>
    </row>
    <row r="115" spans="1:15" x14ac:dyDescent="0.25">
      <c r="A115" s="1">
        <v>43334</v>
      </c>
      <c r="B115">
        <v>52.252495000000003</v>
      </c>
      <c r="C115">
        <f t="shared" si="1"/>
        <v>4.6582592686811368E-5</v>
      </c>
      <c r="D115" s="13">
        <f>LN(B115/B114) - VLOOKUP(A115, 'Risk Free'!A$1:C$784, 3)/252</f>
        <v>-3.4766613662394973E-5</v>
      </c>
      <c r="E115" s="13">
        <f>'S&amp;P'!D116</f>
        <v>-1.7736155814818213E-3</v>
      </c>
      <c r="N115">
        <v>2.0439555384936391E-3</v>
      </c>
      <c r="O115">
        <v>-1.6926632005294403E-3</v>
      </c>
    </row>
    <row r="116" spans="1:15" x14ac:dyDescent="0.25">
      <c r="A116" s="1">
        <v>43335</v>
      </c>
      <c r="B116">
        <v>52.359406</v>
      </c>
      <c r="C116">
        <f t="shared" si="1"/>
        <v>2.0439555384936391E-3</v>
      </c>
      <c r="D116" s="13">
        <f>LN(B116/B115) - VLOOKUP(A116, 'Risk Free'!A$1:C$784, 3)/252</f>
        <v>1.9630031575412583E-3</v>
      </c>
      <c r="E116" s="13">
        <f>'S&amp;P'!D117</f>
        <v>6.0983702682415658E-3</v>
      </c>
      <c r="N116">
        <v>3.1045122781122249E-3</v>
      </c>
      <c r="O116">
        <v>6.1797194745907722E-3</v>
      </c>
    </row>
    <row r="117" spans="1:15" x14ac:dyDescent="0.25">
      <c r="A117" s="1">
        <v>43336</v>
      </c>
      <c r="B117">
        <v>52.522208999999997</v>
      </c>
      <c r="C117">
        <f t="shared" si="1"/>
        <v>3.1045122781122249E-3</v>
      </c>
      <c r="D117" s="13">
        <f>LN(B117/B116) - VLOOKUP(A117, 'Risk Free'!A$1:C$784, 3)/252</f>
        <v>3.0231630717630184E-3</v>
      </c>
      <c r="E117" s="13">
        <f>'S&amp;P'!D118</f>
        <v>7.5585847131845454E-3</v>
      </c>
      <c r="N117">
        <v>8.2008734470244843E-3</v>
      </c>
      <c r="O117">
        <v>7.6411243957242277E-3</v>
      </c>
    </row>
    <row r="118" spans="1:15" x14ac:dyDescent="0.25">
      <c r="A118" s="1">
        <v>43339</v>
      </c>
      <c r="B118">
        <v>52.954707999999997</v>
      </c>
      <c r="C118">
        <f t="shared" si="1"/>
        <v>8.2008734470244843E-3</v>
      </c>
      <c r="D118" s="13">
        <f>LN(B118/B117) - VLOOKUP(A118, 'Risk Free'!A$1:C$784, 3)/252</f>
        <v>8.118333764484802E-3</v>
      </c>
      <c r="E118" s="13">
        <f>'S&amp;P'!D119</f>
        <v>1.8629545773693229E-4</v>
      </c>
      <c r="N118">
        <v>8.0431286233467719E-3</v>
      </c>
      <c r="O118">
        <v>2.6923196567344023E-4</v>
      </c>
    </row>
    <row r="119" spans="1:15" x14ac:dyDescent="0.25">
      <c r="A119" s="1">
        <v>43340</v>
      </c>
      <c r="B119">
        <v>53.382347000000003</v>
      </c>
      <c r="C119">
        <f t="shared" si="1"/>
        <v>8.0431286233467719E-3</v>
      </c>
      <c r="D119" s="13">
        <f>LN(B119/B118) - VLOOKUP(A119, 'Risk Free'!A$1:C$784, 3)/252</f>
        <v>7.9601921154102643E-3</v>
      </c>
      <c r="E119" s="13">
        <f>'S&amp;P'!D120</f>
        <v>5.6022992967241694E-3</v>
      </c>
      <c r="N119">
        <v>1.4819064290065681E-2</v>
      </c>
      <c r="O119">
        <v>5.6852358046606769E-3</v>
      </c>
    </row>
    <row r="120" spans="1:15" x14ac:dyDescent="0.25">
      <c r="A120" s="1">
        <v>43341</v>
      </c>
      <c r="B120">
        <v>54.179313999999998</v>
      </c>
      <c r="C120">
        <f t="shared" si="1"/>
        <v>1.4819064290065681E-2</v>
      </c>
      <c r="D120" s="13">
        <f>LN(B120/B119) - VLOOKUP(A120, 'Risk Free'!A$1:C$784, 3)/252</f>
        <v>1.4736127782129174E-2</v>
      </c>
      <c r="E120" s="13">
        <f>'S&amp;P'!D121</f>
        <v>-4.5222611029278213E-3</v>
      </c>
      <c r="N120">
        <v>9.1516886289008167E-3</v>
      </c>
      <c r="O120">
        <v>-4.4401182457849643E-3</v>
      </c>
    </row>
    <row r="121" spans="1:15" x14ac:dyDescent="0.25">
      <c r="A121" s="1">
        <v>43342</v>
      </c>
      <c r="B121">
        <v>54.677422</v>
      </c>
      <c r="C121">
        <f t="shared" si="1"/>
        <v>9.1516886289008167E-3</v>
      </c>
      <c r="D121" s="13">
        <f>LN(B121/B120) - VLOOKUP(A121, 'Risk Free'!A$1:C$784, 3)/252</f>
        <v>9.0695457717579597E-3</v>
      </c>
      <c r="E121" s="13">
        <f>'S&amp;P'!D122</f>
        <v>5.2278485032603453E-5</v>
      </c>
      <c r="N121">
        <v>1.1487781538295761E-2</v>
      </c>
      <c r="O121">
        <v>1.3442134217546059E-4</v>
      </c>
    </row>
    <row r="122" spans="1:15" x14ac:dyDescent="0.25">
      <c r="A122" s="1">
        <v>43343</v>
      </c>
      <c r="B122">
        <v>55.309165999999998</v>
      </c>
      <c r="C122">
        <f t="shared" si="1"/>
        <v>1.1487781538295761E-2</v>
      </c>
      <c r="D122" s="13">
        <f>LN(B122/B121) - VLOOKUP(A122, 'Risk Free'!A$1:C$784, 3)/252</f>
        <v>1.1405638681152904E-2</v>
      </c>
      <c r="E122" s="13">
        <f>'S&amp;P'!D123</f>
        <v>-1.7386117116204918E-3</v>
      </c>
      <c r="N122">
        <v>3.2018596160206061E-3</v>
      </c>
      <c r="O122">
        <v>-1.6556752036839839E-3</v>
      </c>
    </row>
    <row r="123" spans="1:15" x14ac:dyDescent="0.25">
      <c r="A123" s="1">
        <v>43347</v>
      </c>
      <c r="B123">
        <v>55.486542</v>
      </c>
      <c r="C123">
        <f t="shared" si="1"/>
        <v>3.2018596160206061E-3</v>
      </c>
      <c r="D123" s="13">
        <f>LN(B123/B122) - VLOOKUP(A123, 'Risk Free'!A$1:C$784, 3)/252</f>
        <v>3.1189231080840981E-3</v>
      </c>
      <c r="E123" s="13">
        <f>'S&amp;P'!D124</f>
        <v>-2.8904400558758246E-3</v>
      </c>
      <c r="N123">
        <v>-6.5461688671967213E-3</v>
      </c>
      <c r="O123">
        <v>-2.8071067225424913E-3</v>
      </c>
    </row>
    <row r="124" spans="1:15" x14ac:dyDescent="0.25">
      <c r="A124" s="1">
        <v>43348</v>
      </c>
      <c r="B124">
        <v>55.124504000000002</v>
      </c>
      <c r="C124">
        <f t="shared" si="1"/>
        <v>-6.5461688671967213E-3</v>
      </c>
      <c r="D124" s="13">
        <f>LN(B124/B123) - VLOOKUP(A124, 'Risk Free'!A$1:C$784, 3)/252</f>
        <v>-6.629502200530055E-3</v>
      </c>
      <c r="E124" s="13">
        <f>'S&amp;P'!D125</f>
        <v>-3.7419107027850101E-3</v>
      </c>
      <c r="N124">
        <v>-1.6757111353232435E-2</v>
      </c>
      <c r="O124">
        <v>-3.6589741948485021E-3</v>
      </c>
    </row>
    <row r="125" spans="1:15" x14ac:dyDescent="0.25">
      <c r="A125" s="1">
        <v>43349</v>
      </c>
      <c r="B125">
        <v>54.208472999999998</v>
      </c>
      <c r="C125">
        <f t="shared" si="1"/>
        <v>-1.6757111353232435E-2</v>
      </c>
      <c r="D125" s="13">
        <f>LN(B125/B124) - VLOOKUP(A125, 'Risk Free'!A$1:C$784, 3)/252</f>
        <v>-1.6840047861168942E-2</v>
      </c>
      <c r="E125" s="13">
        <f>'S&amp;P'!D126</f>
        <v>-2.2990904579873982E-3</v>
      </c>
      <c r="N125">
        <v>-8.1008161614774827E-3</v>
      </c>
      <c r="O125">
        <v>-2.2157571246540649E-3</v>
      </c>
    </row>
    <row r="126" spans="1:15" x14ac:dyDescent="0.25">
      <c r="A126" s="1">
        <v>43350</v>
      </c>
      <c r="B126">
        <v>53.771113999999997</v>
      </c>
      <c r="C126">
        <f t="shared" si="1"/>
        <v>-8.1008161614774827E-3</v>
      </c>
      <c r="D126" s="13">
        <f>LN(B126/B125) - VLOOKUP(A126, 'Risk Free'!A$1:C$784, 3)/252</f>
        <v>-8.1841494948108155E-3</v>
      </c>
      <c r="E126" s="13">
        <f>'S&amp;P'!D127</f>
        <v>1.8123149819941724E-3</v>
      </c>
      <c r="N126">
        <v>-1.3511703697219058E-2</v>
      </c>
      <c r="O126">
        <v>1.8960451407243311E-3</v>
      </c>
    </row>
    <row r="127" spans="1:15" x14ac:dyDescent="0.25">
      <c r="A127" s="1">
        <v>43353</v>
      </c>
      <c r="B127">
        <v>53.049461000000001</v>
      </c>
      <c r="C127">
        <f t="shared" si="1"/>
        <v>-1.3511703697219058E-2</v>
      </c>
      <c r="D127" s="13">
        <f>LN(B127/B126) - VLOOKUP(A127, 'Risk Free'!A$1:C$784, 3)/252</f>
        <v>-1.3595433855949217E-2</v>
      </c>
      <c r="E127" s="13">
        <f>'S&amp;P'!D128</f>
        <v>3.6491319976485496E-3</v>
      </c>
      <c r="N127">
        <v>2.4968644052197231E-2</v>
      </c>
      <c r="O127">
        <v>3.7328621563787081E-3</v>
      </c>
    </row>
    <row r="128" spans="1:15" x14ac:dyDescent="0.25">
      <c r="A128" s="1">
        <v>43354</v>
      </c>
      <c r="B128">
        <v>54.390709000000001</v>
      </c>
      <c r="C128">
        <f t="shared" si="1"/>
        <v>2.4968644052197231E-2</v>
      </c>
      <c r="D128" s="13">
        <f>LN(B128/B127) - VLOOKUP(A128, 'Risk Free'!A$1:C$784, 3)/252</f>
        <v>2.4884913893467073E-2</v>
      </c>
      <c r="E128" s="13">
        <f>'S&amp;P'!D129</f>
        <v>2.7247121138741391E-4</v>
      </c>
      <c r="N128">
        <v>-1.2496793483773845E-2</v>
      </c>
      <c r="O128">
        <v>3.5659819551439804E-4</v>
      </c>
    </row>
    <row r="129" spans="1:15" x14ac:dyDescent="0.25">
      <c r="A129" s="1">
        <v>43355</v>
      </c>
      <c r="B129">
        <v>53.715229000000001</v>
      </c>
      <c r="C129">
        <f t="shared" si="1"/>
        <v>-1.2496793483773845E-2</v>
      </c>
      <c r="D129" s="13">
        <f>LN(B129/B128) - VLOOKUP(A129, 'Risk Free'!A$1:C$784, 3)/252</f>
        <v>-1.2580920467900828E-2</v>
      </c>
      <c r="E129" s="13">
        <f>'S&amp;P'!D130</f>
        <v>5.1846184959537652E-3</v>
      </c>
      <c r="N129">
        <v>2.3868057645855974E-2</v>
      </c>
      <c r="O129">
        <v>5.2683486546839242E-3</v>
      </c>
    </row>
    <row r="130" spans="1:15" x14ac:dyDescent="0.25">
      <c r="A130" s="1">
        <v>43356</v>
      </c>
      <c r="B130">
        <v>55.012729999999998</v>
      </c>
      <c r="C130">
        <f t="shared" si="1"/>
        <v>2.3868057645855974E-2</v>
      </c>
      <c r="D130" s="13">
        <f>LN(B130/B129) - VLOOKUP(A130, 'Risk Free'!A$1:C$784, 3)/252</f>
        <v>2.3784327487125816E-2</v>
      </c>
      <c r="E130" s="13">
        <f>'S&amp;P'!D131</f>
        <v>1.9130010173655439E-4</v>
      </c>
      <c r="N130">
        <v>-1.1415941908126503E-2</v>
      </c>
      <c r="O130">
        <v>2.7542708586353852E-4</v>
      </c>
    </row>
    <row r="131" spans="1:15" x14ac:dyDescent="0.25">
      <c r="A131" s="1">
        <v>43357</v>
      </c>
      <c r="B131">
        <v>54.388278999999997</v>
      </c>
      <c r="C131">
        <f t="shared" si="1"/>
        <v>-1.1415941908126503E-2</v>
      </c>
      <c r="D131" s="13">
        <f>LN(B131/B130) - VLOOKUP(A131, 'Risk Free'!A$1:C$784, 3)/252</f>
        <v>-1.1500068892253487E-2</v>
      </c>
      <c r="E131" s="13">
        <f>'S&amp;P'!D132</f>
        <v>-5.6698384270043086E-3</v>
      </c>
      <c r="N131">
        <v>-2.698698090373939E-2</v>
      </c>
      <c r="O131">
        <v>-5.5853146174804991E-3</v>
      </c>
    </row>
    <row r="132" spans="1:15" x14ac:dyDescent="0.25">
      <c r="A132" s="1">
        <v>43360</v>
      </c>
      <c r="B132">
        <v>52.940131999999998</v>
      </c>
      <c r="C132">
        <f t="shared" ref="C132:C195" si="2">LN(B132/B131)</f>
        <v>-2.698698090373939E-2</v>
      </c>
      <c r="D132" s="13">
        <f>LN(B132/B131) - VLOOKUP(A132, 'Risk Free'!A$1:C$784, 3)/252</f>
        <v>-2.7071504713263198E-2</v>
      </c>
      <c r="E132" s="13">
        <f>'S&amp;P'!D133</f>
        <v>5.2701257859074195E-3</v>
      </c>
      <c r="N132">
        <v>1.6507671064128317E-3</v>
      </c>
      <c r="O132">
        <v>5.354649595431229E-3</v>
      </c>
    </row>
    <row r="133" spans="1:15" x14ac:dyDescent="0.25">
      <c r="A133" s="1">
        <v>43361</v>
      </c>
      <c r="B133">
        <v>53.027596000000003</v>
      </c>
      <c r="C133">
        <f t="shared" si="2"/>
        <v>1.6507671064128317E-3</v>
      </c>
      <c r="D133" s="13">
        <f>LN(B133/B132) - VLOOKUP(A133, 'Risk Free'!A$1:C$784, 3)/252</f>
        <v>1.5662432968890222E-3</v>
      </c>
      <c r="E133" s="13">
        <f>'S&amp;P'!D134</f>
        <v>1.1683980150556852E-3</v>
      </c>
      <c r="N133">
        <v>5.9560671829118905E-4</v>
      </c>
      <c r="O133">
        <v>1.2525249991826694E-3</v>
      </c>
    </row>
    <row r="134" spans="1:15" x14ac:dyDescent="0.25">
      <c r="A134" s="1">
        <v>43362</v>
      </c>
      <c r="B134">
        <v>53.059189000000003</v>
      </c>
      <c r="C134">
        <f t="shared" si="2"/>
        <v>5.9560671829118905E-4</v>
      </c>
      <c r="D134" s="13">
        <f>LN(B134/B133) - VLOOKUP(A134, 'Risk Free'!A$1:C$784, 3)/252</f>
        <v>5.1147973416420492E-4</v>
      </c>
      <c r="E134" s="13">
        <f>'S&amp;P'!D135</f>
        <v>7.7254735845518419E-3</v>
      </c>
      <c r="N134">
        <v>7.5729332751844937E-3</v>
      </c>
      <c r="O134">
        <v>7.8099973940756514E-3</v>
      </c>
    </row>
    <row r="135" spans="1:15" x14ac:dyDescent="0.25">
      <c r="A135" s="1">
        <v>43363</v>
      </c>
      <c r="B135">
        <v>53.462527999999999</v>
      </c>
      <c r="C135">
        <f t="shared" si="2"/>
        <v>7.5729332751844937E-3</v>
      </c>
      <c r="D135" s="13">
        <f>LN(B135/B134) - VLOOKUP(A135, 'Risk Free'!A$1:C$784, 3)/252</f>
        <v>7.4884094656606842E-3</v>
      </c>
      <c r="E135" s="13">
        <f>'S&amp;P'!D136</f>
        <v>-4.5349490510126963E-4</v>
      </c>
      <c r="N135">
        <v>-1.0829618325806601E-2</v>
      </c>
      <c r="O135">
        <v>-3.6857427018063469E-4</v>
      </c>
    </row>
    <row r="136" spans="1:15" x14ac:dyDescent="0.25">
      <c r="A136" s="1">
        <v>43364</v>
      </c>
      <c r="B136">
        <v>52.886673000000002</v>
      </c>
      <c r="C136">
        <f t="shared" si="2"/>
        <v>-1.0829618325806601E-2</v>
      </c>
      <c r="D136" s="13">
        <f>LN(B136/B135) - VLOOKUP(A136, 'Risk Free'!A$1:C$784, 3)/252</f>
        <v>-1.0914538960727237E-2</v>
      </c>
      <c r="E136" s="13">
        <f>'S&amp;P'!D137</f>
        <v>-3.6084570587135026E-3</v>
      </c>
      <c r="N136">
        <v>1.4277712231893589E-2</v>
      </c>
      <c r="O136">
        <v>-3.5219491222055663E-3</v>
      </c>
    </row>
    <row r="137" spans="1:15" x14ac:dyDescent="0.25">
      <c r="A137" s="1">
        <v>43367</v>
      </c>
      <c r="B137">
        <v>53.647190000000002</v>
      </c>
      <c r="C137">
        <f t="shared" si="2"/>
        <v>1.4277712231893589E-2</v>
      </c>
      <c r="D137" s="13">
        <f>LN(B137/B136) - VLOOKUP(A137, 'Risk Free'!A$1:C$784, 3)/252</f>
        <v>1.4191204295385652E-2</v>
      </c>
      <c r="E137" s="13">
        <f>'S&amp;P'!D138</f>
        <v>-1.3920395597746295E-3</v>
      </c>
      <c r="N137">
        <v>6.3208909457315998E-3</v>
      </c>
      <c r="O137">
        <v>-1.3059284486635185E-3</v>
      </c>
    </row>
    <row r="138" spans="1:15" x14ac:dyDescent="0.25">
      <c r="A138" s="1">
        <v>43368</v>
      </c>
      <c r="B138">
        <v>53.987361999999997</v>
      </c>
      <c r="C138">
        <f t="shared" si="2"/>
        <v>6.3208909457315998E-3</v>
      </c>
      <c r="D138" s="13">
        <f>LN(B138/B137) - VLOOKUP(A138, 'Risk Free'!A$1:C$784, 3)/252</f>
        <v>6.2347798346204884E-3</v>
      </c>
      <c r="E138" s="13">
        <f>'S&amp;P'!D139</f>
        <v>-3.3803837883469193E-3</v>
      </c>
      <c r="N138">
        <v>-7.9979293530580576E-3</v>
      </c>
      <c r="O138">
        <v>-3.2946695026326335E-3</v>
      </c>
    </row>
    <row r="139" spans="1:15" x14ac:dyDescent="0.25">
      <c r="A139" s="1">
        <v>43369</v>
      </c>
      <c r="B139">
        <v>53.557296999999998</v>
      </c>
      <c r="C139">
        <f t="shared" si="2"/>
        <v>-7.9979293530580576E-3</v>
      </c>
      <c r="D139" s="13">
        <f>LN(B139/B138) - VLOOKUP(A139, 'Risk Free'!A$1:C$784, 3)/252</f>
        <v>-8.0836436387723438E-3</v>
      </c>
      <c r="E139" s="13">
        <f>'S&amp;P'!D140</f>
        <v>2.6745455119742989E-3</v>
      </c>
      <c r="N139">
        <v>2.0343134716315128E-2</v>
      </c>
      <c r="O139">
        <v>2.7594661468949336E-3</v>
      </c>
    </row>
    <row r="140" spans="1:15" x14ac:dyDescent="0.25">
      <c r="A140" s="1">
        <v>43370</v>
      </c>
      <c r="B140">
        <v>54.657978</v>
      </c>
      <c r="C140">
        <f t="shared" si="2"/>
        <v>2.0343134716315128E-2</v>
      </c>
      <c r="D140" s="13">
        <f>LN(B140/B139) - VLOOKUP(A140, 'Risk Free'!A$1:C$784, 3)/252</f>
        <v>2.0258214081394492E-2</v>
      </c>
      <c r="E140" s="13">
        <f>'S&amp;P'!D141</f>
        <v>-9.2180901852993775E-5</v>
      </c>
      <c r="N140">
        <v>3.5058506339706442E-3</v>
      </c>
      <c r="O140">
        <v>-6.8634415355334628E-6</v>
      </c>
    </row>
    <row r="141" spans="1:15" x14ac:dyDescent="0.25">
      <c r="A141" s="1">
        <v>43371</v>
      </c>
      <c r="B141">
        <v>54.849936999999997</v>
      </c>
      <c r="C141">
        <f t="shared" si="2"/>
        <v>3.5058506339706442E-3</v>
      </c>
      <c r="D141" s="13">
        <f>LN(B141/B140) - VLOOKUP(A141, 'Risk Free'!A$1:C$784, 3)/252</f>
        <v>3.4205331736531838E-3</v>
      </c>
      <c r="E141" s="13">
        <f>'S&amp;P'!D142</f>
        <v>3.5475508254022947E-3</v>
      </c>
      <c r="N141">
        <v>6.710785446626376E-3</v>
      </c>
      <c r="O141">
        <v>3.6344555873070567E-3</v>
      </c>
    </row>
    <row r="142" spans="1:15" x14ac:dyDescent="0.25">
      <c r="A142" s="1">
        <v>43374</v>
      </c>
      <c r="B142">
        <v>55.219261000000003</v>
      </c>
      <c r="C142">
        <f t="shared" si="2"/>
        <v>6.710785446626376E-3</v>
      </c>
      <c r="D142" s="13">
        <f>LN(B142/B141) - VLOOKUP(A142, 'Risk Free'!A$1:C$784, 3)/252</f>
        <v>6.623880684721614E-3</v>
      </c>
      <c r="E142" s="13">
        <f>'S&amp;P'!D143</f>
        <v>-4.8362023661719809E-4</v>
      </c>
      <c r="N142">
        <v>8.8492585093675538E-3</v>
      </c>
      <c r="O142">
        <v>-3.967154747124362E-4</v>
      </c>
    </row>
    <row r="143" spans="1:15" x14ac:dyDescent="0.25">
      <c r="A143" s="1">
        <v>43375</v>
      </c>
      <c r="B143">
        <v>55.710079</v>
      </c>
      <c r="C143">
        <f t="shared" si="2"/>
        <v>8.8492585093675538E-3</v>
      </c>
      <c r="D143" s="13">
        <f>LN(B143/B142) - VLOOKUP(A143, 'Risk Free'!A$1:C$784, 3)/252</f>
        <v>8.7623537474627918E-3</v>
      </c>
      <c r="E143" s="13">
        <f>'S&amp;P'!D144</f>
        <v>6.2433525344279437E-4</v>
      </c>
      <c r="N143">
        <v>1.209502180508004E-2</v>
      </c>
      <c r="O143">
        <v>7.1124001534755626E-4</v>
      </c>
    </row>
    <row r="144" spans="1:15" x14ac:dyDescent="0.25">
      <c r="A144" s="1">
        <v>43376</v>
      </c>
      <c r="B144">
        <v>56.387985</v>
      </c>
      <c r="C144">
        <f t="shared" si="2"/>
        <v>1.209502180508004E-2</v>
      </c>
      <c r="D144" s="13">
        <f>LN(B144/B143) - VLOOKUP(A144, 'Risk Free'!A$1:C$784, 3)/252</f>
        <v>1.2008117043175278E-2</v>
      </c>
      <c r="E144" s="13">
        <f>'S&amp;P'!D145</f>
        <v>-8.2895770408965095E-3</v>
      </c>
      <c r="N144">
        <v>-1.7737143748492931E-2</v>
      </c>
      <c r="O144">
        <v>-8.2030691043885728E-3</v>
      </c>
    </row>
    <row r="145" spans="1:15" x14ac:dyDescent="0.25">
      <c r="A145" s="1">
        <v>43377</v>
      </c>
      <c r="B145">
        <v>55.396641000000002</v>
      </c>
      <c r="C145">
        <f t="shared" si="2"/>
        <v>-1.7737143748492931E-2</v>
      </c>
      <c r="D145" s="13">
        <f>LN(B145/B144) - VLOOKUP(A145, 'Risk Free'!A$1:C$784, 3)/252</f>
        <v>-1.7823651685000868E-2</v>
      </c>
      <c r="E145" s="13">
        <f>'S&amp;P'!D146</f>
        <v>-5.6298091897347847E-3</v>
      </c>
      <c r="N145">
        <v>-1.6361929155227585E-2</v>
      </c>
      <c r="O145">
        <v>-5.543301253226848E-3</v>
      </c>
    </row>
    <row r="146" spans="1:15" x14ac:dyDescent="0.25">
      <c r="A146" s="1">
        <v>43378</v>
      </c>
      <c r="B146">
        <v>54.497619999999998</v>
      </c>
      <c r="C146">
        <f t="shared" si="2"/>
        <v>-1.6361929155227585E-2</v>
      </c>
      <c r="D146" s="13">
        <f>LN(B146/B145) - VLOOKUP(A146, 'Risk Free'!A$1:C$784, 3)/252</f>
        <v>-1.6448437091735522E-2</v>
      </c>
      <c r="E146" s="13">
        <f>'S&amp;P'!D147</f>
        <v>0</v>
      </c>
      <c r="N146">
        <v>-2.3210128916532251E-3</v>
      </c>
      <c r="O146">
        <v>-3.951473188331464E-4</v>
      </c>
    </row>
    <row r="147" spans="1:15" x14ac:dyDescent="0.25">
      <c r="A147" s="1">
        <v>43381</v>
      </c>
      <c r="B147">
        <v>54.371276999999999</v>
      </c>
      <c r="C147">
        <f t="shared" si="2"/>
        <v>-2.3210128916532251E-3</v>
      </c>
      <c r="D147" s="13"/>
      <c r="E147" s="13">
        <f>'S&amp;P'!D148</f>
        <v>-1.5066624602679362E-3</v>
      </c>
      <c r="N147">
        <v>1.3758317894879701E-2</v>
      </c>
      <c r="O147">
        <v>-1.4189640475695234E-3</v>
      </c>
    </row>
    <row r="148" spans="1:15" x14ac:dyDescent="0.25">
      <c r="A148" s="1">
        <v>43382</v>
      </c>
      <c r="B148">
        <v>55.124504000000002</v>
      </c>
      <c r="C148">
        <f t="shared" si="2"/>
        <v>1.3758317894879701E-2</v>
      </c>
      <c r="D148" s="13">
        <f>LN(B148/B147) - VLOOKUP(A148, 'Risk Free'!A$1:C$784, 3)/252</f>
        <v>1.3670619482181288E-2</v>
      </c>
      <c r="E148" s="13">
        <f>'S&amp;P'!D149</f>
        <v>-3.3504826052553775E-2</v>
      </c>
      <c r="N148">
        <v>-4.7433408363876897E-2</v>
      </c>
      <c r="O148">
        <v>-3.3416333989061714E-2</v>
      </c>
    </row>
    <row r="149" spans="1:15" x14ac:dyDescent="0.25">
      <c r="A149" s="1">
        <v>43383</v>
      </c>
      <c r="B149">
        <v>52.570805</v>
      </c>
      <c r="C149">
        <f t="shared" si="2"/>
        <v>-4.7433408363876897E-2</v>
      </c>
      <c r="D149" s="13">
        <f>LN(B149/B148) - VLOOKUP(A149, 'Risk Free'!A$1:C$784, 3)/252</f>
        <v>-4.7521900427368959E-2</v>
      </c>
      <c r="E149" s="13">
        <f>'S&amp;P'!D150</f>
        <v>-2.0875742701670211E-2</v>
      </c>
      <c r="N149">
        <v>-8.867157994007174E-3</v>
      </c>
      <c r="O149">
        <v>-2.0787647463574973E-2</v>
      </c>
    </row>
    <row r="150" spans="1:15" x14ac:dyDescent="0.25">
      <c r="A150" s="1">
        <v>43384</v>
      </c>
      <c r="B150">
        <v>52.106712000000002</v>
      </c>
      <c r="C150">
        <f t="shared" si="2"/>
        <v>-8.867157994007174E-3</v>
      </c>
      <c r="D150" s="13">
        <f>LN(B150/B149) - VLOOKUP(A150, 'Risk Free'!A$1:C$784, 3)/252</f>
        <v>-8.9552532321024118E-3</v>
      </c>
      <c r="E150" s="13">
        <f>'S&amp;P'!D151</f>
        <v>1.4017828646188885E-2</v>
      </c>
      <c r="N150">
        <v>3.5096137499211144E-2</v>
      </c>
      <c r="O150">
        <v>1.4106320709680948E-2</v>
      </c>
    </row>
    <row r="151" spans="1:15" x14ac:dyDescent="0.25">
      <c r="A151" s="1">
        <v>43385</v>
      </c>
      <c r="B151">
        <v>53.967925999999999</v>
      </c>
      <c r="C151">
        <f t="shared" si="2"/>
        <v>3.5096137499211144E-2</v>
      </c>
      <c r="D151" s="13">
        <f>LN(B151/B150) - VLOOKUP(A151, 'Risk Free'!A$1:C$784, 3)/252</f>
        <v>3.5007645435719083E-2</v>
      </c>
      <c r="E151" s="13">
        <f>'S&amp;P'!D152</f>
        <v>-6.012618206681683E-3</v>
      </c>
      <c r="N151">
        <v>-2.1617803494257098E-2</v>
      </c>
      <c r="O151">
        <v>-5.922538841602318E-3</v>
      </c>
    </row>
    <row r="152" spans="1:15" x14ac:dyDescent="0.25">
      <c r="A152" s="1">
        <v>43388</v>
      </c>
      <c r="B152">
        <v>52.813777999999999</v>
      </c>
      <c r="C152">
        <f t="shared" si="2"/>
        <v>-2.1617803494257098E-2</v>
      </c>
      <c r="D152" s="13">
        <f>LN(B152/B151) - VLOOKUP(A152, 'Risk Free'!A$1:C$784, 3)/252</f>
        <v>-2.1707882859336464E-2</v>
      </c>
      <c r="E152" s="13">
        <f>'S&amp;P'!D153</f>
        <v>2.1178187498967608E-2</v>
      </c>
      <c r="N152">
        <v>2.1797894253816487E-2</v>
      </c>
      <c r="O152">
        <v>2.1267870038650147E-2</v>
      </c>
    </row>
    <row r="153" spans="1:15" x14ac:dyDescent="0.25">
      <c r="A153" s="1">
        <v>43389</v>
      </c>
      <c r="B153">
        <v>53.977646</v>
      </c>
      <c r="C153">
        <f t="shared" si="2"/>
        <v>2.1797894253816487E-2</v>
      </c>
      <c r="D153" s="13">
        <f>LN(B153/B152) - VLOOKUP(A153, 'Risk Free'!A$1:C$784, 3)/252</f>
        <v>2.1708211714133948E-2</v>
      </c>
      <c r="E153" s="13">
        <f>'S&amp;P'!D154</f>
        <v>-3.4278752587244574E-4</v>
      </c>
      <c r="N153">
        <v>-4.3308758867400569E-3</v>
      </c>
      <c r="O153">
        <v>-2.5270816079308065E-4</v>
      </c>
    </row>
    <row r="154" spans="1:15" x14ac:dyDescent="0.25">
      <c r="A154" s="1">
        <v>43390</v>
      </c>
      <c r="B154">
        <v>53.744380999999997</v>
      </c>
      <c r="C154">
        <f t="shared" si="2"/>
        <v>-4.3308758867400569E-3</v>
      </c>
      <c r="D154" s="13">
        <f>LN(B154/B153) - VLOOKUP(A154, 'Risk Free'!A$1:C$784, 3)/252</f>
        <v>-4.4209552518194219E-3</v>
      </c>
      <c r="E154" s="13">
        <f>'S&amp;P'!D155</f>
        <v>-1.4586594426724827E-2</v>
      </c>
      <c r="N154">
        <v>-2.3651006304828807E-2</v>
      </c>
      <c r="O154">
        <v>-1.4496515061645461E-2</v>
      </c>
    </row>
    <row r="155" spans="1:15" x14ac:dyDescent="0.25">
      <c r="A155" s="1">
        <v>43391</v>
      </c>
      <c r="B155">
        <v>52.488185999999999</v>
      </c>
      <c r="C155">
        <f t="shared" si="2"/>
        <v>-2.3651006304828807E-2</v>
      </c>
      <c r="D155" s="13">
        <f>LN(B155/B154) - VLOOKUP(A155, 'Risk Free'!A$1:C$784, 3)/252</f>
        <v>-2.3741085669908173E-2</v>
      </c>
      <c r="E155" s="13">
        <f>'S&amp;P'!D156</f>
        <v>-4.5091767878490925E-4</v>
      </c>
      <c r="N155">
        <v>1.5115205209148797E-2</v>
      </c>
      <c r="O155">
        <v>-3.6123513910236955E-4</v>
      </c>
    </row>
    <row r="156" spans="1:15" x14ac:dyDescent="0.25">
      <c r="A156" s="1">
        <v>43392</v>
      </c>
      <c r="B156">
        <v>53.287582</v>
      </c>
      <c r="C156">
        <f t="shared" si="2"/>
        <v>1.5115205209148797E-2</v>
      </c>
      <c r="D156" s="13">
        <f>LN(B156/B155) - VLOOKUP(A156, 'Risk Free'!A$1:C$784, 3)/252</f>
        <v>1.5025522669466258E-2</v>
      </c>
      <c r="E156" s="13">
        <f>'S&amp;P'!D157</f>
        <v>-4.4000138300593575E-3</v>
      </c>
      <c r="N156">
        <v>6.0916497634843783E-3</v>
      </c>
      <c r="O156">
        <v>-4.3087439887895167E-3</v>
      </c>
    </row>
    <row r="157" spans="1:15" x14ac:dyDescent="0.25">
      <c r="A157" s="1">
        <v>43395</v>
      </c>
      <c r="B157">
        <v>53.613182000000002</v>
      </c>
      <c r="C157">
        <f t="shared" si="2"/>
        <v>6.0916497634843783E-3</v>
      </c>
      <c r="D157" s="13">
        <f>LN(B157/B156) - VLOOKUP(A157, 'Risk Free'!A$1:C$784, 3)/252</f>
        <v>6.0003799222145375E-3</v>
      </c>
      <c r="E157" s="13">
        <f>'S&amp;P'!D158</f>
        <v>-5.6179703400863765E-3</v>
      </c>
      <c r="N157">
        <v>9.3823725573255034E-3</v>
      </c>
      <c r="O157">
        <v>-5.5270973242133609E-3</v>
      </c>
    </row>
    <row r="158" spans="1:15" x14ac:dyDescent="0.25">
      <c r="A158" s="1">
        <v>43396</v>
      </c>
      <c r="B158">
        <v>54.118568000000003</v>
      </c>
      <c r="C158">
        <f t="shared" si="2"/>
        <v>9.3823725573255034E-3</v>
      </c>
      <c r="D158" s="13">
        <f>LN(B158/B157) - VLOOKUP(A158, 'Risk Free'!A$1:C$784, 3)/252</f>
        <v>9.291499541452487E-3</v>
      </c>
      <c r="E158" s="13">
        <f>'S&amp;P'!D159</f>
        <v>-3.1441705022992136E-2</v>
      </c>
      <c r="N158">
        <v>-3.4903699806417235E-2</v>
      </c>
      <c r="O158">
        <v>-3.135083200711912E-2</v>
      </c>
    </row>
    <row r="159" spans="1:15" x14ac:dyDescent="0.25">
      <c r="A159" s="1">
        <v>43397</v>
      </c>
      <c r="B159">
        <v>52.262214999999998</v>
      </c>
      <c r="C159">
        <f t="shared" si="2"/>
        <v>-3.4903699806417235E-2</v>
      </c>
      <c r="D159" s="13">
        <f>LN(B159/B158) - VLOOKUP(A159, 'Risk Free'!A$1:C$784, 3)/252</f>
        <v>-3.4994572822290251E-2</v>
      </c>
      <c r="E159" s="13">
        <f>'S&amp;P'!D160</f>
        <v>1.8362856463459174E-2</v>
      </c>
      <c r="N159">
        <v>2.1661495551118379E-2</v>
      </c>
      <c r="O159">
        <v>1.8453729479332191E-2</v>
      </c>
    </row>
    <row r="160" spans="1:15" x14ac:dyDescent="0.25">
      <c r="A160" s="1">
        <v>43398</v>
      </c>
      <c r="B160">
        <v>53.406643000000003</v>
      </c>
      <c r="C160">
        <f t="shared" si="2"/>
        <v>2.1661495551118379E-2</v>
      </c>
      <c r="D160" s="13">
        <f>LN(B160/B159) - VLOOKUP(A160, 'Risk Free'!A$1:C$784, 3)/252</f>
        <v>2.1570622535245363E-2</v>
      </c>
      <c r="E160" s="13">
        <f>'S&amp;P'!D161</f>
        <v>-1.7569566895736466E-2</v>
      </c>
      <c r="N160">
        <v>-1.6051742277887495E-2</v>
      </c>
      <c r="O160">
        <v>-1.7479090705260276E-2</v>
      </c>
    </row>
    <row r="161" spans="1:15" x14ac:dyDescent="0.25">
      <c r="A161" s="1">
        <v>43399</v>
      </c>
      <c r="B161">
        <v>52.556216999999997</v>
      </c>
      <c r="C161">
        <f t="shared" si="2"/>
        <v>-1.6051742277887495E-2</v>
      </c>
      <c r="D161" s="13">
        <f>LN(B161/B160) - VLOOKUP(A161, 'Risk Free'!A$1:C$784, 3)/252</f>
        <v>-1.6142218468363684E-2</v>
      </c>
      <c r="E161" s="13">
        <f>'S&amp;P'!D162</f>
        <v>-6.6725001750431306E-3</v>
      </c>
      <c r="N161">
        <v>-1.8948466079466847E-2</v>
      </c>
      <c r="O161">
        <v>-6.5812303337732898E-3</v>
      </c>
    </row>
    <row r="162" spans="1:15" x14ac:dyDescent="0.25">
      <c r="A162" s="1">
        <v>43402</v>
      </c>
      <c r="B162">
        <v>51.569732999999999</v>
      </c>
      <c r="C162">
        <f t="shared" si="2"/>
        <v>-1.8948466079466847E-2</v>
      </c>
      <c r="D162" s="13">
        <f>LN(B162/B161) - VLOOKUP(A162, 'Risk Free'!A$1:C$784, 3)/252</f>
        <v>-1.9039735920736687E-2</v>
      </c>
      <c r="E162" s="13">
        <f>'S&amp;P'!D163</f>
        <v>1.5454493639815728E-2</v>
      </c>
      <c r="N162">
        <v>4.9817595344022435E-3</v>
      </c>
      <c r="O162">
        <v>1.5545366655688744E-2</v>
      </c>
    </row>
    <row r="163" spans="1:15" x14ac:dyDescent="0.25">
      <c r="A163" s="1">
        <v>43403</v>
      </c>
      <c r="B163">
        <v>51.827281999999997</v>
      </c>
      <c r="C163">
        <f t="shared" si="2"/>
        <v>4.9817595344022435E-3</v>
      </c>
      <c r="D163" s="13">
        <f>LN(B163/B162) - VLOOKUP(A163, 'Risk Free'!A$1:C$784, 3)/252</f>
        <v>4.8908865185292279E-3</v>
      </c>
      <c r="E163" s="13">
        <f>'S&amp;P'!D164</f>
        <v>1.0701965656126111E-2</v>
      </c>
      <c r="N163">
        <v>2.5732769205677776E-2</v>
      </c>
      <c r="O163">
        <v>1.0792838671999127E-2</v>
      </c>
    </row>
    <row r="164" spans="1:15" x14ac:dyDescent="0.25">
      <c r="A164" s="1">
        <v>43404</v>
      </c>
      <c r="B164">
        <v>53.178249000000001</v>
      </c>
      <c r="C164">
        <f t="shared" si="2"/>
        <v>2.5732769205677776E-2</v>
      </c>
      <c r="D164" s="13">
        <f>LN(B164/B163) - VLOOKUP(A164, 'Risk Free'!A$1:C$784, 3)/252</f>
        <v>2.564189618980476E-2</v>
      </c>
      <c r="E164" s="13">
        <f>'S&amp;P'!D165</f>
        <v>1.0412373138825527E-2</v>
      </c>
      <c r="N164">
        <v>1.5235619343347159E-2</v>
      </c>
      <c r="O164">
        <v>1.0502452503904892E-2</v>
      </c>
    </row>
    <row r="165" spans="1:15" x14ac:dyDescent="0.25">
      <c r="A165" s="1">
        <v>43405</v>
      </c>
      <c r="B165">
        <v>53.994655999999999</v>
      </c>
      <c r="C165">
        <f t="shared" si="2"/>
        <v>1.5235619343347159E-2</v>
      </c>
      <c r="D165" s="13">
        <f>LN(B165/B164) - VLOOKUP(A165, 'Risk Free'!A$1:C$784, 3)/252</f>
        <v>1.5145539978267793E-2</v>
      </c>
      <c r="E165" s="13">
        <f>'S&amp;P'!D166</f>
        <v>-6.4271760005832294E-3</v>
      </c>
      <c r="N165">
        <v>-6.863286627147501E-2</v>
      </c>
      <c r="O165">
        <v>-6.3366998101070391E-3</v>
      </c>
    </row>
    <row r="166" spans="1:15" x14ac:dyDescent="0.25">
      <c r="A166" s="1">
        <v>43406</v>
      </c>
      <c r="B166">
        <v>50.413158000000003</v>
      </c>
      <c r="C166">
        <f t="shared" si="2"/>
        <v>-6.863286627147501E-2</v>
      </c>
      <c r="D166" s="13">
        <f>LN(B166/B165) - VLOOKUP(A166, 'Risk Free'!A$1:C$784, 3)/252</f>
        <v>-6.8723342461951206E-2</v>
      </c>
      <c r="E166" s="13">
        <f>'S&amp;P'!D167</f>
        <v>5.4926303249648988E-3</v>
      </c>
      <c r="N166">
        <v>-2.8799287917918161E-2</v>
      </c>
      <c r="O166">
        <v>5.5846938170283911E-3</v>
      </c>
    </row>
    <row r="167" spans="1:15" x14ac:dyDescent="0.25">
      <c r="A167" s="1">
        <v>43409</v>
      </c>
      <c r="B167">
        <v>48.982002000000001</v>
      </c>
      <c r="C167">
        <f t="shared" si="2"/>
        <v>-2.8799287917918161E-2</v>
      </c>
      <c r="D167" s="13">
        <f>LN(B167/B166) - VLOOKUP(A167, 'Risk Free'!A$1:C$784, 3)/252</f>
        <v>-2.8891351409981652E-2</v>
      </c>
      <c r="E167" s="13">
        <f>'S&amp;P'!D168</f>
        <v>6.1481601960828589E-3</v>
      </c>
      <c r="N167">
        <v>1.0756080766763829E-2</v>
      </c>
      <c r="O167">
        <v>6.2398268627495259E-3</v>
      </c>
    </row>
    <row r="168" spans="1:15" x14ac:dyDescent="0.25">
      <c r="A168" s="1">
        <v>43410</v>
      </c>
      <c r="B168">
        <v>49.511699999999998</v>
      </c>
      <c r="C168">
        <f t="shared" si="2"/>
        <v>1.0756080766763829E-2</v>
      </c>
      <c r="D168" s="13">
        <f>LN(B168/B167) - VLOOKUP(A168, 'Risk Free'!A$1:C$784, 3)/252</f>
        <v>1.0664414100097162E-2</v>
      </c>
      <c r="E168" s="13">
        <f>'S&amp;P'!D169</f>
        <v>2.0895035523725288E-2</v>
      </c>
      <c r="N168">
        <v>2.9877554182771864E-2</v>
      </c>
      <c r="O168">
        <v>2.0987099015788779E-2</v>
      </c>
    </row>
    <row r="169" spans="1:15" x14ac:dyDescent="0.25">
      <c r="A169" s="1">
        <v>43411</v>
      </c>
      <c r="B169">
        <v>51.013309</v>
      </c>
      <c r="C169">
        <f t="shared" si="2"/>
        <v>2.9877554182771864E-2</v>
      </c>
      <c r="D169" s="13">
        <f>LN(B169/B168) - VLOOKUP(A169, 'Risk Free'!A$1:C$784, 3)/252</f>
        <v>2.9785490690708374E-2</v>
      </c>
      <c r="E169" s="13">
        <f>'S&amp;P'!D170</f>
        <v>-2.6034048392297444E-3</v>
      </c>
      <c r="N169">
        <v>-3.495170881407079E-3</v>
      </c>
      <c r="O169">
        <v>-2.5121349979599032E-3</v>
      </c>
    </row>
    <row r="170" spans="1:15" x14ac:dyDescent="0.25">
      <c r="A170" s="1">
        <v>43412</v>
      </c>
      <c r="B170">
        <v>50.835320000000003</v>
      </c>
      <c r="C170">
        <f t="shared" si="2"/>
        <v>-3.495170881407079E-3</v>
      </c>
      <c r="D170" s="13">
        <f>LN(B170/B169) - VLOOKUP(A170, 'Risk Free'!A$1:C$784, 3)/252</f>
        <v>-3.5864407226769202E-3</v>
      </c>
      <c r="E170" s="13">
        <f>'S&amp;P'!D171</f>
        <v>-9.3332282596875274E-3</v>
      </c>
      <c r="N170">
        <v>-1.9469848336798663E-2</v>
      </c>
      <c r="O170">
        <v>-9.2415615930208604E-3</v>
      </c>
    </row>
    <row r="171" spans="1:15" x14ac:dyDescent="0.25">
      <c r="A171" s="1">
        <v>43413</v>
      </c>
      <c r="B171">
        <v>49.855136999999999</v>
      </c>
      <c r="C171">
        <f t="shared" si="2"/>
        <v>-1.9469848336798663E-2</v>
      </c>
      <c r="D171" s="13">
        <f>LN(B171/B170) - VLOOKUP(A171, 'Risk Free'!A$1:C$784, 3)/252</f>
        <v>-1.956151500346533E-2</v>
      </c>
      <c r="E171" s="13">
        <f>'S&amp;P'!D172</f>
        <v>0</v>
      </c>
      <c r="N171">
        <v>-5.1687295399540416E-2</v>
      </c>
      <c r="O171">
        <v>-1.9898136727593101E-2</v>
      </c>
    </row>
    <row r="172" spans="1:15" x14ac:dyDescent="0.25">
      <c r="A172" s="1">
        <v>43416</v>
      </c>
      <c r="B172">
        <v>47.343722999999997</v>
      </c>
      <c r="C172">
        <f t="shared" si="2"/>
        <v>-5.1687295399540416E-2</v>
      </c>
      <c r="D172" s="13"/>
      <c r="E172" s="13">
        <f>'S&amp;P'!D173</f>
        <v>-1.5758615993698042E-3</v>
      </c>
      <c r="N172">
        <v>-1.0041391420621798E-2</v>
      </c>
      <c r="O172">
        <v>-1.4830044565126614E-3</v>
      </c>
    </row>
    <row r="173" spans="1:15" x14ac:dyDescent="0.25">
      <c r="A173" s="1">
        <v>43417</v>
      </c>
      <c r="B173">
        <v>46.870705000000001</v>
      </c>
      <c r="C173">
        <f t="shared" si="2"/>
        <v>-1.0041391420621798E-2</v>
      </c>
      <c r="D173" s="13">
        <f>LN(B173/B172) - VLOOKUP(A173, 'Risk Free'!A$1:C$784, 3)/252</f>
        <v>-1.0134248563478941E-2</v>
      </c>
      <c r="E173" s="13">
        <f>'S&amp;P'!D174</f>
        <v>-7.6887031661700238E-3</v>
      </c>
      <c r="N173">
        <v>-2.8654109361418833E-2</v>
      </c>
      <c r="O173">
        <v>-7.5962428487097063E-3</v>
      </c>
    </row>
    <row r="174" spans="1:15" x14ac:dyDescent="0.25">
      <c r="A174" s="1">
        <v>43418</v>
      </c>
      <c r="B174">
        <v>45.546726</v>
      </c>
      <c r="C174">
        <f t="shared" si="2"/>
        <v>-2.8654109361418833E-2</v>
      </c>
      <c r="D174" s="13">
        <f>LN(B174/B173) - VLOOKUP(A174, 'Risk Free'!A$1:C$784, 3)/252</f>
        <v>-2.874656967887915E-2</v>
      </c>
      <c r="E174" s="13">
        <f>'S&amp;P'!D175</f>
        <v>1.0446016053290709E-2</v>
      </c>
      <c r="N174">
        <v>2.4379293155935303E-2</v>
      </c>
      <c r="O174">
        <v>1.0538079545354202E-2</v>
      </c>
    </row>
    <row r="175" spans="1:15" x14ac:dyDescent="0.25">
      <c r="A175" s="1">
        <v>43419</v>
      </c>
      <c r="B175">
        <v>46.670769</v>
      </c>
      <c r="C175">
        <f t="shared" si="2"/>
        <v>2.4379293155935303E-2</v>
      </c>
      <c r="D175" s="13">
        <f>LN(B175/B174) - VLOOKUP(A175, 'Risk Free'!A$1:C$784, 3)/252</f>
        <v>2.4287229663871812E-2</v>
      </c>
      <c r="E175" s="13">
        <f>'S&amp;P'!D176</f>
        <v>2.1291458484570024E-3</v>
      </c>
      <c r="N175">
        <v>1.1014698391192698E-2</v>
      </c>
      <c r="O175">
        <v>2.2208125151236689E-3</v>
      </c>
    </row>
    <row r="176" spans="1:15" x14ac:dyDescent="0.25">
      <c r="A176" s="1">
        <v>43420</v>
      </c>
      <c r="B176">
        <v>47.187674999999999</v>
      </c>
      <c r="C176">
        <f t="shared" si="2"/>
        <v>1.1014698391192698E-2</v>
      </c>
      <c r="D176" s="13">
        <f>LN(B176/B175) - VLOOKUP(A176, 'Risk Free'!A$1:C$784, 3)/252</f>
        <v>1.0923031724526031E-2</v>
      </c>
      <c r="E176" s="13">
        <f>'S&amp;P'!D177</f>
        <v>-1.6876003981950372E-2</v>
      </c>
      <c r="N176">
        <v>-4.0438758127971416E-2</v>
      </c>
      <c r="O176">
        <v>-1.6783146839093228E-2</v>
      </c>
    </row>
    <row r="177" spans="1:15" x14ac:dyDescent="0.25">
      <c r="A177" s="1">
        <v>43423</v>
      </c>
      <c r="B177">
        <v>45.317532</v>
      </c>
      <c r="C177">
        <f t="shared" si="2"/>
        <v>-4.0438758127971416E-2</v>
      </c>
      <c r="D177" s="13">
        <f>LN(B177/B176) - VLOOKUP(A177, 'Risk Free'!A$1:C$784, 3)/252</f>
        <v>-4.0531615270828561E-2</v>
      </c>
      <c r="E177" s="13">
        <f>'S&amp;P'!D178</f>
        <v>-1.841081929716562E-2</v>
      </c>
      <c r="N177">
        <v>-4.8957146602681419E-2</v>
      </c>
      <c r="O177">
        <v>-1.8317962154308476E-2</v>
      </c>
    </row>
    <row r="178" spans="1:15" x14ac:dyDescent="0.25">
      <c r="A178" s="1">
        <v>43424</v>
      </c>
      <c r="B178">
        <v>43.152348000000003</v>
      </c>
      <c r="C178">
        <f t="shared" si="2"/>
        <v>-4.8957146602681419E-2</v>
      </c>
      <c r="D178" s="13">
        <f>LN(B178/B177) - VLOOKUP(A178, 'Risk Free'!A$1:C$784, 3)/252</f>
        <v>-4.9050003745538563E-2</v>
      </c>
      <c r="E178" s="13">
        <f>'S&amp;P'!D179</f>
        <v>2.9450036527933882E-3</v>
      </c>
      <c r="N178">
        <v>-1.130588976366422E-3</v>
      </c>
      <c r="O178">
        <v>3.038654446444182E-3</v>
      </c>
    </row>
    <row r="179" spans="1:15" x14ac:dyDescent="0.25">
      <c r="A179" s="1">
        <v>43425</v>
      </c>
      <c r="B179">
        <v>43.103588000000002</v>
      </c>
      <c r="C179">
        <f t="shared" si="2"/>
        <v>-1.130588976366422E-3</v>
      </c>
      <c r="D179" s="13">
        <f>LN(B179/B178) - VLOOKUP(A179, 'Risk Free'!A$1:C$784, 3)/252</f>
        <v>-1.2242397700172156E-3</v>
      </c>
      <c r="E179" s="13">
        <f>'S&amp;P'!D180</f>
        <v>-6.6701185595059147E-3</v>
      </c>
      <c r="N179">
        <v>-2.5726836104381055E-2</v>
      </c>
      <c r="O179">
        <v>-6.5764677658551214E-3</v>
      </c>
    </row>
    <row r="180" spans="1:15" x14ac:dyDescent="0.25">
      <c r="A180" s="1">
        <v>43427</v>
      </c>
      <c r="B180">
        <v>42.008811999999999</v>
      </c>
      <c r="C180">
        <f t="shared" si="2"/>
        <v>-2.5726836104381055E-2</v>
      </c>
      <c r="D180" s="13">
        <f>LN(B180/B179) - VLOOKUP(A180, 'Risk Free'!A$1:C$784, 3)/252</f>
        <v>-2.582048689803185E-2</v>
      </c>
      <c r="E180" s="13">
        <f>'S&amp;P'!D181</f>
        <v>1.5318968747733858E-2</v>
      </c>
      <c r="N180">
        <v>1.3432987080232344E-2</v>
      </c>
      <c r="O180">
        <v>1.5413016366781477E-2</v>
      </c>
    </row>
    <row r="181" spans="1:15" x14ac:dyDescent="0.25">
      <c r="A181" s="1">
        <v>43430</v>
      </c>
      <c r="B181">
        <v>42.576923000000001</v>
      </c>
      <c r="C181">
        <f t="shared" si="2"/>
        <v>1.3432987080232344E-2</v>
      </c>
      <c r="D181" s="13">
        <f>LN(B181/B180) - VLOOKUP(A181, 'Risk Free'!A$1:C$784, 3)/252</f>
        <v>1.3338939461184725E-2</v>
      </c>
      <c r="E181" s="13">
        <f>'S&amp;P'!D182</f>
        <v>3.1627444344094753E-3</v>
      </c>
      <c r="N181">
        <v>-2.1785501838476472E-3</v>
      </c>
      <c r="O181">
        <v>3.2563952280602691E-3</v>
      </c>
    </row>
    <row r="182" spans="1:15" x14ac:dyDescent="0.25">
      <c r="A182" s="1">
        <v>43431</v>
      </c>
      <c r="B182">
        <v>42.484268</v>
      </c>
      <c r="C182">
        <f t="shared" si="2"/>
        <v>-2.1785501838476472E-3</v>
      </c>
      <c r="D182" s="13">
        <f>LN(B182/B181) - VLOOKUP(A182, 'Risk Free'!A$1:C$784, 3)/252</f>
        <v>-2.272200977498441E-3</v>
      </c>
      <c r="E182" s="13">
        <f>'S&amp;P'!D183</f>
        <v>2.2620753970630261E-2</v>
      </c>
      <c r="N182">
        <v>3.7731866427092496E-2</v>
      </c>
      <c r="O182">
        <v>2.2714007938884229E-2</v>
      </c>
    </row>
    <row r="183" spans="1:15" x14ac:dyDescent="0.25">
      <c r="A183" s="1">
        <v>43432</v>
      </c>
      <c r="B183">
        <v>44.117905</v>
      </c>
      <c r="C183">
        <f t="shared" si="2"/>
        <v>3.7731866427092496E-2</v>
      </c>
      <c r="D183" s="13">
        <f>LN(B183/B182) - VLOOKUP(A183, 'Risk Free'!A$1:C$784, 3)/252</f>
        <v>3.7638612458838525E-2</v>
      </c>
      <c r="E183" s="13">
        <f>'S&amp;P'!D184</f>
        <v>-2.2921720133173167E-3</v>
      </c>
      <c r="N183">
        <v>-7.7116415060282956E-3</v>
      </c>
      <c r="O183">
        <v>-2.2001085212538245E-3</v>
      </c>
    </row>
    <row r="184" spans="1:15" x14ac:dyDescent="0.25">
      <c r="A184" s="1">
        <v>43433</v>
      </c>
      <c r="B184">
        <v>43.778992000000002</v>
      </c>
      <c r="C184">
        <f t="shared" si="2"/>
        <v>-7.7116415060282956E-3</v>
      </c>
      <c r="D184" s="13">
        <f>LN(B184/B183) - VLOOKUP(A184, 'Risk Free'!A$1:C$784, 3)/252</f>
        <v>-7.8037049980917879E-3</v>
      </c>
      <c r="E184" s="13">
        <f>'S&amp;P'!D185</f>
        <v>8.0601407415253189E-3</v>
      </c>
      <c r="N184">
        <v>-5.4170543153420504E-3</v>
      </c>
      <c r="O184">
        <v>8.1522042335888112E-3</v>
      </c>
    </row>
    <row r="185" spans="1:15" x14ac:dyDescent="0.25">
      <c r="A185" s="1">
        <v>43434</v>
      </c>
      <c r="B185">
        <v>43.542479999999998</v>
      </c>
      <c r="C185">
        <f t="shared" si="2"/>
        <v>-5.4170543153420504E-3</v>
      </c>
      <c r="D185" s="13">
        <f>LN(B185/B184) - VLOOKUP(A185, 'Risk Free'!A$1:C$784, 3)/252</f>
        <v>-5.5091178074055426E-3</v>
      </c>
      <c r="E185" s="13">
        <f>'S&amp;P'!D186</f>
        <v>1.0789074349970984E-2</v>
      </c>
      <c r="N185">
        <v>3.4345578756343996E-2</v>
      </c>
      <c r="O185">
        <v>1.0881931492828126E-2</v>
      </c>
    </row>
    <row r="186" spans="1:15" x14ac:dyDescent="0.25">
      <c r="A186" s="1">
        <v>43437</v>
      </c>
      <c r="B186">
        <v>45.063949999999998</v>
      </c>
      <c r="C186">
        <f t="shared" si="2"/>
        <v>3.4345578756343996E-2</v>
      </c>
      <c r="D186" s="13">
        <f>LN(B186/B185) - VLOOKUP(A186, 'Risk Free'!A$1:C$784, 3)/252</f>
        <v>3.4252721613486851E-2</v>
      </c>
      <c r="E186" s="13">
        <f>'S&amp;P'!D187</f>
        <v>-3.2994652986789233E-2</v>
      </c>
      <c r="N186">
        <v>-4.4985532515263535E-2</v>
      </c>
      <c r="O186">
        <v>-3.2900208542344787E-2</v>
      </c>
    </row>
    <row r="187" spans="1:15" x14ac:dyDescent="0.25">
      <c r="A187" s="1">
        <v>43438</v>
      </c>
      <c r="B187">
        <v>43.081645999999999</v>
      </c>
      <c r="C187">
        <f t="shared" si="2"/>
        <v>-4.4985532515263535E-2</v>
      </c>
      <c r="D187" s="13">
        <f>LN(B187/B186) - VLOOKUP(A187, 'Risk Free'!A$1:C$784, 3)/252</f>
        <v>-4.5079976959707981E-2</v>
      </c>
      <c r="E187" s="13">
        <f>'S&amp;P'!D188</f>
        <v>-1.6169988952303414E-3</v>
      </c>
      <c r="N187">
        <v>-1.1212032093742838E-2</v>
      </c>
      <c r="O187">
        <v>-1.5233481015795478E-3</v>
      </c>
    </row>
    <row r="188" spans="1:15" x14ac:dyDescent="0.25">
      <c r="A188" s="1">
        <v>43440</v>
      </c>
      <c r="B188">
        <v>42.601311000000003</v>
      </c>
      <c r="C188">
        <f t="shared" si="2"/>
        <v>-1.1212032093742838E-2</v>
      </c>
      <c r="D188" s="13">
        <f>LN(B188/B187) - VLOOKUP(A188, 'Risk Free'!A$1:C$784, 3)/252</f>
        <v>-1.1305682887393632E-2</v>
      </c>
      <c r="E188" s="13">
        <f>'S&amp;P'!D189</f>
        <v>-2.3689637206809975E-2</v>
      </c>
      <c r="N188">
        <v>-3.630833720008711E-2</v>
      </c>
      <c r="O188">
        <v>-2.3596383238556007E-2</v>
      </c>
    </row>
    <row r="189" spans="1:15" x14ac:dyDescent="0.25">
      <c r="A189" s="1">
        <v>43441</v>
      </c>
      <c r="B189">
        <v>41.082272000000003</v>
      </c>
      <c r="C189">
        <f t="shared" si="2"/>
        <v>-3.630833720008711E-2</v>
      </c>
      <c r="D189" s="13">
        <f>LN(B189/B188) - VLOOKUP(A189, 'Risk Free'!A$1:C$784, 3)/252</f>
        <v>-3.6401591168341081E-2</v>
      </c>
      <c r="E189" s="13">
        <f>'S&amp;P'!D190</f>
        <v>1.6665963813376121E-3</v>
      </c>
      <c r="N189">
        <v>6.5662728674138766E-3</v>
      </c>
      <c r="O189">
        <v>1.7606440003852311E-3</v>
      </c>
    </row>
    <row r="190" spans="1:15" x14ac:dyDescent="0.25">
      <c r="A190" s="1">
        <v>43444</v>
      </c>
      <c r="B190">
        <v>41.352916999999998</v>
      </c>
      <c r="C190">
        <f t="shared" si="2"/>
        <v>6.5662728674138766E-3</v>
      </c>
      <c r="D190" s="13">
        <f>LN(B190/B189) - VLOOKUP(A190, 'Risk Free'!A$1:C$784, 3)/252</f>
        <v>6.4722252483662571E-3</v>
      </c>
      <c r="E190" s="13">
        <f>'S&amp;P'!D191</f>
        <v>-4.5047951209960593E-4</v>
      </c>
      <c r="N190">
        <v>-5.7357728348675849E-3</v>
      </c>
      <c r="O190">
        <v>-3.564318930519869E-4</v>
      </c>
    </row>
    <row r="191" spans="1:15" x14ac:dyDescent="0.25">
      <c r="A191" s="1">
        <v>43445</v>
      </c>
      <c r="B191">
        <v>41.116405</v>
      </c>
      <c r="C191">
        <f t="shared" si="2"/>
        <v>-5.7357728348675849E-3</v>
      </c>
      <c r="D191" s="13">
        <f>LN(B191/B190) - VLOOKUP(A191, 'Risk Free'!A$1:C$784, 3)/252</f>
        <v>-5.8298204539152043E-3</v>
      </c>
      <c r="E191" s="13">
        <f>'S&amp;P'!D192</f>
        <v>5.3100150657842213E-3</v>
      </c>
      <c r="N191">
        <v>2.783380101540613E-3</v>
      </c>
      <c r="O191">
        <v>5.4048563356254914E-3</v>
      </c>
    </row>
    <row r="192" spans="1:15" x14ac:dyDescent="0.25">
      <c r="A192" s="1">
        <v>43446</v>
      </c>
      <c r="B192">
        <v>41.231006999999998</v>
      </c>
      <c r="C192">
        <f t="shared" si="2"/>
        <v>2.783380101540613E-3</v>
      </c>
      <c r="D192" s="13">
        <f>LN(B192/B191) - VLOOKUP(A192, 'Risk Free'!A$1:C$784, 3)/252</f>
        <v>2.6885388316993429E-3</v>
      </c>
      <c r="E192" s="13">
        <f>'S&amp;P'!D193</f>
        <v>-2.9438370884366427E-4</v>
      </c>
      <c r="N192">
        <v>1.0880801820347794E-2</v>
      </c>
      <c r="O192">
        <v>-1.999392643992198E-4</v>
      </c>
    </row>
    <row r="193" spans="1:15" x14ac:dyDescent="0.25">
      <c r="A193" s="1">
        <v>43447</v>
      </c>
      <c r="B193">
        <v>41.682082999999999</v>
      </c>
      <c r="C193">
        <f t="shared" si="2"/>
        <v>1.0880801820347794E-2</v>
      </c>
      <c r="D193" s="13">
        <f>LN(B193/B192) - VLOOKUP(A193, 'Risk Free'!A$1:C$784, 3)/252</f>
        <v>1.078635737590335E-2</v>
      </c>
      <c r="E193" s="13">
        <f>'S&amp;P'!D194</f>
        <v>-1.9365226369775262E-2</v>
      </c>
      <c r="N193">
        <v>-3.2520845733328599E-2</v>
      </c>
      <c r="O193">
        <v>-1.9271178750727643E-2</v>
      </c>
    </row>
    <row r="194" spans="1:15" x14ac:dyDescent="0.25">
      <c r="A194" s="1">
        <v>43448</v>
      </c>
      <c r="B194">
        <v>40.348351000000001</v>
      </c>
      <c r="C194">
        <f t="shared" si="2"/>
        <v>-3.2520845733328599E-2</v>
      </c>
      <c r="D194" s="13">
        <f>LN(B194/B193) - VLOOKUP(A194, 'Risk Free'!A$1:C$784, 3)/252</f>
        <v>-3.2614893352376217E-2</v>
      </c>
      <c r="E194" s="13">
        <f>'S&amp;P'!D195</f>
        <v>-2.108593138805253E-2</v>
      </c>
      <c r="N194">
        <v>-9.3497526081148963E-3</v>
      </c>
      <c r="O194">
        <v>-2.0992280594401735E-2</v>
      </c>
    </row>
    <row r="195" spans="1:15" x14ac:dyDescent="0.25">
      <c r="A195" s="1">
        <v>43451</v>
      </c>
      <c r="B195">
        <v>39.972861999999999</v>
      </c>
      <c r="C195">
        <f t="shared" si="2"/>
        <v>-9.3497526081148963E-3</v>
      </c>
      <c r="D195" s="13">
        <f>LN(B195/B194) - VLOOKUP(A195, 'Risk Free'!A$1:C$784, 3)/252</f>
        <v>-9.4434034017656897E-3</v>
      </c>
      <c r="E195" s="13">
        <f>'S&amp;P'!D196</f>
        <v>-6.4487847587074292E-6</v>
      </c>
      <c r="N195">
        <v>1.2908836070092045E-2</v>
      </c>
      <c r="O195">
        <v>8.6408358098435416E-5</v>
      </c>
    </row>
    <row r="196" spans="1:15" x14ac:dyDescent="0.25">
      <c r="A196" s="1">
        <v>43452</v>
      </c>
      <c r="B196">
        <v>40.49221</v>
      </c>
      <c r="C196">
        <f t="shared" ref="C196:C259" si="3">LN(B196/B195)</f>
        <v>1.2908836070092045E-2</v>
      </c>
      <c r="D196" s="13">
        <f>LN(B196/B195) - VLOOKUP(A196, 'Risk Free'!A$1:C$784, 3)/252</f>
        <v>1.2815978927234902E-2</v>
      </c>
      <c r="E196" s="13">
        <f>'S&amp;P'!D197</f>
        <v>-1.5608732081463652E-2</v>
      </c>
      <c r="N196">
        <v>-3.168867582662651E-2</v>
      </c>
      <c r="O196">
        <v>-1.5515478113209684E-2</v>
      </c>
    </row>
    <row r="197" spans="1:15" x14ac:dyDescent="0.25">
      <c r="A197" s="1">
        <v>43453</v>
      </c>
      <c r="B197">
        <v>39.229182999999999</v>
      </c>
      <c r="C197">
        <f t="shared" si="3"/>
        <v>-3.168867582662651E-2</v>
      </c>
      <c r="D197" s="13">
        <f>LN(B197/B196) - VLOOKUP(A197, 'Risk Free'!A$1:C$784, 3)/252</f>
        <v>-3.1781929794880481E-2</v>
      </c>
      <c r="E197" s="13">
        <f>'S&amp;P'!D198</f>
        <v>-1.5990650545954024E-2</v>
      </c>
      <c r="N197">
        <v>-2.555835448134303E-2</v>
      </c>
      <c r="O197">
        <v>-1.5897793403096879E-2</v>
      </c>
    </row>
    <row r="198" spans="1:15" x14ac:dyDescent="0.25">
      <c r="A198" s="1">
        <v>43454</v>
      </c>
      <c r="B198">
        <v>38.239254000000003</v>
      </c>
      <c r="C198">
        <f t="shared" si="3"/>
        <v>-2.555835448134303E-2</v>
      </c>
      <c r="D198" s="13">
        <f>LN(B198/B197) - VLOOKUP(A198, 'Risk Free'!A$1:C$784, 3)/252</f>
        <v>-2.5651211624200174E-2</v>
      </c>
      <c r="E198" s="13">
        <f>'S&amp;P'!D199</f>
        <v>-2.089605779634026E-2</v>
      </c>
      <c r="N198">
        <v>-3.9672355317816516E-2</v>
      </c>
      <c r="O198">
        <v>-2.0803200653483116E-2</v>
      </c>
    </row>
    <row r="199" spans="1:15" x14ac:dyDescent="0.25">
      <c r="A199" s="1">
        <v>43455</v>
      </c>
      <c r="B199">
        <v>36.751911</v>
      </c>
      <c r="C199">
        <f t="shared" si="3"/>
        <v>-3.9672355317816516E-2</v>
      </c>
      <c r="D199" s="13">
        <f>LN(B199/B198) - VLOOKUP(A199, 'Risk Free'!A$1:C$784, 3)/252</f>
        <v>-3.976521246067366E-2</v>
      </c>
      <c r="E199" s="13">
        <f>'S&amp;P'!D200</f>
        <v>-2.7582200843042328E-2</v>
      </c>
      <c r="N199">
        <v>-2.6214537990375028E-2</v>
      </c>
      <c r="O199">
        <v>-2.7486565922407408E-2</v>
      </c>
    </row>
    <row r="200" spans="1:15" x14ac:dyDescent="0.25">
      <c r="A200" s="1">
        <v>43458</v>
      </c>
      <c r="B200">
        <v>35.800995</v>
      </c>
      <c r="C200">
        <f t="shared" si="3"/>
        <v>-2.6214537990375028E-2</v>
      </c>
      <c r="D200" s="13">
        <f>LN(B200/B199) - VLOOKUP(A200, 'Risk Free'!A$1:C$784, 3)/252</f>
        <v>-2.6310172911009948E-2</v>
      </c>
      <c r="E200" s="13">
        <f>'S&amp;P'!D201</f>
        <v>4.8308397724268169E-2</v>
      </c>
      <c r="N200">
        <v>6.8052502156887573E-2</v>
      </c>
      <c r="O200">
        <v>4.8403238994109442E-2</v>
      </c>
    </row>
    <row r="201" spans="1:15" x14ac:dyDescent="0.25">
      <c r="A201" s="1">
        <v>43460</v>
      </c>
      <c r="B201">
        <v>38.322155000000002</v>
      </c>
      <c r="C201">
        <f t="shared" si="3"/>
        <v>6.8052502156887573E-2</v>
      </c>
      <c r="D201" s="13">
        <f>LN(B201/B200) - VLOOKUP(A201, 'Risk Free'!A$1:C$784, 3)/252</f>
        <v>6.7957660887046301E-2</v>
      </c>
      <c r="E201" s="13">
        <f>'S&amp;P'!D202</f>
        <v>8.4325269980180303E-3</v>
      </c>
      <c r="N201">
        <v>-6.5108420574228254E-3</v>
      </c>
      <c r="O201">
        <v>8.5261777916688236E-3</v>
      </c>
    </row>
    <row r="202" spans="1:15" x14ac:dyDescent="0.25">
      <c r="A202" s="1">
        <v>43461</v>
      </c>
      <c r="B202">
        <v>38.073456</v>
      </c>
      <c r="C202">
        <f t="shared" si="3"/>
        <v>-6.5108420574228254E-3</v>
      </c>
      <c r="D202" s="13">
        <f>LN(B202/B201) - VLOOKUP(A202, 'Risk Free'!A$1:C$784, 3)/252</f>
        <v>-6.6044928510736187E-3</v>
      </c>
      <c r="E202" s="13">
        <f>'S&amp;P'!D203</f>
        <v>-1.3355725595750932E-3</v>
      </c>
      <c r="N202">
        <v>5.1214174043074919E-4</v>
      </c>
      <c r="O202">
        <v>-1.2423185913211249E-3</v>
      </c>
    </row>
    <row r="203" spans="1:15" x14ac:dyDescent="0.25">
      <c r="A203" s="1">
        <v>43462</v>
      </c>
      <c r="B203">
        <v>38.092959999999998</v>
      </c>
      <c r="C203">
        <f t="shared" si="3"/>
        <v>5.1214174043074919E-4</v>
      </c>
      <c r="D203" s="13">
        <f>LN(B203/B202) - VLOOKUP(A203, 'Risk Free'!A$1:C$784, 3)/252</f>
        <v>4.1888777217678091E-4</v>
      </c>
      <c r="E203" s="13">
        <f>'S&amp;P'!D204</f>
        <v>8.3613448825493042E-3</v>
      </c>
      <c r="N203">
        <v>9.6188927505768962E-3</v>
      </c>
      <c r="O203">
        <v>8.4565829777873986E-3</v>
      </c>
    </row>
    <row r="204" spans="1:15" x14ac:dyDescent="0.25">
      <c r="A204" s="1">
        <v>43465</v>
      </c>
      <c r="B204">
        <v>38.46114</v>
      </c>
      <c r="C204">
        <f t="shared" si="3"/>
        <v>9.6188927505768962E-3</v>
      </c>
      <c r="D204" s="13">
        <f>LN(B204/B203) - VLOOKUP(A204, 'Risk Free'!A$1:C$784, 3)/252</f>
        <v>9.5236546553388018E-3</v>
      </c>
      <c r="E204" s="13">
        <f>'S&amp;P'!D205</f>
        <v>1.1736727274170996E-3</v>
      </c>
      <c r="N204">
        <v>1.1403453797052168E-3</v>
      </c>
      <c r="O204">
        <v>1.2677203464647186E-3</v>
      </c>
    </row>
    <row r="205" spans="1:15" x14ac:dyDescent="0.25">
      <c r="A205" s="1">
        <v>43467</v>
      </c>
      <c r="B205">
        <v>38.505023999999999</v>
      </c>
      <c r="C205">
        <f t="shared" si="3"/>
        <v>1.1403453797052168E-3</v>
      </c>
      <c r="D205" s="13">
        <f>LN(B205/B204) - VLOOKUP(A205, 'Risk Free'!A$1:C$784, 3)/252</f>
        <v>1.0462977606575977E-3</v>
      </c>
      <c r="E205" s="13">
        <f>'S&amp;P'!D206</f>
        <v>-2.5161927057186038E-2</v>
      </c>
      <c r="N205">
        <v>-0.10492435026063296</v>
      </c>
      <c r="O205">
        <v>-2.5068276263535243E-2</v>
      </c>
    </row>
    <row r="206" spans="1:15" x14ac:dyDescent="0.25">
      <c r="A206" s="1">
        <v>43468</v>
      </c>
      <c r="B206">
        <v>34.669640000000001</v>
      </c>
      <c r="C206">
        <f t="shared" si="3"/>
        <v>-0.10492435026063296</v>
      </c>
      <c r="D206" s="13">
        <f>LN(B206/B205) - VLOOKUP(A206, 'Risk Free'!A$1:C$784, 3)/252</f>
        <v>-0.10501800105428376</v>
      </c>
      <c r="E206" s="13">
        <f>'S&amp;P'!D207</f>
        <v>3.3665330699681265E-2</v>
      </c>
      <c r="N206">
        <v>4.1803222604156975E-2</v>
      </c>
      <c r="O206">
        <v>3.3759378318728883E-2</v>
      </c>
    </row>
    <row r="207" spans="1:15" x14ac:dyDescent="0.25">
      <c r="A207" s="1">
        <v>43469</v>
      </c>
      <c r="B207">
        <v>36.149661999999999</v>
      </c>
      <c r="C207">
        <f t="shared" si="3"/>
        <v>4.1803222604156975E-2</v>
      </c>
      <c r="D207" s="13">
        <f>LN(B207/B206) - VLOOKUP(A207, 'Risk Free'!A$1:C$784, 3)/252</f>
        <v>4.1709174985109357E-2</v>
      </c>
      <c r="E207" s="13">
        <f>'S&amp;P'!D208</f>
        <v>6.8903409134898081E-3</v>
      </c>
      <c r="N207">
        <v>-2.2282276079644216E-3</v>
      </c>
      <c r="O207">
        <v>6.9859758341247287E-3</v>
      </c>
    </row>
    <row r="208" spans="1:15" x14ac:dyDescent="0.25">
      <c r="A208" s="1">
        <v>43472</v>
      </c>
      <c r="B208">
        <v>36.069201999999997</v>
      </c>
      <c r="C208">
        <f t="shared" si="3"/>
        <v>-2.2282276079644216E-3</v>
      </c>
      <c r="D208" s="13">
        <f>LN(B208/B207) - VLOOKUP(A208, 'Risk Free'!A$1:C$784, 3)/252</f>
        <v>-2.3238625285993421E-3</v>
      </c>
      <c r="E208" s="13">
        <f>'S&amp;P'!D209</f>
        <v>9.5529635752318025E-3</v>
      </c>
      <c r="N208">
        <v>1.8883708298399263E-2</v>
      </c>
      <c r="O208">
        <v>9.648598495866724E-3</v>
      </c>
    </row>
    <row r="209" spans="1:15" x14ac:dyDescent="0.25">
      <c r="A209" s="1">
        <v>43473</v>
      </c>
      <c r="B209">
        <v>36.756793999999999</v>
      </c>
      <c r="C209">
        <f t="shared" si="3"/>
        <v>1.8883708298399263E-2</v>
      </c>
      <c r="D209" s="13">
        <f>LN(B209/B208) - VLOOKUP(A209, 'Risk Free'!A$1:C$784, 3)/252</f>
        <v>1.8788073377764343E-2</v>
      </c>
      <c r="E209" s="13">
        <f>'S&amp;P'!D210</f>
        <v>3.9944142089323315E-3</v>
      </c>
      <c r="N209">
        <v>1.6839073349415635E-2</v>
      </c>
      <c r="O209">
        <v>4.0896523041704267E-3</v>
      </c>
    </row>
    <row r="210" spans="1:15" x14ac:dyDescent="0.25">
      <c r="A210" s="1">
        <v>43474</v>
      </c>
      <c r="B210">
        <v>37.380985000000003</v>
      </c>
      <c r="C210">
        <f t="shared" si="3"/>
        <v>1.6839073349415635E-2</v>
      </c>
      <c r="D210" s="13">
        <f>LN(B210/B209) - VLOOKUP(A210, 'Risk Free'!A$1:C$784, 3)/252</f>
        <v>1.6743835254177539E-2</v>
      </c>
      <c r="E210" s="13">
        <f>'S&amp;P'!D211</f>
        <v>4.4138231881339363E-3</v>
      </c>
      <c r="N210">
        <v>3.1911802294160201E-3</v>
      </c>
      <c r="O210">
        <v>4.508267632578381E-3</v>
      </c>
    </row>
    <row r="211" spans="1:15" x14ac:dyDescent="0.25">
      <c r="A211" s="1">
        <v>43475</v>
      </c>
      <c r="B211">
        <v>37.500464999999998</v>
      </c>
      <c r="C211">
        <f t="shared" si="3"/>
        <v>3.1911802294160201E-3</v>
      </c>
      <c r="D211" s="13">
        <f>LN(B211/B210) - VLOOKUP(A211, 'Risk Free'!A$1:C$784, 3)/252</f>
        <v>3.0967357849715758E-3</v>
      </c>
      <c r="E211" s="13">
        <f>'S&amp;P'!D212</f>
        <v>-2.4079811991594555E-4</v>
      </c>
      <c r="N211">
        <v>-9.8663914170738151E-3</v>
      </c>
      <c r="O211">
        <v>-1.4635367547150111E-4</v>
      </c>
    </row>
    <row r="212" spans="1:15" x14ac:dyDescent="0.25">
      <c r="A212" s="1">
        <v>43476</v>
      </c>
      <c r="B212">
        <v>37.132289999999998</v>
      </c>
      <c r="C212">
        <f t="shared" si="3"/>
        <v>-9.8663914170738151E-3</v>
      </c>
      <c r="D212" s="13">
        <f>LN(B212/B211) - VLOOKUP(A212, 'Risk Free'!A$1:C$784, 3)/252</f>
        <v>-9.960835861518259E-3</v>
      </c>
      <c r="E212" s="13">
        <f>'S&amp;P'!D213</f>
        <v>-5.3666705153742507E-3</v>
      </c>
      <c r="N212">
        <v>-1.5151496036678206E-2</v>
      </c>
      <c r="O212">
        <v>-5.2714324201361554E-3</v>
      </c>
    </row>
    <row r="213" spans="1:15" x14ac:dyDescent="0.25">
      <c r="A213" s="1">
        <v>43479</v>
      </c>
      <c r="B213">
        <v>36.573920999999999</v>
      </c>
      <c r="C213">
        <f t="shared" si="3"/>
        <v>-1.5151496036678206E-2</v>
      </c>
      <c r="D213" s="13">
        <f>LN(B213/B212) - VLOOKUP(A213, 'Risk Free'!A$1:C$784, 3)/252</f>
        <v>-1.52467341319163E-2</v>
      </c>
      <c r="E213" s="13">
        <f>'S&amp;P'!D214</f>
        <v>1.0569403672886305E-2</v>
      </c>
      <c r="N213">
        <v>2.0260166281895899E-2</v>
      </c>
      <c r="O213">
        <v>1.06646417681244E-2</v>
      </c>
    </row>
    <row r="214" spans="1:15" x14ac:dyDescent="0.25">
      <c r="A214" s="1">
        <v>43480</v>
      </c>
      <c r="B214">
        <v>37.322471999999998</v>
      </c>
      <c r="C214">
        <f t="shared" si="3"/>
        <v>2.0260166281895899E-2</v>
      </c>
      <c r="D214" s="13">
        <f>LN(B214/B213) - VLOOKUP(A214, 'Risk Free'!A$1:C$784, 3)/252</f>
        <v>2.0164928186657802E-2</v>
      </c>
      <c r="E214" s="13">
        <f>'S&amp;P'!D215</f>
        <v>2.1250574616441839E-3</v>
      </c>
      <c r="N214">
        <v>1.2142507812271339E-2</v>
      </c>
      <c r="O214">
        <v>2.2195019060886282E-3</v>
      </c>
    </row>
    <row r="215" spans="1:15" x14ac:dyDescent="0.25">
      <c r="A215" s="1">
        <v>43481</v>
      </c>
      <c r="B215">
        <v>37.778422999999997</v>
      </c>
      <c r="C215">
        <f t="shared" si="3"/>
        <v>1.2142507812271339E-2</v>
      </c>
      <c r="D215" s="13">
        <f>LN(B215/B214) - VLOOKUP(A215, 'Risk Free'!A$1:C$784, 3)/252</f>
        <v>1.2048063367826895E-2</v>
      </c>
      <c r="E215" s="13">
        <f>'S&amp;P'!D216</f>
        <v>7.4687352352105834E-3</v>
      </c>
      <c r="N215">
        <v>5.9201165362909001E-3</v>
      </c>
      <c r="O215">
        <v>7.5627828542582029E-3</v>
      </c>
    </row>
    <row r="216" spans="1:15" x14ac:dyDescent="0.25">
      <c r="A216" s="1">
        <v>43482</v>
      </c>
      <c r="B216">
        <v>38.002738999999998</v>
      </c>
      <c r="C216">
        <f t="shared" si="3"/>
        <v>5.9201165362909001E-3</v>
      </c>
      <c r="D216" s="13">
        <f>LN(B216/B215) - VLOOKUP(A216, 'Risk Free'!A$1:C$784, 3)/252</f>
        <v>5.8260689172432807E-3</v>
      </c>
      <c r="E216" s="13">
        <f>'S&amp;P'!D217</f>
        <v>1.300326185338609E-2</v>
      </c>
      <c r="N216">
        <v>6.1405065836580598E-3</v>
      </c>
      <c r="O216">
        <v>1.3096912647036883E-2</v>
      </c>
    </row>
    <row r="217" spans="1:15" x14ac:dyDescent="0.25">
      <c r="A217" s="1">
        <v>43483</v>
      </c>
      <c r="B217">
        <v>38.236812999999998</v>
      </c>
      <c r="C217">
        <f t="shared" si="3"/>
        <v>6.1405065836580598E-3</v>
      </c>
      <c r="D217" s="13">
        <f>LN(B217/B216) - VLOOKUP(A217, 'Risk Free'!A$1:C$784, 3)/252</f>
        <v>6.0468557900072665E-3</v>
      </c>
      <c r="E217" s="13">
        <f>'S&amp;P'!D218</f>
        <v>-1.4352898807921311E-2</v>
      </c>
      <c r="N217">
        <v>-2.2701598415483363E-2</v>
      </c>
      <c r="O217">
        <v>-1.4258454363476867E-2</v>
      </c>
    </row>
    <row r="218" spans="1:15" x14ac:dyDescent="0.25">
      <c r="A218" s="1">
        <v>43487</v>
      </c>
      <c r="B218">
        <v>37.378554999999999</v>
      </c>
      <c r="C218">
        <f t="shared" si="3"/>
        <v>-2.2701598415483363E-2</v>
      </c>
      <c r="D218" s="13">
        <f>LN(B218/B217) - VLOOKUP(A218, 'Risk Free'!A$1:C$784, 3)/252</f>
        <v>-2.2796042859927809E-2</v>
      </c>
      <c r="E218" s="13">
        <f>'S&amp;P'!D219</f>
        <v>2.1068205396579023E-3</v>
      </c>
      <c r="N218">
        <v>4.0361147588150311E-3</v>
      </c>
      <c r="O218">
        <v>2.200471333308696E-3</v>
      </c>
    </row>
    <row r="219" spans="1:15" x14ac:dyDescent="0.25">
      <c r="A219" s="1">
        <v>43488</v>
      </c>
      <c r="B219">
        <v>37.529724000000002</v>
      </c>
      <c r="C219">
        <f t="shared" si="3"/>
        <v>4.0361147588150311E-3</v>
      </c>
      <c r="D219" s="13">
        <f>LN(B219/B218) - VLOOKUP(A219, 'Risk Free'!A$1:C$784, 3)/252</f>
        <v>3.9424639651642378E-3</v>
      </c>
      <c r="E219" s="13">
        <f>'S&amp;P'!D220</f>
        <v>1.2826685475920512E-3</v>
      </c>
      <c r="N219">
        <v>-7.9578303779897514E-3</v>
      </c>
      <c r="O219">
        <v>1.3747320396555432E-3</v>
      </c>
    </row>
    <row r="220" spans="1:15" x14ac:dyDescent="0.25">
      <c r="A220" s="1">
        <v>43489</v>
      </c>
      <c r="B220">
        <v>37.232253999999998</v>
      </c>
      <c r="C220">
        <f t="shared" si="3"/>
        <v>-7.9578303779897514E-3</v>
      </c>
      <c r="D220" s="13">
        <f>LN(B220/B219) - VLOOKUP(A220, 'Risk Free'!A$1:C$784, 3)/252</f>
        <v>-8.0498938700532437E-3</v>
      </c>
      <c r="E220" s="13">
        <f>'S&amp;P'!D221</f>
        <v>8.3600364596390277E-3</v>
      </c>
      <c r="N220">
        <v>3.2599487586857656E-2</v>
      </c>
      <c r="O220">
        <v>8.4528936024961705E-3</v>
      </c>
    </row>
    <row r="221" spans="1:15" x14ac:dyDescent="0.25">
      <c r="A221" s="1">
        <v>43490</v>
      </c>
      <c r="B221">
        <v>38.466006999999998</v>
      </c>
      <c r="C221">
        <f t="shared" si="3"/>
        <v>3.2599487586857656E-2</v>
      </c>
      <c r="D221" s="13">
        <f>LN(B221/B220) - VLOOKUP(A221, 'Risk Free'!A$1:C$784, 3)/252</f>
        <v>3.2506630444000512E-2</v>
      </c>
      <c r="E221" s="13">
        <f>'S&amp;P'!D222</f>
        <v>-7.9718567401634664E-3</v>
      </c>
      <c r="N221">
        <v>-9.2974928510653615E-3</v>
      </c>
      <c r="O221">
        <v>-7.8778091211158478E-3</v>
      </c>
    </row>
    <row r="222" spans="1:15" x14ac:dyDescent="0.25">
      <c r="A222" s="1">
        <v>43493</v>
      </c>
      <c r="B222">
        <v>38.110027000000002</v>
      </c>
      <c r="C222">
        <f t="shared" si="3"/>
        <v>-9.2974928510653615E-3</v>
      </c>
      <c r="D222" s="13">
        <f>LN(B222/B221) - VLOOKUP(A222, 'Risk Free'!A$1:C$784, 3)/252</f>
        <v>-9.3915404701129801E-3</v>
      </c>
      <c r="E222" s="13">
        <f>'S&amp;P'!D223</f>
        <v>-1.5513186170259617E-3</v>
      </c>
      <c r="N222">
        <v>-1.0418708101597556E-2</v>
      </c>
      <c r="O222">
        <v>-1.4572709979783426E-3</v>
      </c>
    </row>
    <row r="223" spans="1:15" x14ac:dyDescent="0.25">
      <c r="A223" s="1">
        <v>43494</v>
      </c>
      <c r="B223">
        <v>37.715031000000003</v>
      </c>
      <c r="C223">
        <f t="shared" si="3"/>
        <v>-1.0418708101597556E-2</v>
      </c>
      <c r="D223" s="13">
        <f>LN(B223/B222) - VLOOKUP(A223, 'Risk Free'!A$1:C$784, 3)/252</f>
        <v>-1.0512755720645174E-2</v>
      </c>
      <c r="E223" s="13">
        <f>'S&amp;P'!D224</f>
        <v>1.5335544060198483E-2</v>
      </c>
      <c r="N223">
        <v>6.610084942472555E-2</v>
      </c>
      <c r="O223">
        <v>1.5429591679246102E-2</v>
      </c>
    </row>
    <row r="224" spans="1:15" x14ac:dyDescent="0.25">
      <c r="A224" s="1">
        <v>43495</v>
      </c>
      <c r="B224">
        <v>40.292267000000002</v>
      </c>
      <c r="C224">
        <f t="shared" si="3"/>
        <v>6.610084942472555E-2</v>
      </c>
      <c r="D224" s="13">
        <f>LN(B224/B223) - VLOOKUP(A224, 'Risk Free'!A$1:C$784, 3)/252</f>
        <v>6.6006801805677931E-2</v>
      </c>
      <c r="E224" s="13">
        <f>'S&amp;P'!D225</f>
        <v>8.4669801142901006E-3</v>
      </c>
      <c r="N224">
        <v>7.1756003534370434E-3</v>
      </c>
      <c r="O224">
        <v>8.560630907940894E-3</v>
      </c>
    </row>
    <row r="225" spans="1:15" x14ac:dyDescent="0.25">
      <c r="A225" s="1">
        <v>43496</v>
      </c>
      <c r="B225">
        <v>40.582428</v>
      </c>
      <c r="C225">
        <f t="shared" si="3"/>
        <v>7.1756003534370434E-3</v>
      </c>
      <c r="D225" s="13">
        <f>LN(B225/B224) - VLOOKUP(A225, 'Risk Free'!A$1:C$784, 3)/252</f>
        <v>7.08194955978625E-3</v>
      </c>
      <c r="E225" s="13">
        <f>'S&amp;P'!D226</f>
        <v>8.0497790617886091E-4</v>
      </c>
      <c r="N225">
        <v>4.8058516232194159E-4</v>
      </c>
      <c r="O225">
        <v>8.9823187443282919E-4</v>
      </c>
    </row>
    <row r="226" spans="1:15" x14ac:dyDescent="0.25">
      <c r="A226" s="1">
        <v>43497</v>
      </c>
      <c r="B226">
        <v>40.601936000000002</v>
      </c>
      <c r="C226">
        <f t="shared" si="3"/>
        <v>4.8058516232194159E-4</v>
      </c>
      <c r="D226" s="13">
        <f>LN(B226/B225) - VLOOKUP(A226, 'Risk Free'!A$1:C$784, 3)/252</f>
        <v>3.8733119406797337E-4</v>
      </c>
      <c r="E226" s="13">
        <f>'S&amp;P'!D227</f>
        <v>6.6593013163091337E-3</v>
      </c>
      <c r="N226">
        <v>2.8008866916120683E-2</v>
      </c>
      <c r="O226">
        <v>6.7533489353567532E-3</v>
      </c>
    </row>
    <row r="227" spans="1:15" x14ac:dyDescent="0.25">
      <c r="A227" s="1">
        <v>43500</v>
      </c>
      <c r="B227">
        <v>41.755226</v>
      </c>
      <c r="C227">
        <f t="shared" si="3"/>
        <v>2.8008866916120683E-2</v>
      </c>
      <c r="D227" s="13">
        <f>LN(B227/B226) - VLOOKUP(A227, 'Risk Free'!A$1:C$784, 3)/252</f>
        <v>2.7914819297073065E-2</v>
      </c>
      <c r="E227" s="13">
        <f>'S&amp;P'!D228</f>
        <v>4.6033836603954475E-3</v>
      </c>
      <c r="N227">
        <v>1.6964921240258352E-2</v>
      </c>
      <c r="O227">
        <v>4.697431279443067E-3</v>
      </c>
    </row>
    <row r="228" spans="1:15" x14ac:dyDescent="0.25">
      <c r="A228" s="1">
        <v>43501</v>
      </c>
      <c r="B228">
        <v>42.469642999999998</v>
      </c>
      <c r="C228">
        <f t="shared" si="3"/>
        <v>1.6964921240258352E-2</v>
      </c>
      <c r="D228" s="13">
        <f>LN(B228/B227) - VLOOKUP(A228, 'Risk Free'!A$1:C$784, 3)/252</f>
        <v>1.6870873621210734E-2</v>
      </c>
      <c r="E228" s="13">
        <f>'S&amp;P'!D229</f>
        <v>-2.3210204974907964E-3</v>
      </c>
      <c r="N228">
        <v>3.443043403730271E-4</v>
      </c>
      <c r="O228">
        <v>-2.2269728784431774E-3</v>
      </c>
    </row>
    <row r="229" spans="1:15" x14ac:dyDescent="0.25">
      <c r="A229" s="1">
        <v>43502</v>
      </c>
      <c r="B229">
        <v>42.484268</v>
      </c>
      <c r="C229">
        <f t="shared" si="3"/>
        <v>3.443043403730271E-4</v>
      </c>
      <c r="D229" s="13">
        <f>LN(B229/B228) - VLOOKUP(A229, 'Risk Free'!A$1:C$784, 3)/252</f>
        <v>2.5025672132540807E-4</v>
      </c>
      <c r="E229" s="13">
        <f>'S&amp;P'!D230</f>
        <v>-9.4952195398569222E-3</v>
      </c>
      <c r="N229">
        <v>-1.9120938569728831E-2</v>
      </c>
      <c r="O229">
        <v>-9.4011719208093036E-3</v>
      </c>
    </row>
    <row r="230" spans="1:15" x14ac:dyDescent="0.25">
      <c r="A230" s="1">
        <v>43503</v>
      </c>
      <c r="B230">
        <v>41.679645999999998</v>
      </c>
      <c r="C230">
        <f t="shared" si="3"/>
        <v>-1.9120938569728831E-2</v>
      </c>
      <c r="D230" s="13">
        <f>LN(B230/B229) - VLOOKUP(A230, 'Risk Free'!A$1:C$784, 3)/252</f>
        <v>-1.9214986188776449E-2</v>
      </c>
      <c r="E230" s="13">
        <f>'S&amp;P'!D231</f>
        <v>5.8158944210217635E-4</v>
      </c>
      <c r="N230">
        <v>1.1742003739010208E-3</v>
      </c>
      <c r="O230">
        <v>6.7603388654662077E-4</v>
      </c>
    </row>
    <row r="231" spans="1:15" x14ac:dyDescent="0.25">
      <c r="A231" s="1">
        <v>43504</v>
      </c>
      <c r="B231">
        <v>41.728614999999998</v>
      </c>
      <c r="C231">
        <f t="shared" si="3"/>
        <v>1.1742003739010208E-3</v>
      </c>
      <c r="D231" s="13">
        <f>LN(B231/B230) - VLOOKUP(A231, 'Risk Free'!A$1:C$784, 3)/252</f>
        <v>1.0797559294565763E-3</v>
      </c>
      <c r="E231" s="13">
        <f>'S&amp;P'!D232</f>
        <v>6.1355241301699068E-4</v>
      </c>
      <c r="N231">
        <v>-5.7674496761482633E-3</v>
      </c>
      <c r="O231">
        <v>7.0879050825508596E-4</v>
      </c>
    </row>
    <row r="232" spans="1:15" x14ac:dyDescent="0.25">
      <c r="A232" s="1">
        <v>43507</v>
      </c>
      <c r="B232">
        <v>41.488639999999997</v>
      </c>
      <c r="C232">
        <f t="shared" si="3"/>
        <v>-5.7674496761482633E-3</v>
      </c>
      <c r="D232" s="13">
        <f>LN(B232/B231) - VLOOKUP(A232, 'Risk Free'!A$1:C$784, 3)/252</f>
        <v>-5.8626877713863585E-3</v>
      </c>
      <c r="E232" s="13">
        <f>'S&amp;P'!D233</f>
        <v>1.2713433593391435E-2</v>
      </c>
      <c r="N232">
        <v>8.5804055256272823E-3</v>
      </c>
      <c r="O232">
        <v>1.2807878037835878E-2</v>
      </c>
    </row>
    <row r="233" spans="1:15" x14ac:dyDescent="0.25">
      <c r="A233" s="1">
        <v>43508</v>
      </c>
      <c r="B233">
        <v>41.846161000000002</v>
      </c>
      <c r="C233">
        <f t="shared" si="3"/>
        <v>8.5804055256272823E-3</v>
      </c>
      <c r="D233" s="13">
        <f>LN(B233/B232) - VLOOKUP(A233, 'Risk Free'!A$1:C$784, 3)/252</f>
        <v>8.4859610811828384E-3</v>
      </c>
      <c r="E233" s="13">
        <f>'S&amp;P'!D234</f>
        <v>2.9245725662764175E-3</v>
      </c>
      <c r="N233">
        <v>-4.1635408385640111E-3</v>
      </c>
      <c r="O233">
        <v>3.0194138361176875E-3</v>
      </c>
    </row>
    <row r="234" spans="1:15" x14ac:dyDescent="0.25">
      <c r="A234" s="1">
        <v>43509</v>
      </c>
      <c r="B234">
        <v>41.672294999999998</v>
      </c>
      <c r="C234">
        <f t="shared" si="3"/>
        <v>-4.1635408385640111E-3</v>
      </c>
      <c r="D234" s="13">
        <f>LN(B234/B233) - VLOOKUP(A234, 'Risk Free'!A$1:C$784, 3)/252</f>
        <v>-4.2583821084052811E-3</v>
      </c>
      <c r="E234" s="13">
        <f>'S&amp;P'!D235</f>
        <v>-2.7495900731414162E-3</v>
      </c>
      <c r="N234">
        <v>3.636687092014707E-3</v>
      </c>
      <c r="O234">
        <v>-2.6551456286969719E-3</v>
      </c>
    </row>
    <row r="235" spans="1:15" x14ac:dyDescent="0.25">
      <c r="A235" s="1">
        <v>43510</v>
      </c>
      <c r="B235">
        <v>41.824120000000001</v>
      </c>
      <c r="C235">
        <f t="shared" si="3"/>
        <v>3.636687092014707E-3</v>
      </c>
      <c r="D235" s="13">
        <f>LN(B235/B234) - VLOOKUP(A235, 'Risk Free'!A$1:C$784, 3)/252</f>
        <v>3.5422426475702627E-3</v>
      </c>
      <c r="E235" s="13">
        <f>'S&amp;P'!D236</f>
        <v>1.0725517923361839E-2</v>
      </c>
      <c r="N235">
        <v>-2.2275109329857106E-3</v>
      </c>
      <c r="O235">
        <v>1.0819962367806283E-2</v>
      </c>
    </row>
    <row r="236" spans="1:15" x14ac:dyDescent="0.25">
      <c r="A236" s="1">
        <v>43511</v>
      </c>
      <c r="B236">
        <v>41.731059999999999</v>
      </c>
      <c r="C236">
        <f t="shared" si="3"/>
        <v>-2.2275109329857106E-3</v>
      </c>
      <c r="D236" s="13">
        <f>LN(B236/B235) - VLOOKUP(A236, 'Risk Free'!A$1:C$784, 3)/252</f>
        <v>-2.321955377430155E-3</v>
      </c>
      <c r="E236" s="13">
        <f>'S&amp;P'!D237</f>
        <v>1.4020180766726124E-3</v>
      </c>
      <c r="N236">
        <v>2.9883372658108614E-3</v>
      </c>
      <c r="O236">
        <v>1.4976529973075329E-3</v>
      </c>
    </row>
    <row r="237" spans="1:15" x14ac:dyDescent="0.25">
      <c r="A237" s="1">
        <v>43515</v>
      </c>
      <c r="B237">
        <v>41.855953</v>
      </c>
      <c r="C237">
        <f t="shared" si="3"/>
        <v>2.9883372658108614E-3</v>
      </c>
      <c r="D237" s="13">
        <f>LN(B237/B236) - VLOOKUP(A237, 'Risk Free'!A$1:C$784, 3)/252</f>
        <v>2.8927023451759408E-3</v>
      </c>
      <c r="E237" s="13">
        <f>'S&amp;P'!D238</f>
        <v>1.6803165130499188E-3</v>
      </c>
      <c r="N237">
        <v>6.4147859754341389E-3</v>
      </c>
      <c r="O237">
        <v>1.7755546082880141E-3</v>
      </c>
    </row>
    <row r="238" spans="1:15" x14ac:dyDescent="0.25">
      <c r="A238" s="1">
        <v>43516</v>
      </c>
      <c r="B238">
        <v>42.125312999999998</v>
      </c>
      <c r="C238">
        <f t="shared" si="3"/>
        <v>6.4147859754341389E-3</v>
      </c>
      <c r="D238" s="13">
        <f>LN(B238/B237) - VLOOKUP(A238, 'Risk Free'!A$1:C$784, 3)/252</f>
        <v>6.3195478801960437E-3</v>
      </c>
      <c r="E238" s="13">
        <f>'S&amp;P'!D239</f>
        <v>-3.6278827239519186E-3</v>
      </c>
      <c r="N238">
        <v>-5.6546096791965702E-3</v>
      </c>
      <c r="O238">
        <v>-3.5326446287138233E-3</v>
      </c>
    </row>
    <row r="239" spans="1:15" x14ac:dyDescent="0.25">
      <c r="A239" s="1">
        <v>43517</v>
      </c>
      <c r="B239">
        <v>41.887782999999999</v>
      </c>
      <c r="C239">
        <f t="shared" si="3"/>
        <v>-5.6546096791965702E-3</v>
      </c>
      <c r="D239" s="13">
        <f>LN(B239/B238) - VLOOKUP(A239, 'Risk Free'!A$1:C$784, 3)/252</f>
        <v>-5.7498477744346655E-3</v>
      </c>
      <c r="E239" s="13">
        <f>'S&amp;P'!D240</f>
        <v>6.2949895175393221E-3</v>
      </c>
      <c r="N239">
        <v>1.110395551432054E-2</v>
      </c>
      <c r="O239">
        <v>6.3906244381742427E-3</v>
      </c>
    </row>
    <row r="240" spans="1:15" x14ac:dyDescent="0.25">
      <c r="A240" s="1">
        <v>43518</v>
      </c>
      <c r="B240">
        <v>42.355494999999998</v>
      </c>
      <c r="C240">
        <f t="shared" si="3"/>
        <v>1.110395551432054E-2</v>
      </c>
      <c r="D240" s="13">
        <f>LN(B240/B239) - VLOOKUP(A240, 'Risk Free'!A$1:C$784, 3)/252</f>
        <v>1.1008320593685618E-2</v>
      </c>
      <c r="E240" s="13">
        <f>'S&amp;P'!D241</f>
        <v>1.1350063103707315E-3</v>
      </c>
      <c r="N240">
        <v>7.2579648419961772E-3</v>
      </c>
      <c r="O240">
        <v>1.2310380564024776E-3</v>
      </c>
    </row>
    <row r="241" spans="1:15" x14ac:dyDescent="0.25">
      <c r="A241" s="1">
        <v>43521</v>
      </c>
      <c r="B241">
        <v>42.664028000000002</v>
      </c>
      <c r="C241">
        <f t="shared" si="3"/>
        <v>7.2579648419961772E-3</v>
      </c>
      <c r="D241" s="13">
        <f>LN(B241/B240) - VLOOKUP(A241, 'Risk Free'!A$1:C$784, 3)/252</f>
        <v>7.1619330959644314E-3</v>
      </c>
      <c r="E241" s="13">
        <f>'S&amp;P'!D242</f>
        <v>-8.8593439636857371E-4</v>
      </c>
      <c r="N241">
        <v>5.736912096190788E-4</v>
      </c>
      <c r="O241">
        <v>-7.9069630113047843E-4</v>
      </c>
    </row>
    <row r="242" spans="1:15" x14ac:dyDescent="0.25">
      <c r="A242" s="1">
        <v>43522</v>
      </c>
      <c r="B242">
        <v>42.688510999999998</v>
      </c>
      <c r="C242">
        <f t="shared" si="3"/>
        <v>5.736912096190788E-4</v>
      </c>
      <c r="D242" s="13">
        <f>LN(B242/B241) - VLOOKUP(A242, 'Risk Free'!A$1:C$784, 3)/252</f>
        <v>4.7845311438098357E-4</v>
      </c>
      <c r="E242" s="13">
        <f>'S&amp;P'!D243</f>
        <v>-6.3942851802800584E-4</v>
      </c>
      <c r="N242">
        <v>3.0929073297523858E-3</v>
      </c>
      <c r="O242">
        <v>-5.4419042278991056E-4</v>
      </c>
    </row>
    <row r="243" spans="1:15" x14ac:dyDescent="0.25">
      <c r="A243" s="1">
        <v>43523</v>
      </c>
      <c r="B243">
        <v>42.820746999999997</v>
      </c>
      <c r="C243">
        <f t="shared" si="3"/>
        <v>3.0929073297523858E-3</v>
      </c>
      <c r="D243" s="13">
        <f>LN(B243/B242) - VLOOKUP(A243, 'Risk Free'!A$1:C$784, 3)/252</f>
        <v>2.9976692345142905E-3</v>
      </c>
      <c r="E243" s="13">
        <f>'S&amp;P'!D244</f>
        <v>-2.924784153927685E-3</v>
      </c>
      <c r="N243">
        <v>-9.8845074514230333E-3</v>
      </c>
      <c r="O243">
        <v>-2.8295460586895897E-3</v>
      </c>
    </row>
    <row r="244" spans="1:15" x14ac:dyDescent="0.25">
      <c r="A244" s="1">
        <v>43524</v>
      </c>
      <c r="B244">
        <v>42.399569999999997</v>
      </c>
      <c r="C244">
        <f t="shared" si="3"/>
        <v>-9.8845074514230333E-3</v>
      </c>
      <c r="D244" s="13">
        <f>LN(B244/B243) - VLOOKUP(A244, 'Risk Free'!A$1:C$784, 3)/252</f>
        <v>-9.9797455466611278E-3</v>
      </c>
      <c r="E244" s="13">
        <f>'S&amp;P'!D245</f>
        <v>6.7768327105194818E-3</v>
      </c>
      <c r="N244">
        <v>1.045619297655383E-2</v>
      </c>
      <c r="O244">
        <v>6.8716739803607518E-3</v>
      </c>
    </row>
    <row r="245" spans="1:15" x14ac:dyDescent="0.25">
      <c r="A245" s="1">
        <v>43525</v>
      </c>
      <c r="B245">
        <v>42.845233999999998</v>
      </c>
      <c r="C245">
        <f t="shared" si="3"/>
        <v>1.045619297655383E-2</v>
      </c>
      <c r="D245" s="13">
        <f>LN(B245/B244) - VLOOKUP(A245, 'Risk Free'!A$1:C$784, 3)/252</f>
        <v>1.0361351706712561E-2</v>
      </c>
      <c r="E245" s="13">
        <f>'S&amp;P'!D246</f>
        <v>-3.9837841949011722E-3</v>
      </c>
      <c r="N245">
        <v>5.016775774418912E-3</v>
      </c>
      <c r="O245">
        <v>-3.8881492742662512E-3</v>
      </c>
    </row>
    <row r="246" spans="1:15" x14ac:dyDescent="0.25">
      <c r="A246" s="1">
        <v>43528</v>
      </c>
      <c r="B246">
        <v>43.060718999999999</v>
      </c>
      <c r="C246">
        <f t="shared" si="3"/>
        <v>5.016775774418912E-3</v>
      </c>
      <c r="D246" s="13">
        <f>LN(B246/B245) - VLOOKUP(A246, 'Risk Free'!A$1:C$784, 3)/252</f>
        <v>4.9211408537839915E-3</v>
      </c>
      <c r="E246" s="13">
        <f>'S&amp;P'!D247</f>
        <v>-1.2277524234962243E-3</v>
      </c>
      <c r="N246">
        <v>-1.8214602570750652E-3</v>
      </c>
      <c r="O246">
        <v>-1.1321175028613038E-3</v>
      </c>
    </row>
    <row r="247" spans="1:15" x14ac:dyDescent="0.25">
      <c r="A247" s="1">
        <v>43529</v>
      </c>
      <c r="B247">
        <v>42.982357</v>
      </c>
      <c r="C247">
        <f t="shared" si="3"/>
        <v>-1.8214602570750652E-3</v>
      </c>
      <c r="D247" s="13">
        <f>LN(B247/B246) - VLOOKUP(A247, 'Risk Free'!A$1:C$784, 3)/252</f>
        <v>-1.9170951777099858E-3</v>
      </c>
      <c r="E247" s="13">
        <f>'S&amp;P'!D248</f>
        <v>-6.6411259131328249E-3</v>
      </c>
      <c r="N247">
        <v>-5.7704663524690081E-3</v>
      </c>
      <c r="O247">
        <v>-6.5454909924979043E-3</v>
      </c>
    </row>
    <row r="248" spans="1:15" x14ac:dyDescent="0.25">
      <c r="A248" s="1">
        <v>43530</v>
      </c>
      <c r="B248">
        <v>42.735042999999997</v>
      </c>
      <c r="C248">
        <f t="shared" si="3"/>
        <v>-5.7704663524690081E-3</v>
      </c>
      <c r="D248" s="13">
        <f>LN(B248/B247) - VLOOKUP(A248, 'Risk Free'!A$1:C$784, 3)/252</f>
        <v>-5.8661012731039287E-3</v>
      </c>
      <c r="E248" s="13">
        <f>'S&amp;P'!D249</f>
        <v>-8.2541419841981566E-3</v>
      </c>
      <c r="N248">
        <v>-1.1642201116380422E-2</v>
      </c>
      <c r="O248">
        <v>-8.1589038889600621E-3</v>
      </c>
    </row>
    <row r="249" spans="1:15" x14ac:dyDescent="0.25">
      <c r="A249" s="1">
        <v>43531</v>
      </c>
      <c r="B249">
        <v>42.240397999999999</v>
      </c>
      <c r="C249">
        <f t="shared" si="3"/>
        <v>-1.1642201116380422E-2</v>
      </c>
      <c r="D249" s="13">
        <f>LN(B249/B248) - VLOOKUP(A249, 'Risk Free'!A$1:C$784, 3)/252</f>
        <v>-1.1737439211618517E-2</v>
      </c>
      <c r="E249" s="13">
        <f>'S&amp;P'!D250</f>
        <v>-2.2296488404735769E-3</v>
      </c>
      <c r="N249">
        <v>2.3740276347271137E-3</v>
      </c>
      <c r="O249">
        <v>-2.1340139198386563E-3</v>
      </c>
    </row>
    <row r="250" spans="1:15" x14ac:dyDescent="0.25">
      <c r="A250" s="1">
        <v>43532</v>
      </c>
      <c r="B250">
        <v>42.340797000000002</v>
      </c>
      <c r="C250">
        <f t="shared" si="3"/>
        <v>2.3740276347271137E-3</v>
      </c>
      <c r="D250" s="13">
        <f>LN(B250/B249) - VLOOKUP(A250, 'Risk Free'!A$1:C$784, 3)/252</f>
        <v>2.2783927140921931E-3</v>
      </c>
      <c r="E250" s="13">
        <f>'S&amp;P'!D251</f>
        <v>1.4463908020360189E-2</v>
      </c>
      <c r="N250">
        <v>3.4055749606159182E-2</v>
      </c>
      <c r="O250">
        <v>1.455954294099511E-2</v>
      </c>
    </row>
    <row r="251" spans="1:15" x14ac:dyDescent="0.25">
      <c r="A251" s="1">
        <v>43535</v>
      </c>
      <c r="B251">
        <v>43.807578999999997</v>
      </c>
      <c r="C251">
        <f t="shared" si="3"/>
        <v>3.4055749606159182E-2</v>
      </c>
      <c r="D251" s="13">
        <f>LN(B251/B250) - VLOOKUP(A251, 'Risk Free'!A$1:C$784, 3)/252</f>
        <v>3.3960114685524262E-2</v>
      </c>
      <c r="E251" s="13">
        <f>'S&amp;P'!D252</f>
        <v>2.8533413537829067E-3</v>
      </c>
      <c r="N251">
        <v>1.1172736514954226E-2</v>
      </c>
      <c r="O251">
        <v>2.9489762744178273E-3</v>
      </c>
    </row>
    <row r="252" spans="1:15" x14ac:dyDescent="0.25">
      <c r="A252" s="1">
        <v>43536</v>
      </c>
      <c r="B252">
        <v>44.299773999999999</v>
      </c>
      <c r="C252">
        <f t="shared" si="3"/>
        <v>1.1172736514954226E-2</v>
      </c>
      <c r="D252" s="13">
        <f>LN(B252/B251) - VLOOKUP(A252, 'Risk Free'!A$1:C$784, 3)/252</f>
        <v>1.1077101594319304E-2</v>
      </c>
      <c r="E252" s="13">
        <f>'S&amp;P'!D253</f>
        <v>6.8303434518093746E-3</v>
      </c>
      <c r="N252">
        <v>4.412238186893529E-3</v>
      </c>
      <c r="O252">
        <v>6.9255815470474699E-3</v>
      </c>
    </row>
    <row r="253" spans="1:15" x14ac:dyDescent="0.25">
      <c r="A253" s="1">
        <v>43537</v>
      </c>
      <c r="B253">
        <v>44.495666999999997</v>
      </c>
      <c r="C253">
        <f t="shared" si="3"/>
        <v>4.412238186893529E-3</v>
      </c>
      <c r="D253" s="13">
        <f>LN(B253/B252) - VLOOKUP(A253, 'Risk Free'!A$1:C$784, 3)/252</f>
        <v>4.3170000916554338E-3</v>
      </c>
      <c r="E253" s="13">
        <f>'S&amp;P'!D254</f>
        <v>-9.6365826584154241E-4</v>
      </c>
      <c r="N253">
        <v>1.1055164015529469E-2</v>
      </c>
      <c r="O253">
        <v>-8.6842017060344712E-4</v>
      </c>
    </row>
    <row r="254" spans="1:15" x14ac:dyDescent="0.25">
      <c r="A254" s="1">
        <v>43538</v>
      </c>
      <c r="B254">
        <v>44.990302999999997</v>
      </c>
      <c r="C254">
        <f t="shared" si="3"/>
        <v>1.1055164015529469E-2</v>
      </c>
      <c r="D254" s="13">
        <f>LN(B254/B253) - VLOOKUP(A254, 'Risk Free'!A$1:C$784, 3)/252</f>
        <v>1.0959925920291375E-2</v>
      </c>
      <c r="E254" s="13">
        <f>'S&amp;P'!D255</f>
        <v>4.8772812786976438E-3</v>
      </c>
      <c r="N254">
        <v>1.2924410851292178E-2</v>
      </c>
      <c r="O254">
        <v>4.972519373935739E-3</v>
      </c>
    </row>
    <row r="255" spans="1:15" x14ac:dyDescent="0.25">
      <c r="A255" s="1">
        <v>43539</v>
      </c>
      <c r="B255">
        <v>45.57555</v>
      </c>
      <c r="C255">
        <f t="shared" si="3"/>
        <v>1.2924410851292178E-2</v>
      </c>
      <c r="D255" s="13">
        <f>LN(B255/B254) - VLOOKUP(A255, 'Risk Free'!A$1:C$784, 3)/252</f>
        <v>1.2829172756054084E-2</v>
      </c>
      <c r="E255" s="13">
        <f>'S&amp;P'!D256</f>
        <v>3.6042692921957461E-3</v>
      </c>
      <c r="N255">
        <v>1.0156940623325939E-2</v>
      </c>
      <c r="O255">
        <v>3.6991105620370161E-3</v>
      </c>
    </row>
    <row r="256" spans="1:15" x14ac:dyDescent="0.25">
      <c r="A256" s="1">
        <v>43542</v>
      </c>
      <c r="B256">
        <v>46.040816999999997</v>
      </c>
      <c r="C256">
        <f t="shared" si="3"/>
        <v>1.0156940623325939E-2</v>
      </c>
      <c r="D256" s="13">
        <f>LN(B256/B255) - VLOOKUP(A256, 'Risk Free'!A$1:C$784, 3)/252</f>
        <v>1.006209935348467E-2</v>
      </c>
      <c r="E256" s="13">
        <f>'S&amp;P'!D257</f>
        <v>-2.2624981691995018E-4</v>
      </c>
      <c r="N256">
        <v>-7.9563622828865421E-3</v>
      </c>
      <c r="O256">
        <v>-1.3061489628502955E-4</v>
      </c>
    </row>
    <row r="257" spans="1:15" x14ac:dyDescent="0.25">
      <c r="A257" s="1">
        <v>43543</v>
      </c>
      <c r="B257">
        <v>45.675953</v>
      </c>
      <c r="C257">
        <f t="shared" si="3"/>
        <v>-7.9563622828865421E-3</v>
      </c>
      <c r="D257" s="13">
        <f>LN(B257/B256) - VLOOKUP(A257, 'Risk Free'!A$1:C$784, 3)/252</f>
        <v>-8.0519972035214635E-3</v>
      </c>
      <c r="E257" s="13">
        <f>'S&amp;P'!D258</f>
        <v>-3.0446974378598468E-3</v>
      </c>
      <c r="N257">
        <v>8.7006202610346826E-3</v>
      </c>
      <c r="O257">
        <v>-2.9486656918281009E-3</v>
      </c>
    </row>
    <row r="258" spans="1:15" x14ac:dyDescent="0.25">
      <c r="A258" s="1">
        <v>43544</v>
      </c>
      <c r="B258">
        <v>46.075096000000002</v>
      </c>
      <c r="C258">
        <f t="shared" si="3"/>
        <v>8.7006202610346826E-3</v>
      </c>
      <c r="D258" s="13">
        <f>LN(B258/B257) - VLOOKUP(A258, 'Risk Free'!A$1:C$784, 3)/252</f>
        <v>8.604588515002936E-3</v>
      </c>
      <c r="E258" s="13">
        <f>'S&amp;P'!D259</f>
        <v>1.0697621055794894E-2</v>
      </c>
      <c r="N258">
        <v>3.6168299859884047E-2</v>
      </c>
      <c r="O258">
        <v>1.0794049627223466E-2</v>
      </c>
    </row>
    <row r="259" spans="1:15" x14ac:dyDescent="0.25">
      <c r="A259" s="1">
        <v>43545</v>
      </c>
      <c r="B259">
        <v>47.772056999999997</v>
      </c>
      <c r="C259">
        <f t="shared" si="3"/>
        <v>3.6168299859884047E-2</v>
      </c>
      <c r="D259" s="13">
        <f>LN(B259/B258) - VLOOKUP(A259, 'Risk Free'!A$1:C$784, 3)/252</f>
        <v>3.6071871288455473E-2</v>
      </c>
      <c r="E259" s="13">
        <f>'S&amp;P'!D260</f>
        <v>-1.9252489155687828E-2</v>
      </c>
      <c r="N259">
        <v>-2.092587148020715E-2</v>
      </c>
      <c r="O259">
        <v>-1.9156854235052909E-2</v>
      </c>
    </row>
    <row r="260" spans="1:15" x14ac:dyDescent="0.25">
      <c r="A260" s="1">
        <v>43546</v>
      </c>
      <c r="B260">
        <v>46.782772000000001</v>
      </c>
      <c r="C260">
        <f t="shared" ref="C260:C323" si="4">LN(B260/B259)</f>
        <v>-2.092587148020715E-2</v>
      </c>
      <c r="D260" s="13">
        <f>LN(B260/B259) - VLOOKUP(A260, 'Risk Free'!A$1:C$784, 3)/252</f>
        <v>-2.102150640084207E-2</v>
      </c>
      <c r="E260" s="13">
        <f>'S&amp;P'!D261</f>
        <v>-9.3506008873994522E-4</v>
      </c>
      <c r="N260">
        <v>-1.2164874735015948E-2</v>
      </c>
      <c r="O260">
        <v>-8.3942516810502456E-4</v>
      </c>
    </row>
    <row r="261" spans="1:15" x14ac:dyDescent="0.25">
      <c r="A261" s="1">
        <v>43549</v>
      </c>
      <c r="B261">
        <v>46.217112999999998</v>
      </c>
      <c r="C261">
        <f t="shared" si="4"/>
        <v>-1.2164874735015948E-2</v>
      </c>
      <c r="D261" s="13">
        <f>LN(B261/B260) - VLOOKUP(A261, 'Risk Free'!A$1:C$784, 3)/252</f>
        <v>-1.226050965565087E-2</v>
      </c>
      <c r="E261" s="13">
        <f>'S&amp;P'!D262</f>
        <v>7.0614702742567556E-3</v>
      </c>
      <c r="N261">
        <v>-1.0385260024513792E-2</v>
      </c>
      <c r="O261">
        <v>7.1571051948916761E-3</v>
      </c>
    </row>
    <row r="262" spans="1:15" x14ac:dyDescent="0.25">
      <c r="A262" s="1">
        <v>43550</v>
      </c>
      <c r="B262">
        <v>45.739620000000002</v>
      </c>
      <c r="C262">
        <f t="shared" si="4"/>
        <v>-1.0385260024513792E-2</v>
      </c>
      <c r="D262" s="13">
        <f>LN(B262/B261) - VLOOKUP(A262, 'Risk Free'!A$1:C$784, 3)/252</f>
        <v>-1.0480894945148714E-2</v>
      </c>
      <c r="E262" s="13">
        <f>'S&amp;P'!D263</f>
        <v>-4.7500401785232115E-3</v>
      </c>
      <c r="N262">
        <v>8.9538567932066441E-3</v>
      </c>
      <c r="O262">
        <v>-4.6551989086819415E-3</v>
      </c>
    </row>
    <row r="263" spans="1:15" x14ac:dyDescent="0.25">
      <c r="A263" s="1">
        <v>43551</v>
      </c>
      <c r="B263">
        <v>46.151004999999998</v>
      </c>
      <c r="C263">
        <f t="shared" si="4"/>
        <v>8.9538567932066441E-3</v>
      </c>
      <c r="D263" s="13">
        <f>LN(B263/B262) - VLOOKUP(A263, 'Risk Free'!A$1:C$784, 3)/252</f>
        <v>8.8590155233653749E-3</v>
      </c>
      <c r="E263" s="13">
        <f>'S&amp;P'!D264</f>
        <v>3.4886728549597518E-3</v>
      </c>
      <c r="N263">
        <v>1.3255061118822859E-3</v>
      </c>
      <c r="O263">
        <v>3.5831172994041961E-3</v>
      </c>
    </row>
    <row r="264" spans="1:15" x14ac:dyDescent="0.25">
      <c r="A264" s="1">
        <v>43552</v>
      </c>
      <c r="B264">
        <v>46.212218999999997</v>
      </c>
      <c r="C264">
        <f t="shared" si="4"/>
        <v>1.3255061118822859E-3</v>
      </c>
      <c r="D264" s="13">
        <f>LN(B264/B263) - VLOOKUP(A264, 'Risk Free'!A$1:C$784, 3)/252</f>
        <v>1.2310616674378414E-3</v>
      </c>
      <c r="E264" s="13">
        <f>'S&amp;P'!D265</f>
        <v>6.6184657174337518E-3</v>
      </c>
      <c r="N264">
        <v>6.4965434712017664E-3</v>
      </c>
      <c r="O264">
        <v>6.7117196856877198E-3</v>
      </c>
    </row>
    <row r="265" spans="1:15" x14ac:dyDescent="0.25">
      <c r="A265" s="1">
        <v>43553</v>
      </c>
      <c r="B265">
        <v>46.513415999999999</v>
      </c>
      <c r="C265">
        <f t="shared" si="4"/>
        <v>6.4965434712017664E-3</v>
      </c>
      <c r="D265" s="13">
        <f>LN(B265/B264) - VLOOKUP(A265, 'Risk Free'!A$1:C$784, 3)/252</f>
        <v>6.4032895029477984E-3</v>
      </c>
      <c r="E265" s="13">
        <f>'S&amp;P'!D266</f>
        <v>1.1407737055608337E-2</v>
      </c>
      <c r="N265">
        <v>6.7683737076604331E-3</v>
      </c>
      <c r="O265">
        <v>1.1502181500052781E-2</v>
      </c>
    </row>
    <row r="266" spans="1:15" x14ac:dyDescent="0.25">
      <c r="A266" s="1">
        <v>43556</v>
      </c>
      <c r="B266">
        <v>46.829304</v>
      </c>
      <c r="C266">
        <f t="shared" si="4"/>
        <v>6.7683737076604331E-3</v>
      </c>
      <c r="D266" s="13">
        <f>LN(B266/B265) - VLOOKUP(A266, 'Risk Free'!A$1:C$784, 3)/252</f>
        <v>6.6739292632159884E-3</v>
      </c>
      <c r="E266" s="13">
        <f>'S&amp;P'!D267</f>
        <v>-7.6609094207054455E-5</v>
      </c>
      <c r="N266">
        <v>1.443181211652781E-2</v>
      </c>
      <c r="O266">
        <v>1.7438524840564605E-5</v>
      </c>
    </row>
    <row r="267" spans="1:15" x14ac:dyDescent="0.25">
      <c r="A267" s="1">
        <v>43557</v>
      </c>
      <c r="B267">
        <v>47.510035999999999</v>
      </c>
      <c r="C267">
        <f t="shared" si="4"/>
        <v>1.443181211652781E-2</v>
      </c>
      <c r="D267" s="13">
        <f>LN(B267/B266) - VLOOKUP(A267, 'Risk Free'!A$1:C$784, 3)/252</f>
        <v>1.4337764497480192E-2</v>
      </c>
      <c r="E267" s="13">
        <f>'S&amp;P'!D268</f>
        <v>2.0512617306218486E-3</v>
      </c>
      <c r="N267">
        <v>6.8319186819873531E-3</v>
      </c>
      <c r="O267">
        <v>2.1461030004631186E-3</v>
      </c>
    </row>
    <row r="268" spans="1:15" x14ac:dyDescent="0.25">
      <c r="A268" s="1">
        <v>43558</v>
      </c>
      <c r="B268">
        <v>47.835732</v>
      </c>
      <c r="C268">
        <f t="shared" si="4"/>
        <v>6.8319186819873531E-3</v>
      </c>
      <c r="D268" s="13">
        <f>LN(B268/B267) - VLOOKUP(A268, 'Risk Free'!A$1:C$784, 3)/252</f>
        <v>6.7370774121460831E-3</v>
      </c>
      <c r="E268" s="13">
        <f>'S&amp;P'!D269</f>
        <v>1.9876272940116033E-3</v>
      </c>
      <c r="N268">
        <v>1.7386095406425339E-3</v>
      </c>
      <c r="O268">
        <v>2.0824685638528733E-3</v>
      </c>
    </row>
    <row r="269" spans="1:15" x14ac:dyDescent="0.25">
      <c r="A269" s="1">
        <v>43559</v>
      </c>
      <c r="B269">
        <v>47.918971999999997</v>
      </c>
      <c r="C269">
        <f t="shared" si="4"/>
        <v>1.7386095406425339E-3</v>
      </c>
      <c r="D269" s="13">
        <f>LN(B269/B268) - VLOOKUP(A269, 'Risk Free'!A$1:C$784, 3)/252</f>
        <v>1.6437682708012641E-3</v>
      </c>
      <c r="E269" s="13">
        <f>'S&amp;P'!D270</f>
        <v>4.5308424220013013E-3</v>
      </c>
      <c r="N269">
        <v>6.6720346662127415E-3</v>
      </c>
      <c r="O269">
        <v>4.6256836918425713E-3</v>
      </c>
    </row>
    <row r="270" spans="1:15" x14ac:dyDescent="0.25">
      <c r="A270" s="1">
        <v>43560</v>
      </c>
      <c r="B270">
        <v>48.239758000000002</v>
      </c>
      <c r="C270">
        <f t="shared" si="4"/>
        <v>6.6720346662127415E-3</v>
      </c>
      <c r="D270" s="13">
        <f>LN(B270/B269) - VLOOKUP(A270, 'Risk Free'!A$1:C$784, 3)/252</f>
        <v>6.5771933963714715E-3</v>
      </c>
      <c r="E270" s="13">
        <f>'S&amp;P'!D271</f>
        <v>9.5245718541921533E-4</v>
      </c>
      <c r="N270">
        <v>1.5613721206257493E-2</v>
      </c>
      <c r="O270">
        <v>1.0469016298636597E-3</v>
      </c>
    </row>
    <row r="271" spans="1:15" x14ac:dyDescent="0.25">
      <c r="A271" s="1">
        <v>43563</v>
      </c>
      <c r="B271">
        <v>48.998871000000001</v>
      </c>
      <c r="C271">
        <f t="shared" si="4"/>
        <v>1.5613721206257493E-2</v>
      </c>
      <c r="D271" s="13">
        <f>LN(B271/B270) - VLOOKUP(A271, 'Risk Free'!A$1:C$784, 3)/252</f>
        <v>1.5519276761813049E-2</v>
      </c>
      <c r="E271" s="13">
        <f>'S&amp;P'!D272</f>
        <v>-6.1800003451522893E-3</v>
      </c>
      <c r="N271">
        <v>-3.0031659202282182E-3</v>
      </c>
      <c r="O271">
        <v>-6.0859527261046698E-3</v>
      </c>
    </row>
    <row r="272" spans="1:15" x14ac:dyDescent="0.25">
      <c r="A272" s="1">
        <v>43564</v>
      </c>
      <c r="B272">
        <v>48.851939999999999</v>
      </c>
      <c r="C272">
        <f t="shared" si="4"/>
        <v>-3.0031659202282182E-3</v>
      </c>
      <c r="D272" s="13">
        <f>LN(B272/B271) - VLOOKUP(A272, 'Risk Free'!A$1:C$784, 3)/252</f>
        <v>-3.0972135392758372E-3</v>
      </c>
      <c r="E272" s="13">
        <f>'S&amp;P'!D273</f>
        <v>3.3773898700553049E-3</v>
      </c>
      <c r="N272">
        <v>5.5982841289384322E-3</v>
      </c>
      <c r="O272">
        <v>3.4718343144997492E-3</v>
      </c>
    </row>
    <row r="273" spans="1:15" x14ac:dyDescent="0.25">
      <c r="A273" s="1">
        <v>43565</v>
      </c>
      <c r="B273">
        <v>49.126193999999998</v>
      </c>
      <c r="C273">
        <f t="shared" si="4"/>
        <v>5.5982841289384322E-3</v>
      </c>
      <c r="D273" s="13">
        <f>LN(B273/B272) - VLOOKUP(A273, 'Risk Free'!A$1:C$784, 3)/252</f>
        <v>5.5038396844939875E-3</v>
      </c>
      <c r="E273" s="13">
        <f>'S&amp;P'!D274</f>
        <v>-5.635929643574661E-5</v>
      </c>
      <c r="N273">
        <v>-8.3589521015015721E-3</v>
      </c>
      <c r="O273">
        <v>3.8085148008697833E-5</v>
      </c>
    </row>
    <row r="274" spans="1:15" x14ac:dyDescent="0.25">
      <c r="A274" s="1">
        <v>43566</v>
      </c>
      <c r="B274">
        <v>48.717261999999998</v>
      </c>
      <c r="C274">
        <f t="shared" si="4"/>
        <v>-8.3589521015015721E-3</v>
      </c>
      <c r="D274" s="13">
        <f>LN(B274/B273) - VLOOKUP(A274, 'Risk Free'!A$1:C$784, 3)/252</f>
        <v>-8.453396545946016E-3</v>
      </c>
      <c r="E274" s="13">
        <f>'S&amp;P'!D275</f>
        <v>6.4927910170952639E-3</v>
      </c>
      <c r="N274">
        <v>-4.0232027404095866E-4</v>
      </c>
      <c r="O274">
        <v>6.5876322869365339E-3</v>
      </c>
    </row>
    <row r="275" spans="1:15" x14ac:dyDescent="0.25">
      <c r="A275" s="1">
        <v>43567</v>
      </c>
      <c r="B275">
        <v>48.697665999999998</v>
      </c>
      <c r="C275">
        <f t="shared" si="4"/>
        <v>-4.0232027404095866E-4</v>
      </c>
      <c r="D275" s="13">
        <f>LN(B275/B274) - VLOOKUP(A275, 'Risk Free'!A$1:C$784, 3)/252</f>
        <v>-4.9716154388222851E-4</v>
      </c>
      <c r="E275" s="13">
        <f>'S&amp;P'!D276</f>
        <v>-7.2406880659027745E-4</v>
      </c>
      <c r="N275">
        <v>1.8085940018477166E-3</v>
      </c>
      <c r="O275">
        <v>-6.2962436214583303E-4</v>
      </c>
    </row>
    <row r="276" spans="1:15" x14ac:dyDescent="0.25">
      <c r="A276" s="1">
        <v>43570</v>
      </c>
      <c r="B276">
        <v>48.785820000000001</v>
      </c>
      <c r="C276">
        <f t="shared" si="4"/>
        <v>1.8085940018477166E-3</v>
      </c>
      <c r="D276" s="13">
        <f>LN(B276/B275) - VLOOKUP(A276, 'Risk Free'!A$1:C$784, 3)/252</f>
        <v>1.7141495574032721E-3</v>
      </c>
      <c r="E276" s="13">
        <f>'S&amp;P'!D277</f>
        <v>4.1479061294172239E-4</v>
      </c>
      <c r="N276">
        <v>1.0047496875067308E-4</v>
      </c>
      <c r="O276">
        <v>5.0923505738616681E-4</v>
      </c>
    </row>
    <row r="277" spans="1:15" x14ac:dyDescent="0.25">
      <c r="A277" s="1">
        <v>43571</v>
      </c>
      <c r="B277">
        <v>48.790722000000002</v>
      </c>
      <c r="C277">
        <f t="shared" si="4"/>
        <v>1.0047496875067308E-4</v>
      </c>
      <c r="D277" s="13">
        <f>LN(B277/B276) - VLOOKUP(A277, 'Risk Free'!A$1:C$784, 3)/252</f>
        <v>6.0305243062286362E-6</v>
      </c>
      <c r="E277" s="13">
        <f>'S&amp;P'!D278</f>
        <v>-2.3712051002353304E-3</v>
      </c>
      <c r="N277">
        <v>1.9285872757787956E-2</v>
      </c>
      <c r="O277">
        <v>-2.2763638303940604E-3</v>
      </c>
    </row>
    <row r="278" spans="1:15" x14ac:dyDescent="0.25">
      <c r="A278" s="1">
        <v>43572</v>
      </c>
      <c r="B278">
        <v>49.740825999999998</v>
      </c>
      <c r="C278">
        <f t="shared" si="4"/>
        <v>1.9285872757787956E-2</v>
      </c>
      <c r="D278" s="13">
        <f>LN(B278/B277) - VLOOKUP(A278, 'Risk Free'!A$1:C$784, 3)/252</f>
        <v>1.9191031487946687E-2</v>
      </c>
      <c r="E278" s="13">
        <f>'S&amp;P'!D279</f>
        <v>1.4837722856511177E-3</v>
      </c>
      <c r="N278">
        <v>3.5873861671417984E-3</v>
      </c>
      <c r="O278">
        <v>1.5778199046987368E-3</v>
      </c>
    </row>
    <row r="279" spans="1:15" x14ac:dyDescent="0.25">
      <c r="A279" s="1">
        <v>43573</v>
      </c>
      <c r="B279">
        <v>49.919586000000002</v>
      </c>
      <c r="C279">
        <f t="shared" si="4"/>
        <v>3.5873861671417984E-3</v>
      </c>
      <c r="D279" s="13">
        <f>LN(B279/B278) - VLOOKUP(A279, 'Risk Free'!A$1:C$784, 3)/252</f>
        <v>3.4933385480941793E-3</v>
      </c>
      <c r="E279" s="13">
        <f>'S&amp;P'!D280</f>
        <v>9.1668470665286195E-4</v>
      </c>
      <c r="N279">
        <v>3.2810769320229896E-3</v>
      </c>
      <c r="O279">
        <v>1.0115259764941317E-3</v>
      </c>
    </row>
    <row r="280" spans="1:15" x14ac:dyDescent="0.25">
      <c r="A280" s="1">
        <v>43577</v>
      </c>
      <c r="B280">
        <v>50.083644999999997</v>
      </c>
      <c r="C280">
        <f t="shared" si="4"/>
        <v>3.2810769320229896E-3</v>
      </c>
      <c r="D280" s="13">
        <f>LN(B280/B279) - VLOOKUP(A280, 'Risk Free'!A$1:C$784, 3)/252</f>
        <v>3.1862356621817195E-3</v>
      </c>
      <c r="E280" s="13">
        <f>'S&amp;P'!D281</f>
        <v>8.7071263066533112E-3</v>
      </c>
      <c r="N280">
        <v>1.432046190706664E-2</v>
      </c>
      <c r="O280">
        <v>8.8023644018914056E-3</v>
      </c>
    </row>
    <row r="281" spans="1:15" x14ac:dyDescent="0.25">
      <c r="A281" s="1">
        <v>43578</v>
      </c>
      <c r="B281">
        <v>50.806026000000003</v>
      </c>
      <c r="C281">
        <f t="shared" si="4"/>
        <v>1.432046190706664E-2</v>
      </c>
      <c r="D281" s="13">
        <f>LN(B281/B280) - VLOOKUP(A281, 'Risk Free'!A$1:C$784, 3)/252</f>
        <v>1.4225223811828546E-2</v>
      </c>
      <c r="E281" s="13">
        <f>'S&amp;P'!D282</f>
        <v>-2.2890331744562843E-3</v>
      </c>
      <c r="N281">
        <v>-1.5435470686900759E-3</v>
      </c>
      <c r="O281">
        <v>-2.1941919046150143E-3</v>
      </c>
    </row>
    <row r="282" spans="1:15" x14ac:dyDescent="0.25">
      <c r="A282" s="1">
        <v>43579</v>
      </c>
      <c r="B282">
        <v>50.727665000000002</v>
      </c>
      <c r="C282">
        <f t="shared" si="4"/>
        <v>-1.5435470686900759E-3</v>
      </c>
      <c r="D282" s="13">
        <f>LN(B282/B281) - VLOOKUP(A282, 'Risk Free'!A$1:C$784, 3)/252</f>
        <v>-1.6383883385313457E-3</v>
      </c>
      <c r="E282" s="13">
        <f>'S&amp;P'!D283</f>
        <v>-4.634594859946428E-4</v>
      </c>
      <c r="N282">
        <v>-9.116656232082132E-3</v>
      </c>
      <c r="O282">
        <v>-3.6901504155019838E-4</v>
      </c>
    </row>
    <row r="283" spans="1:15" x14ac:dyDescent="0.25">
      <c r="A283" s="1">
        <v>43580</v>
      </c>
      <c r="B283">
        <v>50.267299999999999</v>
      </c>
      <c r="C283">
        <f t="shared" si="4"/>
        <v>-9.116656232082132E-3</v>
      </c>
      <c r="D283" s="13">
        <f>LN(B283/B282) - VLOOKUP(A283, 'Risk Free'!A$1:C$784, 3)/252</f>
        <v>-9.2111006765265759E-3</v>
      </c>
      <c r="E283" s="13">
        <f>'S&amp;P'!D284</f>
        <v>4.5803158668563954E-3</v>
      </c>
      <c r="N283">
        <v>-4.7854101444643297E-3</v>
      </c>
      <c r="O283">
        <v>4.6743634859040149E-3</v>
      </c>
    </row>
    <row r="284" spans="1:15" x14ac:dyDescent="0.25">
      <c r="A284" s="1">
        <v>43581</v>
      </c>
      <c r="B284">
        <v>50.027324999999998</v>
      </c>
      <c r="C284">
        <f t="shared" si="4"/>
        <v>-4.7854101444643297E-3</v>
      </c>
      <c r="D284" s="13">
        <f>LN(B284/B283) - VLOOKUP(A284, 'Risk Free'!A$1:C$784, 3)/252</f>
        <v>-4.8794577635119492E-3</v>
      </c>
      <c r="E284" s="13">
        <f>'S&amp;P'!D285</f>
        <v>9.7605741840700198E-4</v>
      </c>
      <c r="N284">
        <v>1.516260630670715E-3</v>
      </c>
      <c r="O284">
        <v>1.0708986882482718E-3</v>
      </c>
    </row>
    <row r="285" spans="1:15" x14ac:dyDescent="0.25">
      <c r="A285" s="1">
        <v>43584</v>
      </c>
      <c r="B285">
        <v>50.103237</v>
      </c>
      <c r="C285">
        <f t="shared" si="4"/>
        <v>1.516260630670715E-3</v>
      </c>
      <c r="D285" s="13">
        <f>LN(B285/B284) - VLOOKUP(A285, 'Risk Free'!A$1:C$784, 3)/252</f>
        <v>1.4214193608294453E-3</v>
      </c>
      <c r="E285" s="13">
        <f>'S&amp;P'!D286</f>
        <v>8.5650368847207654E-4</v>
      </c>
      <c r="N285">
        <v>-1.9444016575371356E-2</v>
      </c>
      <c r="O285">
        <v>9.5094813291652096E-4</v>
      </c>
    </row>
    <row r="286" spans="1:15" x14ac:dyDescent="0.25">
      <c r="A286" s="1">
        <v>43585</v>
      </c>
      <c r="B286">
        <v>49.138438999999998</v>
      </c>
      <c r="C286">
        <f t="shared" si="4"/>
        <v>-1.9444016575371356E-2</v>
      </c>
      <c r="D286" s="13">
        <f>LN(B286/B285) - VLOOKUP(A286, 'Risk Free'!A$1:C$784, 3)/252</f>
        <v>-1.9538461019815802E-2</v>
      </c>
      <c r="E286" s="13">
        <f>'S&amp;P'!D287</f>
        <v>-7.6248570939460121E-3</v>
      </c>
      <c r="N286">
        <v>4.7918874043651763E-2</v>
      </c>
      <c r="O286">
        <v>-7.5304126495015673E-3</v>
      </c>
    </row>
    <row r="287" spans="1:15" x14ac:dyDescent="0.25">
      <c r="A287" s="1">
        <v>43586</v>
      </c>
      <c r="B287">
        <v>51.550426000000002</v>
      </c>
      <c r="C287">
        <f t="shared" si="4"/>
        <v>4.7918874043651763E-2</v>
      </c>
      <c r="D287" s="13">
        <f>LN(B287/B286) - VLOOKUP(A287, 'Risk Free'!A$1:C$784, 3)/252</f>
        <v>4.7824429599207317E-2</v>
      </c>
      <c r="E287" s="13">
        <f>'S&amp;P'!D288</f>
        <v>-2.2218929440386815E-3</v>
      </c>
      <c r="N287">
        <v>-6.5289731132678703E-3</v>
      </c>
      <c r="O287">
        <v>-2.1262580234037609E-3</v>
      </c>
    </row>
    <row r="288" spans="1:15" x14ac:dyDescent="0.25">
      <c r="A288" s="1">
        <v>43587</v>
      </c>
      <c r="B288">
        <v>51.214950999999999</v>
      </c>
      <c r="C288">
        <f t="shared" si="4"/>
        <v>-6.5289731132678703E-3</v>
      </c>
      <c r="D288" s="13">
        <f>LN(B288/B287) - VLOOKUP(A288, 'Risk Free'!A$1:C$784, 3)/252</f>
        <v>-6.6246080339027909E-3</v>
      </c>
      <c r="E288" s="13">
        <f>'S&amp;P'!D289</f>
        <v>9.497726197037093E-3</v>
      </c>
      <c r="N288">
        <v>1.2354677023364161E-2</v>
      </c>
      <c r="O288">
        <v>9.5921706414815368E-3</v>
      </c>
    </row>
    <row r="289" spans="1:15" x14ac:dyDescent="0.25">
      <c r="A289" s="1">
        <v>43588</v>
      </c>
      <c r="B289">
        <v>51.851619999999997</v>
      </c>
      <c r="C289">
        <f t="shared" si="4"/>
        <v>1.2354677023364161E-2</v>
      </c>
      <c r="D289" s="13">
        <f>LN(B289/B288) - VLOOKUP(A289, 'Risk Free'!A$1:C$784, 3)/252</f>
        <v>1.2260232578919717E-2</v>
      </c>
      <c r="E289" s="13">
        <f>'S&amp;P'!D290</f>
        <v>-4.5758809364965965E-3</v>
      </c>
      <c r="N289">
        <v>-1.5563160636808307E-2</v>
      </c>
      <c r="O289">
        <v>-4.4810396666553265E-3</v>
      </c>
    </row>
    <row r="290" spans="1:15" x14ac:dyDescent="0.25">
      <c r="A290" s="1">
        <v>43591</v>
      </c>
      <c r="B290">
        <v>51.050891999999997</v>
      </c>
      <c r="C290">
        <f t="shared" si="4"/>
        <v>-1.5563160636808307E-2</v>
      </c>
      <c r="D290" s="13">
        <f>LN(B290/B289) - VLOOKUP(A290, 'Risk Free'!A$1:C$784, 3)/252</f>
        <v>-1.5658001906649576E-2</v>
      </c>
      <c r="E290" s="13">
        <f>'S&amp;P'!D291</f>
        <v>-1.6743959454262786E-2</v>
      </c>
      <c r="N290">
        <v>-2.7327087180426018E-2</v>
      </c>
      <c r="O290">
        <v>-1.6649515009818341E-2</v>
      </c>
    </row>
    <row r="291" spans="1:15" x14ac:dyDescent="0.25">
      <c r="A291" s="1">
        <v>43592</v>
      </c>
      <c r="B291">
        <v>49.674709</v>
      </c>
      <c r="C291">
        <f t="shared" si="4"/>
        <v>-2.7327087180426018E-2</v>
      </c>
      <c r="D291" s="13">
        <f>LN(B291/B290) - VLOOKUP(A291, 'Risk Free'!A$1:C$784, 3)/252</f>
        <v>-2.7421531624870463E-2</v>
      </c>
      <c r="E291" s="13">
        <f>'S&amp;P'!D292</f>
        <v>-1.7011157712623467E-3</v>
      </c>
      <c r="N291">
        <v>1.9704263605229509E-4</v>
      </c>
      <c r="O291">
        <v>-1.6066713268179022E-3</v>
      </c>
    </row>
    <row r="292" spans="1:15" x14ac:dyDescent="0.25">
      <c r="A292" s="1">
        <v>43593</v>
      </c>
      <c r="B292">
        <v>49.684497999999998</v>
      </c>
      <c r="C292">
        <f t="shared" si="4"/>
        <v>1.9704263605229509E-4</v>
      </c>
      <c r="D292" s="13">
        <f>LN(B292/B291) - VLOOKUP(A292, 'Risk Free'!A$1:C$784, 3)/252</f>
        <v>1.0259819160785065E-4</v>
      </c>
      <c r="E292" s="13">
        <f>'S&amp;P'!D293</f>
        <v>-3.1204600331632276E-3</v>
      </c>
      <c r="N292">
        <v>-1.0802209901037432E-2</v>
      </c>
      <c r="O292">
        <v>-3.0260155887187833E-3</v>
      </c>
    </row>
    <row r="293" spans="1:15" x14ac:dyDescent="0.25">
      <c r="A293" s="1">
        <v>43594</v>
      </c>
      <c r="B293">
        <v>49.150683999999998</v>
      </c>
      <c r="C293">
        <f t="shared" si="4"/>
        <v>-1.0802209901037432E-2</v>
      </c>
      <c r="D293" s="13">
        <f>LN(B293/B292) - VLOOKUP(A293, 'Risk Free'!A$1:C$784, 3)/252</f>
        <v>-1.0896654345481876E-2</v>
      </c>
      <c r="E293" s="13">
        <f>'S&amp;P'!D294</f>
        <v>3.618973312009647E-3</v>
      </c>
      <c r="N293">
        <v>-1.3950169595639718E-2</v>
      </c>
      <c r="O293">
        <v>3.7134177564540913E-3</v>
      </c>
    </row>
    <row r="294" spans="1:15" x14ac:dyDescent="0.25">
      <c r="A294" s="1">
        <v>43595</v>
      </c>
      <c r="B294">
        <v>48.469783999999997</v>
      </c>
      <c r="C294">
        <f t="shared" si="4"/>
        <v>-1.3950169595639718E-2</v>
      </c>
      <c r="D294" s="13">
        <f>LN(B294/B293) - VLOOKUP(A294, 'Risk Free'!A$1:C$784, 3)/252</f>
        <v>-1.4044614040084162E-2</v>
      </c>
      <c r="E294" s="13">
        <f>'S&amp;P'!D295</f>
        <v>-2.452019550009496E-2</v>
      </c>
      <c r="N294">
        <v>-5.9876966337053174E-2</v>
      </c>
      <c r="O294">
        <v>-2.4426544706444165E-2</v>
      </c>
    </row>
    <row r="295" spans="1:15" x14ac:dyDescent="0.25">
      <c r="A295" s="1">
        <v>43598</v>
      </c>
      <c r="B295">
        <v>45.652740000000001</v>
      </c>
      <c r="C295">
        <f t="shared" si="4"/>
        <v>-5.9876966337053174E-2</v>
      </c>
      <c r="D295" s="13">
        <f>LN(B295/B294) - VLOOKUP(A295, 'Risk Free'!A$1:C$784, 3)/252</f>
        <v>-5.9970617130703965E-2</v>
      </c>
      <c r="E295" s="13">
        <f>'S&amp;P'!D296</f>
        <v>7.8904094140043891E-3</v>
      </c>
      <c r="N295">
        <v>1.5706273791975218E-2</v>
      </c>
      <c r="O295">
        <v>7.9840602076551824E-3</v>
      </c>
    </row>
    <row r="296" spans="1:15" x14ac:dyDescent="0.25">
      <c r="A296" s="1">
        <v>43599</v>
      </c>
      <c r="B296">
        <v>46.375435000000003</v>
      </c>
      <c r="C296">
        <f t="shared" si="4"/>
        <v>1.5706273791975218E-2</v>
      </c>
      <c r="D296" s="13">
        <f>LN(B296/B295) - VLOOKUP(A296, 'Risk Free'!A$1:C$784, 3)/252</f>
        <v>1.5612622998324424E-2</v>
      </c>
      <c r="E296" s="13">
        <f>'S&amp;P'!D297</f>
        <v>5.7279294017626272E-3</v>
      </c>
      <c r="N296">
        <v>1.1907961660490919E-2</v>
      </c>
      <c r="O296">
        <v>5.8219770208102466E-3</v>
      </c>
    </row>
    <row r="297" spans="1:15" x14ac:dyDescent="0.25">
      <c r="A297" s="1">
        <v>43600</v>
      </c>
      <c r="B297">
        <v>46.930973000000002</v>
      </c>
      <c r="C297">
        <f t="shared" si="4"/>
        <v>1.1907961660490919E-2</v>
      </c>
      <c r="D297" s="13">
        <f>LN(B297/B296) - VLOOKUP(A297, 'Risk Free'!A$1:C$784, 3)/252</f>
        <v>1.18139140414433E-2</v>
      </c>
      <c r="E297" s="13">
        <f>'S&amp;P'!D298</f>
        <v>8.7626656804581943E-3</v>
      </c>
      <c r="N297">
        <v>-4.4094028416640976E-3</v>
      </c>
      <c r="O297">
        <v>8.8559196487121624E-3</v>
      </c>
    </row>
    <row r="298" spans="1:15" x14ac:dyDescent="0.25">
      <c r="A298" s="1">
        <v>43601</v>
      </c>
      <c r="B298">
        <v>46.724491</v>
      </c>
      <c r="C298">
        <f t="shared" si="4"/>
        <v>-4.4094028416640976E-3</v>
      </c>
      <c r="D298" s="13">
        <f>LN(B298/B297) - VLOOKUP(A298, 'Risk Free'!A$1:C$784, 3)/252</f>
        <v>-4.5026568099180656E-3</v>
      </c>
      <c r="E298" s="13">
        <f>'S&amp;P'!D299</f>
        <v>-5.9472807959853134E-3</v>
      </c>
      <c r="N298">
        <v>-5.6980197693659584E-3</v>
      </c>
      <c r="O298">
        <v>-5.8544236531281706E-3</v>
      </c>
    </row>
    <row r="299" spans="1:15" x14ac:dyDescent="0.25">
      <c r="A299" s="1">
        <v>43602</v>
      </c>
      <c r="B299">
        <v>46.459010999999997</v>
      </c>
      <c r="C299">
        <f t="shared" si="4"/>
        <v>-5.6980197693659584E-3</v>
      </c>
      <c r="D299" s="13">
        <f>LN(B299/B298) - VLOOKUP(A299, 'Risk Free'!A$1:C$784, 3)/252</f>
        <v>-5.7908769122231012E-3</v>
      </c>
      <c r="E299" s="13">
        <f>'S&amp;P'!D300</f>
        <v>-6.8650979962724982E-3</v>
      </c>
      <c r="N299">
        <v>-3.1769115410209631E-2</v>
      </c>
      <c r="O299">
        <v>-6.7722408534153554E-3</v>
      </c>
    </row>
    <row r="300" spans="1:15" x14ac:dyDescent="0.25">
      <c r="A300" s="1">
        <v>43605</v>
      </c>
      <c r="B300">
        <v>45.006247999999999</v>
      </c>
      <c r="C300">
        <f t="shared" si="4"/>
        <v>-3.1769115410209631E-2</v>
      </c>
      <c r="D300" s="13">
        <f>LN(B300/B299) - VLOOKUP(A300, 'Risk Free'!A$1:C$784, 3)/252</f>
        <v>-3.1861972553066775E-2</v>
      </c>
      <c r="E300" s="13">
        <f>'S&amp;P'!D301</f>
        <v>8.3670475707666638E-3</v>
      </c>
      <c r="N300">
        <v>1.8989425722018251E-2</v>
      </c>
      <c r="O300">
        <v>8.4599047136238066E-3</v>
      </c>
    </row>
    <row r="301" spans="1:15" x14ac:dyDescent="0.25">
      <c r="A301" s="1">
        <v>43606</v>
      </c>
      <c r="B301">
        <v>45.869056999999998</v>
      </c>
      <c r="C301">
        <f t="shared" si="4"/>
        <v>1.8989425722018251E-2</v>
      </c>
      <c r="D301" s="13">
        <f>LN(B301/B300) - VLOOKUP(A301, 'Risk Free'!A$1:C$784, 3)/252</f>
        <v>1.8896568579161107E-2</v>
      </c>
      <c r="E301" s="13">
        <f>'S&amp;P'!D302</f>
        <v>-2.9208220164631689E-3</v>
      </c>
      <c r="N301">
        <v>-2.0684003402417158E-2</v>
      </c>
      <c r="O301">
        <v>-2.8283616990028514E-3</v>
      </c>
    </row>
    <row r="302" spans="1:15" x14ac:dyDescent="0.25">
      <c r="A302" s="1">
        <v>43607</v>
      </c>
      <c r="B302">
        <v>44.930045999999997</v>
      </c>
      <c r="C302">
        <f t="shared" si="4"/>
        <v>-2.0684003402417158E-2</v>
      </c>
      <c r="D302" s="13">
        <f>LN(B302/B301) - VLOOKUP(A302, 'Risk Free'!A$1:C$784, 3)/252</f>
        <v>-2.0776463719877476E-2</v>
      </c>
      <c r="E302" s="13">
        <f>'S&amp;P'!D303</f>
        <v>-1.2077745435079928E-2</v>
      </c>
      <c r="N302">
        <v>-1.7217125472681463E-2</v>
      </c>
      <c r="O302">
        <v>-1.1985681943016436E-2</v>
      </c>
    </row>
    <row r="303" spans="1:15" x14ac:dyDescent="0.25">
      <c r="A303" s="1">
        <v>43608</v>
      </c>
      <c r="B303">
        <v>44.163100999999997</v>
      </c>
      <c r="C303">
        <f t="shared" si="4"/>
        <v>-1.7217125472681463E-2</v>
      </c>
      <c r="D303" s="13">
        <f>LN(B303/B302) - VLOOKUP(A303, 'Risk Free'!A$1:C$784, 3)/252</f>
        <v>-1.7309188964744954E-2</v>
      </c>
      <c r="E303" s="13">
        <f>'S&amp;P'!D304</f>
        <v>1.261349737157741E-3</v>
      </c>
      <c r="N303">
        <v>-3.8479984585056567E-3</v>
      </c>
      <c r="O303">
        <v>1.3526195784275823E-3</v>
      </c>
    </row>
    <row r="304" spans="1:15" x14ac:dyDescent="0.25">
      <c r="A304" s="1">
        <v>43609</v>
      </c>
      <c r="B304">
        <v>43.993487999999999</v>
      </c>
      <c r="C304">
        <f t="shared" si="4"/>
        <v>-3.8479984585056567E-3</v>
      </c>
      <c r="D304" s="13">
        <f>LN(B304/B303) - VLOOKUP(A304, 'Risk Free'!A$1:C$784, 3)/252</f>
        <v>-3.9392682997754979E-3</v>
      </c>
      <c r="E304" s="13">
        <f>'S&amp;P'!D305</f>
        <v>-8.5029544267163307E-3</v>
      </c>
      <c r="N304">
        <v>-4.1433656642526082E-3</v>
      </c>
      <c r="O304">
        <v>-8.4108909346528385E-3</v>
      </c>
    </row>
    <row r="305" spans="1:15" x14ac:dyDescent="0.25">
      <c r="A305" s="1">
        <v>43613</v>
      </c>
      <c r="B305">
        <v>43.811584000000003</v>
      </c>
      <c r="C305">
        <f t="shared" si="4"/>
        <v>-4.1433656642526082E-3</v>
      </c>
      <c r="D305" s="13">
        <f>LN(B305/B304) - VLOOKUP(A305, 'Risk Free'!A$1:C$784, 3)/252</f>
        <v>-4.2354291563161004E-3</v>
      </c>
      <c r="E305" s="13">
        <f>'S&amp;P'!D306</f>
        <v>-7.0280190095373049E-3</v>
      </c>
      <c r="N305">
        <v>-4.7805124515473202E-3</v>
      </c>
      <c r="O305">
        <v>-6.9359555174738127E-3</v>
      </c>
    </row>
    <row r="306" spans="1:15" x14ac:dyDescent="0.25">
      <c r="A306" s="1">
        <v>43614</v>
      </c>
      <c r="B306">
        <v>43.602642000000003</v>
      </c>
      <c r="C306">
        <f t="shared" si="4"/>
        <v>-4.7805124515473202E-3</v>
      </c>
      <c r="D306" s="13">
        <f>LN(B306/B305) - VLOOKUP(A306, 'Risk Free'!A$1:C$784, 3)/252</f>
        <v>-4.8725759436108124E-3</v>
      </c>
      <c r="E306" s="13">
        <f>'S&amp;P'!D307</f>
        <v>2.0037808573402419E-3</v>
      </c>
      <c r="N306">
        <v>5.173230986319775E-3</v>
      </c>
      <c r="O306">
        <v>2.0962411748005594E-3</v>
      </c>
    </row>
    <row r="307" spans="1:15" x14ac:dyDescent="0.25">
      <c r="A307" s="1">
        <v>43615</v>
      </c>
      <c r="B307">
        <v>43.828792999999997</v>
      </c>
      <c r="C307">
        <f t="shared" si="4"/>
        <v>5.173230986319775E-3</v>
      </c>
      <c r="D307" s="13">
        <f>LN(B307/B306) - VLOOKUP(A307, 'Risk Free'!A$1:C$784, 3)/252</f>
        <v>5.0807706688594575E-3</v>
      </c>
      <c r="E307" s="13">
        <f>'S&amp;P'!D308</f>
        <v>-1.3374457864390026E-2</v>
      </c>
      <c r="N307">
        <v>-1.828149009603991E-2</v>
      </c>
      <c r="O307">
        <v>-1.3283188023120184E-2</v>
      </c>
    </row>
    <row r="308" spans="1:15" x14ac:dyDescent="0.25">
      <c r="A308" s="1">
        <v>43616</v>
      </c>
      <c r="B308">
        <v>43.034816999999997</v>
      </c>
      <c r="C308">
        <f t="shared" si="4"/>
        <v>-1.828149009603991E-2</v>
      </c>
      <c r="D308" s="13">
        <f>LN(B308/B307) - VLOOKUP(A308, 'Risk Free'!A$1:C$784, 3)/252</f>
        <v>-1.837275993730975E-2</v>
      </c>
      <c r="E308" s="13">
        <f>'S&amp;P'!D309</f>
        <v>-2.8603014131199913E-3</v>
      </c>
      <c r="N308">
        <v>-1.0161805255889455E-2</v>
      </c>
      <c r="O308">
        <v>-2.7690315718501501E-3</v>
      </c>
    </row>
    <row r="309" spans="1:15" x14ac:dyDescent="0.25">
      <c r="A309" s="1">
        <v>43619</v>
      </c>
      <c r="B309">
        <v>42.599719999999998</v>
      </c>
      <c r="C309">
        <f t="shared" si="4"/>
        <v>-1.0161805255889455E-2</v>
      </c>
      <c r="D309" s="13">
        <f>LN(B309/B308) - VLOOKUP(A309, 'Risk Free'!A$1:C$784, 3)/252</f>
        <v>-1.0253075097159297E-2</v>
      </c>
      <c r="E309" s="13">
        <f>'S&amp;P'!D310</f>
        <v>2.1114632480909709E-2</v>
      </c>
      <c r="N309">
        <v>3.5930597451081681E-2</v>
      </c>
      <c r="O309">
        <v>2.1205902322179549E-2</v>
      </c>
    </row>
    <row r="310" spans="1:15" x14ac:dyDescent="0.25">
      <c r="A310" s="1">
        <v>43620</v>
      </c>
      <c r="B310">
        <v>44.158183999999999</v>
      </c>
      <c r="C310">
        <f t="shared" si="4"/>
        <v>3.5930597451081681E-2</v>
      </c>
      <c r="D310" s="13">
        <f>LN(B310/B309) - VLOOKUP(A310, 'Risk Free'!A$1:C$784, 3)/252</f>
        <v>3.5839327609811837E-2</v>
      </c>
      <c r="E310" s="13">
        <f>'S&amp;P'!D311</f>
        <v>8.037498659371629E-3</v>
      </c>
      <c r="N310">
        <v>1.6014408998764888E-2</v>
      </c>
      <c r="O310">
        <v>8.1287685006414707E-3</v>
      </c>
    </row>
    <row r="311" spans="1:15" x14ac:dyDescent="0.25">
      <c r="A311" s="1">
        <v>43621</v>
      </c>
      <c r="B311">
        <v>44.871043999999998</v>
      </c>
      <c r="C311">
        <f t="shared" si="4"/>
        <v>1.6014408998764888E-2</v>
      </c>
      <c r="D311" s="13">
        <f>LN(B311/B310) - VLOOKUP(A311, 'Risk Free'!A$1:C$784, 3)/252</f>
        <v>1.5923139157495048E-2</v>
      </c>
      <c r="E311" s="13">
        <f>'S&amp;P'!D312</f>
        <v>6.026333365389872E-3</v>
      </c>
      <c r="N311">
        <v>1.4574962713343888E-2</v>
      </c>
      <c r="O311">
        <v>6.1168095558660623E-3</v>
      </c>
    </row>
    <row r="312" spans="1:15" x14ac:dyDescent="0.25">
      <c r="A312" s="1">
        <v>43622</v>
      </c>
      <c r="B312">
        <v>45.529826999999997</v>
      </c>
      <c r="C312">
        <f t="shared" si="4"/>
        <v>1.4574962713343888E-2</v>
      </c>
      <c r="D312" s="13">
        <f>LN(B312/B311) - VLOOKUP(A312, 'Risk Free'!A$1:C$784, 3)/252</f>
        <v>1.4484486522867697E-2</v>
      </c>
      <c r="E312" s="13">
        <f>'S&amp;P'!D313</f>
        <v>1.0354453161075017E-2</v>
      </c>
      <c r="N312">
        <v>2.6269028824499423E-2</v>
      </c>
      <c r="O312">
        <v>1.0442945224567081E-2</v>
      </c>
    </row>
    <row r="313" spans="1:15" x14ac:dyDescent="0.25">
      <c r="A313" s="1">
        <v>43623</v>
      </c>
      <c r="B313">
        <v>46.741698999999997</v>
      </c>
      <c r="C313">
        <f t="shared" si="4"/>
        <v>2.6269028824499423E-2</v>
      </c>
      <c r="D313" s="13">
        <f>LN(B313/B312) - VLOOKUP(A313, 'Risk Free'!A$1:C$784, 3)/252</f>
        <v>2.6180536761007359E-2</v>
      </c>
      <c r="E313" s="13">
        <f>'S&amp;P'!D314</f>
        <v>4.5603685400633486E-3</v>
      </c>
      <c r="N313">
        <v>1.2698456456849805E-2</v>
      </c>
      <c r="O313">
        <v>4.6492574289522378E-3</v>
      </c>
    </row>
    <row r="314" spans="1:15" x14ac:dyDescent="0.25">
      <c r="A314" s="1">
        <v>43626</v>
      </c>
      <c r="B314">
        <v>47.339030999999999</v>
      </c>
      <c r="C314">
        <f t="shared" si="4"/>
        <v>1.2698456456849805E-2</v>
      </c>
      <c r="D314" s="13">
        <f>LN(B314/B313) - VLOOKUP(A314, 'Risk Free'!A$1:C$784, 3)/252</f>
        <v>1.2609567567960916E-2</v>
      </c>
      <c r="E314" s="13">
        <f>'S&amp;P'!D315</f>
        <v>-4.3803330955773811E-4</v>
      </c>
      <c r="N314">
        <v>1.1513026866351814E-2</v>
      </c>
      <c r="O314">
        <v>-3.4993807146250003E-4</v>
      </c>
    </row>
    <row r="315" spans="1:15" x14ac:dyDescent="0.25">
      <c r="A315" s="1">
        <v>43627</v>
      </c>
      <c r="B315">
        <v>47.887196000000003</v>
      </c>
      <c r="C315">
        <f t="shared" si="4"/>
        <v>1.1513026866351814E-2</v>
      </c>
      <c r="D315" s="13">
        <f>LN(B315/B314) - VLOOKUP(A315, 'Risk Free'!A$1:C$784, 3)/252</f>
        <v>1.1424931628256576E-2</v>
      </c>
      <c r="E315" s="13">
        <f>'S&amp;P'!D316</f>
        <v>-2.1266032607777036E-3</v>
      </c>
      <c r="N315">
        <v>-3.1877424893233053E-3</v>
      </c>
      <c r="O315">
        <v>-2.0396984988729416E-3</v>
      </c>
    </row>
    <row r="316" spans="1:15" x14ac:dyDescent="0.25">
      <c r="A316" s="1">
        <v>43628</v>
      </c>
      <c r="B316">
        <v>47.734786999999997</v>
      </c>
      <c r="C316">
        <f t="shared" si="4"/>
        <v>-3.1877424893233053E-3</v>
      </c>
      <c r="D316" s="13">
        <f>LN(B316/B315) - VLOOKUP(A316, 'Risk Free'!A$1:C$784, 3)/252</f>
        <v>-3.2746472512280673E-3</v>
      </c>
      <c r="E316" s="13">
        <f>'S&amp;P'!D317</f>
        <v>4.0041575363211146E-3</v>
      </c>
      <c r="N316">
        <v>-2.059506892190592E-4</v>
      </c>
      <c r="O316">
        <v>4.0890781712417494E-3</v>
      </c>
    </row>
    <row r="317" spans="1:15" x14ac:dyDescent="0.25">
      <c r="A317" s="1">
        <v>43629</v>
      </c>
      <c r="B317">
        <v>47.724957000000003</v>
      </c>
      <c r="C317">
        <f t="shared" si="4"/>
        <v>-2.059506892190592E-4</v>
      </c>
      <c r="D317" s="13">
        <f>LN(B317/B316) - VLOOKUP(A317, 'Risk Free'!A$1:C$784, 3)/252</f>
        <v>-2.9087132413969414E-4</v>
      </c>
      <c r="E317" s="13">
        <f>'S&amp;P'!D318</f>
        <v>-1.6981596303011833E-3</v>
      </c>
      <c r="N317">
        <v>-7.2887153921857937E-3</v>
      </c>
      <c r="O317">
        <v>-1.612842169983723E-3</v>
      </c>
    </row>
    <row r="318" spans="1:15" x14ac:dyDescent="0.25">
      <c r="A318" s="1">
        <v>43630</v>
      </c>
      <c r="B318">
        <v>47.378368000000002</v>
      </c>
      <c r="C318">
        <f t="shared" si="4"/>
        <v>-7.2887153921857937E-3</v>
      </c>
      <c r="D318" s="13">
        <f>LN(B318/B317) - VLOOKUP(A318, 'Risk Free'!A$1:C$784, 3)/252</f>
        <v>-7.3740328525032537E-3</v>
      </c>
      <c r="E318" s="13">
        <f>'S&amp;P'!D319</f>
        <v>8.448277665168845E-4</v>
      </c>
      <c r="N318">
        <v>5.9486443498040862E-3</v>
      </c>
      <c r="O318">
        <v>9.3133570302482102E-4</v>
      </c>
    </row>
    <row r="319" spans="1:15" x14ac:dyDescent="0.25">
      <c r="A319" s="1">
        <v>43633</v>
      </c>
      <c r="B319">
        <v>47.661045000000001</v>
      </c>
      <c r="C319">
        <f t="shared" si="4"/>
        <v>5.9486443498040862E-3</v>
      </c>
      <c r="D319" s="13">
        <f>LN(B319/B318) - VLOOKUP(A319, 'Risk Free'!A$1:C$784, 3)/252</f>
        <v>5.8621364132961495E-3</v>
      </c>
      <c r="E319" s="13">
        <f>'S&amp;P'!D320</f>
        <v>9.5843514459000075E-3</v>
      </c>
      <c r="N319">
        <v>2.3246318304288163E-2</v>
      </c>
      <c r="O319">
        <v>9.670462557011119E-3</v>
      </c>
    </row>
    <row r="320" spans="1:15" x14ac:dyDescent="0.25">
      <c r="A320" s="1">
        <v>43634</v>
      </c>
      <c r="B320">
        <v>48.781967000000002</v>
      </c>
      <c r="C320">
        <f t="shared" si="4"/>
        <v>2.3246318304288163E-2</v>
      </c>
      <c r="D320" s="13">
        <f>LN(B320/B319) - VLOOKUP(A320, 'Risk Free'!A$1:C$784, 3)/252</f>
        <v>2.3160207193177053E-2</v>
      </c>
      <c r="E320" s="13">
        <f>'S&amp;P'!D321</f>
        <v>2.8962063315382237E-3</v>
      </c>
      <c r="N320">
        <v>-2.9270399766450263E-3</v>
      </c>
      <c r="O320">
        <v>2.9807301410620332E-3</v>
      </c>
    </row>
    <row r="321" spans="1:15" x14ac:dyDescent="0.25">
      <c r="A321" s="1">
        <v>43635</v>
      </c>
      <c r="B321">
        <v>48.639389000000001</v>
      </c>
      <c r="C321">
        <f t="shared" si="4"/>
        <v>-2.9270399766450263E-3</v>
      </c>
      <c r="D321" s="13">
        <f>LN(B321/B320) - VLOOKUP(A321, 'Risk Free'!A$1:C$784, 3)/252</f>
        <v>-3.0115637861688358E-3</v>
      </c>
      <c r="E321" s="13">
        <f>'S&amp;P'!D322</f>
        <v>9.344678619779799E-3</v>
      </c>
      <c r="N321">
        <v>8.0034727341614376E-3</v>
      </c>
      <c r="O321">
        <v>9.4276151277163066E-3</v>
      </c>
    </row>
    <row r="322" spans="1:15" x14ac:dyDescent="0.25">
      <c r="A322" s="1">
        <v>43636</v>
      </c>
      <c r="B322">
        <v>49.030234999999998</v>
      </c>
      <c r="C322">
        <f t="shared" si="4"/>
        <v>8.0034727341614376E-3</v>
      </c>
      <c r="D322" s="13">
        <f>LN(B322/B321) - VLOOKUP(A322, 'Risk Free'!A$1:C$784, 3)/252</f>
        <v>7.92053622622493E-3</v>
      </c>
      <c r="E322" s="13">
        <f>'S&amp;P'!D323</f>
        <v>-1.3421690372914172E-3</v>
      </c>
      <c r="N322">
        <v>-3.4150680087782605E-3</v>
      </c>
      <c r="O322">
        <v>-1.2600261801485599E-3</v>
      </c>
    </row>
    <row r="323" spans="1:15" x14ac:dyDescent="0.25">
      <c r="A323" s="1">
        <v>43637</v>
      </c>
      <c r="B323">
        <v>48.863078999999999</v>
      </c>
      <c r="C323">
        <f t="shared" si="4"/>
        <v>-3.4150680087782605E-3</v>
      </c>
      <c r="D323" s="13">
        <f>LN(B323/B322) - VLOOKUP(A323, 'Risk Free'!A$1:C$784, 3)/252</f>
        <v>-3.4972108659211175E-3</v>
      </c>
      <c r="E323" s="13">
        <f>'S&amp;P'!D324</f>
        <v>-1.8159745386637431E-3</v>
      </c>
      <c r="N323">
        <v>-1.0065830268612417E-3</v>
      </c>
      <c r="O323">
        <v>-1.7334348561240606E-3</v>
      </c>
    </row>
    <row r="324" spans="1:15" x14ac:dyDescent="0.25">
      <c r="A324" s="1">
        <v>43640</v>
      </c>
      <c r="B324">
        <v>48.813918999999999</v>
      </c>
      <c r="C324">
        <f t="shared" ref="C324:C387" si="5">LN(B324/B323)</f>
        <v>-1.0065830268612417E-3</v>
      </c>
      <c r="D324" s="13">
        <f>LN(B324/B323) - VLOOKUP(A324, 'Risk Free'!A$1:C$784, 3)/252</f>
        <v>-1.0891227094009242E-3</v>
      </c>
      <c r="E324" s="13">
        <f>'S&amp;P'!D325</f>
        <v>-9.623845172706199E-3</v>
      </c>
      <c r="N324">
        <v>-1.5273591148225834E-2</v>
      </c>
      <c r="O324">
        <v>-9.5417023155633419E-3</v>
      </c>
    </row>
    <row r="325" spans="1:15" x14ac:dyDescent="0.25">
      <c r="A325" s="1">
        <v>43641</v>
      </c>
      <c r="B325">
        <v>48.074019999999997</v>
      </c>
      <c r="C325">
        <f t="shared" si="5"/>
        <v>-1.5273591148225834E-2</v>
      </c>
      <c r="D325" s="13">
        <f>LN(B325/B324) - VLOOKUP(A325, 'Risk Free'!A$1:C$784, 3)/252</f>
        <v>-1.5355734005368691E-2</v>
      </c>
      <c r="E325" s="13">
        <f>'S&amp;P'!D326</f>
        <v>-1.3180792354794829E-3</v>
      </c>
      <c r="N325">
        <v>2.1398371891847064E-2</v>
      </c>
      <c r="O325">
        <v>-1.2347459021461497E-3</v>
      </c>
    </row>
    <row r="326" spans="1:15" x14ac:dyDescent="0.25">
      <c r="A326" s="1">
        <v>43642</v>
      </c>
      <c r="B326">
        <v>49.113810999999998</v>
      </c>
      <c r="C326">
        <f t="shared" si="5"/>
        <v>2.1398371891847064E-2</v>
      </c>
      <c r="D326" s="13">
        <f>LN(B326/B325) - VLOOKUP(A326, 'Risk Free'!A$1:C$784, 3)/252</f>
        <v>2.131503855851373E-2</v>
      </c>
      <c r="E326" s="13">
        <f>'S&amp;P'!D327</f>
        <v>3.7329860493807081E-3</v>
      </c>
      <c r="N326">
        <v>-3.0030686120993222E-4</v>
      </c>
      <c r="O326">
        <v>3.8159225573172161E-3</v>
      </c>
    </row>
    <row r="327" spans="1:15" x14ac:dyDescent="0.25">
      <c r="A327" s="1">
        <v>43643</v>
      </c>
      <c r="B327">
        <v>49.099063999999998</v>
      </c>
      <c r="C327">
        <f t="shared" si="5"/>
        <v>-3.0030686120993222E-4</v>
      </c>
      <c r="D327" s="13">
        <f>LN(B327/B326) - VLOOKUP(A327, 'Risk Free'!A$1:C$784, 3)/252</f>
        <v>-3.8324336914644016E-4</v>
      </c>
      <c r="E327" s="13">
        <f>'S&amp;P'!D328</f>
        <v>5.6583721282735394E-3</v>
      </c>
      <c r="N327">
        <v>-9.1536310724286887E-3</v>
      </c>
      <c r="O327">
        <v>5.7409118108132217E-3</v>
      </c>
    </row>
    <row r="328" spans="1:15" x14ac:dyDescent="0.25">
      <c r="A328" s="1">
        <v>43644</v>
      </c>
      <c r="B328">
        <v>48.651679999999999</v>
      </c>
      <c r="C328">
        <f t="shared" si="5"/>
        <v>-9.1536310724286887E-3</v>
      </c>
      <c r="D328" s="13">
        <f>LN(B328/B327) - VLOOKUP(A328, 'Risk Free'!A$1:C$784, 3)/252</f>
        <v>-9.2361707549683709E-3</v>
      </c>
      <c r="E328" s="13">
        <f>'S&amp;P'!D329</f>
        <v>7.5572812898659046E-3</v>
      </c>
      <c r="N328">
        <v>1.8174480096475206E-2</v>
      </c>
      <c r="O328">
        <v>7.6429955755801899E-3</v>
      </c>
    </row>
    <row r="329" spans="1:15" x14ac:dyDescent="0.25">
      <c r="A329" s="1">
        <v>43647</v>
      </c>
      <c r="B329">
        <v>49.543982999999997</v>
      </c>
      <c r="C329">
        <f t="shared" si="5"/>
        <v>1.8174480096475206E-2</v>
      </c>
      <c r="D329" s="13">
        <f>LN(B329/B328) - VLOOKUP(A329, 'Risk Free'!A$1:C$784, 3)/252</f>
        <v>1.808876581076092E-2</v>
      </c>
      <c r="E329" s="13">
        <f>'S&amp;P'!D330</f>
        <v>2.8385528869386478E-3</v>
      </c>
      <c r="N329">
        <v>5.8376447571623028E-3</v>
      </c>
      <c r="O329">
        <v>2.9238703472561083E-3</v>
      </c>
    </row>
    <row r="330" spans="1:15" x14ac:dyDescent="0.25">
      <c r="A330" s="1">
        <v>43648</v>
      </c>
      <c r="B330">
        <v>49.834049</v>
      </c>
      <c r="C330">
        <f t="shared" si="5"/>
        <v>5.8376447571623028E-3</v>
      </c>
      <c r="D330" s="13">
        <f>LN(B330/B329) - VLOOKUP(A330, 'Risk Free'!A$1:C$784, 3)/252</f>
        <v>5.7523272968448428E-3</v>
      </c>
      <c r="E330" s="13">
        <f>'S&amp;P'!D331</f>
        <v>7.5573618414786336E-3</v>
      </c>
      <c r="N330">
        <v>8.252796336230878E-3</v>
      </c>
      <c r="O330">
        <v>7.6430761271929189E-3</v>
      </c>
    </row>
    <row r="331" spans="1:15" x14ac:dyDescent="0.25">
      <c r="A331" s="1">
        <v>43649</v>
      </c>
      <c r="B331">
        <v>50.247020999999997</v>
      </c>
      <c r="C331">
        <f t="shared" si="5"/>
        <v>8.252796336230878E-3</v>
      </c>
      <c r="D331" s="13">
        <f>LN(B331/B330) - VLOOKUP(A331, 'Risk Free'!A$1:C$784, 3)/252</f>
        <v>8.1670820505165918E-3</v>
      </c>
      <c r="E331" s="13">
        <f>'S&amp;P'!D332</f>
        <v>-1.8939899319771344E-3</v>
      </c>
      <c r="N331">
        <v>-8.8097746464793549E-4</v>
      </c>
      <c r="O331">
        <v>-1.8074819954691978E-3</v>
      </c>
    </row>
    <row r="332" spans="1:15" x14ac:dyDescent="0.25">
      <c r="A332" s="1">
        <v>43651</v>
      </c>
      <c r="B332">
        <v>50.202773999999998</v>
      </c>
      <c r="C332">
        <f t="shared" si="5"/>
        <v>-8.8097746464793549E-4</v>
      </c>
      <c r="D332" s="13">
        <f>LN(B332/B331) - VLOOKUP(A332, 'Risk Free'!A$1:C$784, 3)/252</f>
        <v>-9.67485401155872E-4</v>
      </c>
      <c r="E332" s="13">
        <f>'S&amp;P'!D333</f>
        <v>-4.9348844060744437E-3</v>
      </c>
      <c r="N332">
        <v>-2.0829475299992108E-2</v>
      </c>
      <c r="O332">
        <v>-4.8471859933760311E-3</v>
      </c>
    </row>
    <row r="333" spans="1:15" x14ac:dyDescent="0.25">
      <c r="A333" s="1">
        <v>43654</v>
      </c>
      <c r="B333">
        <v>49.167892000000002</v>
      </c>
      <c r="C333">
        <f t="shared" si="5"/>
        <v>-2.0829475299992108E-2</v>
      </c>
      <c r="D333" s="13">
        <f>LN(B333/B332) - VLOOKUP(A333, 'Risk Free'!A$1:C$784, 3)/252</f>
        <v>-2.0917173712690522E-2</v>
      </c>
      <c r="E333" s="13">
        <f>'S&amp;P'!D334</f>
        <v>1.1481175677280921E-3</v>
      </c>
      <c r="N333">
        <v>6.0808407912146204E-3</v>
      </c>
      <c r="O333">
        <v>1.2358159804265049E-3</v>
      </c>
    </row>
    <row r="334" spans="1:15" x14ac:dyDescent="0.25">
      <c r="A334" s="1">
        <v>43655</v>
      </c>
      <c r="B334">
        <v>49.467784999999999</v>
      </c>
      <c r="C334">
        <f t="shared" si="5"/>
        <v>6.0808407912146204E-3</v>
      </c>
      <c r="D334" s="13">
        <f>LN(B334/B333) - VLOOKUP(A334, 'Risk Free'!A$1:C$784, 3)/252</f>
        <v>5.9931423785162079E-3</v>
      </c>
      <c r="E334" s="13">
        <f>'S&amp;P'!D335</f>
        <v>4.4151673070002813E-3</v>
      </c>
      <c r="N334">
        <v>9.8400850145896352E-3</v>
      </c>
      <c r="O334">
        <v>4.5004847673177414E-3</v>
      </c>
    </row>
    <row r="335" spans="1:15" x14ac:dyDescent="0.25">
      <c r="A335" s="1">
        <v>43656</v>
      </c>
      <c r="B335">
        <v>49.956955000000001</v>
      </c>
      <c r="C335">
        <f t="shared" si="5"/>
        <v>9.8400850145896352E-3</v>
      </c>
      <c r="D335" s="13">
        <f>LN(B335/B334) - VLOOKUP(A335, 'Risk Free'!A$1:C$784, 3)/252</f>
        <v>9.7547675542721743E-3</v>
      </c>
      <c r="E335" s="13">
        <f>'S&amp;P'!D336</f>
        <v>2.1985447317926132E-3</v>
      </c>
      <c r="N335">
        <v>-7.3089144657274485E-3</v>
      </c>
      <c r="O335">
        <v>2.2826717159195975E-3</v>
      </c>
    </row>
    <row r="336" spans="1:15" x14ac:dyDescent="0.25">
      <c r="A336" s="1">
        <v>43657</v>
      </c>
      <c r="B336">
        <v>49.593155000000003</v>
      </c>
      <c r="C336">
        <f t="shared" si="5"/>
        <v>-7.3089144657274485E-3</v>
      </c>
      <c r="D336" s="13">
        <f>LN(B336/B335) - VLOOKUP(A336, 'Risk Free'!A$1:C$784, 3)/252</f>
        <v>-7.3930414498544327E-3</v>
      </c>
      <c r="E336" s="13">
        <f>'S&amp;P'!D337</f>
        <v>4.5261651903084664E-3</v>
      </c>
      <c r="N336">
        <v>7.6533116968298207E-3</v>
      </c>
      <c r="O336">
        <v>4.6094985236418001E-3</v>
      </c>
    </row>
    <row r="337" spans="1:15" x14ac:dyDescent="0.25">
      <c r="A337" s="1">
        <v>43658</v>
      </c>
      <c r="B337">
        <v>49.974162999999997</v>
      </c>
      <c r="C337">
        <f t="shared" si="5"/>
        <v>7.6533116968298207E-3</v>
      </c>
      <c r="D337" s="13">
        <f>LN(B337/B336) - VLOOKUP(A337, 'Risk Free'!A$1:C$784, 3)/252</f>
        <v>7.569978363496487E-3</v>
      </c>
      <c r="E337" s="13">
        <f>'S&amp;P'!D338</f>
        <v>9.2113851497250128E-5</v>
      </c>
      <c r="N337">
        <v>9.3513345332596667E-3</v>
      </c>
      <c r="O337">
        <v>1.7584401022740885E-4</v>
      </c>
    </row>
    <row r="338" spans="1:15" x14ac:dyDescent="0.25">
      <c r="A338" s="1">
        <v>43661</v>
      </c>
      <c r="B338">
        <v>50.443680000000001</v>
      </c>
      <c r="C338">
        <f t="shared" si="5"/>
        <v>9.3513345332596667E-3</v>
      </c>
      <c r="D338" s="13">
        <f>LN(B338/B337) - VLOOKUP(A338, 'Risk Free'!A$1:C$784, 3)/252</f>
        <v>9.2676043745295086E-3</v>
      </c>
      <c r="E338" s="13">
        <f>'S&amp;P'!D339</f>
        <v>-3.4929146928387575E-3</v>
      </c>
      <c r="N338">
        <v>-3.466056680151962E-3</v>
      </c>
      <c r="O338">
        <v>-3.4095813595054242E-3</v>
      </c>
    </row>
    <row r="339" spans="1:15" x14ac:dyDescent="0.25">
      <c r="A339" s="1">
        <v>43662</v>
      </c>
      <c r="B339">
        <v>50.269142000000002</v>
      </c>
      <c r="C339">
        <f t="shared" si="5"/>
        <v>-3.466056680151962E-3</v>
      </c>
      <c r="D339" s="13">
        <f>LN(B339/B338) - VLOOKUP(A339, 'Risk Free'!A$1:C$784, 3)/252</f>
        <v>-3.5493900134852953E-3</v>
      </c>
      <c r="E339" s="13">
        <f>'S&amp;P'!D340</f>
        <v>-6.6355627930914539E-3</v>
      </c>
      <c r="N339">
        <v>-5.6392009590893917E-3</v>
      </c>
      <c r="O339">
        <v>-6.5526262851549463E-3</v>
      </c>
    </row>
    <row r="340" spans="1:15" x14ac:dyDescent="0.25">
      <c r="A340" s="1">
        <v>43663</v>
      </c>
      <c r="B340">
        <v>49.986462000000003</v>
      </c>
      <c r="C340">
        <f t="shared" si="5"/>
        <v>-5.6392009590893917E-3</v>
      </c>
      <c r="D340" s="13">
        <f>LN(B340/B339) - VLOOKUP(A340, 'Risk Free'!A$1:C$784, 3)/252</f>
        <v>-5.7221374670258993E-3</v>
      </c>
      <c r="E340" s="13">
        <f>'S&amp;P'!D341</f>
        <v>3.4957737606888936E-3</v>
      </c>
      <c r="N340">
        <v>1.129561934904336E-2</v>
      </c>
      <c r="O340">
        <v>3.5755356654507981E-3</v>
      </c>
    </row>
    <row r="341" spans="1:15" x14ac:dyDescent="0.25">
      <c r="A341" s="1">
        <v>43664</v>
      </c>
      <c r="B341">
        <v>50.554290999999999</v>
      </c>
      <c r="C341">
        <f t="shared" si="5"/>
        <v>1.129561934904336E-2</v>
      </c>
      <c r="D341" s="13">
        <f>LN(B341/B340) - VLOOKUP(A341, 'Risk Free'!A$1:C$784, 3)/252</f>
        <v>1.1215857444281455E-2</v>
      </c>
      <c r="E341" s="13">
        <f>'S&amp;P'!D342</f>
        <v>-6.2760484179135139E-3</v>
      </c>
      <c r="N341">
        <v>-1.5040052945800759E-2</v>
      </c>
      <c r="O341">
        <v>-6.1958896877547841E-3</v>
      </c>
    </row>
    <row r="342" spans="1:15" x14ac:dyDescent="0.25">
      <c r="A342" s="1">
        <v>43665</v>
      </c>
      <c r="B342">
        <v>49.799641000000001</v>
      </c>
      <c r="C342">
        <f t="shared" si="5"/>
        <v>-1.5040052945800759E-2</v>
      </c>
      <c r="D342" s="13">
        <f>LN(B342/B341) - VLOOKUP(A342, 'Risk Free'!A$1:C$784, 3)/252</f>
        <v>-1.5120211675959489E-2</v>
      </c>
      <c r="E342" s="13">
        <f>'S&amp;P'!D343</f>
        <v>2.7437755793604328E-3</v>
      </c>
      <c r="N342">
        <v>2.25966415860414E-2</v>
      </c>
      <c r="O342">
        <v>2.8247279603128136E-3</v>
      </c>
    </row>
    <row r="343" spans="1:15" x14ac:dyDescent="0.25">
      <c r="A343" s="1">
        <v>43668</v>
      </c>
      <c r="B343">
        <v>50.937756</v>
      </c>
      <c r="C343">
        <f t="shared" si="5"/>
        <v>2.25966415860414E-2</v>
      </c>
      <c r="D343" s="13">
        <f>LN(B343/B342) - VLOOKUP(A343, 'Risk Free'!A$1:C$784, 3)/252</f>
        <v>2.2515689205089021E-2</v>
      </c>
      <c r="E343" s="13">
        <f>'S&amp;P'!D344</f>
        <v>6.7440059715689026E-3</v>
      </c>
      <c r="N343">
        <v>7.7873761846000622E-3</v>
      </c>
      <c r="O343">
        <v>6.8241647017276323E-3</v>
      </c>
    </row>
    <row r="344" spans="1:15" x14ac:dyDescent="0.25">
      <c r="A344" s="1">
        <v>43669</v>
      </c>
      <c r="B344">
        <v>51.335976000000002</v>
      </c>
      <c r="C344">
        <f t="shared" si="5"/>
        <v>7.7873761846000622E-3</v>
      </c>
      <c r="D344" s="13">
        <f>LN(B344/B343) - VLOOKUP(A344, 'Risk Free'!A$1:C$784, 3)/252</f>
        <v>7.7072174544413324E-3</v>
      </c>
      <c r="E344" s="13">
        <f>'S&amp;P'!D345</f>
        <v>4.5958144545442331E-3</v>
      </c>
      <c r="N344">
        <v>-8.1432203308163349E-4</v>
      </c>
      <c r="O344">
        <v>4.6771636608934396E-3</v>
      </c>
    </row>
    <row r="345" spans="1:15" x14ac:dyDescent="0.25">
      <c r="A345" s="1">
        <v>43670</v>
      </c>
      <c r="B345">
        <v>51.294189000000003</v>
      </c>
      <c r="C345">
        <f t="shared" si="5"/>
        <v>-8.1432203308163349E-4</v>
      </c>
      <c r="D345" s="13">
        <f>LN(B345/B344) - VLOOKUP(A345, 'Risk Free'!A$1:C$784, 3)/252</f>
        <v>-8.9567123943083986E-4</v>
      </c>
      <c r="E345" s="13">
        <f>'S&amp;P'!D346</f>
        <v>-5.3579971007662527E-3</v>
      </c>
      <c r="N345">
        <v>-7.9385606516518235E-3</v>
      </c>
      <c r="O345">
        <v>-5.276251069020221E-3</v>
      </c>
    </row>
    <row r="346" spans="1:15" x14ac:dyDescent="0.25">
      <c r="A346" s="1">
        <v>43671</v>
      </c>
      <c r="B346">
        <v>50.888598999999999</v>
      </c>
      <c r="C346">
        <f t="shared" si="5"/>
        <v>-7.9385606516518235E-3</v>
      </c>
      <c r="D346" s="13">
        <f>LN(B346/B345) - VLOOKUP(A346, 'Risk Free'!A$1:C$784, 3)/252</f>
        <v>-8.0203066833978553E-3</v>
      </c>
      <c r="E346" s="13">
        <f>'S&amp;P'!D347</f>
        <v>7.277934577125009E-3</v>
      </c>
      <c r="N346">
        <v>3.4718962793798699E-3</v>
      </c>
      <c r="O346">
        <v>7.3604742596646913E-3</v>
      </c>
    </row>
    <row r="347" spans="1:15" x14ac:dyDescent="0.25">
      <c r="A347" s="1">
        <v>43672</v>
      </c>
      <c r="B347">
        <v>51.065586000000003</v>
      </c>
      <c r="C347">
        <f t="shared" si="5"/>
        <v>3.4718962793798699E-3</v>
      </c>
      <c r="D347" s="13">
        <f>LN(B347/B346) - VLOOKUP(A347, 'Risk Free'!A$1:C$784, 3)/252</f>
        <v>3.3893565968401871E-3</v>
      </c>
      <c r="E347" s="13">
        <f>'S&amp;P'!D348</f>
        <v>-1.6995195870931552E-3</v>
      </c>
      <c r="N347">
        <v>9.2951468706023131E-3</v>
      </c>
      <c r="O347">
        <v>-1.6173767299502979E-3</v>
      </c>
    </row>
    <row r="348" spans="1:15" x14ac:dyDescent="0.25">
      <c r="A348" s="1">
        <v>43675</v>
      </c>
      <c r="B348">
        <v>51.542461000000003</v>
      </c>
      <c r="C348">
        <f t="shared" si="5"/>
        <v>9.2951468706023131E-3</v>
      </c>
      <c r="D348" s="13">
        <f>LN(B348/B347) - VLOOKUP(A348, 'Risk Free'!A$1:C$784, 3)/252</f>
        <v>9.2130040134594561E-3</v>
      </c>
      <c r="E348" s="13">
        <f>'S&amp;P'!D349</f>
        <v>-2.662924764045884E-3</v>
      </c>
      <c r="N348">
        <v>-4.301407710495822E-3</v>
      </c>
      <c r="O348">
        <v>-2.5819723830935032E-3</v>
      </c>
    </row>
    <row r="349" spans="1:15" x14ac:dyDescent="0.25">
      <c r="A349" s="1">
        <v>43676</v>
      </c>
      <c r="B349">
        <v>51.321232000000002</v>
      </c>
      <c r="C349">
        <f t="shared" si="5"/>
        <v>-4.301407710495822E-3</v>
      </c>
      <c r="D349" s="13">
        <f>LN(B349/B348) - VLOOKUP(A349, 'Risk Free'!A$1:C$784, 3)/252</f>
        <v>-4.3823600914482033E-3</v>
      </c>
      <c r="E349" s="13">
        <f>'S&amp;P'!D350</f>
        <v>-1.102614270022898E-2</v>
      </c>
      <c r="N349">
        <v>2.019875300088788E-2</v>
      </c>
      <c r="O349">
        <v>-1.0945190319276599E-2</v>
      </c>
    </row>
    <row r="350" spans="1:15" x14ac:dyDescent="0.25">
      <c r="A350" s="1">
        <v>43677</v>
      </c>
      <c r="B350">
        <v>52.368397000000002</v>
      </c>
      <c r="C350">
        <f t="shared" si="5"/>
        <v>2.019875300088788E-2</v>
      </c>
      <c r="D350" s="13">
        <f>LN(B350/B349) - VLOOKUP(A350, 'Risk Free'!A$1:C$784, 3)/252</f>
        <v>2.01178006199355E-2</v>
      </c>
      <c r="E350" s="13">
        <f>'S&amp;P'!D351</f>
        <v>-9.1201422823602787E-3</v>
      </c>
      <c r="N350">
        <v>-2.1876678530464981E-2</v>
      </c>
      <c r="O350">
        <v>-9.0395867268047228E-3</v>
      </c>
    </row>
    <row r="351" spans="1:15" x14ac:dyDescent="0.25">
      <c r="A351" s="1">
        <v>43678</v>
      </c>
      <c r="B351">
        <v>51.235191</v>
      </c>
      <c r="C351">
        <f t="shared" si="5"/>
        <v>-2.1876678530464981E-2</v>
      </c>
      <c r="D351" s="13">
        <f>LN(B351/B350) - VLOOKUP(A351, 'Risk Free'!A$1:C$784, 3)/252</f>
        <v>-2.1957234086020537E-2</v>
      </c>
      <c r="E351" s="13">
        <f>'S&amp;P'!D352</f>
        <v>-7.389544084613669E-3</v>
      </c>
      <c r="N351">
        <v>-2.1385035235644449E-2</v>
      </c>
      <c r="O351">
        <v>-7.3093853544549392E-3</v>
      </c>
    </row>
    <row r="352" spans="1:15" x14ac:dyDescent="0.25">
      <c r="A352" s="1">
        <v>43679</v>
      </c>
      <c r="B352">
        <v>50.151156999999998</v>
      </c>
      <c r="C352">
        <f t="shared" si="5"/>
        <v>-2.1385035235644449E-2</v>
      </c>
      <c r="D352" s="13">
        <f>LN(B352/B351) - VLOOKUP(A352, 'Risk Free'!A$1:C$784, 3)/252</f>
        <v>-2.1465193965803177E-2</v>
      </c>
      <c r="E352" s="13">
        <f>'S&amp;P'!D353</f>
        <v>-3.0309527162951759E-2</v>
      </c>
      <c r="N352">
        <v>-5.3767769309028074E-2</v>
      </c>
      <c r="O352">
        <v>-3.0230162083586681E-2</v>
      </c>
    </row>
    <row r="353" spans="1:15" x14ac:dyDescent="0.25">
      <c r="A353" s="1">
        <v>43682</v>
      </c>
      <c r="B353">
        <v>47.525852</v>
      </c>
      <c r="C353">
        <f t="shared" si="5"/>
        <v>-5.3767769309028074E-2</v>
      </c>
      <c r="D353" s="13">
        <f>LN(B353/B352) - VLOOKUP(A353, 'Risk Free'!A$1:C$784, 3)/252</f>
        <v>-5.3847134388393156E-2</v>
      </c>
      <c r="E353" s="13">
        <f>'S&amp;P'!D354</f>
        <v>1.2853251796015252E-2</v>
      </c>
      <c r="N353">
        <v>1.8753317722412635E-2</v>
      </c>
      <c r="O353">
        <v>1.2933013700777157E-2</v>
      </c>
    </row>
    <row r="354" spans="1:15" x14ac:dyDescent="0.25">
      <c r="A354" s="1">
        <v>43683</v>
      </c>
      <c r="B354">
        <v>48.425528999999997</v>
      </c>
      <c r="C354">
        <f t="shared" si="5"/>
        <v>1.8753317722412635E-2</v>
      </c>
      <c r="D354" s="13">
        <f>LN(B354/B353) - VLOOKUP(A354, 'Risk Free'!A$1:C$784, 3)/252</f>
        <v>1.867355581765073E-2</v>
      </c>
      <c r="E354" s="13">
        <f>'S&amp;P'!D355</f>
        <v>6.880244551312379E-4</v>
      </c>
      <c r="N354">
        <v>1.0302135368367623E-2</v>
      </c>
      <c r="O354">
        <v>7.6659588370266651E-4</v>
      </c>
    </row>
    <row r="355" spans="1:15" x14ac:dyDescent="0.25">
      <c r="A355" s="1">
        <v>43684</v>
      </c>
      <c r="B355">
        <v>48.926994000000001</v>
      </c>
      <c r="C355">
        <f t="shared" si="5"/>
        <v>1.0302135368367623E-2</v>
      </c>
      <c r="D355" s="13">
        <f>LN(B355/B354) - VLOOKUP(A355, 'Risk Free'!A$1:C$784, 3)/252</f>
        <v>1.0223563939796195E-2</v>
      </c>
      <c r="E355" s="13">
        <f>'S&amp;P'!D356</f>
        <v>1.8509854351764658E-2</v>
      </c>
      <c r="N355">
        <v>2.1816189219325273E-2</v>
      </c>
      <c r="O355">
        <v>1.8588425780336086E-2</v>
      </c>
    </row>
    <row r="356" spans="1:15" x14ac:dyDescent="0.25">
      <c r="A356" s="1">
        <v>43685</v>
      </c>
      <c r="B356">
        <v>50.006123000000002</v>
      </c>
      <c r="C356">
        <f t="shared" si="5"/>
        <v>2.1816189219325273E-2</v>
      </c>
      <c r="D356" s="13">
        <f>LN(B356/B355) - VLOOKUP(A356, 'Risk Free'!A$1:C$784, 3)/252</f>
        <v>2.1737617790753845E-2</v>
      </c>
      <c r="E356" s="13">
        <f>'S&amp;P'!D357</f>
        <v>-6.716307537839852E-3</v>
      </c>
      <c r="N356">
        <v>-8.2745709090986178E-3</v>
      </c>
      <c r="O356">
        <v>-6.6385297600620738E-3</v>
      </c>
    </row>
    <row r="357" spans="1:15" x14ac:dyDescent="0.25">
      <c r="A357" s="1">
        <v>43686</v>
      </c>
      <c r="B357">
        <v>49.594051</v>
      </c>
      <c r="C357">
        <f t="shared" si="5"/>
        <v>-8.2745709090986178E-3</v>
      </c>
      <c r="D357" s="13">
        <f>LN(B357/B356) - VLOOKUP(A357, 'Risk Free'!A$1:C$784, 3)/252</f>
        <v>-8.3523486868763951E-3</v>
      </c>
      <c r="E357" s="13">
        <f>'S&amp;P'!D358</f>
        <v>-1.2336322733148873E-2</v>
      </c>
      <c r="N357">
        <v>-2.5406864120463379E-3</v>
      </c>
      <c r="O357">
        <v>-1.2258544955371096E-2</v>
      </c>
    </row>
    <row r="358" spans="1:15" x14ac:dyDescent="0.25">
      <c r="A358" s="1">
        <v>43689</v>
      </c>
      <c r="B358">
        <v>49.468207999999997</v>
      </c>
      <c r="C358">
        <f t="shared" si="5"/>
        <v>-2.5406864120463379E-3</v>
      </c>
      <c r="D358" s="13">
        <f>LN(B358/B357) - VLOOKUP(A358, 'Risk Free'!A$1:C$784, 3)/252</f>
        <v>-2.6184641898241157E-3</v>
      </c>
      <c r="E358" s="13">
        <f>'S&amp;P'!D359</f>
        <v>1.4805247509404675E-2</v>
      </c>
      <c r="N358">
        <v>4.1476235537433494E-2</v>
      </c>
      <c r="O358">
        <v>1.4883025287182453E-2</v>
      </c>
    </row>
    <row r="359" spans="1:15" x14ac:dyDescent="0.25">
      <c r="A359" s="1">
        <v>43690</v>
      </c>
      <c r="B359">
        <v>51.563107000000002</v>
      </c>
      <c r="C359">
        <f t="shared" si="5"/>
        <v>4.1476235537433494E-2</v>
      </c>
      <c r="D359" s="13">
        <f>LN(B359/B358) - VLOOKUP(A359, 'Risk Free'!A$1:C$784, 3)/252</f>
        <v>4.1398457759655713E-2</v>
      </c>
      <c r="E359" s="13">
        <f>'S&amp;P'!D360</f>
        <v>-2.9806553949281844E-2</v>
      </c>
      <c r="N359">
        <v>-3.0217031153197373E-2</v>
      </c>
      <c r="O359">
        <v>-2.9730363473091367E-2</v>
      </c>
    </row>
    <row r="360" spans="1:15" x14ac:dyDescent="0.25">
      <c r="A360" s="1">
        <v>43691</v>
      </c>
      <c r="B360">
        <v>50.028328000000002</v>
      </c>
      <c r="C360">
        <f t="shared" si="5"/>
        <v>-3.0217031153197373E-2</v>
      </c>
      <c r="D360" s="13">
        <f>LN(B360/B359) - VLOOKUP(A360, 'Risk Free'!A$1:C$784, 3)/252</f>
        <v>-3.029322162938785E-2</v>
      </c>
      <c r="E360" s="13">
        <f>'S&amp;P'!D361</f>
        <v>2.387030433484092E-3</v>
      </c>
      <c r="N360">
        <v>-4.993986880133831E-3</v>
      </c>
      <c r="O360">
        <v>2.461236782690441E-3</v>
      </c>
    </row>
    <row r="361" spans="1:15" x14ac:dyDescent="0.25">
      <c r="A361" s="1">
        <v>43692</v>
      </c>
      <c r="B361">
        <v>49.779110000000003</v>
      </c>
      <c r="C361">
        <f t="shared" si="5"/>
        <v>-4.993986880133831E-3</v>
      </c>
      <c r="D361" s="13">
        <f>LN(B361/B360) - VLOOKUP(A361, 'Risk Free'!A$1:C$784, 3)/252</f>
        <v>-5.06819322934018E-3</v>
      </c>
      <c r="E361" s="13">
        <f>'S&amp;P'!D362</f>
        <v>1.4250497083427616E-2</v>
      </c>
      <c r="N361">
        <v>2.3320703091382913E-2</v>
      </c>
      <c r="O361">
        <v>1.4323116131046663E-2</v>
      </c>
    </row>
    <row r="362" spans="1:15" x14ac:dyDescent="0.25">
      <c r="A362" s="1">
        <v>43693</v>
      </c>
      <c r="B362">
        <v>50.953636000000003</v>
      </c>
      <c r="C362">
        <f t="shared" si="5"/>
        <v>2.3320703091382913E-2</v>
      </c>
      <c r="D362" s="13">
        <f>LN(B362/B361) - VLOOKUP(A362, 'Risk Free'!A$1:C$784, 3)/252</f>
        <v>2.3248084043763866E-2</v>
      </c>
      <c r="E362" s="13">
        <f>'S&amp;P'!D363</f>
        <v>1.1957788476597909E-2</v>
      </c>
      <c r="N362">
        <v>1.8472512385280082E-2</v>
      </c>
      <c r="O362">
        <v>1.2033185301994735E-2</v>
      </c>
    </row>
    <row r="363" spans="1:15" x14ac:dyDescent="0.25">
      <c r="A363" s="1">
        <v>43696</v>
      </c>
      <c r="B363">
        <v>51.903624999999998</v>
      </c>
      <c r="C363">
        <f t="shared" si="5"/>
        <v>1.8472512385280082E-2</v>
      </c>
      <c r="D363" s="13">
        <f>LN(B363/B362) - VLOOKUP(A363, 'Risk Free'!A$1:C$784, 3)/252</f>
        <v>1.8397115559883256E-2</v>
      </c>
      <c r="E363" s="13">
        <f>'S&amp;P'!D364</f>
        <v>-8.0216489065461256E-3</v>
      </c>
      <c r="N363">
        <v>4.7490738231374225E-5</v>
      </c>
      <c r="O363">
        <v>-7.9462520811493E-3</v>
      </c>
    </row>
    <row r="364" spans="1:15" x14ac:dyDescent="0.25">
      <c r="A364" s="1">
        <v>43697</v>
      </c>
      <c r="B364">
        <v>51.906089999999999</v>
      </c>
      <c r="C364">
        <f t="shared" si="5"/>
        <v>4.7490738231374225E-5</v>
      </c>
      <c r="D364" s="13">
        <f>LN(B364/B363) - VLOOKUP(A364, 'Risk Free'!A$1:C$784, 3)/252</f>
        <v>-2.7906087165451174E-5</v>
      </c>
      <c r="E364" s="13">
        <f>'S&amp;P'!D365</f>
        <v>8.1364189979122627E-3</v>
      </c>
      <c r="N364">
        <v>1.0780257703104638E-2</v>
      </c>
      <c r="O364">
        <v>8.2130062994995642E-3</v>
      </c>
    </row>
    <row r="365" spans="1:15" x14ac:dyDescent="0.25">
      <c r="A365" s="1">
        <v>43698</v>
      </c>
      <c r="B365">
        <v>52.468677999999997</v>
      </c>
      <c r="C365">
        <f t="shared" si="5"/>
        <v>1.0780257703104638E-2</v>
      </c>
      <c r="D365" s="13">
        <f>LN(B365/B364) - VLOOKUP(A365, 'Risk Free'!A$1:C$784, 3)/252</f>
        <v>1.0703670401517337E-2</v>
      </c>
      <c r="E365" s="13">
        <f>'S&amp;P'!D366</f>
        <v>-5.8398740725416486E-4</v>
      </c>
      <c r="N365">
        <v>-8.4686352067192235E-4</v>
      </c>
      <c r="O365">
        <v>-5.0620962947638712E-4</v>
      </c>
    </row>
    <row r="366" spans="1:15" x14ac:dyDescent="0.25">
      <c r="A366" s="1">
        <v>43699</v>
      </c>
      <c r="B366">
        <v>52.424263000000003</v>
      </c>
      <c r="C366">
        <f t="shared" si="5"/>
        <v>-8.4686352067192235E-4</v>
      </c>
      <c r="D366" s="13">
        <f>LN(B366/B365) - VLOOKUP(A366, 'Risk Free'!A$1:C$784, 3)/252</f>
        <v>-9.2464129844970009E-4</v>
      </c>
      <c r="E366" s="13">
        <f>'S&amp;P'!D367</f>
        <v>-2.6365522859654059E-2</v>
      </c>
      <c r="N366">
        <v>-4.7322793363985372E-2</v>
      </c>
      <c r="O366">
        <v>-2.6288935558066755E-2</v>
      </c>
    </row>
    <row r="367" spans="1:15" x14ac:dyDescent="0.25">
      <c r="A367" s="1">
        <v>43700</v>
      </c>
      <c r="B367">
        <v>50.001185999999997</v>
      </c>
      <c r="C367">
        <f t="shared" si="5"/>
        <v>-4.7322793363985372E-2</v>
      </c>
      <c r="D367" s="13">
        <f>LN(B367/B366) - VLOOKUP(A367, 'Risk Free'!A$1:C$784, 3)/252</f>
        <v>-4.7399380665572671E-2</v>
      </c>
      <c r="E367" s="13">
        <f>'S&amp;P'!D368</f>
        <v>1.0845413396171203E-2</v>
      </c>
      <c r="N367">
        <v>1.8821037201401655E-2</v>
      </c>
      <c r="O367">
        <v>1.0923191173948981E-2</v>
      </c>
    </row>
    <row r="368" spans="1:15" x14ac:dyDescent="0.25">
      <c r="A368" s="1">
        <v>43703</v>
      </c>
      <c r="B368">
        <v>50.951172</v>
      </c>
      <c r="C368">
        <f t="shared" si="5"/>
        <v>1.8821037201401655E-2</v>
      </c>
      <c r="D368" s="13">
        <f>LN(B368/B367) - VLOOKUP(A368, 'Risk Free'!A$1:C$784, 3)/252</f>
        <v>1.8743259423623877E-2</v>
      </c>
      <c r="E368" s="13">
        <f>'S&amp;P'!D369</f>
        <v>-3.2853160076691161E-3</v>
      </c>
      <c r="N368">
        <v>-1.1348047597215256E-2</v>
      </c>
      <c r="O368">
        <v>-3.2083318806849889E-3</v>
      </c>
    </row>
    <row r="369" spans="1:15" x14ac:dyDescent="0.25">
      <c r="A369" s="1">
        <v>43704</v>
      </c>
      <c r="B369">
        <v>50.376244</v>
      </c>
      <c r="C369">
        <f t="shared" si="5"/>
        <v>-1.1348047597215256E-2</v>
      </c>
      <c r="D369" s="13">
        <f>LN(B369/B368) - VLOOKUP(A369, 'Risk Free'!A$1:C$784, 3)/252</f>
        <v>-1.1425031724199383E-2</v>
      </c>
      <c r="E369" s="13">
        <f>'S&amp;P'!D370</f>
        <v>6.446760234420478E-3</v>
      </c>
      <c r="N369">
        <v>6.688029894431559E-3</v>
      </c>
      <c r="O369">
        <v>6.52414118680143E-3</v>
      </c>
    </row>
    <row r="370" spans="1:15" x14ac:dyDescent="0.25">
      <c r="A370" s="1">
        <v>43705</v>
      </c>
      <c r="B370">
        <v>50.714291000000003</v>
      </c>
      <c r="C370">
        <f t="shared" si="5"/>
        <v>6.688029894431559E-3</v>
      </c>
      <c r="D370" s="13">
        <f>LN(B370/B369) - VLOOKUP(A370, 'Risk Free'!A$1:C$784, 3)/252</f>
        <v>6.610648942050607E-3</v>
      </c>
      <c r="E370" s="13">
        <f>'S&amp;P'!D371</f>
        <v>1.2530054486360128E-2</v>
      </c>
      <c r="N370">
        <v>1.6790050332127167E-2</v>
      </c>
      <c r="O370">
        <v>1.260743543874108E-2</v>
      </c>
    </row>
    <row r="371" spans="1:15" x14ac:dyDescent="0.25">
      <c r="A371" s="1">
        <v>43706</v>
      </c>
      <c r="B371">
        <v>51.572975</v>
      </c>
      <c r="C371">
        <f t="shared" si="5"/>
        <v>1.6790050332127167E-2</v>
      </c>
      <c r="D371" s="13">
        <f>LN(B371/B370) - VLOOKUP(A371, 'Risk Free'!A$1:C$784, 3)/252</f>
        <v>1.6712669379746213E-2</v>
      </c>
      <c r="E371" s="13">
        <f>'S&amp;P'!D372</f>
        <v>5.6523986877139525E-4</v>
      </c>
      <c r="N371">
        <v>-1.2925968625476869E-3</v>
      </c>
      <c r="O371">
        <v>6.4262082115234761E-4</v>
      </c>
    </row>
    <row r="372" spans="1:15" x14ac:dyDescent="0.25">
      <c r="A372" s="1">
        <v>43707</v>
      </c>
      <c r="B372">
        <v>51.506354999999999</v>
      </c>
      <c r="C372">
        <f t="shared" si="5"/>
        <v>-1.2925968625476869E-3</v>
      </c>
      <c r="D372" s="13">
        <f>LN(B372/B371) - VLOOKUP(A372, 'Risk Free'!A$1:C$784, 3)/252</f>
        <v>-1.3699778149286394E-3</v>
      </c>
      <c r="E372" s="13">
        <f>'S&amp;P'!D373</f>
        <v>-7.0000135280917026E-3</v>
      </c>
      <c r="N372">
        <v>-1.4670770000622326E-2</v>
      </c>
      <c r="O372">
        <v>-6.9230294011075758E-3</v>
      </c>
    </row>
    <row r="373" spans="1:15" x14ac:dyDescent="0.25">
      <c r="A373" s="1">
        <v>43711</v>
      </c>
      <c r="B373">
        <v>50.756233000000002</v>
      </c>
      <c r="C373">
        <f t="shared" si="5"/>
        <v>-1.4670770000622326E-2</v>
      </c>
      <c r="D373" s="13">
        <f>LN(B373/B372) - VLOOKUP(A373, 'Risk Free'!A$1:C$784, 3)/252</f>
        <v>-1.4747754127606453E-2</v>
      </c>
      <c r="E373" s="13">
        <f>'S&amp;P'!D374</f>
        <v>1.0707134724764244E-2</v>
      </c>
      <c r="N373">
        <v>1.682420310001766E-2</v>
      </c>
      <c r="O373">
        <v>1.0783722026351545E-2</v>
      </c>
    </row>
    <row r="374" spans="1:15" x14ac:dyDescent="0.25">
      <c r="A374" s="1">
        <v>43712</v>
      </c>
      <c r="B374">
        <v>51.61739</v>
      </c>
      <c r="C374">
        <f t="shared" si="5"/>
        <v>1.682420310001766E-2</v>
      </c>
      <c r="D374" s="13">
        <f>LN(B374/B373) - VLOOKUP(A374, 'Risk Free'!A$1:C$784, 3)/252</f>
        <v>1.6747615798430357E-2</v>
      </c>
      <c r="E374" s="13">
        <f>'S&amp;P'!D375</f>
        <v>1.2849335592625952E-2</v>
      </c>
      <c r="N374">
        <v>1.936296911741792E-2</v>
      </c>
      <c r="O374">
        <v>1.2925922894213253E-2</v>
      </c>
    </row>
    <row r="375" spans="1:15" x14ac:dyDescent="0.25">
      <c r="A375" s="1">
        <v>43713</v>
      </c>
      <c r="B375">
        <v>52.626595000000002</v>
      </c>
      <c r="C375">
        <f t="shared" si="5"/>
        <v>1.936296911741792E-2</v>
      </c>
      <c r="D375" s="13">
        <f>LN(B375/B374) - VLOOKUP(A375, 'Risk Free'!A$1:C$784, 3)/252</f>
        <v>1.9286381815830617E-2</v>
      </c>
      <c r="E375" s="13">
        <f>'S&amp;P'!D376</f>
        <v>8.340134420848327E-4</v>
      </c>
      <c r="N375">
        <v>-9.3816284126392157E-5</v>
      </c>
      <c r="O375">
        <v>9.1020391827530893E-4</v>
      </c>
    </row>
    <row r="376" spans="1:15" x14ac:dyDescent="0.25">
      <c r="A376" s="1">
        <v>43714</v>
      </c>
      <c r="B376">
        <v>52.621657999999996</v>
      </c>
      <c r="C376">
        <f t="shared" si="5"/>
        <v>-9.3816284126392157E-5</v>
      </c>
      <c r="D376" s="13">
        <f>LN(B376/B375) - VLOOKUP(A376, 'Risk Free'!A$1:C$784, 3)/252</f>
        <v>-1.7000676031686833E-4</v>
      </c>
      <c r="E376" s="13">
        <f>'S&amp;P'!D377</f>
        <v>-1.7019531750912836E-4</v>
      </c>
      <c r="N376">
        <v>4.2580051523243836E-3</v>
      </c>
      <c r="O376">
        <v>-9.4004841318652159E-5</v>
      </c>
    </row>
    <row r="377" spans="1:15" x14ac:dyDescent="0.25">
      <c r="A377" s="1">
        <v>43717</v>
      </c>
      <c r="B377">
        <v>52.846198999999999</v>
      </c>
      <c r="C377">
        <f t="shared" si="5"/>
        <v>4.2580051523243836E-3</v>
      </c>
      <c r="D377" s="13">
        <f>LN(B377/B376) - VLOOKUP(A377, 'Risk Free'!A$1:C$784, 3)/252</f>
        <v>4.1818146761339074E-3</v>
      </c>
      <c r="E377" s="13">
        <f>'S&amp;P'!D378</f>
        <v>2.4647187864774745E-4</v>
      </c>
      <c r="N377">
        <v>1.1743749697655965E-2</v>
      </c>
      <c r="O377">
        <v>3.2226552944139824E-4</v>
      </c>
    </row>
    <row r="378" spans="1:15" x14ac:dyDescent="0.25">
      <c r="A378" s="1">
        <v>43718</v>
      </c>
      <c r="B378">
        <v>53.470469999999999</v>
      </c>
      <c r="C378">
        <f t="shared" si="5"/>
        <v>1.1743749697655965E-2</v>
      </c>
      <c r="D378" s="13">
        <f>LN(B378/B377) - VLOOKUP(A378, 'Risk Free'!A$1:C$784, 3)/252</f>
        <v>1.1667956046862315E-2</v>
      </c>
      <c r="E378" s="13">
        <f>'S&amp;P'!D379</f>
        <v>7.1274685746037566E-3</v>
      </c>
      <c r="N378">
        <v>3.1300120035283749E-2</v>
      </c>
      <c r="O378">
        <v>7.2036590507942328E-3</v>
      </c>
    </row>
    <row r="379" spans="1:15" x14ac:dyDescent="0.25">
      <c r="A379" s="1">
        <v>43719</v>
      </c>
      <c r="B379">
        <v>55.170569999999998</v>
      </c>
      <c r="C379">
        <f t="shared" si="5"/>
        <v>3.1300120035283749E-2</v>
      </c>
      <c r="D379" s="13">
        <f>LN(B379/B378) - VLOOKUP(A379, 'Risk Free'!A$1:C$784, 3)/252</f>
        <v>3.1223929559093273E-2</v>
      </c>
      <c r="E379" s="13">
        <f>'S&amp;P'!D380</f>
        <v>2.7991771340423639E-3</v>
      </c>
      <c r="N379">
        <v>-2.2387507409475853E-3</v>
      </c>
      <c r="O379">
        <v>2.8749707848360149E-3</v>
      </c>
    </row>
    <row r="380" spans="1:15" x14ac:dyDescent="0.25">
      <c r="A380" s="1">
        <v>43720</v>
      </c>
      <c r="B380">
        <v>55.047195000000002</v>
      </c>
      <c r="C380">
        <f t="shared" si="5"/>
        <v>-2.2387507409475853E-3</v>
      </c>
      <c r="D380" s="13">
        <f>LN(B380/B379) - VLOOKUP(A380, 'Risk Free'!A$1:C$784, 3)/252</f>
        <v>-2.3145443917412362E-3</v>
      </c>
      <c r="E380" s="13">
        <f>'S&amp;P'!D381</f>
        <v>-8.0080891985247573E-4</v>
      </c>
      <c r="N380">
        <v>-1.9645791276616902E-2</v>
      </c>
      <c r="O380">
        <v>-7.2461844366199951E-4</v>
      </c>
    </row>
    <row r="381" spans="1:15" x14ac:dyDescent="0.25">
      <c r="A381" s="1">
        <v>43721</v>
      </c>
      <c r="B381">
        <v>53.976303000000001</v>
      </c>
      <c r="C381">
        <f t="shared" si="5"/>
        <v>-1.9645791276616902E-2</v>
      </c>
      <c r="D381" s="13">
        <f>LN(B381/B380) - VLOOKUP(A381, 'Risk Free'!A$1:C$784, 3)/252</f>
        <v>-1.9721981752807378E-2</v>
      </c>
      <c r="E381" s="13">
        <f>'S&amp;P'!D382</f>
        <v>-3.2179165583470942E-3</v>
      </c>
      <c r="N381">
        <v>5.2434988290740335E-3</v>
      </c>
      <c r="O381">
        <v>-3.1405356059661417E-3</v>
      </c>
    </row>
    <row r="382" spans="1:15" x14ac:dyDescent="0.25">
      <c r="A382" s="1">
        <v>43724</v>
      </c>
      <c r="B382">
        <v>54.260071000000003</v>
      </c>
      <c r="C382">
        <f t="shared" si="5"/>
        <v>5.2434988290740335E-3</v>
      </c>
      <c r="D382" s="13">
        <f>LN(B382/B381) - VLOOKUP(A382, 'Risk Free'!A$1:C$784, 3)/252</f>
        <v>5.1661178766930814E-3</v>
      </c>
      <c r="E382" s="13">
        <f>'S&amp;P'!D383</f>
        <v>2.5010476355633547E-3</v>
      </c>
      <c r="N382">
        <v>3.6314143074262146E-3</v>
      </c>
      <c r="O382">
        <v>2.5784285879443072E-3</v>
      </c>
    </row>
    <row r="383" spans="1:15" x14ac:dyDescent="0.25">
      <c r="A383" s="1">
        <v>43725</v>
      </c>
      <c r="B383">
        <v>54.457470000000001</v>
      </c>
      <c r="C383">
        <f t="shared" si="5"/>
        <v>3.6314143074262146E-3</v>
      </c>
      <c r="D383" s="13">
        <f>LN(B383/B382) - VLOOKUP(A383, 'Risk Free'!A$1:C$784, 3)/252</f>
        <v>3.5540333550452621E-3</v>
      </c>
      <c r="E383" s="13">
        <f>'S&amp;P'!D384</f>
        <v>2.6682988414184096E-4</v>
      </c>
      <c r="N383">
        <v>9.3354428823912584E-3</v>
      </c>
      <c r="O383">
        <v>3.4262353493549175E-4</v>
      </c>
    </row>
    <row r="384" spans="1:15" x14ac:dyDescent="0.25">
      <c r="A384" s="1">
        <v>43726</v>
      </c>
      <c r="B384">
        <v>54.968235</v>
      </c>
      <c r="C384">
        <f t="shared" si="5"/>
        <v>9.3354428823912584E-3</v>
      </c>
      <c r="D384" s="13">
        <f>LN(B384/B383) - VLOOKUP(A384, 'Risk Free'!A$1:C$784, 3)/252</f>
        <v>9.2596492315976074E-3</v>
      </c>
      <c r="E384" s="13">
        <f>'S&amp;P'!D385</f>
        <v>-5.5044965344055869E-5</v>
      </c>
      <c r="N384">
        <v>-8.1580426328704998E-3</v>
      </c>
      <c r="O384">
        <v>1.9955034655944141E-5</v>
      </c>
    </row>
    <row r="385" spans="1:15" x14ac:dyDescent="0.25">
      <c r="A385" s="1">
        <v>43727</v>
      </c>
      <c r="B385">
        <v>54.521625999999998</v>
      </c>
      <c r="C385">
        <f t="shared" si="5"/>
        <v>-8.1580426328704998E-3</v>
      </c>
      <c r="D385" s="13">
        <f>LN(B385/B384) - VLOOKUP(A385, 'Risk Free'!A$1:C$784, 3)/252</f>
        <v>-8.2330426328705002E-3</v>
      </c>
      <c r="E385" s="13">
        <f>'S&amp;P'!D386</f>
        <v>-4.9818153095072676E-3</v>
      </c>
      <c r="N385">
        <v>-1.4725967787915312E-2</v>
      </c>
      <c r="O385">
        <v>-4.9076089603009186E-3</v>
      </c>
    </row>
    <row r="386" spans="1:15" x14ac:dyDescent="0.25">
      <c r="A386" s="1">
        <v>43728</v>
      </c>
      <c r="B386">
        <v>53.724625000000003</v>
      </c>
      <c r="C386">
        <f t="shared" si="5"/>
        <v>-1.4725967787915312E-2</v>
      </c>
      <c r="D386" s="13">
        <f>LN(B386/B385) - VLOOKUP(A386, 'Risk Free'!A$1:C$784, 3)/252</f>
        <v>-1.4800174137121662E-2</v>
      </c>
      <c r="E386" s="13">
        <f>'S&amp;P'!D387</f>
        <v>-1.7232438883073975E-4</v>
      </c>
      <c r="N386">
        <v>4.5366033909213033E-3</v>
      </c>
      <c r="O386">
        <v>-9.6927563433914354E-5</v>
      </c>
    </row>
    <row r="387" spans="1:15" x14ac:dyDescent="0.25">
      <c r="A387" s="1">
        <v>43731</v>
      </c>
      <c r="B387">
        <v>53.968905999999997</v>
      </c>
      <c r="C387">
        <f t="shared" si="5"/>
        <v>4.5366033909213033E-3</v>
      </c>
      <c r="D387" s="13">
        <f>LN(B387/B386) - VLOOKUP(A387, 'Risk Free'!A$1:C$784, 3)/252</f>
        <v>4.4612065655244776E-3</v>
      </c>
      <c r="E387" s="13">
        <f>'S&amp;P'!D388</f>
        <v>-8.5266152642747596E-3</v>
      </c>
      <c r="N387">
        <v>-4.7663382217007083E-3</v>
      </c>
      <c r="O387">
        <v>-8.4520120896715845E-3</v>
      </c>
    </row>
    <row r="388" spans="1:15" x14ac:dyDescent="0.25">
      <c r="A388" s="1">
        <v>43732</v>
      </c>
      <c r="B388">
        <v>53.712283999999997</v>
      </c>
      <c r="C388">
        <f t="shared" ref="C388:C451" si="6">LN(B388/B387)</f>
        <v>-4.7663382217007083E-3</v>
      </c>
      <c r="D388" s="13">
        <f>LN(B388/B387) - VLOOKUP(A388, 'Risk Free'!A$1:C$784, 3)/252</f>
        <v>-4.8409413963038826E-3</v>
      </c>
      <c r="E388" s="13">
        <f>'S&amp;P'!D389</f>
        <v>6.0662662016244331E-3</v>
      </c>
      <c r="N388">
        <v>1.5272444176701509E-2</v>
      </c>
      <c r="O388">
        <v>6.1396789000371316E-3</v>
      </c>
    </row>
    <row r="389" spans="1:15" x14ac:dyDescent="0.25">
      <c r="A389" s="1">
        <v>43733</v>
      </c>
      <c r="B389">
        <v>54.538898000000003</v>
      </c>
      <c r="C389">
        <f t="shared" si="6"/>
        <v>1.5272444176701509E-2</v>
      </c>
      <c r="D389" s="13">
        <f>LN(B389/B388) - VLOOKUP(A389, 'Risk Free'!A$1:C$784, 3)/252</f>
        <v>1.5199031478288811E-2</v>
      </c>
      <c r="E389" s="13">
        <f>'S&amp;P'!D390</f>
        <v>-2.5029028512376207E-3</v>
      </c>
      <c r="N389">
        <v>-5.1710417931746418E-3</v>
      </c>
      <c r="O389">
        <v>-2.4318711052058748E-3</v>
      </c>
    </row>
    <row r="390" spans="1:15" x14ac:dyDescent="0.25">
      <c r="A390" s="1">
        <v>43734</v>
      </c>
      <c r="B390">
        <v>54.257603000000003</v>
      </c>
      <c r="C390">
        <f t="shared" si="6"/>
        <v>-5.1710417931746418E-3</v>
      </c>
      <c r="D390" s="13">
        <f>LN(B390/B389) - VLOOKUP(A390, 'Risk Free'!A$1:C$784, 3)/252</f>
        <v>-5.2420735392063877E-3</v>
      </c>
      <c r="E390" s="13">
        <f>'S&amp;P'!D391</f>
        <v>-5.4003496816888543E-3</v>
      </c>
      <c r="N390">
        <v>-4.8778498136923662E-3</v>
      </c>
      <c r="O390">
        <v>-5.3305084118475841E-3</v>
      </c>
    </row>
    <row r="391" spans="1:15" x14ac:dyDescent="0.25">
      <c r="A391" s="1">
        <v>43735</v>
      </c>
      <c r="B391">
        <v>53.993586999999998</v>
      </c>
      <c r="C391">
        <f t="shared" si="6"/>
        <v>-4.8778498136923662E-3</v>
      </c>
      <c r="D391" s="13">
        <f>LN(B391/B390) - VLOOKUP(A391, 'Risk Free'!A$1:C$784, 3)/252</f>
        <v>-4.9476910835336363E-3</v>
      </c>
      <c r="E391" s="13">
        <f>'S&amp;P'!D392</f>
        <v>4.9619108116916626E-3</v>
      </c>
      <c r="N391">
        <v>2.3262555885119052E-2</v>
      </c>
      <c r="O391">
        <v>5.0349266847075358E-3</v>
      </c>
    </row>
    <row r="392" spans="1:15" x14ac:dyDescent="0.25">
      <c r="A392" s="1">
        <v>43738</v>
      </c>
      <c r="B392">
        <v>55.264339</v>
      </c>
      <c r="C392">
        <f t="shared" si="6"/>
        <v>2.3262555885119052E-2</v>
      </c>
      <c r="D392" s="13">
        <f>LN(B392/B391) - VLOOKUP(A392, 'Risk Free'!A$1:C$784, 3)/252</f>
        <v>2.3189540012103178E-2</v>
      </c>
      <c r="E392" s="13">
        <f>'S&amp;P'!D393</f>
        <v>-1.2404765146691947E-2</v>
      </c>
      <c r="N392">
        <v>2.7643441343477189E-3</v>
      </c>
      <c r="O392">
        <v>-1.2334130226057026E-2</v>
      </c>
    </row>
    <row r="393" spans="1:15" x14ac:dyDescent="0.25">
      <c r="A393" s="1">
        <v>43739</v>
      </c>
      <c r="B393">
        <v>55.417319999999997</v>
      </c>
      <c r="C393">
        <f t="shared" si="6"/>
        <v>2.7643441343477189E-3</v>
      </c>
      <c r="D393" s="13">
        <f>LN(B393/B392) - VLOOKUP(A393, 'Risk Free'!A$1:C$784, 3)/252</f>
        <v>2.6937092137127982E-3</v>
      </c>
      <c r="E393" s="13">
        <f>'S&amp;P'!D394</f>
        <v>-1.8134885833051305E-2</v>
      </c>
      <c r="N393">
        <v>-2.538741745216052E-2</v>
      </c>
      <c r="O393">
        <v>-1.806544138860686E-2</v>
      </c>
    </row>
    <row r="394" spans="1:15" x14ac:dyDescent="0.25">
      <c r="A394" s="1">
        <v>43740</v>
      </c>
      <c r="B394">
        <v>54.028126</v>
      </c>
      <c r="C394">
        <f t="shared" si="6"/>
        <v>-2.538741745216052E-2</v>
      </c>
      <c r="D394" s="13">
        <f>LN(B394/B393) - VLOOKUP(A394, 'Risk Free'!A$1:C$784, 3)/252</f>
        <v>-2.5456861896604965E-2</v>
      </c>
      <c r="E394" s="13">
        <f>'S&amp;P'!D395</f>
        <v>7.8741123954628733E-3</v>
      </c>
      <c r="N394">
        <v>8.458846524968866E-3</v>
      </c>
      <c r="O394">
        <v>7.9403822367327143E-3</v>
      </c>
    </row>
    <row r="395" spans="1:15" x14ac:dyDescent="0.25">
      <c r="A395" s="1">
        <v>43741</v>
      </c>
      <c r="B395">
        <v>54.487079999999999</v>
      </c>
      <c r="C395">
        <f t="shared" si="6"/>
        <v>8.458846524968866E-3</v>
      </c>
      <c r="D395" s="13">
        <f>LN(B395/B394) - VLOOKUP(A395, 'Risk Free'!A$1:C$784, 3)/252</f>
        <v>8.392576683699025E-3</v>
      </c>
      <c r="E395" s="13">
        <f>'S&amp;P'!D396</f>
        <v>1.4050075002562433E-2</v>
      </c>
      <c r="N395">
        <v>2.764615522923743E-2</v>
      </c>
      <c r="O395">
        <v>1.41167416692291E-2</v>
      </c>
    </row>
    <row r="396" spans="1:15" x14ac:dyDescent="0.25">
      <c r="A396" s="1">
        <v>43742</v>
      </c>
      <c r="B396">
        <v>56.014454000000001</v>
      </c>
      <c r="C396">
        <f t="shared" si="6"/>
        <v>2.764615522923743E-2</v>
      </c>
      <c r="D396" s="13">
        <f>LN(B396/B395) - VLOOKUP(A396, 'Risk Free'!A$1:C$784, 3)/252</f>
        <v>2.7579488562570764E-2</v>
      </c>
      <c r="E396" s="13">
        <f>'S&amp;P'!D397</f>
        <v>-4.5562194004465043E-3</v>
      </c>
      <c r="N396">
        <v>2.2027601923710471E-4</v>
      </c>
      <c r="O396">
        <v>-4.4883622575893614E-3</v>
      </c>
    </row>
    <row r="397" spans="1:15" x14ac:dyDescent="0.25">
      <c r="A397" s="1">
        <v>43745</v>
      </c>
      <c r="B397">
        <v>56.026794000000002</v>
      </c>
      <c r="C397">
        <f t="shared" si="6"/>
        <v>2.2027601923710471E-4</v>
      </c>
      <c r="D397" s="13">
        <f>LN(B397/B396) - VLOOKUP(A397, 'Risk Free'!A$1:C$784, 3)/252</f>
        <v>1.5241887637996185E-4</v>
      </c>
      <c r="E397" s="13">
        <f>'S&amp;P'!D398</f>
        <v>-1.5749833179950812E-2</v>
      </c>
      <c r="N397">
        <v>-1.1784199368931318E-2</v>
      </c>
      <c r="O397">
        <v>-1.5683166513284146E-2</v>
      </c>
    </row>
    <row r="398" spans="1:15" x14ac:dyDescent="0.25">
      <c r="A398" s="1">
        <v>43746</v>
      </c>
      <c r="B398">
        <v>55.370438</v>
      </c>
      <c r="C398">
        <f t="shared" si="6"/>
        <v>-1.1784199368931318E-2</v>
      </c>
      <c r="D398" s="13">
        <f>LN(B398/B397) - VLOOKUP(A398, 'Risk Free'!A$1:C$784, 3)/252</f>
        <v>-1.1850866035597984E-2</v>
      </c>
      <c r="E398" s="13">
        <f>'S&amp;P'!D399</f>
        <v>8.9974772029774233E-3</v>
      </c>
      <c r="N398">
        <v>1.1652039580057524E-2</v>
      </c>
      <c r="O398">
        <v>9.063350218850439E-3</v>
      </c>
    </row>
    <row r="399" spans="1:15" x14ac:dyDescent="0.25">
      <c r="A399" s="1">
        <v>43747</v>
      </c>
      <c r="B399">
        <v>56.019390000000001</v>
      </c>
      <c r="C399">
        <f t="shared" si="6"/>
        <v>1.1652039580057524E-2</v>
      </c>
      <c r="D399" s="13">
        <f>LN(B399/B398) - VLOOKUP(A399, 'Risk Free'!A$1:C$784, 3)/252</f>
        <v>1.1586166564184508E-2</v>
      </c>
      <c r="E399" s="13">
        <f>'S&amp;P'!D400</f>
        <v>6.3297326555748507E-3</v>
      </c>
      <c r="N399">
        <v>1.3388431710064494E-2</v>
      </c>
      <c r="O399">
        <v>6.3952088460510412E-3</v>
      </c>
    </row>
    <row r="400" spans="1:15" x14ac:dyDescent="0.25">
      <c r="A400" s="1">
        <v>43748</v>
      </c>
      <c r="B400">
        <v>56.774445</v>
      </c>
      <c r="C400">
        <f t="shared" si="6"/>
        <v>1.3388431710064494E-2</v>
      </c>
      <c r="D400" s="13">
        <f>LN(B400/B399) - VLOOKUP(A400, 'Risk Free'!A$1:C$784, 3)/252</f>
        <v>1.3322955519588304E-2</v>
      </c>
      <c r="E400" s="13">
        <f>'S&amp;P'!D401</f>
        <v>1.0814057022668485E-2</v>
      </c>
      <c r="N400">
        <v>2.6250668515799287E-2</v>
      </c>
      <c r="O400">
        <v>1.0879533213144676E-2</v>
      </c>
    </row>
    <row r="401" spans="1:15" x14ac:dyDescent="0.25">
      <c r="A401" s="1">
        <v>43749</v>
      </c>
      <c r="B401">
        <v>58.284545999999999</v>
      </c>
      <c r="C401">
        <f t="shared" si="6"/>
        <v>2.6250668515799287E-2</v>
      </c>
      <c r="D401" s="13">
        <f>LN(B401/B400) - VLOOKUP(A401, 'Risk Free'!A$1:C$784, 3)/252</f>
        <v>2.6185192325323094E-2</v>
      </c>
      <c r="E401" s="13">
        <f>'S&amp;P'!D402</f>
        <v>0</v>
      </c>
      <c r="N401">
        <v>-1.4405438801064934E-3</v>
      </c>
      <c r="O401">
        <v>-1.3880421740668583E-3</v>
      </c>
    </row>
    <row r="402" spans="1:15" x14ac:dyDescent="0.25">
      <c r="A402" s="1">
        <v>43752</v>
      </c>
      <c r="B402">
        <v>58.200645000000002</v>
      </c>
      <c r="C402">
        <f t="shared" si="6"/>
        <v>-1.4405438801064934E-3</v>
      </c>
      <c r="D402" s="13"/>
      <c r="E402" s="13">
        <f>'S&amp;P'!D403</f>
        <v>9.8413559071565768E-3</v>
      </c>
      <c r="N402">
        <v>-2.3343805556475341E-3</v>
      </c>
      <c r="O402">
        <v>9.906435272235942E-3</v>
      </c>
    </row>
    <row r="403" spans="1:15" x14ac:dyDescent="0.25">
      <c r="A403" s="1">
        <v>43753</v>
      </c>
      <c r="B403">
        <v>58.064940999999997</v>
      </c>
      <c r="C403">
        <f t="shared" si="6"/>
        <v>-2.3343805556475341E-3</v>
      </c>
      <c r="D403" s="13">
        <f>LN(B403/B402) - VLOOKUP(A403, 'Risk Free'!A$1:C$784, 3)/252</f>
        <v>-2.3994599207268993E-3</v>
      </c>
      <c r="E403" s="13">
        <f>'S&amp;P'!D404</f>
        <v>-2.0662303135905247E-3</v>
      </c>
      <c r="N403">
        <v>-4.0452542568804352E-3</v>
      </c>
      <c r="O403">
        <v>-2.0015477739079852E-3</v>
      </c>
    </row>
    <row r="404" spans="1:15" x14ac:dyDescent="0.25">
      <c r="A404" s="1">
        <v>43754</v>
      </c>
      <c r="B404">
        <v>57.830528000000001</v>
      </c>
      <c r="C404">
        <f t="shared" si="6"/>
        <v>-4.0452542568804352E-3</v>
      </c>
      <c r="D404" s="13">
        <f>LN(B404/B403) - VLOOKUP(A404, 'Risk Free'!A$1:C$784, 3)/252</f>
        <v>-4.1099367965629751E-3</v>
      </c>
      <c r="E404" s="13">
        <f>'S&amp;P'!D405</f>
        <v>2.6943361186600855E-3</v>
      </c>
      <c r="N404">
        <v>3.8751543686008296E-3</v>
      </c>
      <c r="O404">
        <v>2.759018658342625E-3</v>
      </c>
    </row>
    <row r="405" spans="1:15" x14ac:dyDescent="0.25">
      <c r="A405" s="1">
        <v>43755</v>
      </c>
      <c r="B405">
        <v>58.055064999999999</v>
      </c>
      <c r="C405">
        <f t="shared" si="6"/>
        <v>3.8751543686008296E-3</v>
      </c>
      <c r="D405" s="13">
        <f>LN(B405/B404) - VLOOKUP(A405, 'Risk Free'!A$1:C$784, 3)/252</f>
        <v>3.8104718289182901E-3</v>
      </c>
      <c r="E405" s="13">
        <f>'S&amp;P'!D406</f>
        <v>-3.9917281853961619E-3</v>
      </c>
      <c r="N405">
        <v>4.7914427876536957E-3</v>
      </c>
      <c r="O405">
        <v>-3.927045645713622E-3</v>
      </c>
    </row>
    <row r="406" spans="1:15" x14ac:dyDescent="0.25">
      <c r="A406" s="1">
        <v>43756</v>
      </c>
      <c r="B406">
        <v>58.3339</v>
      </c>
      <c r="C406">
        <f t="shared" si="6"/>
        <v>4.7914427876536957E-3</v>
      </c>
      <c r="D406" s="13">
        <f>LN(B406/B405) - VLOOKUP(A406, 'Risk Free'!A$1:C$784, 3)/252</f>
        <v>4.7267602479711558E-3</v>
      </c>
      <c r="E406" s="13">
        <f>'S&amp;P'!D407</f>
        <v>6.7830281327957943E-3</v>
      </c>
      <c r="N406">
        <v>1.7193942017717009E-2</v>
      </c>
      <c r="O406">
        <v>6.8481074978751595E-3</v>
      </c>
    </row>
    <row r="407" spans="1:15" x14ac:dyDescent="0.25">
      <c r="A407" s="1">
        <v>43759</v>
      </c>
      <c r="B407">
        <v>59.345562000000001</v>
      </c>
      <c r="C407">
        <f t="shared" si="6"/>
        <v>1.7193942017717009E-2</v>
      </c>
      <c r="D407" s="13">
        <f>LN(B407/B406) - VLOOKUP(A407, 'Risk Free'!A$1:C$784, 3)/252</f>
        <v>1.7128862652637643E-2</v>
      </c>
      <c r="E407" s="13">
        <f>'S&amp;P'!D408</f>
        <v>-3.6393414568961888E-3</v>
      </c>
      <c r="N407">
        <v>-2.2892932143831774E-3</v>
      </c>
      <c r="O407">
        <v>-3.5750557426104746E-3</v>
      </c>
    </row>
    <row r="408" spans="1:15" x14ac:dyDescent="0.25">
      <c r="A408" s="1">
        <v>43760</v>
      </c>
      <c r="B408">
        <v>59.209857999999997</v>
      </c>
      <c r="C408">
        <f t="shared" si="6"/>
        <v>-2.2892932143831774E-3</v>
      </c>
      <c r="D408" s="13">
        <f>LN(B408/B407) - VLOOKUP(A408, 'Risk Free'!A$1:C$784, 3)/252</f>
        <v>-2.3535789286688916E-3</v>
      </c>
      <c r="E408" s="13">
        <f>'S&amp;P'!D409</f>
        <v>2.7788078713574661E-3</v>
      </c>
      <c r="N408">
        <v>1.3329561256810288E-2</v>
      </c>
      <c r="O408">
        <v>2.8430935856431803E-3</v>
      </c>
    </row>
    <row r="409" spans="1:15" x14ac:dyDescent="0.25">
      <c r="A409" s="1">
        <v>43761</v>
      </c>
      <c r="B409">
        <v>60.004382999999997</v>
      </c>
      <c r="C409">
        <f t="shared" si="6"/>
        <v>1.3329561256810288E-2</v>
      </c>
      <c r="D409" s="13">
        <f>LN(B409/B408) - VLOOKUP(A409, 'Risk Free'!A$1:C$784, 3)/252</f>
        <v>1.3265275542524574E-2</v>
      </c>
      <c r="E409" s="13">
        <f>'S&amp;P'!D410</f>
        <v>1.8535188183899562E-3</v>
      </c>
      <c r="N409">
        <v>1.6434952321682094E-3</v>
      </c>
      <c r="O409">
        <v>1.9185981834693214E-3</v>
      </c>
    </row>
    <row r="410" spans="1:15" x14ac:dyDescent="0.25">
      <c r="A410" s="1">
        <v>43762</v>
      </c>
      <c r="B410">
        <v>60.103081000000003</v>
      </c>
      <c r="C410">
        <f t="shared" si="6"/>
        <v>1.6434952321682094E-3</v>
      </c>
      <c r="D410" s="13">
        <f>LN(B410/B409) - VLOOKUP(A410, 'Risk Free'!A$1:C$784, 3)/252</f>
        <v>1.5784158670888444E-3</v>
      </c>
      <c r="E410" s="13">
        <f>'S&amp;P'!D411</f>
        <v>3.9997437926853306E-3</v>
      </c>
      <c r="N410">
        <v>1.2241160577438469E-2</v>
      </c>
      <c r="O410">
        <v>4.0644263323678705E-3</v>
      </c>
    </row>
    <row r="411" spans="1:15" x14ac:dyDescent="0.25">
      <c r="A411" s="1">
        <v>43763</v>
      </c>
      <c r="B411">
        <v>60.843333999999999</v>
      </c>
      <c r="C411">
        <f t="shared" si="6"/>
        <v>1.2241160577438469E-2</v>
      </c>
      <c r="D411" s="13">
        <f>LN(B411/B410) - VLOOKUP(A411, 'Risk Free'!A$1:C$784, 3)/252</f>
        <v>1.217647803775593E-2</v>
      </c>
      <c r="E411" s="13">
        <f>'S&amp;P'!D412</f>
        <v>5.501576060362264E-3</v>
      </c>
      <c r="N411">
        <v>9.9670862927329733E-3</v>
      </c>
      <c r="O411">
        <v>5.5658617746479786E-3</v>
      </c>
    </row>
    <row r="412" spans="1:15" x14ac:dyDescent="0.25">
      <c r="A412" s="1">
        <v>43766</v>
      </c>
      <c r="B412">
        <v>61.452796999999997</v>
      </c>
      <c r="C412">
        <f t="shared" si="6"/>
        <v>9.9670862927329733E-3</v>
      </c>
      <c r="D412" s="13">
        <f>LN(B412/B411) - VLOOKUP(A412, 'Risk Free'!A$1:C$784, 3)/252</f>
        <v>9.9028005784472586E-3</v>
      </c>
      <c r="E412" s="13">
        <f>'S&amp;P'!D413</f>
        <v>-8.9623435155988579E-4</v>
      </c>
      <c r="N412">
        <v>-2.3399460776916434E-2</v>
      </c>
      <c r="O412">
        <v>-8.3274228806782234E-4</v>
      </c>
    </row>
    <row r="413" spans="1:15" x14ac:dyDescent="0.25">
      <c r="A413" s="1">
        <v>43767</v>
      </c>
      <c r="B413">
        <v>60.031528000000002</v>
      </c>
      <c r="C413">
        <f t="shared" si="6"/>
        <v>-2.3399460776916434E-2</v>
      </c>
      <c r="D413" s="13">
        <f>LN(B413/B412) - VLOOKUP(A413, 'Risk Free'!A$1:C$784, 3)/252</f>
        <v>-2.3462952840408498E-2</v>
      </c>
      <c r="E413" s="13">
        <f>'S&amp;P'!D414</f>
        <v>3.1849523799543254E-3</v>
      </c>
      <c r="N413">
        <v>-1.2334279787828037E-4</v>
      </c>
      <c r="O413">
        <v>3.2480476180495634E-3</v>
      </c>
    </row>
    <row r="414" spans="1:15" x14ac:dyDescent="0.25">
      <c r="A414" s="1">
        <v>43768</v>
      </c>
      <c r="B414">
        <v>60.024124</v>
      </c>
      <c r="C414">
        <f t="shared" si="6"/>
        <v>-1.2334279787828037E-4</v>
      </c>
      <c r="D414" s="13">
        <f>LN(B414/B413) - VLOOKUP(A414, 'Risk Free'!A$1:C$784, 3)/252</f>
        <v>-1.8643803597351847E-4</v>
      </c>
      <c r="E414" s="13">
        <f>'S&amp;P'!D415</f>
        <v>-3.0873721487246048E-3</v>
      </c>
      <c r="N414">
        <v>2.2357719217732233E-2</v>
      </c>
      <c r="O414">
        <v>-3.0274515138039699E-3</v>
      </c>
    </row>
    <row r="415" spans="1:15" x14ac:dyDescent="0.25">
      <c r="A415" s="1">
        <v>43769</v>
      </c>
      <c r="B415">
        <v>61.381241000000003</v>
      </c>
      <c r="C415">
        <f t="shared" si="6"/>
        <v>2.2357719217732233E-2</v>
      </c>
      <c r="D415" s="13">
        <f>LN(B415/B414) - VLOOKUP(A415, 'Risk Free'!A$1:C$784, 3)/252</f>
        <v>2.2297798582811598E-2</v>
      </c>
      <c r="E415" s="13">
        <f>'S&amp;P'!D416</f>
        <v>9.5568515229757286E-3</v>
      </c>
      <c r="N415">
        <v>2.7985610030403278E-2</v>
      </c>
      <c r="O415">
        <v>9.615978507102713E-3</v>
      </c>
    </row>
    <row r="416" spans="1:15" x14ac:dyDescent="0.25">
      <c r="A416" s="1">
        <v>43770</v>
      </c>
      <c r="B416">
        <v>63.123294999999999</v>
      </c>
      <c r="C416">
        <f t="shared" si="6"/>
        <v>2.7985610030403278E-2</v>
      </c>
      <c r="D416" s="13">
        <f>LN(B416/B415) - VLOOKUP(A416, 'Risk Free'!A$1:C$784, 3)/252</f>
        <v>2.7926483046276294E-2</v>
      </c>
      <c r="E416" s="13">
        <f>'S&amp;P'!D417</f>
        <v>3.6376869931969385E-3</v>
      </c>
      <c r="N416">
        <v>6.5455519970056154E-3</v>
      </c>
      <c r="O416">
        <v>3.6972108027207482E-3</v>
      </c>
    </row>
    <row r="417" spans="1:15" x14ac:dyDescent="0.25">
      <c r="A417" s="1">
        <v>43773</v>
      </c>
      <c r="B417">
        <v>63.537827</v>
      </c>
      <c r="C417">
        <f t="shared" si="6"/>
        <v>6.5455519970056154E-3</v>
      </c>
      <c r="D417" s="13">
        <f>LN(B417/B416) - VLOOKUP(A417, 'Risk Free'!A$1:C$784, 3)/252</f>
        <v>6.4860281874818057E-3</v>
      </c>
      <c r="E417" s="13">
        <f>'S&amp;P'!D418</f>
        <v>-1.2471487671216106E-3</v>
      </c>
      <c r="N417">
        <v>-1.4378781092276771E-3</v>
      </c>
      <c r="O417">
        <v>-1.1864344814073249E-3</v>
      </c>
    </row>
    <row r="418" spans="1:15" x14ac:dyDescent="0.25">
      <c r="A418" s="1">
        <v>43774</v>
      </c>
      <c r="B418">
        <v>63.446533000000002</v>
      </c>
      <c r="C418">
        <f t="shared" si="6"/>
        <v>-1.4378781092276771E-3</v>
      </c>
      <c r="D418" s="13">
        <f>LN(B418/B417) - VLOOKUP(A418, 'Risk Free'!A$1:C$784, 3)/252</f>
        <v>-1.4985923949419628E-3</v>
      </c>
      <c r="E418" s="13">
        <f>'S&amp;P'!D419</f>
        <v>6.4156489911368613E-4</v>
      </c>
      <c r="N418">
        <v>4.2770179534774887E-4</v>
      </c>
      <c r="O418">
        <v>7.0227918482797182E-4</v>
      </c>
    </row>
    <row r="419" spans="1:15" x14ac:dyDescent="0.25">
      <c r="A419" s="1">
        <v>43775</v>
      </c>
      <c r="B419">
        <v>63.473675</v>
      </c>
      <c r="C419">
        <f t="shared" si="6"/>
        <v>4.2770179534774887E-4</v>
      </c>
      <c r="D419" s="13">
        <f>LN(B419/B418) - VLOOKUP(A419, 'Risk Free'!A$1:C$784, 3)/252</f>
        <v>3.6698750963346313E-4</v>
      </c>
      <c r="E419" s="13">
        <f>'S&amp;P'!D420</f>
        <v>2.6656926378311628E-3</v>
      </c>
      <c r="N419">
        <v>1.1475227095509584E-2</v>
      </c>
      <c r="O419">
        <v>2.7264069235454487E-3</v>
      </c>
    </row>
    <row r="420" spans="1:15" x14ac:dyDescent="0.25">
      <c r="A420" s="1">
        <v>43776</v>
      </c>
      <c r="B420">
        <v>64.206244999999996</v>
      </c>
      <c r="C420">
        <f t="shared" si="6"/>
        <v>1.1475227095509584E-2</v>
      </c>
      <c r="D420" s="13">
        <f>LN(B420/B419) - VLOOKUP(A420, 'Risk Free'!A$1:C$784, 3)/252</f>
        <v>1.1414512809795298E-2</v>
      </c>
      <c r="E420" s="13">
        <f>'S&amp;P'!D421</f>
        <v>2.4970382694655666E-3</v>
      </c>
      <c r="N420">
        <v>2.7329584715884113E-3</v>
      </c>
      <c r="O420">
        <v>2.5573557297830268E-3</v>
      </c>
    </row>
    <row r="421" spans="1:15" x14ac:dyDescent="0.25">
      <c r="A421" s="1">
        <v>43777</v>
      </c>
      <c r="B421">
        <v>64.381957999999997</v>
      </c>
      <c r="C421">
        <f t="shared" si="6"/>
        <v>2.7329584715884113E-3</v>
      </c>
      <c r="D421" s="13">
        <f>LN(B421/B420) - VLOOKUP(A421, 'Risk Free'!A$1:C$784, 3)/252</f>
        <v>2.6726410112709511E-3</v>
      </c>
      <c r="E421" s="13">
        <f>'S&amp;P'!D422</f>
        <v>0</v>
      </c>
      <c r="N421">
        <v>7.8877056372598751E-3</v>
      </c>
      <c r="O421">
        <v>-1.9643733187996349E-3</v>
      </c>
    </row>
    <row r="422" spans="1:15" x14ac:dyDescent="0.25">
      <c r="A422" s="1">
        <v>43780</v>
      </c>
      <c r="B422">
        <v>64.891791999999995</v>
      </c>
      <c r="C422">
        <f t="shared" si="6"/>
        <v>7.8877056372598751E-3</v>
      </c>
      <c r="D422" s="13"/>
      <c r="E422" s="13">
        <f>'S&amp;P'!D423</f>
        <v>1.5014932761752981E-3</v>
      </c>
      <c r="N422">
        <v>-9.1594345636018132E-4</v>
      </c>
      <c r="O422">
        <v>1.5633980380800601E-3</v>
      </c>
    </row>
    <row r="423" spans="1:15" x14ac:dyDescent="0.25">
      <c r="A423" s="1">
        <v>43781</v>
      </c>
      <c r="B423">
        <v>64.832381999999996</v>
      </c>
      <c r="C423">
        <f t="shared" si="6"/>
        <v>-9.1594345636018132E-4</v>
      </c>
      <c r="D423" s="13">
        <f>LN(B423/B422) - VLOOKUP(A423, 'Risk Free'!A$1:C$784, 3)/252</f>
        <v>-9.7784821826494314E-4</v>
      </c>
      <c r="E423" s="13">
        <f>'S&amp;P'!D424</f>
        <v>6.5018626056632337E-4</v>
      </c>
      <c r="N423">
        <v>9.5361411220846477E-3</v>
      </c>
      <c r="O423">
        <v>7.1129737167743444E-4</v>
      </c>
    </row>
    <row r="424" spans="1:15" x14ac:dyDescent="0.25">
      <c r="A424" s="1">
        <v>43782</v>
      </c>
      <c r="B424">
        <v>65.453590000000005</v>
      </c>
      <c r="C424">
        <f t="shared" si="6"/>
        <v>9.5361411220846477E-3</v>
      </c>
      <c r="D424" s="13">
        <f>LN(B424/B423) - VLOOKUP(A424, 'Risk Free'!A$1:C$784, 3)/252</f>
        <v>9.4750300109735369E-3</v>
      </c>
      <c r="E424" s="13">
        <f>'S&amp;P'!D425</f>
        <v>7.756319719843302E-4</v>
      </c>
      <c r="N424">
        <v>-6.943395121251774E-3</v>
      </c>
      <c r="O424">
        <v>8.3674308309544126E-4</v>
      </c>
    </row>
    <row r="425" spans="1:15" x14ac:dyDescent="0.25">
      <c r="A425" s="1">
        <v>43783</v>
      </c>
      <c r="B425">
        <v>65.000693999999996</v>
      </c>
      <c r="C425">
        <f t="shared" si="6"/>
        <v>-6.943395121251774E-3</v>
      </c>
      <c r="D425" s="13">
        <f>LN(B425/B424) - VLOOKUP(A425, 'Risk Free'!A$1:C$784, 3)/252</f>
        <v>-7.0045062323628848E-3</v>
      </c>
      <c r="E425" s="13">
        <f>'S&amp;P'!D426</f>
        <v>7.6048923414889502E-3</v>
      </c>
      <c r="N425">
        <v>1.1809192439220458E-2</v>
      </c>
      <c r="O425">
        <v>7.666003452600061E-3</v>
      </c>
    </row>
    <row r="426" spans="1:15" x14ac:dyDescent="0.25">
      <c r="A426" s="1">
        <v>43784</v>
      </c>
      <c r="B426">
        <v>65.772850000000005</v>
      </c>
      <c r="C426">
        <f t="shared" si="6"/>
        <v>1.1809192439220458E-2</v>
      </c>
      <c r="D426" s="13">
        <f>LN(B426/B425) - VLOOKUP(A426, 'Risk Free'!A$1:C$784, 3)/252</f>
        <v>1.1748081328109347E-2</v>
      </c>
      <c r="E426" s="13">
        <f>'S&amp;P'!D427</f>
        <v>4.4189330959374398E-4</v>
      </c>
      <c r="N426">
        <v>5.0295629876275887E-3</v>
      </c>
      <c r="O426">
        <v>5.0300442070485511E-4</v>
      </c>
    </row>
    <row r="427" spans="1:15" x14ac:dyDescent="0.25">
      <c r="A427" s="1">
        <v>43787</v>
      </c>
      <c r="B427">
        <v>66.104491999999993</v>
      </c>
      <c r="C427">
        <f t="shared" si="6"/>
        <v>5.0295629876275887E-3</v>
      </c>
      <c r="D427" s="13">
        <f>LN(B427/B426) - VLOOKUP(A427, 'Risk Free'!A$1:C$784, 3)/252</f>
        <v>4.9684518765164779E-3</v>
      </c>
      <c r="E427" s="13">
        <f>'S&amp;P'!D428</f>
        <v>-6.5384991809298398E-4</v>
      </c>
      <c r="N427">
        <v>-3.0373368910777626E-3</v>
      </c>
      <c r="O427">
        <v>-5.9273880698187292E-4</v>
      </c>
    </row>
    <row r="428" spans="1:15" x14ac:dyDescent="0.25">
      <c r="A428" s="1">
        <v>43788</v>
      </c>
      <c r="B428">
        <v>65.904015000000001</v>
      </c>
      <c r="C428">
        <f t="shared" si="6"/>
        <v>-3.0373368910777626E-3</v>
      </c>
      <c r="D428" s="13">
        <f>LN(B428/B427) - VLOOKUP(A428, 'Risk Free'!A$1:C$784, 3)/252</f>
        <v>-3.0984480021888738E-3</v>
      </c>
      <c r="E428" s="13">
        <f>'S&amp;P'!D429</f>
        <v>-3.8243768743323452E-3</v>
      </c>
      <c r="N428">
        <v>-1.1709645560777486E-2</v>
      </c>
      <c r="O428">
        <v>-3.7632657632212341E-3</v>
      </c>
    </row>
    <row r="429" spans="1:15" x14ac:dyDescent="0.25">
      <c r="A429" s="1">
        <v>43789</v>
      </c>
      <c r="B429">
        <v>65.136803</v>
      </c>
      <c r="C429">
        <f t="shared" si="6"/>
        <v>-1.1709645560777486E-2</v>
      </c>
      <c r="D429" s="13">
        <f>LN(B429/B428) - VLOOKUP(A429, 'Risk Free'!A$1:C$784, 3)/252</f>
        <v>-1.1770756671888597E-2</v>
      </c>
      <c r="E429" s="13">
        <f>'S&amp;P'!D430</f>
        <v>-1.6455391756429899E-3</v>
      </c>
      <c r="N429">
        <v>-4.4934290319839365E-3</v>
      </c>
      <c r="O429">
        <v>-1.5840312391350534E-3</v>
      </c>
    </row>
    <row r="430" spans="1:15" x14ac:dyDescent="0.25">
      <c r="A430" s="1">
        <v>43790</v>
      </c>
      <c r="B430">
        <v>64.844772000000006</v>
      </c>
      <c r="C430">
        <f t="shared" si="6"/>
        <v>-4.4934290319839365E-3</v>
      </c>
      <c r="D430" s="13">
        <f>LN(B430/B429) - VLOOKUP(A430, 'Risk Free'!A$1:C$784, 3)/252</f>
        <v>-4.5549369684918734E-3</v>
      </c>
      <c r="E430" s="13">
        <f>'S&amp;P'!D431</f>
        <v>2.1110660331833606E-3</v>
      </c>
      <c r="N430">
        <v>-8.7845188673414014E-4</v>
      </c>
      <c r="O430">
        <v>2.172573969691297E-3</v>
      </c>
    </row>
    <row r="431" spans="1:15" x14ac:dyDescent="0.25">
      <c r="A431" s="1">
        <v>43791</v>
      </c>
      <c r="B431">
        <v>64.787834000000004</v>
      </c>
      <c r="C431">
        <f t="shared" si="6"/>
        <v>-8.7845188673414014E-4</v>
      </c>
      <c r="D431" s="13">
        <f>LN(B431/B430) - VLOOKUP(A431, 'Risk Free'!A$1:C$784, 3)/252</f>
        <v>-9.399598232420767E-4</v>
      </c>
      <c r="E431" s="13">
        <f>'S&amp;P'!D432</f>
        <v>7.4166003141095697E-3</v>
      </c>
      <c r="N431">
        <v>1.7381887950198644E-2</v>
      </c>
      <c r="O431">
        <v>7.4792987268079824E-3</v>
      </c>
    </row>
    <row r="432" spans="1:15" x14ac:dyDescent="0.25">
      <c r="A432" s="1">
        <v>43794</v>
      </c>
      <c r="B432">
        <v>65.923812999999996</v>
      </c>
      <c r="C432">
        <f t="shared" si="6"/>
        <v>1.7381887950198644E-2</v>
      </c>
      <c r="D432" s="13">
        <f>LN(B432/B431) - VLOOKUP(A432, 'Risk Free'!A$1:C$784, 3)/252</f>
        <v>1.7319189537500231E-2</v>
      </c>
      <c r="E432" s="13">
        <f>'S&amp;P'!D433</f>
        <v>2.1308215583026478E-3</v>
      </c>
      <c r="N432">
        <v>-7.8393279997529385E-3</v>
      </c>
      <c r="O432">
        <v>2.1931231456042352E-3</v>
      </c>
    </row>
    <row r="433" spans="1:15" x14ac:dyDescent="0.25">
      <c r="A433" s="1">
        <v>43795</v>
      </c>
      <c r="B433">
        <v>65.409035000000003</v>
      </c>
      <c r="C433">
        <f t="shared" si="6"/>
        <v>-7.8393279997529385E-3</v>
      </c>
      <c r="D433" s="13">
        <f>LN(B433/B432) - VLOOKUP(A433, 'Risk Free'!A$1:C$784, 3)/252</f>
        <v>-7.9016295870545251E-3</v>
      </c>
      <c r="E433" s="13">
        <f>'S&amp;P'!D434</f>
        <v>4.1026837658777078E-3</v>
      </c>
      <c r="N433">
        <v>1.3342995361574005E-2</v>
      </c>
      <c r="O433">
        <v>4.1657790039729458E-3</v>
      </c>
    </row>
    <row r="434" spans="1:15" x14ac:dyDescent="0.25">
      <c r="A434" s="1">
        <v>43796</v>
      </c>
      <c r="B434">
        <v>66.287636000000006</v>
      </c>
      <c r="C434">
        <f t="shared" si="6"/>
        <v>1.3342995361574005E-2</v>
      </c>
      <c r="D434" s="13">
        <f>LN(B434/B433) - VLOOKUP(A434, 'Risk Free'!A$1:C$784, 3)/252</f>
        <v>1.3279900123478766E-2</v>
      </c>
      <c r="E434" s="13">
        <f>'S&amp;P'!D435</f>
        <v>-4.0812219332509638E-3</v>
      </c>
      <c r="N434">
        <v>-2.2054655210414827E-3</v>
      </c>
      <c r="O434">
        <v>-4.0193171713462017E-3</v>
      </c>
    </row>
    <row r="435" spans="1:15" x14ac:dyDescent="0.25">
      <c r="A435" s="1">
        <v>43798</v>
      </c>
      <c r="B435">
        <v>66.141602000000006</v>
      </c>
      <c r="C435">
        <f t="shared" si="6"/>
        <v>-2.2054655210414827E-3</v>
      </c>
      <c r="D435" s="13">
        <f>LN(B435/B434) - VLOOKUP(A435, 'Risk Free'!A$1:C$784, 3)/252</f>
        <v>-2.2673702829462444E-3</v>
      </c>
      <c r="E435" s="13">
        <f>'S&amp;P'!D436</f>
        <v>-8.7308291335045536E-3</v>
      </c>
      <c r="N435">
        <v>-1.1629417722403366E-2</v>
      </c>
      <c r="O435">
        <v>-8.6685275462029671E-3</v>
      </c>
    </row>
    <row r="436" spans="1:15" x14ac:dyDescent="0.25">
      <c r="A436" s="1">
        <v>43801</v>
      </c>
      <c r="B436">
        <v>65.376868999999999</v>
      </c>
      <c r="C436">
        <f t="shared" si="6"/>
        <v>-1.1629417722403366E-2</v>
      </c>
      <c r="D436" s="13">
        <f>LN(B436/B435) - VLOOKUP(A436, 'Risk Free'!A$1:C$784, 3)/252</f>
        <v>-1.1691719309704952E-2</v>
      </c>
      <c r="E436" s="13">
        <f>'S&amp;P'!D437</f>
        <v>-6.7212829494848097E-3</v>
      </c>
      <c r="N436">
        <v>-1.7991031887156513E-2</v>
      </c>
      <c r="O436">
        <v>-6.6601718383736989E-3</v>
      </c>
    </row>
    <row r="437" spans="1:15" x14ac:dyDescent="0.25">
      <c r="A437" s="1">
        <v>43802</v>
      </c>
      <c r="B437">
        <v>64.211189000000005</v>
      </c>
      <c r="C437">
        <f t="shared" si="6"/>
        <v>-1.7991031887156513E-2</v>
      </c>
      <c r="D437" s="13">
        <f>LN(B437/B436) - VLOOKUP(A437, 'Risk Free'!A$1:C$784, 3)/252</f>
        <v>-1.8052142998267625E-2</v>
      </c>
      <c r="E437" s="13">
        <f>'S&amp;P'!D438</f>
        <v>6.2433212255298869E-3</v>
      </c>
      <c r="N437">
        <v>8.7876188625384856E-3</v>
      </c>
      <c r="O437">
        <v>6.3036386858473471E-3</v>
      </c>
    </row>
    <row r="438" spans="1:15" x14ac:dyDescent="0.25">
      <c r="A438" s="1">
        <v>43803</v>
      </c>
      <c r="B438">
        <v>64.777939000000003</v>
      </c>
      <c r="C438">
        <f t="shared" si="6"/>
        <v>8.7876188625384856E-3</v>
      </c>
      <c r="D438" s="13">
        <f>LN(B438/B437) - VLOOKUP(A438, 'Risk Free'!A$1:C$784, 3)/252</f>
        <v>8.7273014022210254E-3</v>
      </c>
      <c r="E438" s="13">
        <f>'S&amp;P'!D439</f>
        <v>1.4392313571163625E-3</v>
      </c>
      <c r="N438">
        <v>1.4564389413693764E-2</v>
      </c>
      <c r="O438">
        <v>1.4991519920369975E-3</v>
      </c>
    </row>
    <row r="439" spans="1:15" x14ac:dyDescent="0.25">
      <c r="A439" s="1">
        <v>43804</v>
      </c>
      <c r="B439">
        <v>65.728294000000005</v>
      </c>
      <c r="C439">
        <f t="shared" si="6"/>
        <v>1.4564389413693764E-2</v>
      </c>
      <c r="D439" s="13">
        <f>LN(B439/B438) - VLOOKUP(A439, 'Risk Free'!A$1:C$784, 3)/252</f>
        <v>1.4504468778773129E-2</v>
      </c>
      <c r="E439" s="13">
        <f>'S&amp;P'!D440</f>
        <v>9.0347282308445211E-3</v>
      </c>
      <c r="N439">
        <v>1.9132161486485815E-2</v>
      </c>
      <c r="O439">
        <v>9.0942520403683308E-3</v>
      </c>
    </row>
    <row r="440" spans="1:15" x14ac:dyDescent="0.25">
      <c r="A440" s="1">
        <v>43805</v>
      </c>
      <c r="B440">
        <v>66.997924999999995</v>
      </c>
      <c r="C440">
        <f t="shared" si="6"/>
        <v>1.9132161486485815E-2</v>
      </c>
      <c r="D440" s="13">
        <f>LN(B440/B439) - VLOOKUP(A440, 'Risk Free'!A$1:C$784, 3)/252</f>
        <v>1.9072637676962007E-2</v>
      </c>
      <c r="E440" s="13">
        <f>'S&amp;P'!D441</f>
        <v>-3.2277698011429572E-3</v>
      </c>
      <c r="N440">
        <v>-1.4099076514042221E-2</v>
      </c>
      <c r="O440">
        <v>-3.1678491662223223E-3</v>
      </c>
    </row>
    <row r="441" spans="1:15" x14ac:dyDescent="0.25">
      <c r="A441" s="1">
        <v>43808</v>
      </c>
      <c r="B441">
        <v>66.059944000000002</v>
      </c>
      <c r="C441">
        <f t="shared" si="6"/>
        <v>-1.4099076514042221E-2</v>
      </c>
      <c r="D441" s="13">
        <f>LN(B441/B440) - VLOOKUP(A441, 'Risk Free'!A$1:C$784, 3)/252</f>
        <v>-1.4158997148962855E-2</v>
      </c>
      <c r="E441" s="13">
        <f>'S&amp;P'!D442</f>
        <v>-1.1582691460078475E-3</v>
      </c>
      <c r="N441">
        <v>5.8273465593954516E-3</v>
      </c>
      <c r="O441">
        <v>-1.0975548602935618E-3</v>
      </c>
    </row>
    <row r="442" spans="1:15" x14ac:dyDescent="0.25">
      <c r="A442" s="1">
        <v>43809</v>
      </c>
      <c r="B442">
        <v>66.446021999999999</v>
      </c>
      <c r="C442">
        <f t="shared" si="6"/>
        <v>5.8273465593954516E-3</v>
      </c>
      <c r="D442" s="13">
        <f>LN(B442/B441) - VLOOKUP(A442, 'Risk Free'!A$1:C$784, 3)/252</f>
        <v>5.7666322736811661E-3</v>
      </c>
      <c r="E442" s="13">
        <f>'S&amp;P'!D443</f>
        <v>2.8428699547328375E-3</v>
      </c>
      <c r="N442">
        <v>8.4931899019297877E-3</v>
      </c>
      <c r="O442">
        <v>2.9039810658439487E-3</v>
      </c>
    </row>
    <row r="443" spans="1:15" x14ac:dyDescent="0.25">
      <c r="A443" s="1">
        <v>43810</v>
      </c>
      <c r="B443">
        <v>67.012764000000004</v>
      </c>
      <c r="C443">
        <f t="shared" si="6"/>
        <v>8.4931899019297877E-3</v>
      </c>
      <c r="D443" s="13">
        <f>LN(B443/B442) - VLOOKUP(A443, 'Risk Free'!A$1:C$784, 3)/252</f>
        <v>8.432078790818677E-3</v>
      </c>
      <c r="E443" s="13">
        <f>'S&amp;P'!D444</f>
        <v>8.4778942141403215E-3</v>
      </c>
      <c r="N443">
        <v>2.5452874174638606E-3</v>
      </c>
      <c r="O443">
        <v>8.538608499854607E-3</v>
      </c>
    </row>
    <row r="444" spans="1:15" x14ac:dyDescent="0.25">
      <c r="A444" s="1">
        <v>43811</v>
      </c>
      <c r="B444">
        <v>67.183548000000002</v>
      </c>
      <c r="C444">
        <f t="shared" si="6"/>
        <v>2.5452874174638606E-3</v>
      </c>
      <c r="D444" s="13">
        <f>LN(B444/B443) - VLOOKUP(A444, 'Risk Free'!A$1:C$784, 3)/252</f>
        <v>2.4845731317495747E-3</v>
      </c>
      <c r="E444" s="13">
        <f>'S&amp;P'!D445</f>
        <v>1.147420428031004E-5</v>
      </c>
      <c r="N444">
        <v>1.3501400339093948E-2</v>
      </c>
      <c r="O444">
        <v>7.2585315391421147E-5</v>
      </c>
    </row>
    <row r="445" spans="1:15" x14ac:dyDescent="0.25">
      <c r="A445" s="1">
        <v>43812</v>
      </c>
      <c r="B445">
        <v>68.096771000000004</v>
      </c>
      <c r="C445">
        <f t="shared" si="6"/>
        <v>1.3501400339093948E-2</v>
      </c>
      <c r="D445" s="13">
        <f>LN(B445/B444) - VLOOKUP(A445, 'Risk Free'!A$1:C$784, 3)/252</f>
        <v>1.3440289227982837E-2</v>
      </c>
      <c r="E445" s="13">
        <f>'S&amp;P'!D446</f>
        <v>7.0612805401264944E-3</v>
      </c>
      <c r="N445">
        <v>1.6973245776413341E-2</v>
      </c>
      <c r="O445">
        <v>7.1223916512376051E-3</v>
      </c>
    </row>
    <row r="446" spans="1:15" x14ac:dyDescent="0.25">
      <c r="A446" s="1">
        <v>43815</v>
      </c>
      <c r="B446">
        <v>69.262459000000007</v>
      </c>
      <c r="C446">
        <f t="shared" si="6"/>
        <v>1.6973245776413341E-2</v>
      </c>
      <c r="D446" s="13">
        <f>LN(B446/B445) - VLOOKUP(A446, 'Risk Free'!A$1:C$784, 3)/252</f>
        <v>1.6912134665302229E-2</v>
      </c>
      <c r="E446" s="13">
        <f>'S&amp;P'!D447</f>
        <v>2.7450032526281788E-4</v>
      </c>
      <c r="N446">
        <v>1.9632919183590557E-3</v>
      </c>
      <c r="O446">
        <v>3.3521461097710362E-4</v>
      </c>
    </row>
    <row r="447" spans="1:15" x14ac:dyDescent="0.25">
      <c r="A447" s="1">
        <v>43816</v>
      </c>
      <c r="B447">
        <v>69.398574999999994</v>
      </c>
      <c r="C447">
        <f t="shared" si="6"/>
        <v>1.9632919183590557E-3</v>
      </c>
      <c r="D447" s="13">
        <f>LN(B447/B446) - VLOOKUP(A447, 'Risk Free'!A$1:C$784, 3)/252</f>
        <v>1.90257763264477E-3</v>
      </c>
      <c r="E447" s="13">
        <f>'S&amp;P'!D448</f>
        <v>-4.9306814588133277E-4</v>
      </c>
      <c r="N447">
        <v>-2.3923175961454999E-3</v>
      </c>
      <c r="O447">
        <v>-4.3235386016704703E-4</v>
      </c>
    </row>
    <row r="448" spans="1:15" x14ac:dyDescent="0.25">
      <c r="A448" s="1">
        <v>43817</v>
      </c>
      <c r="B448">
        <v>69.232749999999996</v>
      </c>
      <c r="C448">
        <f t="shared" si="6"/>
        <v>-2.3923175961454999E-3</v>
      </c>
      <c r="D448" s="13">
        <f>LN(B448/B447) - VLOOKUP(A448, 'Risk Free'!A$1:C$784, 3)/252</f>
        <v>-2.4530318818597858E-3</v>
      </c>
      <c r="E448" s="13">
        <f>'S&amp;P'!D449</f>
        <v>4.3881974884721515E-3</v>
      </c>
      <c r="N448">
        <v>1.0004418641436274E-3</v>
      </c>
      <c r="O448">
        <v>4.4493085995832623E-3</v>
      </c>
    </row>
    <row r="449" spans="1:15" x14ac:dyDescent="0.25">
      <c r="A449" s="1">
        <v>43818</v>
      </c>
      <c r="B449">
        <v>69.302047999999999</v>
      </c>
      <c r="C449">
        <f t="shared" si="6"/>
        <v>1.0004418641436274E-3</v>
      </c>
      <c r="D449" s="13">
        <f>LN(B449/B448) - VLOOKUP(A449, 'Risk Free'!A$1:C$784, 3)/252</f>
        <v>9.3933075303251638E-4</v>
      </c>
      <c r="E449" s="13">
        <f>'S&amp;P'!D450</f>
        <v>4.8711335225298108E-3</v>
      </c>
      <c r="N449">
        <v>-2.073371010031448E-3</v>
      </c>
      <c r="O449">
        <v>4.9326414590377477E-3</v>
      </c>
    </row>
    <row r="450" spans="1:15" x14ac:dyDescent="0.25">
      <c r="A450" s="1">
        <v>43819</v>
      </c>
      <c r="B450">
        <v>69.158507999999998</v>
      </c>
      <c r="C450">
        <f t="shared" si="6"/>
        <v>-2.073371010031448E-3</v>
      </c>
      <c r="D450" s="13">
        <f>LN(B450/B449) - VLOOKUP(A450, 'Risk Free'!A$1:C$784, 3)/252</f>
        <v>-2.1348789465393844E-3</v>
      </c>
      <c r="E450" s="13">
        <f>'S&amp;P'!D451</f>
        <v>8.038518284007181E-4</v>
      </c>
      <c r="N450">
        <v>1.6186683085939981E-2</v>
      </c>
      <c r="O450">
        <v>8.6575659030548003E-4</v>
      </c>
    </row>
    <row r="451" spans="1:15" x14ac:dyDescent="0.25">
      <c r="A451" s="1">
        <v>43822</v>
      </c>
      <c r="B451">
        <v>70.287064000000001</v>
      </c>
      <c r="C451">
        <f t="shared" si="6"/>
        <v>1.6186683085939981E-2</v>
      </c>
      <c r="D451" s="13">
        <f>LN(B451/B450) - VLOOKUP(A451, 'Risk Free'!A$1:C$784, 3)/252</f>
        <v>1.6124778324035218E-2</v>
      </c>
      <c r="E451" s="13">
        <f>'S&amp;P'!D452</f>
        <v>-2.5693585447329514E-4</v>
      </c>
      <c r="N451">
        <v>9.5019276999621196E-4</v>
      </c>
      <c r="O451">
        <v>-1.9542791796535865E-4</v>
      </c>
    </row>
    <row r="452" spans="1:15" x14ac:dyDescent="0.25">
      <c r="A452" s="1">
        <v>43823</v>
      </c>
      <c r="B452">
        <v>70.353881999999999</v>
      </c>
      <c r="C452">
        <f t="shared" ref="C452:C515" si="7">LN(B452/B451)</f>
        <v>9.5019276999621196E-4</v>
      </c>
      <c r="D452" s="13">
        <f>LN(B452/B451) - VLOOKUP(A452, 'Risk Free'!A$1:C$784, 3)/252</f>
        <v>8.886848334882754E-4</v>
      </c>
      <c r="E452" s="13">
        <f>'S&amp;P'!D453</f>
        <v>5.053545245563674E-3</v>
      </c>
      <c r="N452">
        <v>1.9646170103807977E-2</v>
      </c>
      <c r="O452">
        <v>5.1150531820716109E-3</v>
      </c>
    </row>
    <row r="453" spans="1:15" x14ac:dyDescent="0.25">
      <c r="A453" s="1">
        <v>43825</v>
      </c>
      <c r="B453">
        <v>71.749733000000006</v>
      </c>
      <c r="C453">
        <f t="shared" si="7"/>
        <v>1.9646170103807977E-2</v>
      </c>
      <c r="D453" s="13">
        <f>LN(B453/B452) - VLOOKUP(A453, 'Risk Free'!A$1:C$784, 3)/252</f>
        <v>1.9584662167300041E-2</v>
      </c>
      <c r="E453" s="13">
        <f>'S&amp;P'!D454</f>
        <v>-2.7160127069408968E-5</v>
      </c>
      <c r="N453">
        <v>-3.7979478030807892E-4</v>
      </c>
      <c r="O453">
        <v>3.3950984041702139E-5</v>
      </c>
    </row>
    <row r="454" spans="1:15" x14ac:dyDescent="0.25">
      <c r="A454" s="1">
        <v>43826</v>
      </c>
      <c r="B454">
        <v>71.722487999999998</v>
      </c>
      <c r="C454">
        <f t="shared" si="7"/>
        <v>-3.7979478030807892E-4</v>
      </c>
      <c r="D454" s="13">
        <f>LN(B454/B453) - VLOOKUP(A454, 'Risk Free'!A$1:C$784, 3)/252</f>
        <v>-4.4090589141919004E-4</v>
      </c>
      <c r="E454" s="13">
        <f>'S&amp;P'!D455</f>
        <v>-5.8587132886877002E-3</v>
      </c>
      <c r="N454">
        <v>5.9176933576227213E-3</v>
      </c>
      <c r="O454">
        <v>-5.7976021775765895E-3</v>
      </c>
    </row>
    <row r="455" spans="1:15" x14ac:dyDescent="0.25">
      <c r="A455" s="1">
        <v>43829</v>
      </c>
      <c r="B455">
        <v>72.148178000000001</v>
      </c>
      <c r="C455">
        <f t="shared" si="7"/>
        <v>5.9176933576227213E-3</v>
      </c>
      <c r="D455" s="13">
        <f>LN(B455/B454) - VLOOKUP(A455, 'Risk Free'!A$1:C$784, 3)/252</f>
        <v>5.8565822465116105E-3</v>
      </c>
      <c r="E455" s="13">
        <f>'S&amp;P'!D456</f>
        <v>2.8813762421762753E-3</v>
      </c>
      <c r="N455">
        <v>7.280079080977506E-3</v>
      </c>
      <c r="O455">
        <v>2.9416937024937355E-3</v>
      </c>
    </row>
    <row r="456" spans="1:15" x14ac:dyDescent="0.25">
      <c r="A456" s="1">
        <v>43830</v>
      </c>
      <c r="B456">
        <v>72.675338999999994</v>
      </c>
      <c r="C456">
        <f t="shared" si="7"/>
        <v>7.280079080977506E-3</v>
      </c>
      <c r="D456" s="13">
        <f>LN(B456/B455) - VLOOKUP(A456, 'Risk Free'!A$1:C$784, 3)/252</f>
        <v>7.2197616206600458E-3</v>
      </c>
      <c r="E456" s="13">
        <f>'S&amp;P'!D457</f>
        <v>8.283953819772533E-3</v>
      </c>
      <c r="N456">
        <v>2.2559761886938475E-2</v>
      </c>
      <c r="O456">
        <v>8.3438744546931679E-3</v>
      </c>
    </row>
    <row r="457" spans="1:15" x14ac:dyDescent="0.25">
      <c r="A457" s="1">
        <v>43832</v>
      </c>
      <c r="B457">
        <v>74.333511000000001</v>
      </c>
      <c r="C457">
        <f t="shared" si="7"/>
        <v>2.2559761886938475E-2</v>
      </c>
      <c r="D457" s="13">
        <f>LN(B457/B456) - VLOOKUP(A457, 'Risk Free'!A$1:C$784, 3)/252</f>
        <v>2.249984125201784E-2</v>
      </c>
      <c r="E457" s="13">
        <f>'S&amp;P'!D458</f>
        <v>-7.1440365622105857E-3</v>
      </c>
      <c r="N457">
        <v>-9.7695754251742768E-3</v>
      </c>
      <c r="O457">
        <v>-7.0849095780836013E-3</v>
      </c>
    </row>
    <row r="458" spans="1:15" x14ac:dyDescent="0.25">
      <c r="A458" s="1">
        <v>43833</v>
      </c>
      <c r="B458">
        <v>73.610839999999996</v>
      </c>
      <c r="C458">
        <f t="shared" si="7"/>
        <v>-9.7695754251742768E-3</v>
      </c>
      <c r="D458" s="13">
        <f>LN(B458/B457) - VLOOKUP(A458, 'Risk Free'!A$1:C$784, 3)/252</f>
        <v>-9.8287024093012612E-3</v>
      </c>
      <c r="E458" s="13">
        <f>'S&amp;P'!D459</f>
        <v>3.4664520726082671E-3</v>
      </c>
      <c r="N458">
        <v>7.9367442418216815E-3</v>
      </c>
      <c r="O458">
        <v>3.527166358322553E-3</v>
      </c>
    </row>
    <row r="459" spans="1:15" x14ac:dyDescent="0.25">
      <c r="A459" s="1">
        <v>43836</v>
      </c>
      <c r="B459">
        <v>74.197395</v>
      </c>
      <c r="C459">
        <f t="shared" si="7"/>
        <v>7.9367442418216815E-3</v>
      </c>
      <c r="D459" s="13">
        <f>LN(B459/B458) - VLOOKUP(A459, 'Risk Free'!A$1:C$784, 3)/252</f>
        <v>7.876029956107396E-3</v>
      </c>
      <c r="E459" s="13">
        <f>'S&amp;P'!D460</f>
        <v>-2.867065577810371E-3</v>
      </c>
      <c r="N459">
        <v>-4.714129803355587E-3</v>
      </c>
      <c r="O459">
        <v>-2.807144942889736E-3</v>
      </c>
    </row>
    <row r="460" spans="1:15" x14ac:dyDescent="0.25">
      <c r="A460" s="1">
        <v>43837</v>
      </c>
      <c r="B460">
        <v>73.848442000000006</v>
      </c>
      <c r="C460">
        <f t="shared" si="7"/>
        <v>-4.714129803355587E-3</v>
      </c>
      <c r="D460" s="13">
        <f>LN(B460/B459) - VLOOKUP(A460, 'Risk Free'!A$1:C$784, 3)/252</f>
        <v>-4.7740504382762219E-3</v>
      </c>
      <c r="E460" s="13">
        <f>'S&amp;P'!D461</f>
        <v>4.8305167238162118E-3</v>
      </c>
      <c r="N460">
        <v>1.5958217293539811E-2</v>
      </c>
      <c r="O460">
        <v>4.8904373587368467E-3</v>
      </c>
    </row>
    <row r="461" spans="1:15" x14ac:dyDescent="0.25">
      <c r="A461" s="1">
        <v>43838</v>
      </c>
      <c r="B461">
        <v>75.036384999999996</v>
      </c>
      <c r="C461">
        <f t="shared" si="7"/>
        <v>1.5958217293539811E-2</v>
      </c>
      <c r="D461" s="13">
        <f>LN(B461/B460) - VLOOKUP(A461, 'Risk Free'!A$1:C$784, 3)/252</f>
        <v>1.5898296658619176E-2</v>
      </c>
      <c r="E461" s="13">
        <f>'S&amp;P'!D462</f>
        <v>6.5733234026550385E-3</v>
      </c>
      <c r="N461">
        <v>2.1018373636270862E-2</v>
      </c>
      <c r="O461">
        <v>6.6332440375756734E-3</v>
      </c>
    </row>
    <row r="462" spans="1:15" x14ac:dyDescent="0.25">
      <c r="A462" s="1">
        <v>43839</v>
      </c>
      <c r="B462">
        <v>76.630218999999997</v>
      </c>
      <c r="C462">
        <f t="shared" si="7"/>
        <v>2.1018373636270862E-2</v>
      </c>
      <c r="D462" s="13">
        <f>LN(B462/B461) - VLOOKUP(A462, 'Risk Free'!A$1:C$784, 3)/252</f>
        <v>2.0958453001350227E-2</v>
      </c>
      <c r="E462" s="13">
        <f>'S&amp;P'!D463</f>
        <v>-2.9192279399668868E-3</v>
      </c>
      <c r="N462">
        <v>2.2581753351139503E-3</v>
      </c>
      <c r="O462">
        <v>-2.8593073050462519E-3</v>
      </c>
    </row>
    <row r="463" spans="1:15" x14ac:dyDescent="0.25">
      <c r="A463" s="1">
        <v>43840</v>
      </c>
      <c r="B463">
        <v>76.803459000000004</v>
      </c>
      <c r="C463">
        <f t="shared" si="7"/>
        <v>2.2581753351139503E-3</v>
      </c>
      <c r="D463" s="13">
        <f>LN(B463/B462) - VLOOKUP(A463, 'Risk Free'!A$1:C$784, 3)/252</f>
        <v>2.1982547001933154E-3</v>
      </c>
      <c r="E463" s="13">
        <f>'S&amp;P'!D464</f>
        <v>6.8909484812050724E-3</v>
      </c>
      <c r="N463">
        <v>2.113940829949526E-2</v>
      </c>
      <c r="O463">
        <v>6.9520595923161831E-3</v>
      </c>
    </row>
    <row r="464" spans="1:15" x14ac:dyDescent="0.25">
      <c r="A464" s="1">
        <v>43843</v>
      </c>
      <c r="B464">
        <v>78.444321000000002</v>
      </c>
      <c r="C464">
        <f t="shared" si="7"/>
        <v>2.113940829949526E-2</v>
      </c>
      <c r="D464" s="13">
        <f>LN(B464/B463) - VLOOKUP(A464, 'Risk Free'!A$1:C$784, 3)/252</f>
        <v>2.1078297188384148E-2</v>
      </c>
      <c r="E464" s="13">
        <f>'S&amp;P'!D465</f>
        <v>-1.5767978428838948E-3</v>
      </c>
      <c r="N464">
        <v>-1.3595309025740139E-2</v>
      </c>
      <c r="O464">
        <v>-1.5156867317727837E-3</v>
      </c>
    </row>
    <row r="465" spans="1:15" x14ac:dyDescent="0.25">
      <c r="A465" s="1">
        <v>43844</v>
      </c>
      <c r="B465">
        <v>77.385063000000002</v>
      </c>
      <c r="C465">
        <f t="shared" si="7"/>
        <v>-1.3595309025740139E-2</v>
      </c>
      <c r="D465" s="13">
        <f>LN(B465/B464) - VLOOKUP(A465, 'Risk Free'!A$1:C$784, 3)/252</f>
        <v>-1.365642013685125E-2</v>
      </c>
      <c r="E465" s="13">
        <f>'S&amp;P'!D466</f>
        <v>1.8072975122322042E-3</v>
      </c>
      <c r="N465">
        <v>-4.2947131306722026E-3</v>
      </c>
      <c r="O465">
        <v>1.8684086233433153E-3</v>
      </c>
    </row>
    <row r="466" spans="1:15" x14ac:dyDescent="0.25">
      <c r="A466" s="1">
        <v>43845</v>
      </c>
      <c r="B466">
        <v>77.053428999999994</v>
      </c>
      <c r="C466">
        <f t="shared" si="7"/>
        <v>-4.2947131306722026E-3</v>
      </c>
      <c r="D466" s="13">
        <f>LN(B466/B465) - VLOOKUP(A466, 'Risk Free'!A$1:C$784, 3)/252</f>
        <v>-4.3558242417833133E-3</v>
      </c>
      <c r="E466" s="13">
        <f>'S&amp;P'!D467</f>
        <v>8.2714241718838798E-3</v>
      </c>
      <c r="N466">
        <v>1.2448592796706464E-2</v>
      </c>
      <c r="O466">
        <v>8.33174163220134E-3</v>
      </c>
    </row>
    <row r="467" spans="1:15" x14ac:dyDescent="0.25">
      <c r="A467" s="1">
        <v>43846</v>
      </c>
      <c r="B467">
        <v>78.018630999999999</v>
      </c>
      <c r="C467">
        <f t="shared" si="7"/>
        <v>1.2448592796706464E-2</v>
      </c>
      <c r="D467" s="13">
        <f>LN(B467/B466) - VLOOKUP(A467, 'Risk Free'!A$1:C$784, 3)/252</f>
        <v>1.2388275336389004E-2</v>
      </c>
      <c r="E467" s="13">
        <f>'S&amp;P'!D468</f>
        <v>3.793991432007344E-3</v>
      </c>
      <c r="N467">
        <v>1.1010098340276392E-2</v>
      </c>
      <c r="O467">
        <v>3.8547057177216299E-3</v>
      </c>
    </row>
    <row r="468" spans="1:15" x14ac:dyDescent="0.25">
      <c r="A468" s="1">
        <v>43847</v>
      </c>
      <c r="B468">
        <v>78.882369999999995</v>
      </c>
      <c r="C468">
        <f t="shared" si="7"/>
        <v>1.1010098340276392E-2</v>
      </c>
      <c r="D468" s="13">
        <f>LN(B468/B467) - VLOOKUP(A468, 'Risk Free'!A$1:C$784, 3)/252</f>
        <v>1.0949384054562106E-2</v>
      </c>
      <c r="E468" s="13">
        <f>'S&amp;P'!D469</f>
        <v>-2.716191222856712E-3</v>
      </c>
      <c r="N468">
        <v>-6.7998534426596847E-3</v>
      </c>
      <c r="O468">
        <v>-2.6554769371424261E-3</v>
      </c>
    </row>
    <row r="469" spans="1:15" x14ac:dyDescent="0.25">
      <c r="A469" s="1">
        <v>43851</v>
      </c>
      <c r="B469">
        <v>78.347801000000004</v>
      </c>
      <c r="C469">
        <f t="shared" si="7"/>
        <v>-6.7998534426596847E-3</v>
      </c>
      <c r="D469" s="13">
        <f>LN(B469/B468) - VLOOKUP(A469, 'Risk Free'!A$1:C$784, 3)/252</f>
        <v>-6.8605677283739702E-3</v>
      </c>
      <c r="E469" s="13">
        <f>'S&amp;P'!D470</f>
        <v>2.2872859937764873E-4</v>
      </c>
      <c r="N469">
        <v>3.5631511230061427E-3</v>
      </c>
      <c r="O469">
        <v>2.8904605969510904E-4</v>
      </c>
    </row>
    <row r="470" spans="1:15" x14ac:dyDescent="0.25">
      <c r="A470" s="1">
        <v>43852</v>
      </c>
      <c r="B470">
        <v>78.627464000000003</v>
      </c>
      <c r="C470">
        <f t="shared" si="7"/>
        <v>3.5631511230061427E-3</v>
      </c>
      <c r="D470" s="13">
        <f>LN(B470/B469) - VLOOKUP(A470, 'Risk Free'!A$1:C$784, 3)/252</f>
        <v>3.5028336626886825E-3</v>
      </c>
      <c r="E470" s="13">
        <f>'S&amp;P'!D471</f>
        <v>1.0799969868282499E-3</v>
      </c>
      <c r="N470">
        <v>4.8042520013761711E-3</v>
      </c>
      <c r="O470">
        <v>1.1403144471457103E-3</v>
      </c>
    </row>
    <row r="471" spans="1:15" x14ac:dyDescent="0.25">
      <c r="A471" s="1">
        <v>43853</v>
      </c>
      <c r="B471">
        <v>79.006118999999998</v>
      </c>
      <c r="C471">
        <f t="shared" si="7"/>
        <v>4.8042520013761711E-3</v>
      </c>
      <c r="D471" s="13">
        <f>LN(B471/B470) - VLOOKUP(A471, 'Risk Free'!A$1:C$784, 3)/252</f>
        <v>4.7439345410587109E-3</v>
      </c>
      <c r="E471" s="13">
        <f>'S&amp;P'!D472</f>
        <v>-9.1431894248573103E-3</v>
      </c>
      <c r="N471">
        <v>-2.8860132663304887E-3</v>
      </c>
      <c r="O471">
        <v>-9.0832687899366753E-3</v>
      </c>
    </row>
    <row r="472" spans="1:15" x14ac:dyDescent="0.25">
      <c r="A472" s="1">
        <v>43854</v>
      </c>
      <c r="B472">
        <v>78.778435000000002</v>
      </c>
      <c r="C472">
        <f t="shared" si="7"/>
        <v>-2.8860132663304887E-3</v>
      </c>
      <c r="D472" s="13">
        <f>LN(B472/B471) - VLOOKUP(A472, 'Risk Free'!A$1:C$784, 3)/252</f>
        <v>-2.9459339012511236E-3</v>
      </c>
      <c r="E472" s="13">
        <f>'S&amp;P'!D473</f>
        <v>-1.5916042578701148E-2</v>
      </c>
      <c r="N472">
        <v>-2.9846335069487445E-2</v>
      </c>
      <c r="O472">
        <v>-1.5855725118383686E-2</v>
      </c>
    </row>
    <row r="473" spans="1:15" x14ac:dyDescent="0.25">
      <c r="A473" s="1">
        <v>43857</v>
      </c>
      <c r="B473">
        <v>76.461928999999998</v>
      </c>
      <c r="C473">
        <f t="shared" si="7"/>
        <v>-2.9846335069487445E-2</v>
      </c>
      <c r="D473" s="13">
        <f>LN(B473/B472) - VLOOKUP(A473, 'Risk Free'!A$1:C$784, 3)/252</f>
        <v>-2.9906652529804907E-2</v>
      </c>
      <c r="E473" s="13">
        <f>'S&amp;P'!D474</f>
        <v>9.9422392414782873E-3</v>
      </c>
      <c r="N473">
        <v>2.7896656443923407E-2</v>
      </c>
      <c r="O473">
        <v>1.0003350352589398E-2</v>
      </c>
    </row>
    <row r="474" spans="1:15" x14ac:dyDescent="0.25">
      <c r="A474" s="1">
        <v>43858</v>
      </c>
      <c r="B474">
        <v>78.624992000000006</v>
      </c>
      <c r="C474">
        <f t="shared" si="7"/>
        <v>2.7896656443923407E-2</v>
      </c>
      <c r="D474" s="13">
        <f>LN(B474/B473) - VLOOKUP(A474, 'Risk Free'!A$1:C$784, 3)/252</f>
        <v>2.7835545332812295E-2</v>
      </c>
      <c r="E474" s="13">
        <f>'S&amp;P'!D475</f>
        <v>-9.2793757676269217E-4</v>
      </c>
      <c r="N474">
        <v>2.0716180607242812E-2</v>
      </c>
      <c r="O474">
        <v>-8.6722329104840649E-4</v>
      </c>
    </row>
    <row r="475" spans="1:15" x14ac:dyDescent="0.25">
      <c r="A475" s="1">
        <v>43859</v>
      </c>
      <c r="B475">
        <v>80.270790000000005</v>
      </c>
      <c r="C475">
        <f t="shared" si="7"/>
        <v>2.0716180607242812E-2</v>
      </c>
      <c r="D475" s="13">
        <f>LN(B475/B474) - VLOOKUP(A475, 'Risk Free'!A$1:C$784, 3)/252</f>
        <v>2.0655466321528527E-2</v>
      </c>
      <c r="E475" s="13">
        <f>'S&amp;P'!D476</f>
        <v>3.0683427518778212E-3</v>
      </c>
      <c r="N475">
        <v>-1.4501209963215106E-3</v>
      </c>
      <c r="O475">
        <v>3.1294538629889324E-3</v>
      </c>
    </row>
    <row r="476" spans="1:15" x14ac:dyDescent="0.25">
      <c r="A476" s="1">
        <v>43860</v>
      </c>
      <c r="B476">
        <v>80.154471999999998</v>
      </c>
      <c r="C476">
        <f t="shared" si="7"/>
        <v>-1.4501209963215106E-3</v>
      </c>
      <c r="D476" s="13">
        <f>LN(B476/B475) - VLOOKUP(A476, 'Risk Free'!A$1:C$784, 3)/252</f>
        <v>-1.5112321074326218E-3</v>
      </c>
      <c r="E476" s="13">
        <f>'S&amp;P'!D477</f>
        <v>-1.7924793852961193E-2</v>
      </c>
      <c r="N476">
        <v>-4.5351846811685768E-2</v>
      </c>
      <c r="O476">
        <v>-1.7864476392643731E-2</v>
      </c>
    </row>
    <row r="477" spans="1:15" x14ac:dyDescent="0.25">
      <c r="A477" s="1">
        <v>43861</v>
      </c>
      <c r="B477">
        <v>76.600516999999996</v>
      </c>
      <c r="C477">
        <f t="shared" si="7"/>
        <v>-4.5351846811685768E-2</v>
      </c>
      <c r="D477" s="13">
        <f>LN(B477/B476) - VLOOKUP(A477, 'Risk Free'!A$1:C$784, 3)/252</f>
        <v>-4.541216427200323E-2</v>
      </c>
      <c r="E477" s="13">
        <f>'S&amp;P'!D478</f>
        <v>7.1673447517994326E-3</v>
      </c>
      <c r="N477">
        <v>-2.7499340049636422E-3</v>
      </c>
      <c r="O477">
        <v>7.2284558629105433E-3</v>
      </c>
    </row>
    <row r="478" spans="1:15" x14ac:dyDescent="0.25">
      <c r="A478" s="1">
        <v>43864</v>
      </c>
      <c r="B478">
        <v>76.390159999999995</v>
      </c>
      <c r="C478">
        <f t="shared" si="7"/>
        <v>-2.7499340049636422E-3</v>
      </c>
      <c r="D478" s="13">
        <f>LN(B478/B477) - VLOOKUP(A478, 'Risk Free'!A$1:C$784, 3)/252</f>
        <v>-2.8110451160747534E-3</v>
      </c>
      <c r="E478" s="13">
        <f>'S&amp;P'!D479</f>
        <v>1.4808154106955141E-2</v>
      </c>
      <c r="N478">
        <v>3.2480416590480593E-2</v>
      </c>
      <c r="O478">
        <v>1.4869265218066252E-2</v>
      </c>
    </row>
    <row r="479" spans="1:15" x14ac:dyDescent="0.25">
      <c r="A479" s="1">
        <v>43865</v>
      </c>
      <c r="B479">
        <v>78.912079000000006</v>
      </c>
      <c r="C479">
        <f t="shared" si="7"/>
        <v>3.2480416590480593E-2</v>
      </c>
      <c r="D479" s="13">
        <f>LN(B479/B478) - VLOOKUP(A479, 'Risk Free'!A$1:C$784, 3)/252</f>
        <v>3.2419305479369484E-2</v>
      </c>
      <c r="E479" s="13">
        <f>'S&amp;P'!D480</f>
        <v>1.1126711771822534E-2</v>
      </c>
      <c r="N479">
        <v>8.121211135477301E-3</v>
      </c>
      <c r="O479">
        <v>1.1187822882933645E-2</v>
      </c>
    </row>
    <row r="480" spans="1:15" x14ac:dyDescent="0.25">
      <c r="A480" s="1">
        <v>43866</v>
      </c>
      <c r="B480">
        <v>79.555549999999997</v>
      </c>
      <c r="C480">
        <f t="shared" si="7"/>
        <v>8.121211135477301E-3</v>
      </c>
      <c r="D480" s="13">
        <f>LN(B480/B479) - VLOOKUP(A480, 'Risk Free'!A$1:C$784, 3)/252</f>
        <v>8.0601000243661902E-3</v>
      </c>
      <c r="E480" s="13">
        <f>'S&amp;P'!D481</f>
        <v>3.2590176185509812E-3</v>
      </c>
      <c r="N480">
        <v>1.1629065887258077E-2</v>
      </c>
      <c r="O480">
        <v>3.3201287296620923E-3</v>
      </c>
    </row>
    <row r="481" spans="1:15" x14ac:dyDescent="0.25">
      <c r="A481" s="1">
        <v>43867</v>
      </c>
      <c r="B481">
        <v>80.486107000000004</v>
      </c>
      <c r="C481">
        <f t="shared" si="7"/>
        <v>1.1629065887258077E-2</v>
      </c>
      <c r="D481" s="13">
        <f>LN(B481/B480) - VLOOKUP(A481, 'Risk Free'!A$1:C$784, 3)/252</f>
        <v>1.1567954776146966E-2</v>
      </c>
      <c r="E481" s="13">
        <f>'S&amp;P'!D482</f>
        <v>-5.4761848002534827E-3</v>
      </c>
      <c r="N481">
        <v>-1.3685844555054031E-2</v>
      </c>
      <c r="O481">
        <v>-5.4154705145391972E-3</v>
      </c>
    </row>
    <row r="482" spans="1:15" x14ac:dyDescent="0.25">
      <c r="A482" s="1">
        <v>43868</v>
      </c>
      <c r="B482">
        <v>79.392089999999996</v>
      </c>
      <c r="C482">
        <f t="shared" si="7"/>
        <v>-1.3685844555054031E-2</v>
      </c>
      <c r="D482" s="13">
        <f>LN(B482/B481) - VLOOKUP(A482, 'Risk Free'!A$1:C$784, 3)/252</f>
        <v>-1.3746558840768317E-2</v>
      </c>
      <c r="E482" s="13">
        <f>'S&amp;P'!D483</f>
        <v>7.2381442258630836E-3</v>
      </c>
      <c r="N482">
        <v>4.738285149693159E-3</v>
      </c>
      <c r="O482">
        <v>7.2996521623710205E-3</v>
      </c>
    </row>
    <row r="483" spans="1:15" x14ac:dyDescent="0.25">
      <c r="A483" s="1">
        <v>43871</v>
      </c>
      <c r="B483">
        <v>79.769165000000001</v>
      </c>
      <c r="C483">
        <f t="shared" si="7"/>
        <v>4.738285149693159E-3</v>
      </c>
      <c r="D483" s="13">
        <f>LN(B483/B482) - VLOOKUP(A483, 'Risk Free'!A$1:C$784, 3)/252</f>
        <v>4.6767772131852221E-3</v>
      </c>
      <c r="E483" s="13">
        <f>'S&amp;P'!D484</f>
        <v>1.6259637945400984E-3</v>
      </c>
      <c r="N483">
        <v>-6.0516457423989787E-3</v>
      </c>
      <c r="O483">
        <v>1.6870749056512096E-3</v>
      </c>
    </row>
    <row r="484" spans="1:15" x14ac:dyDescent="0.25">
      <c r="A484" s="1">
        <v>43872</v>
      </c>
      <c r="B484">
        <v>79.287887999999995</v>
      </c>
      <c r="C484">
        <f t="shared" si="7"/>
        <v>-6.0516457423989787E-3</v>
      </c>
      <c r="D484" s="13">
        <f>LN(B484/B483) - VLOOKUP(A484, 'Risk Free'!A$1:C$784, 3)/252</f>
        <v>-6.1127568535100894E-3</v>
      </c>
      <c r="E484" s="13">
        <f>'S&amp;P'!D485</f>
        <v>6.3803596172370986E-3</v>
      </c>
      <c r="N484">
        <v>2.3470183731370418E-2</v>
      </c>
      <c r="O484">
        <v>6.4418675537450355E-3</v>
      </c>
    </row>
    <row r="485" spans="1:15" x14ac:dyDescent="0.25">
      <c r="A485" s="1">
        <v>43873</v>
      </c>
      <c r="B485">
        <v>81.170799000000002</v>
      </c>
      <c r="C485">
        <f t="shared" si="7"/>
        <v>2.3470183731370418E-2</v>
      </c>
      <c r="D485" s="13">
        <f>LN(B485/B484) - VLOOKUP(A485, 'Risk Free'!A$1:C$784, 3)/252</f>
        <v>2.3408675794862482E-2</v>
      </c>
      <c r="E485" s="13">
        <f>'S&amp;P'!D486</f>
        <v>-1.6936782038696732E-3</v>
      </c>
      <c r="N485">
        <v>-7.1465837828620805E-3</v>
      </c>
      <c r="O485">
        <v>-1.6317734419649113E-3</v>
      </c>
    </row>
    <row r="486" spans="1:15" x14ac:dyDescent="0.25">
      <c r="A486" s="1">
        <v>43874</v>
      </c>
      <c r="B486">
        <v>80.592772999999994</v>
      </c>
      <c r="C486">
        <f t="shared" si="7"/>
        <v>-7.1465837828620805E-3</v>
      </c>
      <c r="D486" s="13">
        <f>LN(B486/B485) - VLOOKUP(A486, 'Risk Free'!A$1:C$784, 3)/252</f>
        <v>-7.2084885447668426E-3</v>
      </c>
      <c r="E486" s="13">
        <f>'S&amp;P'!D487</f>
        <v>1.7803367973247043E-3</v>
      </c>
      <c r="N486">
        <v>2.4629448326983771E-4</v>
      </c>
      <c r="O486">
        <v>1.8418447338326407E-3</v>
      </c>
    </row>
    <row r="487" spans="1:15" x14ac:dyDescent="0.25">
      <c r="A487" s="1">
        <v>43875</v>
      </c>
      <c r="B487">
        <v>80.612624999999994</v>
      </c>
      <c r="C487">
        <f t="shared" si="7"/>
        <v>2.4629448326983771E-4</v>
      </c>
      <c r="D487" s="13">
        <f>LN(B487/B486) - VLOOKUP(A487, 'Risk Free'!A$1:C$784, 3)/252</f>
        <v>1.8478654676190121E-4</v>
      </c>
      <c r="E487" s="13">
        <f>'S&amp;P'!D488</f>
        <v>-2.9857595148174991E-3</v>
      </c>
      <c r="N487">
        <v>-1.8480231405631483E-2</v>
      </c>
      <c r="O487">
        <v>-2.9242515783095627E-3</v>
      </c>
    </row>
    <row r="488" spans="1:15" x14ac:dyDescent="0.25">
      <c r="A488" s="1">
        <v>43879</v>
      </c>
      <c r="B488">
        <v>79.136566000000002</v>
      </c>
      <c r="C488">
        <f t="shared" si="7"/>
        <v>-1.8480231405631483E-2</v>
      </c>
      <c r="D488" s="13">
        <f>LN(B488/B487) - VLOOKUP(A488, 'Risk Free'!A$1:C$784, 3)/252</f>
        <v>-1.8541739342139419E-2</v>
      </c>
      <c r="E488" s="13">
        <f>'S&amp;P'!D489</f>
        <v>4.6332807779330982E-3</v>
      </c>
      <c r="N488">
        <v>1.4378912796155347E-2</v>
      </c>
      <c r="O488">
        <v>4.6947887144410351E-3</v>
      </c>
    </row>
    <row r="489" spans="1:15" x14ac:dyDescent="0.25">
      <c r="A489" s="1">
        <v>43880</v>
      </c>
      <c r="B489">
        <v>80.282684000000003</v>
      </c>
      <c r="C489">
        <f t="shared" si="7"/>
        <v>1.4378912796155347E-2</v>
      </c>
      <c r="D489" s="13">
        <f>LN(B489/B488) - VLOOKUP(A489, 'Risk Free'!A$1:C$784, 3)/252</f>
        <v>1.4317404859647411E-2</v>
      </c>
      <c r="E489" s="13">
        <f>'S&amp;P'!D490</f>
        <v>-3.8843484143388837E-3</v>
      </c>
      <c r="N489">
        <v>-1.0311935208066494E-2</v>
      </c>
      <c r="O489">
        <v>-3.8228404778309472E-3</v>
      </c>
    </row>
    <row r="490" spans="1:15" x14ac:dyDescent="0.25">
      <c r="A490" s="1">
        <v>43881</v>
      </c>
      <c r="B490">
        <v>79.459068000000002</v>
      </c>
      <c r="C490">
        <f t="shared" si="7"/>
        <v>-1.0311935208066494E-2</v>
      </c>
      <c r="D490" s="13">
        <f>LN(B490/B489) - VLOOKUP(A490, 'Risk Free'!A$1:C$784, 3)/252</f>
        <v>-1.037344314457443E-2</v>
      </c>
      <c r="E490" s="13">
        <f>'S&amp;P'!D491</f>
        <v>-1.0634529308607697E-2</v>
      </c>
      <c r="N490">
        <v>-2.2895168406165983E-2</v>
      </c>
      <c r="O490">
        <v>-1.0573815022893411E-2</v>
      </c>
    </row>
    <row r="491" spans="1:15" x14ac:dyDescent="0.25">
      <c r="A491" s="1">
        <v>43882</v>
      </c>
      <c r="B491">
        <v>77.660506999999996</v>
      </c>
      <c r="C491">
        <f t="shared" si="7"/>
        <v>-2.2895168406165983E-2</v>
      </c>
      <c r="D491" s="13">
        <f>LN(B491/B490) - VLOOKUP(A491, 'Risk Free'!A$1:C$784, 3)/252</f>
        <v>-2.2955882691880269E-2</v>
      </c>
      <c r="E491" s="13">
        <f>'S&amp;P'!D492</f>
        <v>-3.4147569930045273E-2</v>
      </c>
      <c r="N491">
        <v>-4.8665576426943004E-2</v>
      </c>
      <c r="O491">
        <v>-3.4088046120521465E-2</v>
      </c>
    </row>
    <row r="492" spans="1:15" x14ac:dyDescent="0.25">
      <c r="A492" s="1">
        <v>43885</v>
      </c>
      <c r="B492">
        <v>73.971603000000002</v>
      </c>
      <c r="C492">
        <f t="shared" si="7"/>
        <v>-4.8665576426943004E-2</v>
      </c>
      <c r="D492" s="13">
        <f>LN(B492/B491) - VLOOKUP(A492, 'Risk Free'!A$1:C$784, 3)/252</f>
        <v>-4.8725100236466812E-2</v>
      </c>
      <c r="E492" s="13">
        <f>'S&amp;P'!D493</f>
        <v>-3.0807448997623076E-2</v>
      </c>
      <c r="N492">
        <v>-3.4459198325173628E-2</v>
      </c>
      <c r="O492">
        <v>-3.0747925188099268E-2</v>
      </c>
    </row>
    <row r="493" spans="1:15" x14ac:dyDescent="0.25">
      <c r="A493" s="1">
        <v>43886</v>
      </c>
      <c r="B493">
        <v>71.466019000000003</v>
      </c>
      <c r="C493">
        <f t="shared" si="7"/>
        <v>-3.4459198325173628E-2</v>
      </c>
      <c r="D493" s="13">
        <f>LN(B493/B492) - VLOOKUP(A493, 'Risk Free'!A$1:C$784, 3)/252</f>
        <v>-3.4518722134697435E-2</v>
      </c>
      <c r="E493" s="13">
        <f>'S&amp;P'!D494</f>
        <v>-3.8451991502548239E-3</v>
      </c>
      <c r="N493">
        <v>1.5739248795493304E-2</v>
      </c>
      <c r="O493">
        <v>-3.7856753407310142E-3</v>
      </c>
    </row>
    <row r="494" spans="1:15" x14ac:dyDescent="0.25">
      <c r="A494" s="1">
        <v>43887</v>
      </c>
      <c r="B494">
        <v>72.599739</v>
      </c>
      <c r="C494">
        <f t="shared" si="7"/>
        <v>1.5739248795493304E-2</v>
      </c>
      <c r="D494" s="13">
        <f>LN(B494/B493) - VLOOKUP(A494, 'Risk Free'!A$1:C$784, 3)/252</f>
        <v>1.5679724985969496E-2</v>
      </c>
      <c r="E494" s="13">
        <f>'S&amp;P'!D495</f>
        <v>-4.5224523307002037E-2</v>
      </c>
      <c r="N494">
        <v>-6.7602708652791235E-2</v>
      </c>
      <c r="O494">
        <v>-4.5168174100652832E-2</v>
      </c>
    </row>
    <row r="495" spans="1:15" x14ac:dyDescent="0.25">
      <c r="A495" s="1">
        <v>43888</v>
      </c>
      <c r="B495">
        <v>67.854018999999994</v>
      </c>
      <c r="C495">
        <f t="shared" si="7"/>
        <v>-6.7602708652791235E-2</v>
      </c>
      <c r="D495" s="13">
        <f>LN(B495/B494) - VLOOKUP(A495, 'Risk Free'!A$1:C$784, 3)/252</f>
        <v>-6.7659057859140448E-2</v>
      </c>
      <c r="E495" s="13">
        <f>'S&amp;P'!D496</f>
        <v>-8.3220530888790251E-3</v>
      </c>
      <c r="N495">
        <v>-5.8507383825533664E-4</v>
      </c>
      <c r="O495">
        <v>-8.2724499142758506E-3</v>
      </c>
    </row>
    <row r="496" spans="1:15" x14ac:dyDescent="0.25">
      <c r="A496" s="1">
        <v>43889</v>
      </c>
      <c r="B496">
        <v>67.814330999999996</v>
      </c>
      <c r="C496">
        <f t="shared" si="7"/>
        <v>-5.8507383825533664E-4</v>
      </c>
      <c r="D496" s="13">
        <f>LN(B496/B495) - VLOOKUP(A496, 'Risk Free'!A$1:C$784, 3)/252</f>
        <v>-6.3467701285851129E-4</v>
      </c>
      <c r="E496" s="13">
        <f>'S&amp;P'!D497</f>
        <v>4.4967214379127075E-2</v>
      </c>
      <c r="N496">
        <v>8.9018327441963876E-2</v>
      </c>
      <c r="O496">
        <v>4.5010865172777872E-2</v>
      </c>
    </row>
    <row r="497" spans="1:15" x14ac:dyDescent="0.25">
      <c r="A497" s="1">
        <v>43892</v>
      </c>
      <c r="B497">
        <v>74.127892000000003</v>
      </c>
      <c r="C497">
        <f t="shared" si="7"/>
        <v>8.9018327441963876E-2</v>
      </c>
      <c r="D497" s="13">
        <f>LN(B497/B496) - VLOOKUP(A497, 'Risk Free'!A$1:C$784, 3)/252</f>
        <v>8.8974676648313086E-2</v>
      </c>
      <c r="E497" s="13">
        <f>'S&amp;P'!D498</f>
        <v>-2.8547435023810061E-2</v>
      </c>
      <c r="N497">
        <v>-3.2274649738748169E-2</v>
      </c>
      <c r="O497">
        <v>-2.8510530261905299E-2</v>
      </c>
    </row>
    <row r="498" spans="1:15" x14ac:dyDescent="0.25">
      <c r="A498" s="1">
        <v>43893</v>
      </c>
      <c r="B498">
        <v>71.773635999999996</v>
      </c>
      <c r="C498">
        <f t="shared" si="7"/>
        <v>-3.2274649738748169E-2</v>
      </c>
      <c r="D498" s="13">
        <f>LN(B498/B497) - VLOOKUP(A498, 'Risk Free'!A$1:C$784, 3)/252</f>
        <v>-3.2311554500652928E-2</v>
      </c>
      <c r="E498" s="13">
        <f>'S&amp;P'!D499</f>
        <v>4.1308176337467084E-2</v>
      </c>
      <c r="N498">
        <v>4.534100583910132E-2</v>
      </c>
      <c r="O498">
        <v>4.133635094064169E-2</v>
      </c>
    </row>
    <row r="499" spans="1:15" x14ac:dyDescent="0.25">
      <c r="A499" s="1">
        <v>43894</v>
      </c>
      <c r="B499">
        <v>75.102829</v>
      </c>
      <c r="C499">
        <f t="shared" si="7"/>
        <v>4.534100583910132E-2</v>
      </c>
      <c r="D499" s="13">
        <f>LN(B499/B498) - VLOOKUP(A499, 'Risk Free'!A$1:C$784, 3)/252</f>
        <v>4.5312831235926714E-2</v>
      </c>
      <c r="E499" s="13">
        <f>'S&amp;P'!D500</f>
        <v>-3.4534931973902866E-2</v>
      </c>
      <c r="N499">
        <v>-3.2974650961285469E-2</v>
      </c>
      <c r="O499">
        <v>-3.4510725624696516E-2</v>
      </c>
    </row>
    <row r="500" spans="1:15" x14ac:dyDescent="0.25">
      <c r="A500" s="1">
        <v>43895</v>
      </c>
      <c r="B500">
        <v>72.666725</v>
      </c>
      <c r="C500">
        <f t="shared" si="7"/>
        <v>-3.2974650961285469E-2</v>
      </c>
      <c r="D500" s="13">
        <f>LN(B500/B499) - VLOOKUP(A500, 'Risk Free'!A$1:C$784, 3)/252</f>
        <v>-3.2998857310491819E-2</v>
      </c>
      <c r="E500" s="13">
        <f>'S&amp;P'!D501</f>
        <v>-1.7218859597477182E-2</v>
      </c>
      <c r="N500">
        <v>-1.3369035966059428E-2</v>
      </c>
      <c r="O500">
        <v>-1.7201002454620039E-2</v>
      </c>
    </row>
    <row r="501" spans="1:15" x14ac:dyDescent="0.25">
      <c r="A501" s="1">
        <v>43896</v>
      </c>
      <c r="B501">
        <v>71.701706000000001</v>
      </c>
      <c r="C501">
        <f t="shared" si="7"/>
        <v>-1.3369035966059428E-2</v>
      </c>
      <c r="D501" s="13">
        <f>LN(B501/B500) - VLOOKUP(A501, 'Risk Free'!A$1:C$784, 3)/252</f>
        <v>-1.3386893108916571E-2</v>
      </c>
      <c r="E501" s="13">
        <f>'S&amp;P'!D502</f>
        <v>-7.9023093260965044E-2</v>
      </c>
      <c r="N501">
        <v>-8.2395437016156994E-2</v>
      </c>
      <c r="O501">
        <v>-7.9010394848266635E-2</v>
      </c>
    </row>
    <row r="502" spans="1:15" x14ac:dyDescent="0.25">
      <c r="A502" s="1">
        <v>43899</v>
      </c>
      <c r="B502">
        <v>66.030654999999996</v>
      </c>
      <c r="C502">
        <f t="shared" si="7"/>
        <v>-8.2395437016156994E-2</v>
      </c>
      <c r="D502" s="13">
        <f>LN(B502/B501) - VLOOKUP(A502, 'Risk Free'!A$1:C$784, 3)/252</f>
        <v>-8.2408135428855403E-2</v>
      </c>
      <c r="E502" s="13">
        <f>'S&amp;P'!D503</f>
        <v>4.8198017043736718E-2</v>
      </c>
      <c r="N502">
        <v>6.9546389387021304E-2</v>
      </c>
      <c r="O502">
        <v>4.821508053580021E-2</v>
      </c>
    </row>
    <row r="503" spans="1:15" x14ac:dyDescent="0.25">
      <c r="A503" s="1">
        <v>43900</v>
      </c>
      <c r="B503">
        <v>70.786300999999995</v>
      </c>
      <c r="C503">
        <f t="shared" si="7"/>
        <v>6.9546389387021304E-2</v>
      </c>
      <c r="D503" s="13">
        <f>LN(B503/B502) - VLOOKUP(A503, 'Risk Free'!A$1:C$784, 3)/252</f>
        <v>6.9529325894957805E-2</v>
      </c>
      <c r="E503" s="13">
        <f>'S&amp;P'!D504</f>
        <v>-5.011912667868057E-2</v>
      </c>
      <c r="N503">
        <v>-3.5347932847050997E-2</v>
      </c>
      <c r="O503">
        <v>-5.0102856837410732E-2</v>
      </c>
    </row>
    <row r="504" spans="1:15" x14ac:dyDescent="0.25">
      <c r="A504" s="1">
        <v>43901</v>
      </c>
      <c r="B504">
        <v>68.327858000000006</v>
      </c>
      <c r="C504">
        <f t="shared" si="7"/>
        <v>-3.5347932847050997E-2</v>
      </c>
      <c r="D504" s="13">
        <f>LN(B504/B503) - VLOOKUP(A504, 'Risk Free'!A$1:C$784, 3)/252</f>
        <v>-3.5364202688320835E-2</v>
      </c>
      <c r="E504" s="13">
        <f>'S&amp;P'!D505</f>
        <v>-9.9957947084102675E-2</v>
      </c>
      <c r="N504">
        <v>-0.10397785216953523</v>
      </c>
      <c r="O504">
        <v>-9.9944851846007432E-2</v>
      </c>
    </row>
    <row r="505" spans="1:15" x14ac:dyDescent="0.25">
      <c r="A505" s="1">
        <v>43902</v>
      </c>
      <c r="B505">
        <v>61.580157999999997</v>
      </c>
      <c r="C505">
        <f t="shared" si="7"/>
        <v>-0.10397785216953523</v>
      </c>
      <c r="D505" s="13">
        <f>LN(B505/B504) - VLOOKUP(A505, 'Risk Free'!A$1:C$784, 3)/252</f>
        <v>-0.10399094740763047</v>
      </c>
      <c r="E505" s="13">
        <f>'S&amp;P'!D506</f>
        <v>8.8797642155032316E-2</v>
      </c>
      <c r="N505">
        <v>0.11315748030599272</v>
      </c>
      <c r="O505">
        <v>8.8808356440746597E-2</v>
      </c>
    </row>
    <row r="506" spans="1:15" x14ac:dyDescent="0.25">
      <c r="A506" s="1">
        <v>43903</v>
      </c>
      <c r="B506">
        <v>68.957970000000003</v>
      </c>
      <c r="C506">
        <f t="shared" si="7"/>
        <v>0.11315748030599272</v>
      </c>
      <c r="D506" s="13">
        <f>LN(B506/B505) - VLOOKUP(A506, 'Risk Free'!A$1:C$784, 3)/252</f>
        <v>0.11314676602027844</v>
      </c>
      <c r="E506" s="13">
        <f>'S&amp;P'!D507</f>
        <v>-0.12766166496599707</v>
      </c>
      <c r="N506">
        <v>-0.1377081534318903</v>
      </c>
      <c r="O506">
        <v>-0.12765214115647325</v>
      </c>
    </row>
    <row r="507" spans="1:15" x14ac:dyDescent="0.25">
      <c r="A507" s="1">
        <v>43906</v>
      </c>
      <c r="B507">
        <v>60.086731</v>
      </c>
      <c r="C507">
        <f t="shared" si="7"/>
        <v>-0.1377081534318903</v>
      </c>
      <c r="D507" s="13">
        <f>LN(B507/B506) - VLOOKUP(A507, 'Risk Free'!A$1:C$784, 3)/252</f>
        <v>-0.13771767724141412</v>
      </c>
      <c r="E507" s="13">
        <f>'S&amp;P'!D508</f>
        <v>5.8218747008202017E-2</v>
      </c>
      <c r="N507">
        <v>4.3030871988293244E-2</v>
      </c>
      <c r="O507">
        <v>5.8226286690741702E-2</v>
      </c>
    </row>
    <row r="508" spans="1:15" x14ac:dyDescent="0.25">
      <c r="A508" s="1">
        <v>43907</v>
      </c>
      <c r="B508">
        <v>62.728752</v>
      </c>
      <c r="C508">
        <f t="shared" si="7"/>
        <v>4.3030871988293244E-2</v>
      </c>
      <c r="D508" s="13">
        <f>LN(B508/B507) - VLOOKUP(A508, 'Risk Free'!A$1:C$784, 3)/252</f>
        <v>4.3023332305753559E-2</v>
      </c>
      <c r="E508" s="13">
        <f>'S&amp;P'!D509</f>
        <v>-5.3223129872218194E-2</v>
      </c>
      <c r="N508">
        <v>-2.4784537582395291E-2</v>
      </c>
      <c r="O508">
        <v>-5.322233622142454E-2</v>
      </c>
    </row>
    <row r="509" spans="1:15" x14ac:dyDescent="0.25">
      <c r="A509" s="1">
        <v>43908</v>
      </c>
      <c r="B509">
        <v>61.193156999999999</v>
      </c>
      <c r="C509">
        <f t="shared" si="7"/>
        <v>-2.4784537582395291E-2</v>
      </c>
      <c r="D509" s="13">
        <f>LN(B509/B508) - VLOOKUP(A509, 'Risk Free'!A$1:C$784, 3)/252</f>
        <v>-2.4785331233188941E-2</v>
      </c>
      <c r="E509" s="13">
        <f>'S&amp;P'!D510</f>
        <v>4.6952589758336568E-3</v>
      </c>
      <c r="N509">
        <v>-7.6915373720063155E-3</v>
      </c>
      <c r="O509">
        <v>4.6968462774209588E-3</v>
      </c>
    </row>
    <row r="510" spans="1:15" x14ac:dyDescent="0.25">
      <c r="A510" s="1">
        <v>43909</v>
      </c>
      <c r="B510">
        <v>60.724293000000003</v>
      </c>
      <c r="C510">
        <f t="shared" si="7"/>
        <v>-7.6915373720063155E-3</v>
      </c>
      <c r="D510" s="13">
        <f>LN(B510/B509) - VLOOKUP(A510, 'Risk Free'!A$1:C$784, 3)/252</f>
        <v>-7.6931246735936175E-3</v>
      </c>
      <c r="E510" s="13">
        <f>'S&amp;P'!D511</f>
        <v>-4.4329618870142626E-2</v>
      </c>
      <c r="N510">
        <v>-6.559030738863339E-2</v>
      </c>
      <c r="O510">
        <v>-4.4327634743158498E-2</v>
      </c>
    </row>
    <row r="511" spans="1:15" x14ac:dyDescent="0.25">
      <c r="A511" s="1">
        <v>43910</v>
      </c>
      <c r="B511">
        <v>56.869179000000003</v>
      </c>
      <c r="C511">
        <f t="shared" si="7"/>
        <v>-6.559030738863339E-2</v>
      </c>
      <c r="D511" s="13">
        <f>LN(B511/B510) - VLOOKUP(A511, 'Risk Free'!A$1:C$784, 3)/252</f>
        <v>-6.5592291515617518E-2</v>
      </c>
      <c r="E511" s="13">
        <f>'S&amp;P'!D512</f>
        <v>-2.9732284908053595E-2</v>
      </c>
      <c r="N511">
        <v>-2.1473066019017703E-2</v>
      </c>
      <c r="O511">
        <v>-2.9731491257259945E-2</v>
      </c>
    </row>
    <row r="512" spans="1:15" x14ac:dyDescent="0.25">
      <c r="A512" s="1">
        <v>43913</v>
      </c>
      <c r="B512">
        <v>55.661040999999997</v>
      </c>
      <c r="C512">
        <f t="shared" si="7"/>
        <v>-2.1473066019017703E-2</v>
      </c>
      <c r="D512" s="13">
        <f>LN(B512/B511) - VLOOKUP(A512, 'Risk Free'!A$1:C$784, 3)/252</f>
        <v>-2.1473859669811354E-2</v>
      </c>
      <c r="E512" s="13">
        <f>'S&amp;P'!D513</f>
        <v>8.9682760122819671E-2</v>
      </c>
      <c r="N512">
        <v>9.5605967258046598E-2</v>
      </c>
      <c r="O512">
        <v>8.9683156948216491E-2</v>
      </c>
    </row>
    <row r="513" spans="1:15" x14ac:dyDescent="0.25">
      <c r="A513" s="1">
        <v>43914</v>
      </c>
      <c r="B513">
        <v>61.245258</v>
      </c>
      <c r="C513">
        <f t="shared" si="7"/>
        <v>9.5605967258046598E-2</v>
      </c>
      <c r="D513" s="13">
        <f>LN(B513/B512) - VLOOKUP(A513, 'Risk Free'!A$1:C$784, 3)/252</f>
        <v>9.5605570432649778E-2</v>
      </c>
      <c r="E513" s="13">
        <f>'S&amp;P'!D514</f>
        <v>1.14705859760664E-2</v>
      </c>
      <c r="N513">
        <v>-5.5240149916966283E-3</v>
      </c>
      <c r="O513">
        <v>1.1468998674479099E-2</v>
      </c>
    </row>
    <row r="514" spans="1:15" x14ac:dyDescent="0.25">
      <c r="A514" s="1">
        <v>43915</v>
      </c>
      <c r="B514">
        <v>60.907871</v>
      </c>
      <c r="C514">
        <f t="shared" si="7"/>
        <v>-5.5240149916966283E-3</v>
      </c>
      <c r="D514" s="13">
        <f>LN(B514/B513) - VLOOKUP(A514, 'Risk Free'!A$1:C$784, 3)/252</f>
        <v>-5.5224276901093263E-3</v>
      </c>
      <c r="E514" s="13">
        <f>'S&amp;P'!D515</f>
        <v>6.0545812878651885E-2</v>
      </c>
      <c r="N514">
        <v>5.1285192774560708E-2</v>
      </c>
      <c r="O514">
        <v>6.0543828751667757E-2</v>
      </c>
    </row>
    <row r="515" spans="1:15" x14ac:dyDescent="0.25">
      <c r="A515" s="1">
        <v>43916</v>
      </c>
      <c r="B515">
        <v>64.113028999999997</v>
      </c>
      <c r="C515">
        <f t="shared" si="7"/>
        <v>5.1285192774560708E-2</v>
      </c>
      <c r="D515" s="13">
        <f>LN(B515/B514) - VLOOKUP(A515, 'Risk Free'!A$1:C$784, 3)/252</f>
        <v>5.1287176901544836E-2</v>
      </c>
      <c r="E515" s="13">
        <f>'S&amp;P'!D516</f>
        <v>-3.4268998498819953E-2</v>
      </c>
      <c r="N515">
        <v>-4.2283777589464389E-2</v>
      </c>
      <c r="O515">
        <v>-3.4267808022629478E-2</v>
      </c>
    </row>
    <row r="516" spans="1:15" x14ac:dyDescent="0.25">
      <c r="A516" s="1">
        <v>43917</v>
      </c>
      <c r="B516">
        <v>61.458602999999997</v>
      </c>
      <c r="C516">
        <f t="shared" ref="C516:C579" si="8">LN(B516/B515)</f>
        <v>-4.2283777589464389E-2</v>
      </c>
      <c r="D516" s="13">
        <f>LN(B516/B515) - VLOOKUP(A516, 'Risk Free'!A$1:C$784, 3)/252</f>
        <v>-4.2284968065654863E-2</v>
      </c>
      <c r="E516" s="13">
        <f>'S&amp;P'!D517</f>
        <v>3.2961854316693615E-2</v>
      </c>
      <c r="N516">
        <v>2.8138271832454518E-2</v>
      </c>
      <c r="O516">
        <v>3.2966616221455518E-2</v>
      </c>
    </row>
    <row r="517" spans="1:15" x14ac:dyDescent="0.25">
      <c r="A517" s="1">
        <v>43920</v>
      </c>
      <c r="B517">
        <v>63.212502000000001</v>
      </c>
      <c r="C517">
        <f t="shared" si="8"/>
        <v>2.8138271832454518E-2</v>
      </c>
      <c r="D517" s="13">
        <f>LN(B517/B516) - VLOOKUP(A517, 'Risk Free'!A$1:C$784, 3)/252</f>
        <v>2.8133509927692615E-2</v>
      </c>
      <c r="E517" s="13">
        <f>'S&amp;P'!D518</f>
        <v>-1.6146747052427562E-2</v>
      </c>
      <c r="N517">
        <v>-2.0427889835077165E-3</v>
      </c>
      <c r="O517">
        <v>-1.6142381973062482E-2</v>
      </c>
    </row>
    <row r="518" spans="1:15" x14ac:dyDescent="0.25">
      <c r="A518" s="1">
        <v>43921</v>
      </c>
      <c r="B518">
        <v>63.083503999999998</v>
      </c>
      <c r="C518">
        <f t="shared" si="8"/>
        <v>-2.0427889835077165E-3</v>
      </c>
      <c r="D518" s="13">
        <f>LN(B518/B517) - VLOOKUP(A518, 'Risk Free'!A$1:C$784, 3)/252</f>
        <v>-2.0471540628727958E-3</v>
      </c>
      <c r="E518" s="13">
        <f>'S&amp;P'!D519</f>
        <v>-4.5149900155723698E-2</v>
      </c>
      <c r="N518">
        <v>-5.4051820285667761E-2</v>
      </c>
      <c r="O518">
        <v>-4.5146328727152268E-2</v>
      </c>
    </row>
    <row r="519" spans="1:15" x14ac:dyDescent="0.25">
      <c r="A519" s="1">
        <v>43922</v>
      </c>
      <c r="B519">
        <v>59.764240000000001</v>
      </c>
      <c r="C519">
        <f t="shared" si="8"/>
        <v>-5.4051820285667761E-2</v>
      </c>
      <c r="D519" s="13">
        <f>LN(B519/B518) - VLOOKUP(A519, 'Risk Free'!A$1:C$784, 3)/252</f>
        <v>-5.405539171423919E-2</v>
      </c>
      <c r="E519" s="13">
        <f>'S&amp;P'!D520</f>
        <v>2.2569124275051547E-2</v>
      </c>
      <c r="N519">
        <v>1.6548892398670901E-2</v>
      </c>
      <c r="O519">
        <v>2.2572695703622976E-2</v>
      </c>
    </row>
    <row r="520" spans="1:15" x14ac:dyDescent="0.25">
      <c r="A520" s="1">
        <v>43923</v>
      </c>
      <c r="B520">
        <v>60.761501000000003</v>
      </c>
      <c r="C520">
        <f t="shared" si="8"/>
        <v>1.6548892398670901E-2</v>
      </c>
      <c r="D520" s="13">
        <f>LN(B520/B519) - VLOOKUP(A520, 'Risk Free'!A$1:C$784, 3)/252</f>
        <v>1.6545320970099472E-2</v>
      </c>
      <c r="E520" s="13">
        <f>'S&amp;P'!D521</f>
        <v>-1.525682848592186E-2</v>
      </c>
      <c r="N520">
        <v>-1.447563811848868E-2</v>
      </c>
      <c r="O520">
        <v>-1.5252860231953606E-2</v>
      </c>
    </row>
    <row r="521" spans="1:15" x14ac:dyDescent="0.25">
      <c r="A521" s="1">
        <v>43924</v>
      </c>
      <c r="B521">
        <v>59.888275</v>
      </c>
      <c r="C521">
        <f t="shared" si="8"/>
        <v>-1.447563811848868E-2</v>
      </c>
      <c r="D521" s="13">
        <f>LN(B521/B520) - VLOOKUP(A521, 'Risk Free'!A$1:C$784, 3)/252</f>
        <v>-1.4479606372456934E-2</v>
      </c>
      <c r="E521" s="13">
        <f>'S&amp;P'!D522</f>
        <v>6.7962278186733657E-2</v>
      </c>
      <c r="N521">
        <v>8.3639946675519369E-2</v>
      </c>
      <c r="O521">
        <v>6.7968230567686042E-2</v>
      </c>
    </row>
    <row r="522" spans="1:15" x14ac:dyDescent="0.25">
      <c r="A522" s="1">
        <v>43927</v>
      </c>
      <c r="B522">
        <v>65.112769999999998</v>
      </c>
      <c r="C522">
        <f t="shared" si="8"/>
        <v>8.3639946675519369E-2</v>
      </c>
      <c r="D522" s="13">
        <f>LN(B522/B521) - VLOOKUP(A522, 'Risk Free'!A$1:C$784, 3)/252</f>
        <v>8.3633994294566985E-2</v>
      </c>
      <c r="E522" s="13">
        <f>'S&amp;P'!D523</f>
        <v>-1.6098872185078632E-3</v>
      </c>
      <c r="N522">
        <v>-1.1649700961476056E-2</v>
      </c>
      <c r="O522">
        <v>-1.6043316629523077E-3</v>
      </c>
    </row>
    <row r="523" spans="1:15" x14ac:dyDescent="0.25">
      <c r="A523" s="1">
        <v>43928</v>
      </c>
      <c r="B523">
        <v>64.358626999999998</v>
      </c>
      <c r="C523">
        <f t="shared" si="8"/>
        <v>-1.1649700961476056E-2</v>
      </c>
      <c r="D523" s="13">
        <f>LN(B523/B522) - VLOOKUP(A523, 'Risk Free'!A$1:C$784, 3)/252</f>
        <v>-1.1655256517031611E-2</v>
      </c>
      <c r="E523" s="13">
        <f>'S&amp;P'!D524</f>
        <v>3.3480615085959793E-2</v>
      </c>
      <c r="N523">
        <v>2.5272415991973014E-2</v>
      </c>
      <c r="O523">
        <v>3.3489345244689953E-2</v>
      </c>
    </row>
    <row r="524" spans="1:15" x14ac:dyDescent="0.25">
      <c r="A524" s="1">
        <v>43929</v>
      </c>
      <c r="B524">
        <v>66.005852000000004</v>
      </c>
      <c r="C524">
        <f t="shared" si="8"/>
        <v>2.5272415991973014E-2</v>
      </c>
      <c r="D524" s="13">
        <f>LN(B524/B523) - VLOOKUP(A524, 'Risk Free'!A$1:C$784, 3)/252</f>
        <v>2.5263685833242854E-2</v>
      </c>
      <c r="E524" s="13">
        <f>'S&amp;P'!D525</f>
        <v>1.4373518063305675E-2</v>
      </c>
      <c r="N524">
        <v>7.1901610235171401E-3</v>
      </c>
      <c r="O524">
        <v>1.438343869822631E-2</v>
      </c>
    </row>
    <row r="525" spans="1:15" x14ac:dyDescent="0.25">
      <c r="A525" s="1">
        <v>43930</v>
      </c>
      <c r="B525">
        <v>66.482155000000006</v>
      </c>
      <c r="C525">
        <f t="shared" si="8"/>
        <v>7.1901610235171401E-3</v>
      </c>
      <c r="D525" s="13">
        <f>LN(B525/B524) - VLOOKUP(A525, 'Risk Free'!A$1:C$784, 3)/252</f>
        <v>7.1802403885965049E-3</v>
      </c>
      <c r="E525" s="13">
        <f>'S&amp;P'!D526</f>
        <v>-1.0166309967666735E-2</v>
      </c>
      <c r="N525">
        <v>1.943747519842725E-2</v>
      </c>
      <c r="O525">
        <v>-1.0155992507349275E-2</v>
      </c>
    </row>
    <row r="526" spans="1:15" x14ac:dyDescent="0.25">
      <c r="A526" s="1">
        <v>43934</v>
      </c>
      <c r="B526">
        <v>67.787041000000002</v>
      </c>
      <c r="C526">
        <f t="shared" si="8"/>
        <v>1.943747519842725E-2</v>
      </c>
      <c r="D526" s="13">
        <f>LN(B526/B525) - VLOOKUP(A526, 'Risk Free'!A$1:C$784, 3)/252</f>
        <v>1.9427157738109789E-2</v>
      </c>
      <c r="E526" s="13">
        <f>'S&amp;P'!D527</f>
        <v>3.0106560042519891E-2</v>
      </c>
      <c r="N526">
        <v>4.9269168256382237E-2</v>
      </c>
      <c r="O526">
        <v>3.01144965504564E-2</v>
      </c>
    </row>
    <row r="527" spans="1:15" x14ac:dyDescent="0.25">
      <c r="A527" s="1">
        <v>43935</v>
      </c>
      <c r="B527">
        <v>71.210494999999995</v>
      </c>
      <c r="C527">
        <f t="shared" si="8"/>
        <v>4.9269168256382237E-2</v>
      </c>
      <c r="D527" s="13">
        <f>LN(B527/B526) - VLOOKUP(A527, 'Risk Free'!A$1:C$784, 3)/252</f>
        <v>4.9261231748445732E-2</v>
      </c>
      <c r="E527" s="13">
        <f>'S&amp;P'!D528</f>
        <v>-2.2282306234567929E-2</v>
      </c>
      <c r="N527">
        <v>-9.1691586825135441E-3</v>
      </c>
      <c r="O527">
        <v>-2.2276750679012372E-2</v>
      </c>
    </row>
    <row r="528" spans="1:15" x14ac:dyDescent="0.25">
      <c r="A528" s="1">
        <v>43936</v>
      </c>
      <c r="B528">
        <v>70.560539000000006</v>
      </c>
      <c r="C528">
        <f t="shared" si="8"/>
        <v>-9.1691586825135441E-3</v>
      </c>
      <c r="D528" s="13">
        <f>LN(B528/B527) - VLOOKUP(A528, 'Risk Free'!A$1:C$784, 3)/252</f>
        <v>-9.1747142380690996E-3</v>
      </c>
      <c r="E528" s="13">
        <f>'S&amp;P'!D529</f>
        <v>5.794303436881804E-3</v>
      </c>
      <c r="N528">
        <v>7.9144274564484918E-3</v>
      </c>
      <c r="O528">
        <v>5.7998589924373595E-3</v>
      </c>
    </row>
    <row r="529" spans="1:15" x14ac:dyDescent="0.25">
      <c r="A529" s="1">
        <v>43937</v>
      </c>
      <c r="B529">
        <v>71.121200999999999</v>
      </c>
      <c r="C529">
        <f t="shared" si="8"/>
        <v>7.9144274564484918E-3</v>
      </c>
      <c r="D529" s="13">
        <f>LN(B529/B528) - VLOOKUP(A529, 'Risk Free'!A$1:C$784, 3)/252</f>
        <v>7.9088719008929362E-3</v>
      </c>
      <c r="E529" s="13">
        <f>'S&amp;P'!D530</f>
        <v>2.6436167174423569E-2</v>
      </c>
      <c r="N529">
        <v>-1.3661663934869804E-2</v>
      </c>
      <c r="O529">
        <v>2.6440929079185473E-2</v>
      </c>
    </row>
    <row r="530" spans="1:15" x14ac:dyDescent="0.25">
      <c r="A530" s="1">
        <v>43938</v>
      </c>
      <c r="B530">
        <v>70.156173999999993</v>
      </c>
      <c r="C530">
        <f t="shared" si="8"/>
        <v>-1.3661663934869804E-2</v>
      </c>
      <c r="D530" s="13">
        <f>LN(B530/B529) - VLOOKUP(A530, 'Risk Free'!A$1:C$784, 3)/252</f>
        <v>-1.3666425839631709E-2</v>
      </c>
      <c r="E530" s="13">
        <f>'S&amp;P'!D531</f>
        <v>-1.8047556004552271E-2</v>
      </c>
      <c r="N530">
        <v>-2.0974993308655071E-2</v>
      </c>
      <c r="O530">
        <v>-1.8042794099790368E-2</v>
      </c>
    </row>
    <row r="531" spans="1:15" x14ac:dyDescent="0.25">
      <c r="A531" s="1">
        <v>43941</v>
      </c>
      <c r="B531">
        <v>68.699973999999997</v>
      </c>
      <c r="C531">
        <f t="shared" si="8"/>
        <v>-2.0974993308655071E-2</v>
      </c>
      <c r="D531" s="13">
        <f>LN(B531/B530) - VLOOKUP(A531, 'Risk Free'!A$1:C$784, 3)/252</f>
        <v>-2.0979755213416974E-2</v>
      </c>
      <c r="E531" s="13">
        <f>'S&amp;P'!D532</f>
        <v>-3.1159532859160542E-2</v>
      </c>
      <c r="N531">
        <v>-3.139829988948719E-2</v>
      </c>
      <c r="O531">
        <v>-3.1155167779795462E-2</v>
      </c>
    </row>
    <row r="532" spans="1:15" x14ac:dyDescent="0.25">
      <c r="A532" s="1">
        <v>43942</v>
      </c>
      <c r="B532">
        <v>66.576424000000003</v>
      </c>
      <c r="C532">
        <f t="shared" si="8"/>
        <v>-3.139829988948719E-2</v>
      </c>
      <c r="D532" s="13">
        <f>LN(B532/B531) - VLOOKUP(A532, 'Risk Free'!A$1:C$784, 3)/252</f>
        <v>-3.1402664968852266E-2</v>
      </c>
      <c r="E532" s="13">
        <f>'S&amp;P'!D533</f>
        <v>2.2666539157339294E-2</v>
      </c>
      <c r="N532">
        <v>2.8396563697258726E-2</v>
      </c>
      <c r="O532">
        <v>2.2671301062101197E-2</v>
      </c>
    </row>
    <row r="533" spans="1:15" x14ac:dyDescent="0.25">
      <c r="A533" s="1">
        <v>43943</v>
      </c>
      <c r="B533">
        <v>68.494063999999995</v>
      </c>
      <c r="C533">
        <f t="shared" si="8"/>
        <v>2.8396563697258726E-2</v>
      </c>
      <c r="D533" s="13">
        <f>LN(B533/B532) - VLOOKUP(A533, 'Risk Free'!A$1:C$784, 3)/252</f>
        <v>2.8391801792496823E-2</v>
      </c>
      <c r="E533" s="13">
        <f>'S&amp;P'!D534</f>
        <v>-5.4392926039193129E-4</v>
      </c>
      <c r="N533">
        <v>-3.8829303501093722E-3</v>
      </c>
      <c r="O533">
        <v>-5.395641810268519E-4</v>
      </c>
    </row>
    <row r="534" spans="1:15" x14ac:dyDescent="0.25">
      <c r="A534" s="1">
        <v>43944</v>
      </c>
      <c r="B534">
        <v>68.228622000000001</v>
      </c>
      <c r="C534">
        <f t="shared" si="8"/>
        <v>-3.8829303501093722E-3</v>
      </c>
      <c r="D534" s="13">
        <f>LN(B534/B533) - VLOOKUP(A534, 'Risk Free'!A$1:C$784, 3)/252</f>
        <v>-3.8872954294744515E-3</v>
      </c>
      <c r="E534" s="13">
        <f>'S&amp;P'!D535</f>
        <v>1.38173495569577E-2</v>
      </c>
      <c r="N534">
        <v>2.8460638007847525E-2</v>
      </c>
      <c r="O534">
        <v>1.3822111461719605E-2</v>
      </c>
    </row>
    <row r="535" spans="1:15" x14ac:dyDescent="0.25">
      <c r="A535" s="1">
        <v>43945</v>
      </c>
      <c r="B535">
        <v>70.198348999999993</v>
      </c>
      <c r="C535">
        <f t="shared" si="8"/>
        <v>2.8460638007847525E-2</v>
      </c>
      <c r="D535" s="13">
        <f>LN(B535/B534) - VLOOKUP(A535, 'Risk Free'!A$1:C$784, 3)/252</f>
        <v>2.8455876103085621E-2</v>
      </c>
      <c r="E535" s="13">
        <f>'S&amp;P'!D536</f>
        <v>1.4602109619687267E-2</v>
      </c>
      <c r="N535">
        <v>7.0663299778634986E-4</v>
      </c>
      <c r="O535">
        <v>1.4606871524449172E-2</v>
      </c>
    </row>
    <row r="536" spans="1:15" x14ac:dyDescent="0.25">
      <c r="A536" s="1">
        <v>43948</v>
      </c>
      <c r="B536">
        <v>70.247971000000007</v>
      </c>
      <c r="C536">
        <f t="shared" si="8"/>
        <v>7.0663299778634986E-4</v>
      </c>
      <c r="D536" s="13">
        <f>LN(B536/B535) - VLOOKUP(A536, 'Risk Free'!A$1:C$784, 3)/252</f>
        <v>7.018710930244451E-4</v>
      </c>
      <c r="E536" s="13">
        <f>'S&amp;P'!D537</f>
        <v>-5.2605045394849169E-3</v>
      </c>
      <c r="N536">
        <v>-1.634213043250014E-2</v>
      </c>
      <c r="O536">
        <v>-5.2561394601198371E-3</v>
      </c>
    </row>
    <row r="537" spans="1:15" x14ac:dyDescent="0.25">
      <c r="A537" s="1">
        <v>43949</v>
      </c>
      <c r="B537">
        <v>69.109298999999993</v>
      </c>
      <c r="C537">
        <f t="shared" si="8"/>
        <v>-1.634213043250014E-2</v>
      </c>
      <c r="D537" s="13">
        <f>LN(B537/B536) - VLOOKUP(A537, 'Risk Free'!A$1:C$784, 3)/252</f>
        <v>-1.6346495511865219E-2</v>
      </c>
      <c r="E537" s="13">
        <f>'S&amp;P'!D538</f>
        <v>2.6232694953280986E-2</v>
      </c>
      <c r="N537">
        <v>3.2317159537322102E-2</v>
      </c>
      <c r="O537">
        <v>2.6236663207249239E-2</v>
      </c>
    </row>
    <row r="538" spans="1:15" x14ac:dyDescent="0.25">
      <c r="A538" s="1">
        <v>43950</v>
      </c>
      <c r="B538">
        <v>71.379195999999993</v>
      </c>
      <c r="C538">
        <f t="shared" si="8"/>
        <v>3.2317159537322102E-2</v>
      </c>
      <c r="D538" s="13">
        <f>LN(B538/B537) - VLOOKUP(A538, 'Risk Free'!A$1:C$784, 3)/252</f>
        <v>3.2313191283353845E-2</v>
      </c>
      <c r="E538" s="13">
        <f>'S&amp;P'!D539</f>
        <v>-9.258687953837089E-3</v>
      </c>
      <c r="N538">
        <v>2.0876745192732377E-2</v>
      </c>
      <c r="O538">
        <v>-9.2551165252656598E-3</v>
      </c>
    </row>
    <row r="539" spans="1:15" x14ac:dyDescent="0.25">
      <c r="A539" s="1">
        <v>43951</v>
      </c>
      <c r="B539">
        <v>72.885024999999999</v>
      </c>
      <c r="C539">
        <f t="shared" si="8"/>
        <v>2.0876745192732377E-2</v>
      </c>
      <c r="D539" s="13">
        <f>LN(B539/B538) - VLOOKUP(A539, 'Risk Free'!A$1:C$784, 3)/252</f>
        <v>2.0873173764160948E-2</v>
      </c>
      <c r="E539" s="13">
        <f>'S&amp;P'!D540</f>
        <v>-2.8464982591590721E-2</v>
      </c>
      <c r="N539">
        <v>-1.6230233564334895E-2</v>
      </c>
      <c r="O539">
        <v>-2.8460220686828817E-2</v>
      </c>
    </row>
    <row r="540" spans="1:15" x14ac:dyDescent="0.25">
      <c r="A540" s="1">
        <v>43952</v>
      </c>
      <c r="B540">
        <v>71.711631999999994</v>
      </c>
      <c r="C540">
        <f t="shared" si="8"/>
        <v>-1.6230233564334895E-2</v>
      </c>
      <c r="D540" s="13">
        <f>LN(B540/B539) - VLOOKUP(A540, 'Risk Free'!A$1:C$784, 3)/252</f>
        <v>-1.6234995469096798E-2</v>
      </c>
      <c r="E540" s="13">
        <f>'S&amp;P'!D541</f>
        <v>4.2356534844351403E-3</v>
      </c>
      <c r="N540">
        <v>1.4049632555870167E-2</v>
      </c>
      <c r="O540">
        <v>4.2408122145938705E-3</v>
      </c>
    </row>
    <row r="541" spans="1:15" x14ac:dyDescent="0.25">
      <c r="A541" s="1">
        <v>43955</v>
      </c>
      <c r="B541">
        <v>72.726264999999998</v>
      </c>
      <c r="C541">
        <f t="shared" si="8"/>
        <v>1.4049632555870167E-2</v>
      </c>
      <c r="D541" s="13">
        <f>LN(B541/B540) - VLOOKUP(A541, 'Risk Free'!A$1:C$784, 3)/252</f>
        <v>1.4044473825711437E-2</v>
      </c>
      <c r="E541" s="13">
        <f>'S&amp;P'!D542</f>
        <v>8.9947934593793202E-3</v>
      </c>
      <c r="N541">
        <v>1.4897323506315136E-2</v>
      </c>
      <c r="O541">
        <v>8.9999521895380505E-3</v>
      </c>
    </row>
    <row r="542" spans="1:15" x14ac:dyDescent="0.25">
      <c r="A542" s="1">
        <v>43956</v>
      </c>
      <c r="B542">
        <v>73.817802</v>
      </c>
      <c r="C542">
        <f t="shared" si="8"/>
        <v>1.4897323506315136E-2</v>
      </c>
      <c r="D542" s="13">
        <f>LN(B542/B541) - VLOOKUP(A542, 'Risk Free'!A$1:C$784, 3)/252</f>
        <v>1.4892164776156406E-2</v>
      </c>
      <c r="E542" s="13">
        <f>'S&amp;P'!D543</f>
        <v>-7.0086353033622486E-3</v>
      </c>
      <c r="N542">
        <v>1.026428695938472E-2</v>
      </c>
      <c r="O542">
        <v>-7.0038733986003436E-3</v>
      </c>
    </row>
    <row r="543" spans="1:15" x14ac:dyDescent="0.25">
      <c r="A543" s="1">
        <v>43957</v>
      </c>
      <c r="B543">
        <v>74.579391000000001</v>
      </c>
      <c r="C543">
        <f t="shared" si="8"/>
        <v>1.026428695938472E-2</v>
      </c>
      <c r="D543" s="13">
        <f>LN(B543/B542) - VLOOKUP(A543, 'Risk Free'!A$1:C$784, 3)/252</f>
        <v>1.0259525054622815E-2</v>
      </c>
      <c r="E543" s="13">
        <f>'S&amp;P'!D544</f>
        <v>1.1434583584688502E-2</v>
      </c>
      <c r="N543">
        <v>1.0291846069399438E-2</v>
      </c>
      <c r="O543">
        <v>1.1438948664053582E-2</v>
      </c>
    </row>
    <row r="544" spans="1:15" x14ac:dyDescent="0.25">
      <c r="A544" s="1">
        <v>43958</v>
      </c>
      <c r="B544">
        <v>75.350914000000003</v>
      </c>
      <c r="C544">
        <f t="shared" si="8"/>
        <v>1.0291846069399438E-2</v>
      </c>
      <c r="D544" s="13">
        <f>LN(B544/B543) - VLOOKUP(A544, 'Risk Free'!A$1:C$784, 3)/252</f>
        <v>1.0287480990034358E-2</v>
      </c>
      <c r="E544" s="13">
        <f>'S&amp;P'!D545</f>
        <v>1.6725996157788619E-2</v>
      </c>
      <c r="N544">
        <v>2.3522857468127083E-2</v>
      </c>
      <c r="O544">
        <v>1.6730758062550522E-2</v>
      </c>
    </row>
    <row r="545" spans="1:15" x14ac:dyDescent="0.25">
      <c r="A545" s="1">
        <v>43959</v>
      </c>
      <c r="B545">
        <v>77.144394000000005</v>
      </c>
      <c r="C545">
        <f t="shared" si="8"/>
        <v>2.3522857468127083E-2</v>
      </c>
      <c r="D545" s="13">
        <f>LN(B545/B544) - VLOOKUP(A545, 'Risk Free'!A$1:C$784, 3)/252</f>
        <v>2.351809556336518E-2</v>
      </c>
      <c r="E545" s="13">
        <f>'S&amp;P'!D546</f>
        <v>1.727088642205216E-4</v>
      </c>
      <c r="N545">
        <v>1.5612781381746137E-2</v>
      </c>
      <c r="O545">
        <v>1.7747076898242637E-4</v>
      </c>
    </row>
    <row r="546" spans="1:15" x14ac:dyDescent="0.25">
      <c r="A546" s="1">
        <v>43962</v>
      </c>
      <c r="B546">
        <v>78.358283999999998</v>
      </c>
      <c r="C546">
        <f t="shared" si="8"/>
        <v>1.5612781381746137E-2</v>
      </c>
      <c r="D546" s="13">
        <f>LN(B546/B545) - VLOOKUP(A546, 'Risk Free'!A$1:C$784, 3)/252</f>
        <v>1.5608019476984232E-2</v>
      </c>
      <c r="E546" s="13">
        <f>'S&amp;P'!D547</f>
        <v>-2.0762950068545134E-2</v>
      </c>
      <c r="N546">
        <v>-1.1493988970914205E-2</v>
      </c>
      <c r="O546">
        <v>-2.0757791338386403E-2</v>
      </c>
    </row>
    <row r="547" spans="1:15" x14ac:dyDescent="0.25">
      <c r="A547" s="1">
        <v>43963</v>
      </c>
      <c r="B547">
        <v>77.462790999999996</v>
      </c>
      <c r="C547">
        <f t="shared" si="8"/>
        <v>-1.1493988970914205E-2</v>
      </c>
      <c r="D547" s="13">
        <f>LN(B547/B546) - VLOOKUP(A547, 'Risk Free'!A$1:C$784, 3)/252</f>
        <v>-1.1499147701072935E-2</v>
      </c>
      <c r="E547" s="13">
        <f>'S&amp;P'!D548</f>
        <v>-1.7622114524265264E-2</v>
      </c>
      <c r="N547">
        <v>-1.2147603846157942E-2</v>
      </c>
      <c r="O547">
        <v>-1.7616955794106534E-2</v>
      </c>
    </row>
    <row r="548" spans="1:15" x14ac:dyDescent="0.25">
      <c r="A548" s="1">
        <v>43964</v>
      </c>
      <c r="B548">
        <v>76.527495999999999</v>
      </c>
      <c r="C548">
        <f t="shared" si="8"/>
        <v>-1.2147603846157942E-2</v>
      </c>
      <c r="D548" s="13">
        <f>LN(B548/B547) - VLOOKUP(A548, 'Risk Free'!A$1:C$784, 3)/252</f>
        <v>-1.2152762576316672E-2</v>
      </c>
      <c r="E548" s="13">
        <f>'S&amp;P'!D549</f>
        <v>1.1454155899309586E-2</v>
      </c>
      <c r="N548">
        <v>6.1246060048179406E-3</v>
      </c>
      <c r="O548">
        <v>1.1458917804071491E-2</v>
      </c>
    </row>
    <row r="549" spans="1:15" x14ac:dyDescent="0.25">
      <c r="A549" s="1">
        <v>43965</v>
      </c>
      <c r="B549">
        <v>76.997635000000002</v>
      </c>
      <c r="C549">
        <f t="shared" si="8"/>
        <v>6.1246060048179406E-3</v>
      </c>
      <c r="D549" s="13">
        <f>LN(B549/B548) - VLOOKUP(A549, 'Risk Free'!A$1:C$784, 3)/252</f>
        <v>6.1198441000560357E-3</v>
      </c>
      <c r="E549" s="13">
        <f>'S&amp;P'!D550</f>
        <v>3.9139303496734217E-3</v>
      </c>
      <c r="N549">
        <v>-5.9297146608287363E-3</v>
      </c>
      <c r="O549">
        <v>3.9186922544353266E-3</v>
      </c>
    </row>
    <row r="550" spans="1:15" x14ac:dyDescent="0.25">
      <c r="A550" s="1">
        <v>43966</v>
      </c>
      <c r="B550">
        <v>76.542411999999999</v>
      </c>
      <c r="C550">
        <f t="shared" si="8"/>
        <v>-5.9297146608287363E-3</v>
      </c>
      <c r="D550" s="13">
        <f>LN(B550/B549) - VLOOKUP(A550, 'Risk Free'!A$1:C$784, 3)/252</f>
        <v>-5.9344765655906413E-3</v>
      </c>
      <c r="E550" s="13">
        <f>'S&amp;P'!D551</f>
        <v>3.1010062743198143E-2</v>
      </c>
      <c r="N550">
        <v>2.3287981982187789E-2</v>
      </c>
      <c r="O550">
        <v>3.1015221473356874E-2</v>
      </c>
    </row>
    <row r="551" spans="1:15" x14ac:dyDescent="0.25">
      <c r="A551" s="1">
        <v>43969</v>
      </c>
      <c r="B551">
        <v>78.345848000000004</v>
      </c>
      <c r="C551">
        <f t="shared" si="8"/>
        <v>2.3287981982187789E-2</v>
      </c>
      <c r="D551" s="13">
        <f>LN(B551/B550) - VLOOKUP(A551, 'Risk Free'!A$1:C$784, 3)/252</f>
        <v>2.3282823252029058E-2</v>
      </c>
      <c r="E551" s="13">
        <f>'S&amp;P'!D552</f>
        <v>-1.0544916149584525E-2</v>
      </c>
      <c r="N551">
        <v>-5.7952539313700299E-3</v>
      </c>
      <c r="O551">
        <v>-1.0539757419425795E-2</v>
      </c>
    </row>
    <row r="552" spans="1:15" x14ac:dyDescent="0.25">
      <c r="A552" s="1">
        <v>43970</v>
      </c>
      <c r="B552">
        <v>77.893127000000007</v>
      </c>
      <c r="C552">
        <f t="shared" si="8"/>
        <v>-5.7952539313700299E-3</v>
      </c>
      <c r="D552" s="13">
        <f>LN(B552/B551) - VLOOKUP(A552, 'Risk Free'!A$1:C$784, 3)/252</f>
        <v>-5.8004126615287602E-3</v>
      </c>
      <c r="E552" s="13">
        <f>'S&amp;P'!D553</f>
        <v>1.6509172513099617E-2</v>
      </c>
      <c r="N552">
        <v>1.9261461324765753E-2</v>
      </c>
      <c r="O552">
        <v>1.6513934417861521E-2</v>
      </c>
    </row>
    <row r="553" spans="1:15" x14ac:dyDescent="0.25">
      <c r="A553" s="1">
        <v>43971</v>
      </c>
      <c r="B553">
        <v>79.408005000000003</v>
      </c>
      <c r="C553">
        <f t="shared" si="8"/>
        <v>1.9261461324765753E-2</v>
      </c>
      <c r="D553" s="13">
        <f>LN(B553/B552) - VLOOKUP(A553, 'Risk Free'!A$1:C$784, 3)/252</f>
        <v>1.925669942000385E-2</v>
      </c>
      <c r="E553" s="13">
        <f>'S&amp;P'!D554</f>
        <v>-7.808697377385038E-3</v>
      </c>
      <c r="N553">
        <v>-7.4834263163009399E-3</v>
      </c>
      <c r="O553">
        <v>-7.803935472623133E-3</v>
      </c>
    </row>
    <row r="554" spans="1:15" x14ac:dyDescent="0.25">
      <c r="A554" s="1">
        <v>43972</v>
      </c>
      <c r="B554">
        <v>78.815978999999999</v>
      </c>
      <c r="C554">
        <f t="shared" si="8"/>
        <v>-7.4834263163009399E-3</v>
      </c>
      <c r="D554" s="13">
        <f>LN(B554/B553) - VLOOKUP(A554, 'Risk Free'!A$1:C$784, 3)/252</f>
        <v>-7.4881882210628449E-3</v>
      </c>
      <c r="E554" s="13">
        <f>'S&amp;P'!D555</f>
        <v>2.3462036154889582E-3</v>
      </c>
      <c r="N554">
        <v>6.4178276035540107E-3</v>
      </c>
      <c r="O554">
        <v>2.3509655202508628E-3</v>
      </c>
    </row>
    <row r="555" spans="1:15" x14ac:dyDescent="0.25">
      <c r="A555" s="1">
        <v>43973</v>
      </c>
      <c r="B555">
        <v>79.323432999999994</v>
      </c>
      <c r="C555">
        <f t="shared" si="8"/>
        <v>6.4178276035540107E-3</v>
      </c>
      <c r="D555" s="13">
        <f>LN(B555/B554) - VLOOKUP(A555, 'Risk Free'!A$1:C$784, 3)/252</f>
        <v>6.4130656987921057E-3</v>
      </c>
      <c r="E555" s="13">
        <f>'S&amp;P'!D556</f>
        <v>1.2208706416194606E-2</v>
      </c>
      <c r="N555">
        <v>-6.7965788776077314E-3</v>
      </c>
      <c r="O555">
        <v>1.2214261971750162E-2</v>
      </c>
    </row>
    <row r="556" spans="1:15" x14ac:dyDescent="0.25">
      <c r="A556" s="1">
        <v>43977</v>
      </c>
      <c r="B556">
        <v>78.786133000000007</v>
      </c>
      <c r="C556">
        <f t="shared" si="8"/>
        <v>-6.7965788776077314E-3</v>
      </c>
      <c r="D556" s="13">
        <f>LN(B556/B555) - VLOOKUP(A556, 'Risk Free'!A$1:C$784, 3)/252</f>
        <v>-6.802134433163287E-3</v>
      </c>
      <c r="E556" s="13">
        <f>'S&amp;P'!D557</f>
        <v>1.4712540235344308E-2</v>
      </c>
      <c r="N556">
        <v>4.3475081874898508E-3</v>
      </c>
      <c r="O556">
        <v>1.4718492616296689E-2</v>
      </c>
    </row>
    <row r="557" spans="1:15" x14ac:dyDescent="0.25">
      <c r="A557" s="1">
        <v>43978</v>
      </c>
      <c r="B557">
        <v>79.129401999999999</v>
      </c>
      <c r="C557">
        <f t="shared" si="8"/>
        <v>4.3475081874898508E-3</v>
      </c>
      <c r="D557" s="13">
        <f>LN(B557/B556) - VLOOKUP(A557, 'Risk Free'!A$1:C$784, 3)/252</f>
        <v>4.34155580653747E-3</v>
      </c>
      <c r="E557" s="13">
        <f>'S&amp;P'!D558</f>
        <v>-2.1161238569966882E-3</v>
      </c>
      <c r="N557">
        <v>4.4004297737005205E-4</v>
      </c>
      <c r="O557">
        <v>-2.1101714760443074E-3</v>
      </c>
    </row>
    <row r="558" spans="1:15" x14ac:dyDescent="0.25">
      <c r="A558" s="1">
        <v>43979</v>
      </c>
      <c r="B558">
        <v>79.164230000000003</v>
      </c>
      <c r="C558">
        <f t="shared" si="8"/>
        <v>4.4004297737005205E-4</v>
      </c>
      <c r="D558" s="13">
        <f>LN(B558/B557) - VLOOKUP(A558, 'Risk Free'!A$1:C$784, 3)/252</f>
        <v>4.340905964176711E-4</v>
      </c>
      <c r="E558" s="13">
        <f>'S&amp;P'!D559</f>
        <v>4.7952123032489686E-3</v>
      </c>
      <c r="N558">
        <v>-9.7452572888161485E-4</v>
      </c>
      <c r="O558">
        <v>4.8007678588045241E-3</v>
      </c>
    </row>
    <row r="559" spans="1:15" x14ac:dyDescent="0.25">
      <c r="A559" s="1">
        <v>43980</v>
      </c>
      <c r="B559">
        <v>79.087119999999999</v>
      </c>
      <c r="C559">
        <f t="shared" si="8"/>
        <v>-9.7452572888161485E-4</v>
      </c>
      <c r="D559" s="13">
        <f>LN(B559/B558) - VLOOKUP(A559, 'Risk Free'!A$1:C$784, 3)/252</f>
        <v>-9.8008128443717048E-4</v>
      </c>
      <c r="E559" s="13">
        <f>'S&amp;P'!D560</f>
        <v>3.7386865614614994E-3</v>
      </c>
      <c r="N559">
        <v>1.2222863996716139E-2</v>
      </c>
      <c r="O559">
        <v>3.744242117017055E-3</v>
      </c>
    </row>
    <row r="560" spans="1:15" x14ac:dyDescent="0.25">
      <c r="A560" s="1">
        <v>43983</v>
      </c>
      <c r="B560">
        <v>80.059723000000005</v>
      </c>
      <c r="C560">
        <f t="shared" si="8"/>
        <v>1.2222863996716139E-2</v>
      </c>
      <c r="D560" s="13">
        <f>LN(B560/B559) - VLOOKUP(A560, 'Risk Free'!A$1:C$784, 3)/252</f>
        <v>1.2217308441160583E-2</v>
      </c>
      <c r="E560" s="13">
        <f>'S&amp;P'!D561</f>
        <v>8.1713263210710842E-3</v>
      </c>
      <c r="N560">
        <v>4.618711296351643E-3</v>
      </c>
      <c r="O560">
        <v>8.177278702023465E-3</v>
      </c>
    </row>
    <row r="561" spans="1:15" x14ac:dyDescent="0.25">
      <c r="A561" s="1">
        <v>43984</v>
      </c>
      <c r="B561">
        <v>80.430351000000002</v>
      </c>
      <c r="C561">
        <f t="shared" si="8"/>
        <v>4.618711296351643E-3</v>
      </c>
      <c r="D561" s="13">
        <f>LN(B561/B560) - VLOOKUP(A561, 'Risk Free'!A$1:C$784, 3)/252</f>
        <v>4.6127589153992623E-3</v>
      </c>
      <c r="E561" s="13">
        <f>'S&amp;P'!D562</f>
        <v>1.355030626933262E-2</v>
      </c>
      <c r="N561">
        <v>5.4900378670590805E-3</v>
      </c>
      <c r="O561">
        <v>1.3556655475681826E-2</v>
      </c>
    </row>
    <row r="562" spans="1:15" x14ac:dyDescent="0.25">
      <c r="A562" s="1">
        <v>43985</v>
      </c>
      <c r="B562">
        <v>80.873131000000001</v>
      </c>
      <c r="C562">
        <f t="shared" si="8"/>
        <v>5.4900378670590805E-3</v>
      </c>
      <c r="D562" s="13">
        <f>LN(B562/B561) - VLOOKUP(A562, 'Risk Free'!A$1:C$784, 3)/252</f>
        <v>5.4836886607098744E-3</v>
      </c>
      <c r="E562" s="13">
        <f>'S&amp;P'!D563</f>
        <v>-3.3803353159981759E-3</v>
      </c>
      <c r="N562">
        <v>-8.6494920824818321E-3</v>
      </c>
      <c r="O562">
        <v>-3.3743829350457951E-3</v>
      </c>
    </row>
    <row r="563" spans="1:15" x14ac:dyDescent="0.25">
      <c r="A563" s="1">
        <v>43986</v>
      </c>
      <c r="B563">
        <v>80.176636000000002</v>
      </c>
      <c r="C563">
        <f t="shared" si="8"/>
        <v>-8.6494920824818321E-3</v>
      </c>
      <c r="D563" s="13">
        <f>LN(B563/B562) - VLOOKUP(A563, 'Risk Free'!A$1:C$784, 3)/252</f>
        <v>-8.6554444634342129E-3</v>
      </c>
      <c r="E563" s="13">
        <f>'S&amp;P'!D564</f>
        <v>2.5868113220600591E-2</v>
      </c>
      <c r="N563">
        <v>2.8083019860727438E-2</v>
      </c>
      <c r="O563">
        <v>2.5874065601552972E-2</v>
      </c>
    </row>
    <row r="564" spans="1:15" x14ac:dyDescent="0.25">
      <c r="A564" s="1">
        <v>43987</v>
      </c>
      <c r="B564">
        <v>82.460151999999994</v>
      </c>
      <c r="C564">
        <f t="shared" si="8"/>
        <v>2.8083019860727438E-2</v>
      </c>
      <c r="D564" s="13">
        <f>LN(B564/B563) - VLOOKUP(A564, 'Risk Free'!A$1:C$784, 3)/252</f>
        <v>2.8077067479775057E-2</v>
      </c>
      <c r="E564" s="13">
        <f>'S&amp;P'!D565</f>
        <v>1.1962922204113031E-2</v>
      </c>
      <c r="N564">
        <v>5.894937273438915E-3</v>
      </c>
      <c r="O564">
        <v>1.1969668235859062E-2</v>
      </c>
    </row>
    <row r="565" spans="1:15" x14ac:dyDescent="0.25">
      <c r="A565" s="1">
        <v>43990</v>
      </c>
      <c r="B565">
        <v>82.947685000000007</v>
      </c>
      <c r="C565">
        <f t="shared" si="8"/>
        <v>5.894937273438915E-3</v>
      </c>
      <c r="D565" s="13">
        <f>LN(B565/B564) - VLOOKUP(A565, 'Risk Free'!A$1:C$784, 3)/252</f>
        <v>5.8881912416928837E-3</v>
      </c>
      <c r="E565" s="13">
        <f>'S&amp;P'!D566</f>
        <v>-7.8372950207377442E-3</v>
      </c>
      <c r="N565">
        <v>3.1089692111635328E-2</v>
      </c>
      <c r="O565">
        <v>-7.8297553381980623E-3</v>
      </c>
    </row>
    <row r="566" spans="1:15" x14ac:dyDescent="0.25">
      <c r="A566" s="1">
        <v>43991</v>
      </c>
      <c r="B566">
        <v>85.567008999999999</v>
      </c>
      <c r="C566">
        <f t="shared" si="8"/>
        <v>3.1089692111635328E-2</v>
      </c>
      <c r="D566" s="13">
        <f>LN(B566/B565) - VLOOKUP(A566, 'Risk Free'!A$1:C$784, 3)/252</f>
        <v>3.1082152429095646E-2</v>
      </c>
      <c r="E566" s="13">
        <f>'S&amp;P'!D567</f>
        <v>-5.3339894083168759E-3</v>
      </c>
      <c r="N566">
        <v>2.5402182739184199E-2</v>
      </c>
      <c r="O566">
        <v>-5.3272433765708446E-3</v>
      </c>
    </row>
    <row r="567" spans="1:15" x14ac:dyDescent="0.25">
      <c r="A567" s="1">
        <v>43992</v>
      </c>
      <c r="B567">
        <v>87.768439999999998</v>
      </c>
      <c r="C567">
        <f t="shared" si="8"/>
        <v>2.5402182739184199E-2</v>
      </c>
      <c r="D567" s="13">
        <f>LN(B567/B566) - VLOOKUP(A567, 'Risk Free'!A$1:C$784, 3)/252</f>
        <v>2.5395436707438167E-2</v>
      </c>
      <c r="E567" s="13">
        <f>'S&amp;P'!D568</f>
        <v>-6.0759505230438923E-2</v>
      </c>
      <c r="N567">
        <v>-4.92011696760749E-2</v>
      </c>
      <c r="O567">
        <v>-6.0752759198692892E-2</v>
      </c>
    </row>
    <row r="568" spans="1:15" x14ac:dyDescent="0.25">
      <c r="A568" s="1">
        <v>43993</v>
      </c>
      <c r="B568">
        <v>83.554642000000001</v>
      </c>
      <c r="C568">
        <f t="shared" si="8"/>
        <v>-4.92011696760749E-2</v>
      </c>
      <c r="D568" s="13">
        <f>LN(B568/B567) - VLOOKUP(A568, 'Risk Free'!A$1:C$784, 3)/252</f>
        <v>-4.9207915707820932E-2</v>
      </c>
      <c r="E568" s="13">
        <f>'S&amp;P'!D569</f>
        <v>1.296995066221723E-2</v>
      </c>
      <c r="N568">
        <v>8.596420713636397E-3</v>
      </c>
      <c r="O568">
        <v>1.2976299868566436E-2</v>
      </c>
    </row>
    <row r="569" spans="1:15" x14ac:dyDescent="0.25">
      <c r="A569" s="1">
        <v>43994</v>
      </c>
      <c r="B569">
        <v>84.276009000000002</v>
      </c>
      <c r="C569">
        <f t="shared" si="8"/>
        <v>8.596420713636397E-3</v>
      </c>
      <c r="D569" s="13">
        <f>LN(B569/B568) - VLOOKUP(A569, 'Risk Free'!A$1:C$784, 3)/252</f>
        <v>8.5900715072871909E-3</v>
      </c>
      <c r="E569" s="13">
        <f>'S&amp;P'!D570</f>
        <v>8.2707085662874474E-3</v>
      </c>
      <c r="N569">
        <v>1.2291265826812859E-2</v>
      </c>
      <c r="O569">
        <v>8.277851423430304E-3</v>
      </c>
    </row>
    <row r="570" spans="1:15" x14ac:dyDescent="0.25">
      <c r="A570" s="1">
        <v>43997</v>
      </c>
      <c r="B570">
        <v>85.318259999999995</v>
      </c>
      <c r="C570">
        <f t="shared" si="8"/>
        <v>1.2291265826812859E-2</v>
      </c>
      <c r="D570" s="13">
        <f>LN(B570/B569) - VLOOKUP(A570, 'Risk Free'!A$1:C$784, 3)/252</f>
        <v>1.2284122969670002E-2</v>
      </c>
      <c r="E570" s="13">
        <f>'S&amp;P'!D571</f>
        <v>1.8778138620926959E-2</v>
      </c>
      <c r="N570">
        <v>2.6157208123031496E-2</v>
      </c>
      <c r="O570">
        <v>1.878488465267299E-2</v>
      </c>
    </row>
    <row r="571" spans="1:15" x14ac:dyDescent="0.25">
      <c r="A571" s="1">
        <v>43998</v>
      </c>
      <c r="B571">
        <v>87.579391000000001</v>
      </c>
      <c r="C571">
        <f t="shared" si="8"/>
        <v>2.6157208123031496E-2</v>
      </c>
      <c r="D571" s="13">
        <f>LN(B571/B570) - VLOOKUP(A571, 'Risk Free'!A$1:C$784, 3)/252</f>
        <v>2.6150462091285465E-2</v>
      </c>
      <c r="E571" s="13">
        <f>'S&amp;P'!D572</f>
        <v>-3.613542253082901E-3</v>
      </c>
      <c r="N571">
        <v>-1.3927008897313751E-3</v>
      </c>
      <c r="O571">
        <v>-3.6067962213368692E-3</v>
      </c>
    </row>
    <row r="572" spans="1:15" x14ac:dyDescent="0.25">
      <c r="A572" s="1">
        <v>43999</v>
      </c>
      <c r="B572">
        <v>87.457504</v>
      </c>
      <c r="C572">
        <f t="shared" si="8"/>
        <v>-1.3927008897313751E-3</v>
      </c>
      <c r="D572" s="13">
        <f>LN(B572/B571) - VLOOKUP(A572, 'Risk Free'!A$1:C$784, 3)/252</f>
        <v>-1.3994469214774069E-3</v>
      </c>
      <c r="E572" s="13">
        <f>'S&amp;P'!D573</f>
        <v>5.8766284869098606E-4</v>
      </c>
      <c r="N572">
        <v>3.9814842078608238E-4</v>
      </c>
      <c r="O572">
        <v>5.9401205504019245E-4</v>
      </c>
    </row>
    <row r="573" spans="1:15" x14ac:dyDescent="0.25">
      <c r="A573" s="1">
        <v>44000</v>
      </c>
      <c r="B573">
        <v>87.492332000000005</v>
      </c>
      <c r="C573">
        <f t="shared" si="8"/>
        <v>3.9814842078608238E-4</v>
      </c>
      <c r="D573" s="13">
        <f>LN(B573/B572) - VLOOKUP(A573, 'Risk Free'!A$1:C$784, 3)/252</f>
        <v>3.9179921443687605E-4</v>
      </c>
      <c r="E573" s="13">
        <f>'S&amp;P'!D574</f>
        <v>-5.6714345819171555E-3</v>
      </c>
      <c r="N573">
        <v>-5.7309944743326935E-3</v>
      </c>
      <c r="O573">
        <v>-5.6654822009647747E-3</v>
      </c>
    </row>
    <row r="574" spans="1:15" x14ac:dyDescent="0.25">
      <c r="A574" s="1">
        <v>44001</v>
      </c>
      <c r="B574">
        <v>86.992348000000007</v>
      </c>
      <c r="C574">
        <f t="shared" si="8"/>
        <v>-5.7309944743326935E-3</v>
      </c>
      <c r="D574" s="13">
        <f>LN(B574/B573) - VLOOKUP(A574, 'Risk Free'!A$1:C$784, 3)/252</f>
        <v>-5.7369468552850742E-3</v>
      </c>
      <c r="E574" s="13">
        <f>'S&amp;P'!D575</f>
        <v>6.4677064840899202E-3</v>
      </c>
      <c r="N574">
        <v>2.5827333899724244E-2</v>
      </c>
      <c r="O574">
        <v>6.4740556904391263E-3</v>
      </c>
    </row>
    <row r="575" spans="1:15" x14ac:dyDescent="0.25">
      <c r="A575" s="1">
        <v>44004</v>
      </c>
      <c r="B575">
        <v>89.268394000000001</v>
      </c>
      <c r="C575">
        <f t="shared" si="8"/>
        <v>2.5827333899724244E-2</v>
      </c>
      <c r="D575" s="13">
        <f>LN(B575/B574) - VLOOKUP(A575, 'Risk Free'!A$1:C$784, 3)/252</f>
        <v>2.5820984693375036E-2</v>
      </c>
      <c r="E575" s="13">
        <f>'S&amp;P'!D576</f>
        <v>4.2918419639633304E-3</v>
      </c>
      <c r="N575">
        <v>2.112013528270262E-2</v>
      </c>
      <c r="O575">
        <v>4.2981911703125365E-3</v>
      </c>
    </row>
    <row r="576" spans="1:15" x14ac:dyDescent="0.25">
      <c r="A576" s="1">
        <v>44005</v>
      </c>
      <c r="B576">
        <v>91.173805000000002</v>
      </c>
      <c r="C576">
        <f t="shared" si="8"/>
        <v>2.112013528270262E-2</v>
      </c>
      <c r="D576" s="13">
        <f>LN(B576/B575) - VLOOKUP(A576, 'Risk Free'!A$1:C$784, 3)/252</f>
        <v>2.1113786076353412E-2</v>
      </c>
      <c r="E576" s="13">
        <f>'S&amp;P'!D577</f>
        <v>-2.6201231113706872E-2</v>
      </c>
      <c r="N576">
        <v>-1.7809632190549422E-2</v>
      </c>
      <c r="O576">
        <v>-2.6195278732754491E-2</v>
      </c>
    </row>
    <row r="577" spans="1:15" x14ac:dyDescent="0.25">
      <c r="A577" s="1">
        <v>44006</v>
      </c>
      <c r="B577">
        <v>89.564407000000003</v>
      </c>
      <c r="C577">
        <f t="shared" si="8"/>
        <v>-1.7809632190549422E-2</v>
      </c>
      <c r="D577" s="13">
        <f>LN(B577/B576) - VLOOKUP(A577, 'Risk Free'!A$1:C$784, 3)/252</f>
        <v>-1.7815584571501803E-2</v>
      </c>
      <c r="E577" s="13">
        <f>'S&amp;P'!D578</f>
        <v>1.0893500967060082E-2</v>
      </c>
      <c r="N577">
        <v>1.3188226743193823E-2</v>
      </c>
      <c r="O577">
        <v>1.0899850173409288E-2</v>
      </c>
    </row>
    <row r="578" spans="1:15" x14ac:dyDescent="0.25">
      <c r="A578" s="1">
        <v>44007</v>
      </c>
      <c r="B578">
        <v>90.753426000000005</v>
      </c>
      <c r="C578">
        <f t="shared" si="8"/>
        <v>1.3188226743193823E-2</v>
      </c>
      <c r="D578" s="13">
        <f>LN(B578/B577) - VLOOKUP(A578, 'Risk Free'!A$1:C$784, 3)/252</f>
        <v>1.3181877536844617E-2</v>
      </c>
      <c r="E578" s="13">
        <f>'S&amp;P'!D579</f>
        <v>-2.4530772890685022E-2</v>
      </c>
      <c r="N578">
        <v>-3.1207773447362003E-2</v>
      </c>
      <c r="O578">
        <v>-2.4525217335129464E-2</v>
      </c>
    </row>
    <row r="579" spans="1:15" x14ac:dyDescent="0.25">
      <c r="A579" s="1">
        <v>44008</v>
      </c>
      <c r="B579">
        <v>87.964950999999999</v>
      </c>
      <c r="C579">
        <f t="shared" si="8"/>
        <v>-3.1207773447362003E-2</v>
      </c>
      <c r="D579" s="13">
        <f>LN(B579/B578) - VLOOKUP(A579, 'Risk Free'!A$1:C$784, 3)/252</f>
        <v>-3.121332900291756E-2</v>
      </c>
      <c r="E579" s="13">
        <f>'S&amp;P'!D580</f>
        <v>1.4573351983514301E-2</v>
      </c>
      <c r="N579">
        <v>2.2785171132662381E-2</v>
      </c>
      <c r="O579">
        <v>1.4578907539069857E-2</v>
      </c>
    </row>
    <row r="580" spans="1:15" x14ac:dyDescent="0.25">
      <c r="A580" s="1">
        <v>44011</v>
      </c>
      <c r="B580">
        <v>89.992255999999998</v>
      </c>
      <c r="C580">
        <f t="shared" ref="C580:C643" si="9">LN(B580/B579)</f>
        <v>2.2785171132662381E-2</v>
      </c>
      <c r="D580" s="13">
        <f>LN(B580/B579) - VLOOKUP(A580, 'Risk Free'!A$1:C$784, 3)/252</f>
        <v>2.2779615577106824E-2</v>
      </c>
      <c r="E580" s="13">
        <f>'S&amp;P'!D581</f>
        <v>1.5285984431332254E-2</v>
      </c>
      <c r="N580">
        <v>8.3128814292817398E-3</v>
      </c>
      <c r="O580">
        <v>1.529233363768146E-2</v>
      </c>
    </row>
    <row r="581" spans="1:15" x14ac:dyDescent="0.25">
      <c r="A581" s="1">
        <v>44012</v>
      </c>
      <c r="B581">
        <v>90.743469000000005</v>
      </c>
      <c r="C581">
        <f t="shared" si="9"/>
        <v>8.3128814292817398E-3</v>
      </c>
      <c r="D581" s="13">
        <f>LN(B581/B580) - VLOOKUP(A581, 'Risk Free'!A$1:C$784, 3)/252</f>
        <v>8.3065322229325337E-3</v>
      </c>
      <c r="E581" s="13">
        <f>'S&amp;P'!D582</f>
        <v>5.0039865441085752E-3</v>
      </c>
      <c r="N581">
        <v>-1.8931777366398364E-3</v>
      </c>
      <c r="O581">
        <v>5.0095420996641308E-3</v>
      </c>
    </row>
    <row r="582" spans="1:15" x14ac:dyDescent="0.25">
      <c r="A582" s="1">
        <v>44013</v>
      </c>
      <c r="B582">
        <v>90.571838</v>
      </c>
      <c r="C582">
        <f t="shared" si="9"/>
        <v>-1.8931777366398364E-3</v>
      </c>
      <c r="D582" s="13">
        <f>LN(B582/B581) - VLOOKUP(A582, 'Risk Free'!A$1:C$784, 3)/252</f>
        <v>-1.8987332921953919E-3</v>
      </c>
      <c r="E582" s="13">
        <f>'S&amp;P'!D583</f>
        <v>4.5254462770977248E-3</v>
      </c>
      <c r="N582">
        <v>0</v>
      </c>
      <c r="O582">
        <v>4.5310018326532803E-3</v>
      </c>
    </row>
    <row r="583" spans="1:15" x14ac:dyDescent="0.25">
      <c r="A583" s="1">
        <v>44014</v>
      </c>
      <c r="B583">
        <v>90.571838</v>
      </c>
      <c r="C583">
        <f t="shared" si="9"/>
        <v>0</v>
      </c>
      <c r="D583" s="13">
        <f>LN(B583/B582) - VLOOKUP(A583, 'Risk Free'!A$1:C$784, 3)/252</f>
        <v>-5.5555555555555567E-6</v>
      </c>
      <c r="E583" s="13">
        <f>'S&amp;P'!D584</f>
        <v>1.5750990784873933E-2</v>
      </c>
      <c r="N583">
        <v>2.639866024698732E-2</v>
      </c>
      <c r="O583">
        <v>1.5756943165826313E-2</v>
      </c>
    </row>
    <row r="584" spans="1:15" x14ac:dyDescent="0.25">
      <c r="A584" s="1">
        <v>44018</v>
      </c>
      <c r="B584">
        <v>92.994652000000002</v>
      </c>
      <c r="C584">
        <f t="shared" si="9"/>
        <v>2.639866024698732E-2</v>
      </c>
      <c r="D584" s="13">
        <f>LN(B584/B583) - VLOOKUP(A584, 'Risk Free'!A$1:C$784, 3)/252</f>
        <v>2.639270786603494E-2</v>
      </c>
      <c r="E584" s="13">
        <f>'S&amp;P'!D585</f>
        <v>-1.0883461197939643E-2</v>
      </c>
      <c r="N584">
        <v>-3.1077875562656155E-3</v>
      </c>
      <c r="O584">
        <v>-1.0877508816987262E-2</v>
      </c>
    </row>
    <row r="585" spans="1:15" x14ac:dyDescent="0.25">
      <c r="A585" s="1">
        <v>44019</v>
      </c>
      <c r="B585">
        <v>92.706092999999996</v>
      </c>
      <c r="C585">
        <f t="shared" si="9"/>
        <v>-3.1077875562656155E-3</v>
      </c>
      <c r="D585" s="13">
        <f>LN(B585/B584) - VLOOKUP(A585, 'Risk Free'!A$1:C$784, 3)/252</f>
        <v>-3.1137399372179963E-3</v>
      </c>
      <c r="E585" s="13">
        <f>'S&amp;P'!D586</f>
        <v>7.7910741003394055E-3</v>
      </c>
      <c r="N585">
        <v>2.3023096409059019E-2</v>
      </c>
      <c r="O585">
        <v>7.7970264812917862E-3</v>
      </c>
    </row>
    <row r="586" spans="1:15" x14ac:dyDescent="0.25">
      <c r="A586" s="1">
        <v>44020</v>
      </c>
      <c r="B586">
        <v>94.865234000000001</v>
      </c>
      <c r="C586">
        <f t="shared" si="9"/>
        <v>2.3023096409059019E-2</v>
      </c>
      <c r="D586" s="13">
        <f>LN(B586/B585) - VLOOKUP(A586, 'Risk Free'!A$1:C$784, 3)/252</f>
        <v>2.3017144028106638E-2</v>
      </c>
      <c r="E586" s="13">
        <f>'S&amp;P'!D587</f>
        <v>-5.664784181446645E-3</v>
      </c>
      <c r="N586">
        <v>4.2911854532398973E-3</v>
      </c>
      <c r="O586">
        <v>-5.6596254512879147E-3</v>
      </c>
    </row>
    <row r="587" spans="1:15" x14ac:dyDescent="0.25">
      <c r="A587" s="1">
        <v>44021</v>
      </c>
      <c r="B587">
        <v>95.273193000000006</v>
      </c>
      <c r="C587">
        <f t="shared" si="9"/>
        <v>4.2911854532398973E-3</v>
      </c>
      <c r="D587" s="13">
        <f>LN(B587/B586) - VLOOKUP(A587, 'Risk Free'!A$1:C$784, 3)/252</f>
        <v>4.2860267230811671E-3</v>
      </c>
      <c r="E587" s="13">
        <f>'S&amp;P'!D588</f>
        <v>1.0406654270827745E-2</v>
      </c>
      <c r="N587">
        <v>1.7476418684822337E-3</v>
      </c>
      <c r="O587">
        <v>1.0411813000986475E-2</v>
      </c>
    </row>
    <row r="588" spans="1:15" x14ac:dyDescent="0.25">
      <c r="A588" s="1">
        <v>44022</v>
      </c>
      <c r="B588">
        <v>95.439841999999999</v>
      </c>
      <c r="C588">
        <f t="shared" si="9"/>
        <v>1.7476418684822337E-3</v>
      </c>
      <c r="D588" s="13">
        <f>LN(B588/B587) - VLOOKUP(A588, 'Risk Free'!A$1:C$784, 3)/252</f>
        <v>1.7424831383235034E-3</v>
      </c>
      <c r="E588" s="13">
        <f>'S&amp;P'!D589</f>
        <v>-9.4121792220390257E-3</v>
      </c>
      <c r="N588">
        <v>-4.623893866156358E-3</v>
      </c>
      <c r="O588">
        <v>-9.4066236664834702E-3</v>
      </c>
    </row>
    <row r="589" spans="1:15" x14ac:dyDescent="0.25">
      <c r="A589" s="1">
        <v>44025</v>
      </c>
      <c r="B589">
        <v>94.999556999999996</v>
      </c>
      <c r="C589">
        <f t="shared" si="9"/>
        <v>-4.623893866156358E-3</v>
      </c>
      <c r="D589" s="13">
        <f>LN(B589/B588) - VLOOKUP(A589, 'Risk Free'!A$1:C$784, 3)/252</f>
        <v>-4.6294494217119135E-3</v>
      </c>
      <c r="E589" s="13">
        <f>'S&amp;P'!D590</f>
        <v>1.3311332808493757E-2</v>
      </c>
      <c r="N589">
        <v>1.6413043227684856E-2</v>
      </c>
      <c r="O589">
        <v>1.3317285189446137E-2</v>
      </c>
    </row>
    <row r="590" spans="1:15" x14ac:dyDescent="0.25">
      <c r="A590" s="1">
        <v>44026</v>
      </c>
      <c r="B590">
        <v>96.571655000000007</v>
      </c>
      <c r="C590">
        <f t="shared" si="9"/>
        <v>1.6413043227684856E-2</v>
      </c>
      <c r="D590" s="13">
        <f>LN(B590/B589) - VLOOKUP(A590, 'Risk Free'!A$1:C$784, 3)/252</f>
        <v>1.6407090846732475E-2</v>
      </c>
      <c r="E590" s="13">
        <f>'S&amp;P'!D591</f>
        <v>9.0346956784350015E-3</v>
      </c>
      <c r="N590">
        <v>6.8537773121409139E-3</v>
      </c>
      <c r="O590">
        <v>9.0410448847842075E-3</v>
      </c>
    </row>
    <row r="591" spans="1:15" x14ac:dyDescent="0.25">
      <c r="A591" s="1">
        <v>44027</v>
      </c>
      <c r="B591">
        <v>97.235809000000003</v>
      </c>
      <c r="C591">
        <f t="shared" si="9"/>
        <v>6.8537773121409139E-3</v>
      </c>
      <c r="D591" s="13">
        <f>LN(B591/B590) - VLOOKUP(A591, 'Risk Free'!A$1:C$784, 3)/252</f>
        <v>6.8474281057917079E-3</v>
      </c>
      <c r="E591" s="13">
        <f>'S&amp;P'!D592</f>
        <v>-3.4162833925268951E-3</v>
      </c>
      <c r="N591">
        <v>-1.2381253902772584E-2</v>
      </c>
      <c r="O591">
        <v>-3.4119183131618158E-3</v>
      </c>
    </row>
    <row r="592" spans="1:15" x14ac:dyDescent="0.25">
      <c r="A592" s="1">
        <v>44028</v>
      </c>
      <c r="B592">
        <v>96.039330000000007</v>
      </c>
      <c r="C592">
        <f t="shared" si="9"/>
        <v>-1.2381253902772584E-2</v>
      </c>
      <c r="D592" s="13">
        <f>LN(B592/B591) - VLOOKUP(A592, 'Risk Free'!A$1:C$784, 3)/252</f>
        <v>-1.2385618982137664E-2</v>
      </c>
      <c r="E592" s="13">
        <f>'S&amp;P'!D593</f>
        <v>2.8402248237937404E-3</v>
      </c>
      <c r="N592">
        <v>-2.0223721633489092E-3</v>
      </c>
      <c r="O592">
        <v>2.8445899031588197E-3</v>
      </c>
    </row>
    <row r="593" spans="1:15" x14ac:dyDescent="0.25">
      <c r="A593" s="1">
        <v>44029</v>
      </c>
      <c r="B593">
        <v>95.845298999999997</v>
      </c>
      <c r="C593">
        <f t="shared" si="9"/>
        <v>-2.0223721633489092E-3</v>
      </c>
      <c r="D593" s="13">
        <f>LN(B593/B592) - VLOOKUP(A593, 'Risk Free'!A$1:C$784, 3)/252</f>
        <v>-2.0267372427139885E-3</v>
      </c>
      <c r="E593" s="13">
        <f>'S&amp;P'!D594</f>
        <v>8.3666054403060512E-3</v>
      </c>
      <c r="N593">
        <v>2.0855016244488121E-2</v>
      </c>
      <c r="O593">
        <v>8.3717641704647815E-3</v>
      </c>
    </row>
    <row r="594" spans="1:15" x14ac:dyDescent="0.25">
      <c r="A594" s="1">
        <v>44032</v>
      </c>
      <c r="B594">
        <v>97.865143000000003</v>
      </c>
      <c r="C594">
        <f t="shared" si="9"/>
        <v>2.0855016244488121E-2</v>
      </c>
      <c r="D594" s="13">
        <f>LN(B594/B593) - VLOOKUP(A594, 'Risk Free'!A$1:C$784, 3)/252</f>
        <v>2.0849857514329391E-2</v>
      </c>
      <c r="E594" s="13">
        <f>'S&amp;P'!D595</f>
        <v>1.6724826420006585E-3</v>
      </c>
      <c r="N594">
        <v>-1.3897783971583458E-2</v>
      </c>
      <c r="O594">
        <v>1.6776413721593887E-3</v>
      </c>
    </row>
    <row r="595" spans="1:15" x14ac:dyDescent="0.25">
      <c r="A595" s="1">
        <v>44033</v>
      </c>
      <c r="B595">
        <v>96.514442000000003</v>
      </c>
      <c r="C595">
        <f t="shared" si="9"/>
        <v>-1.3897783971583458E-2</v>
      </c>
      <c r="D595" s="13">
        <f>LN(B595/B594) - VLOOKUP(A595, 'Risk Free'!A$1:C$784, 3)/252</f>
        <v>-1.3902942701742188E-2</v>
      </c>
      <c r="E595" s="13">
        <f>'S&amp;P'!D596</f>
        <v>5.7254808927989969E-3</v>
      </c>
      <c r="N595">
        <v>2.8052370799035572E-3</v>
      </c>
      <c r="O595">
        <v>5.7306396229577271E-3</v>
      </c>
    </row>
    <row r="596" spans="1:15" x14ac:dyDescent="0.25">
      <c r="A596" s="1">
        <v>44034</v>
      </c>
      <c r="B596">
        <v>96.785567999999998</v>
      </c>
      <c r="C596">
        <f t="shared" si="9"/>
        <v>2.8052370799035572E-3</v>
      </c>
      <c r="D596" s="13">
        <f>LN(B596/B595) - VLOOKUP(A596, 'Risk Free'!A$1:C$784, 3)/252</f>
        <v>2.800078349744827E-3</v>
      </c>
      <c r="E596" s="13">
        <f>'S&amp;P'!D597</f>
        <v>-1.2401107192003468E-2</v>
      </c>
      <c r="N596">
        <v>-4.6584854243230438E-2</v>
      </c>
      <c r="O596">
        <v>-1.2396345287241563E-2</v>
      </c>
    </row>
    <row r="597" spans="1:15" x14ac:dyDescent="0.25">
      <c r="A597" s="1">
        <v>44035</v>
      </c>
      <c r="B597">
        <v>92.380234000000002</v>
      </c>
      <c r="C597">
        <f t="shared" si="9"/>
        <v>-4.6584854243230438E-2</v>
      </c>
      <c r="D597" s="13">
        <f>LN(B597/B596) - VLOOKUP(A597, 'Risk Free'!A$1:C$784, 3)/252</f>
        <v>-4.6589616147992341E-2</v>
      </c>
      <c r="E597" s="13">
        <f>'S&amp;P'!D598</f>
        <v>-6.2139958236701121E-3</v>
      </c>
      <c r="N597">
        <v>-2.4803567246494363E-3</v>
      </c>
      <c r="O597">
        <v>-6.2096307443050324E-3</v>
      </c>
    </row>
    <row r="598" spans="1:15" x14ac:dyDescent="0.25">
      <c r="A598" s="1">
        <v>44036</v>
      </c>
      <c r="B598">
        <v>92.151381999999998</v>
      </c>
      <c r="C598">
        <f t="shared" si="9"/>
        <v>-2.4803567246494363E-3</v>
      </c>
      <c r="D598" s="13">
        <f>LN(B598/B597) - VLOOKUP(A598, 'Risk Free'!A$1:C$784, 3)/252</f>
        <v>-2.4847218040145156E-3</v>
      </c>
      <c r="E598" s="13">
        <f>'S&amp;P'!D599</f>
        <v>7.3635544307016814E-3</v>
      </c>
      <c r="N598">
        <v>2.3423793170052058E-2</v>
      </c>
      <c r="O598">
        <v>7.3679195100667611E-3</v>
      </c>
    </row>
    <row r="599" spans="1:15" x14ac:dyDescent="0.25">
      <c r="A599" s="1">
        <v>44039</v>
      </c>
      <c r="B599">
        <v>94.335396000000003</v>
      </c>
      <c r="C599">
        <f t="shared" si="9"/>
        <v>2.3423793170052058E-2</v>
      </c>
      <c r="D599" s="13">
        <f>LN(B599/B598) - VLOOKUP(A599, 'Risk Free'!A$1:C$784, 3)/252</f>
        <v>2.3419428090686978E-2</v>
      </c>
      <c r="E599" s="13">
        <f>'S&amp;P'!D600</f>
        <v>-6.4988094240514219E-3</v>
      </c>
      <c r="N599">
        <v>-1.656387670458221E-2</v>
      </c>
      <c r="O599">
        <v>-6.4944443446863422E-3</v>
      </c>
    </row>
    <row r="600" spans="1:15" x14ac:dyDescent="0.25">
      <c r="A600" s="1">
        <v>44040</v>
      </c>
      <c r="B600">
        <v>92.785706000000005</v>
      </c>
      <c r="C600">
        <f t="shared" si="9"/>
        <v>-1.656387670458221E-2</v>
      </c>
      <c r="D600" s="13">
        <f>LN(B600/B599) - VLOOKUP(A600, 'Risk Free'!A$1:C$784, 3)/252</f>
        <v>-1.656824178394729E-2</v>
      </c>
      <c r="E600" s="13">
        <f>'S&amp;P'!D601</f>
        <v>1.2347418048888548E-2</v>
      </c>
      <c r="N600">
        <v>1.8986868175912743E-2</v>
      </c>
      <c r="O600">
        <v>1.2351783128253628E-2</v>
      </c>
    </row>
    <row r="601" spans="1:15" x14ac:dyDescent="0.25">
      <c r="A601" s="1">
        <v>44041</v>
      </c>
      <c r="B601">
        <v>94.564246999999995</v>
      </c>
      <c r="C601">
        <f t="shared" si="9"/>
        <v>1.8986868175912743E-2</v>
      </c>
      <c r="D601" s="13">
        <f>LN(B601/B600) - VLOOKUP(A601, 'Risk Free'!A$1:C$784, 3)/252</f>
        <v>1.8982503096547663E-2</v>
      </c>
      <c r="E601" s="13">
        <f>'S&amp;P'!D602</f>
        <v>-3.7608821492545685E-3</v>
      </c>
      <c r="N601">
        <v>1.2027606016104104E-2</v>
      </c>
      <c r="O601">
        <v>-3.7573107206831397E-3</v>
      </c>
    </row>
    <row r="602" spans="1:15" x14ac:dyDescent="0.25">
      <c r="A602" s="1">
        <v>44042</v>
      </c>
      <c r="B602">
        <v>95.708495999999997</v>
      </c>
      <c r="C602">
        <f t="shared" si="9"/>
        <v>1.2027606016104104E-2</v>
      </c>
      <c r="D602" s="13">
        <f>LN(B602/B601) - VLOOKUP(A602, 'Risk Free'!A$1:C$784, 3)/252</f>
        <v>1.2024034587532675E-2</v>
      </c>
      <c r="E602" s="13">
        <f>'S&amp;P'!D603</f>
        <v>7.6376199638002393E-3</v>
      </c>
      <c r="N602">
        <v>9.9563518834674056E-2</v>
      </c>
      <c r="O602">
        <v>7.6411913923716676E-3</v>
      </c>
    </row>
    <row r="603" spans="1:15" x14ac:dyDescent="0.25">
      <c r="A603" s="1">
        <v>44043</v>
      </c>
      <c r="B603">
        <v>105.728088</v>
      </c>
      <c r="C603">
        <f t="shared" si="9"/>
        <v>9.9563518834674056E-2</v>
      </c>
      <c r="D603" s="13">
        <f>LN(B603/B602) - VLOOKUP(A603, 'Risk Free'!A$1:C$784, 3)/252</f>
        <v>9.9559947406102633E-2</v>
      </c>
      <c r="E603" s="13">
        <f>'S&amp;P'!D604</f>
        <v>7.1513976299373526E-3</v>
      </c>
      <c r="N603">
        <v>2.4885364625103441E-2</v>
      </c>
      <c r="O603">
        <v>7.1553658839056062E-3</v>
      </c>
    </row>
    <row r="604" spans="1:15" x14ac:dyDescent="0.25">
      <c r="A604" s="1">
        <v>44046</v>
      </c>
      <c r="B604">
        <v>108.39218099999999</v>
      </c>
      <c r="C604">
        <f t="shared" si="9"/>
        <v>2.4885364625103441E-2</v>
      </c>
      <c r="D604" s="13">
        <f>LN(B604/B603) - VLOOKUP(A604, 'Risk Free'!A$1:C$784, 3)/252</f>
        <v>2.4881396371135189E-2</v>
      </c>
      <c r="E604" s="13">
        <f>'S&amp;P'!D605</f>
        <v>3.6018812494464213E-3</v>
      </c>
      <c r="N604">
        <v>6.6559752000572084E-3</v>
      </c>
      <c r="O604">
        <v>3.6054526780178501E-3</v>
      </c>
    </row>
    <row r="605" spans="1:15" x14ac:dyDescent="0.25">
      <c r="A605" s="1">
        <v>44047</v>
      </c>
      <c r="B605">
        <v>109.116043</v>
      </c>
      <c r="C605">
        <f t="shared" si="9"/>
        <v>6.6559752000572084E-3</v>
      </c>
      <c r="D605" s="13">
        <f>LN(B605/B604) - VLOOKUP(A605, 'Risk Free'!A$1:C$784, 3)/252</f>
        <v>6.6524037714857801E-3</v>
      </c>
      <c r="E605" s="13">
        <f>'S&amp;P'!D606</f>
        <v>6.405189265832968E-3</v>
      </c>
      <c r="N605">
        <v>3.6181016697732498E-3</v>
      </c>
      <c r="O605">
        <v>6.4091575198012216E-3</v>
      </c>
    </row>
    <row r="606" spans="1:15" x14ac:dyDescent="0.25">
      <c r="A606" s="1">
        <v>44048</v>
      </c>
      <c r="B606">
        <v>109.511551</v>
      </c>
      <c r="C606">
        <f t="shared" si="9"/>
        <v>3.6181016697732498E-3</v>
      </c>
      <c r="D606" s="13">
        <f>LN(B606/B605) - VLOOKUP(A606, 'Risk Free'!A$1:C$784, 3)/252</f>
        <v>3.6141334158049957E-3</v>
      </c>
      <c r="E606" s="13">
        <f>'S&amp;P'!D607</f>
        <v>6.4031898784551221E-3</v>
      </c>
      <c r="N606">
        <v>3.4294434860624882E-2</v>
      </c>
      <c r="O606">
        <v>6.4071581324233757E-3</v>
      </c>
    </row>
    <row r="607" spans="1:15" x14ac:dyDescent="0.25">
      <c r="A607" s="1">
        <v>44049</v>
      </c>
      <c r="B607">
        <v>113.332329</v>
      </c>
      <c r="C607">
        <f t="shared" si="9"/>
        <v>3.4294434860624882E-2</v>
      </c>
      <c r="D607" s="13">
        <f>LN(B607/B606) - VLOOKUP(A607, 'Risk Free'!A$1:C$784, 3)/252</f>
        <v>3.4290466606656626E-2</v>
      </c>
      <c r="E607" s="13">
        <f>'S&amp;P'!D608</f>
        <v>6.2882603140478543E-4</v>
      </c>
      <c r="N607">
        <v>-2.2998152059411033E-2</v>
      </c>
      <c r="O607">
        <v>6.3279428537303944E-4</v>
      </c>
    </row>
    <row r="608" spans="1:15" x14ac:dyDescent="0.25">
      <c r="A608" s="1">
        <v>44050</v>
      </c>
      <c r="B608">
        <v>110.755638</v>
      </c>
      <c r="C608">
        <f t="shared" si="9"/>
        <v>-2.2998152059411033E-2</v>
      </c>
      <c r="D608" s="13">
        <f>LN(B608/B607) - VLOOKUP(A608, 'Risk Free'!A$1:C$784, 3)/252</f>
        <v>-2.3002120313379285E-2</v>
      </c>
      <c r="E608" s="13">
        <f>'S&amp;P'!D609</f>
        <v>2.7341176541108504E-3</v>
      </c>
      <c r="N608">
        <v>1.4430172987923212E-2</v>
      </c>
      <c r="O608">
        <v>2.7384827334759297E-3</v>
      </c>
    </row>
    <row r="609" spans="1:15" x14ac:dyDescent="0.25">
      <c r="A609" s="1">
        <v>44053</v>
      </c>
      <c r="B609">
        <v>112.365448</v>
      </c>
      <c r="C609">
        <f t="shared" si="9"/>
        <v>1.4430172987923212E-2</v>
      </c>
      <c r="D609" s="13">
        <f>LN(B609/B608) - VLOOKUP(A609, 'Risk Free'!A$1:C$784, 3)/252</f>
        <v>1.4425807908558132E-2</v>
      </c>
      <c r="E609" s="13">
        <f>'S&amp;P'!D610</f>
        <v>-8.0054116225863683E-3</v>
      </c>
      <c r="N609">
        <v>-3.0191152417982727E-2</v>
      </c>
      <c r="O609">
        <v>-8.0010465432212886E-3</v>
      </c>
    </row>
    <row r="610" spans="1:15" x14ac:dyDescent="0.25">
      <c r="A610" s="1">
        <v>44054</v>
      </c>
      <c r="B610">
        <v>109.02370500000001</v>
      </c>
      <c r="C610">
        <f t="shared" si="9"/>
        <v>-3.0191152417982727E-2</v>
      </c>
      <c r="D610" s="13">
        <f>LN(B610/B609) - VLOOKUP(A610, 'Risk Free'!A$1:C$784, 3)/252</f>
        <v>-3.0195517497347807E-2</v>
      </c>
      <c r="E610" s="13">
        <f>'S&amp;P'!D611</f>
        <v>1.3895090748614135E-2</v>
      </c>
      <c r="N610">
        <v>3.2694063685319373E-2</v>
      </c>
      <c r="O610">
        <v>1.3899455827979215E-2</v>
      </c>
    </row>
    <row r="611" spans="1:15" x14ac:dyDescent="0.25">
      <c r="A611" s="1">
        <v>44055</v>
      </c>
      <c r="B611">
        <v>112.647041</v>
      </c>
      <c r="C611">
        <f t="shared" si="9"/>
        <v>3.2694063685319373E-2</v>
      </c>
      <c r="D611" s="13">
        <f>LN(B611/B610) - VLOOKUP(A611, 'Risk Free'!A$1:C$784, 3)/252</f>
        <v>3.2689698605954297E-2</v>
      </c>
      <c r="E611" s="13">
        <f>'S&amp;P'!D612</f>
        <v>-2.0531917766787727E-3</v>
      </c>
      <c r="N611">
        <v>1.7542705176669966E-2</v>
      </c>
      <c r="O611">
        <v>-2.0492235227105187E-3</v>
      </c>
    </row>
    <row r="612" spans="1:15" x14ac:dyDescent="0.25">
      <c r="A612" s="1">
        <v>44056</v>
      </c>
      <c r="B612">
        <v>114.64061</v>
      </c>
      <c r="C612">
        <f t="shared" si="9"/>
        <v>1.7542705176669966E-2</v>
      </c>
      <c r="D612" s="13">
        <f>LN(B612/B611) - VLOOKUP(A612, 'Risk Free'!A$1:C$784, 3)/252</f>
        <v>1.7538736922701713E-2</v>
      </c>
      <c r="E612" s="13">
        <f>'S&amp;P'!D613</f>
        <v>-1.7591486793296519E-4</v>
      </c>
      <c r="N612">
        <v>-8.9157368039248931E-4</v>
      </c>
      <c r="O612">
        <v>-1.7194661396471121E-4</v>
      </c>
    </row>
    <row r="613" spans="1:15" x14ac:dyDescent="0.25">
      <c r="A613" s="1">
        <v>44057</v>
      </c>
      <c r="B613">
        <v>114.538445</v>
      </c>
      <c r="C613">
        <f t="shared" si="9"/>
        <v>-8.9157368039248931E-4</v>
      </c>
      <c r="D613" s="13">
        <f>LN(B613/B612) - VLOOKUP(A613, 'Risk Free'!A$1:C$784, 3)/252</f>
        <v>-8.9554193436074331E-4</v>
      </c>
      <c r="E613" s="13">
        <f>'S&amp;P'!D614</f>
        <v>2.7022410946226042E-3</v>
      </c>
      <c r="N613">
        <v>-2.6142580929689055E-3</v>
      </c>
      <c r="O613">
        <v>2.7062093485908582E-3</v>
      </c>
    </row>
    <row r="614" spans="1:15" x14ac:dyDescent="0.25">
      <c r="A614" s="1">
        <v>44060</v>
      </c>
      <c r="B614">
        <v>114.239403</v>
      </c>
      <c r="C614">
        <f t="shared" si="9"/>
        <v>-2.6142580929689055E-3</v>
      </c>
      <c r="D614" s="13">
        <f>LN(B614/B613) - VLOOKUP(A614, 'Risk Free'!A$1:C$784, 3)/252</f>
        <v>-2.6182263469371595E-3</v>
      </c>
      <c r="E614" s="13">
        <f>'S&amp;P'!D615</f>
        <v>2.2971574610007005E-3</v>
      </c>
      <c r="N614">
        <v>8.2982817253024841E-3</v>
      </c>
      <c r="O614">
        <v>2.3007288895721292E-3</v>
      </c>
    </row>
    <row r="615" spans="1:15" x14ac:dyDescent="0.25">
      <c r="A615" s="1">
        <v>44061</v>
      </c>
      <c r="B615">
        <v>115.191338</v>
      </c>
      <c r="C615">
        <f t="shared" si="9"/>
        <v>8.2982817253024841E-3</v>
      </c>
      <c r="D615" s="13">
        <f>LN(B615/B614) - VLOOKUP(A615, 'Risk Free'!A$1:C$784, 3)/252</f>
        <v>8.2947102967310549E-3</v>
      </c>
      <c r="E615" s="13">
        <f>'S&amp;P'!D616</f>
        <v>-4.4185087183111205E-3</v>
      </c>
      <c r="N615">
        <v>1.2539172344831744E-3</v>
      </c>
      <c r="O615">
        <v>-4.4141436389460408E-3</v>
      </c>
    </row>
    <row r="616" spans="1:15" x14ac:dyDescent="0.25">
      <c r="A616" s="1">
        <v>44062</v>
      </c>
      <c r="B616">
        <v>115.335869</v>
      </c>
      <c r="C616">
        <f t="shared" si="9"/>
        <v>1.2539172344831744E-3</v>
      </c>
      <c r="D616" s="13">
        <f>LN(B616/B615) - VLOOKUP(A616, 'Risk Free'!A$1:C$784, 3)/252</f>
        <v>1.2495521551180951E-3</v>
      </c>
      <c r="E616" s="13">
        <f>'S&amp;P'!D617</f>
        <v>3.1493157409161142E-3</v>
      </c>
      <c r="N616">
        <v>2.1946994872985539E-2</v>
      </c>
      <c r="O616">
        <v>3.1536808202811935E-3</v>
      </c>
    </row>
    <row r="617" spans="1:15" x14ac:dyDescent="0.25">
      <c r="A617" s="1">
        <v>44063</v>
      </c>
      <c r="B617">
        <v>117.895126</v>
      </c>
      <c r="C617">
        <f t="shared" si="9"/>
        <v>2.1946994872985539E-2</v>
      </c>
      <c r="D617" s="13">
        <f>LN(B617/B616) - VLOOKUP(A617, 'Risk Free'!A$1:C$784, 3)/252</f>
        <v>2.1942629793620459E-2</v>
      </c>
      <c r="E617" s="13">
        <f>'S&amp;P'!D618</f>
        <v>3.4312604853347925E-3</v>
      </c>
      <c r="N617">
        <v>5.0248578893823191E-2</v>
      </c>
      <c r="O617">
        <v>3.4352287393030465E-3</v>
      </c>
    </row>
    <row r="618" spans="1:15" x14ac:dyDescent="0.25">
      <c r="A618" s="1">
        <v>44064</v>
      </c>
      <c r="B618">
        <v>123.970551</v>
      </c>
      <c r="C618">
        <f t="shared" si="9"/>
        <v>5.0248578893823191E-2</v>
      </c>
      <c r="D618" s="13">
        <f>LN(B618/B617) - VLOOKUP(A618, 'Risk Free'!A$1:C$784, 3)/252</f>
        <v>5.0244610639854935E-2</v>
      </c>
      <c r="E618" s="13">
        <f>'S&amp;P'!D619</f>
        <v>9.9888190501702008E-3</v>
      </c>
      <c r="N618">
        <v>1.1889293170654933E-2</v>
      </c>
      <c r="O618">
        <v>9.9935809549321058E-3</v>
      </c>
    </row>
    <row r="619" spans="1:15" x14ac:dyDescent="0.25">
      <c r="A619" s="1">
        <v>44067</v>
      </c>
      <c r="B619">
        <v>125.45327</v>
      </c>
      <c r="C619">
        <f t="shared" si="9"/>
        <v>1.1889293170654933E-2</v>
      </c>
      <c r="D619" s="13">
        <f>LN(B619/B618) - VLOOKUP(A619, 'Risk Free'!A$1:C$784, 3)/252</f>
        <v>1.1884531265893028E-2</v>
      </c>
      <c r="E619" s="13">
        <f>'S&amp;P'!D620</f>
        <v>3.5855091740294707E-3</v>
      </c>
      <c r="N619">
        <v>-8.2375436334737231E-3</v>
      </c>
      <c r="O619">
        <v>3.58987425339455E-3</v>
      </c>
    </row>
    <row r="620" spans="1:15" x14ac:dyDescent="0.25">
      <c r="A620" s="1">
        <v>44068</v>
      </c>
      <c r="B620">
        <v>124.424088</v>
      </c>
      <c r="C620">
        <f t="shared" si="9"/>
        <v>-8.2375436334737231E-3</v>
      </c>
      <c r="D620" s="13">
        <f>LN(B620/B619) - VLOOKUP(A620, 'Risk Free'!A$1:C$784, 3)/252</f>
        <v>-8.2419087128388028E-3</v>
      </c>
      <c r="E620" s="13">
        <f>'S&amp;P'!D621</f>
        <v>1.0139675910275743E-2</v>
      </c>
      <c r="N620">
        <v>1.3507393789158124E-2</v>
      </c>
      <c r="O620">
        <v>1.0144040989640822E-2</v>
      </c>
    </row>
    <row r="621" spans="1:15" x14ac:dyDescent="0.25">
      <c r="A621" s="1">
        <v>44069</v>
      </c>
      <c r="B621">
        <v>126.116135</v>
      </c>
      <c r="C621">
        <f t="shared" si="9"/>
        <v>1.3507393789158124E-2</v>
      </c>
      <c r="D621" s="13">
        <f>LN(B621/B620) - VLOOKUP(A621, 'Risk Free'!A$1:C$784, 3)/252</f>
        <v>1.3503028709793044E-2</v>
      </c>
      <c r="E621" s="13">
        <f>'S&amp;P'!D622</f>
        <v>1.6672613252179463E-3</v>
      </c>
      <c r="N621">
        <v>-1.2026382515340312E-2</v>
      </c>
      <c r="O621">
        <v>1.6716264045830256E-3</v>
      </c>
    </row>
    <row r="622" spans="1:15" x14ac:dyDescent="0.25">
      <c r="A622" s="1">
        <v>44070</v>
      </c>
      <c r="B622">
        <v>124.608498</v>
      </c>
      <c r="C622">
        <f t="shared" si="9"/>
        <v>-1.2026382515340312E-2</v>
      </c>
      <c r="D622" s="13">
        <f>LN(B622/B621) - VLOOKUP(A622, 'Risk Free'!A$1:C$784, 3)/252</f>
        <v>-1.2030747594705392E-2</v>
      </c>
      <c r="E622" s="13">
        <f>'S&amp;P'!D623</f>
        <v>6.706045824543436E-3</v>
      </c>
      <c r="N622">
        <v>-1.6211949213768163E-3</v>
      </c>
      <c r="O622">
        <v>6.7100140785116896E-3</v>
      </c>
    </row>
    <row r="623" spans="1:15" x14ac:dyDescent="0.25">
      <c r="A623" s="1">
        <v>44071</v>
      </c>
      <c r="B623">
        <v>124.40664700000001</v>
      </c>
      <c r="C623">
        <f t="shared" si="9"/>
        <v>-1.6211949213768163E-3</v>
      </c>
      <c r="D623" s="13">
        <f>LN(B623/B622) - VLOOKUP(A623, 'Risk Free'!A$1:C$784, 3)/252</f>
        <v>-1.6251631753450703E-3</v>
      </c>
      <c r="E623" s="13">
        <f>'S&amp;P'!D624</f>
        <v>-2.2017542106546151E-3</v>
      </c>
      <c r="N623">
        <v>3.3349851013179846E-2</v>
      </c>
      <c r="O623">
        <v>-2.1973891312895358E-3</v>
      </c>
    </row>
    <row r="624" spans="1:15" x14ac:dyDescent="0.25">
      <c r="A624" s="1">
        <v>44074</v>
      </c>
      <c r="B624">
        <v>128.62554900000001</v>
      </c>
      <c r="C624">
        <f t="shared" si="9"/>
        <v>3.3349851013179846E-2</v>
      </c>
      <c r="D624" s="13">
        <f>LN(B624/B623) - VLOOKUP(A624, 'Risk Free'!A$1:C$784, 3)/252</f>
        <v>3.334548593381477E-2</v>
      </c>
      <c r="E624" s="13">
        <f>'S&amp;P'!D625</f>
        <v>7.4921139464721081E-3</v>
      </c>
      <c r="N624">
        <v>3.9059738336895279E-2</v>
      </c>
      <c r="O624">
        <v>7.496875851234013E-3</v>
      </c>
    </row>
    <row r="625" spans="1:15" x14ac:dyDescent="0.25">
      <c r="A625" s="1">
        <v>44075</v>
      </c>
      <c r="B625">
        <v>133.74903900000001</v>
      </c>
      <c r="C625">
        <f t="shared" si="9"/>
        <v>3.9059738336895279E-2</v>
      </c>
      <c r="D625" s="13">
        <f>LN(B625/B624) - VLOOKUP(A625, 'Risk Free'!A$1:C$784, 3)/252</f>
        <v>3.9054976432133376E-2</v>
      </c>
      <c r="E625" s="13">
        <f>'S&amp;P'!D626</f>
        <v>1.5244236003473842E-2</v>
      </c>
      <c r="N625">
        <v>-2.0936090122654804E-2</v>
      </c>
      <c r="O625">
        <v>1.5248997908235747E-2</v>
      </c>
    </row>
    <row r="626" spans="1:15" x14ac:dyDescent="0.25">
      <c r="A626" s="1">
        <v>44076</v>
      </c>
      <c r="B626">
        <v>130.97796600000001</v>
      </c>
      <c r="C626">
        <f t="shared" si="9"/>
        <v>-2.0936090122654804E-2</v>
      </c>
      <c r="D626" s="13">
        <f>LN(B626/B625) - VLOOKUP(A626, 'Risk Free'!A$1:C$784, 3)/252</f>
        <v>-2.0940852027416707E-2</v>
      </c>
      <c r="E626" s="13">
        <f>'S&amp;P'!D627</f>
        <v>-3.576195163567851E-2</v>
      </c>
      <c r="N626">
        <v>-8.3447799826347049E-2</v>
      </c>
      <c r="O626">
        <v>-3.5757586556313434E-2</v>
      </c>
    </row>
    <row r="627" spans="1:15" x14ac:dyDescent="0.25">
      <c r="A627" s="1">
        <v>44077</v>
      </c>
      <c r="B627">
        <v>120.491753</v>
      </c>
      <c r="C627">
        <f t="shared" si="9"/>
        <v>-8.3447799826347049E-2</v>
      </c>
      <c r="D627" s="13">
        <f>LN(B627/B626) - VLOOKUP(A627, 'Risk Free'!A$1:C$784, 3)/252</f>
        <v>-8.3452164905712126E-2</v>
      </c>
      <c r="E627" s="13">
        <f>'S&amp;P'!D628</f>
        <v>-8.1706174762309798E-3</v>
      </c>
      <c r="N627">
        <v>6.6165208445897095E-4</v>
      </c>
      <c r="O627">
        <v>-8.1662523968659001E-3</v>
      </c>
    </row>
    <row r="628" spans="1:15" x14ac:dyDescent="0.25">
      <c r="A628" s="1">
        <v>44078</v>
      </c>
      <c r="B628">
        <v>120.57150300000001</v>
      </c>
      <c r="C628">
        <f t="shared" si="9"/>
        <v>6.6165208445897095E-4</v>
      </c>
      <c r="D628" s="13">
        <f>LN(B628/B627) - VLOOKUP(A628, 'Risk Free'!A$1:C$784, 3)/252</f>
        <v>6.5728700509389156E-4</v>
      </c>
      <c r="E628" s="13">
        <f>'S&amp;P'!D629</f>
        <v>-2.8154025594217012E-2</v>
      </c>
      <c r="N628">
        <v>-6.9666265404234429E-2</v>
      </c>
      <c r="O628">
        <v>-2.8148866864058281E-2</v>
      </c>
    </row>
    <row r="629" spans="1:15" x14ac:dyDescent="0.25">
      <c r="A629" s="1">
        <v>44082</v>
      </c>
      <c r="B629">
        <v>112.457649</v>
      </c>
      <c r="C629">
        <f t="shared" si="9"/>
        <v>-6.9666265404234429E-2</v>
      </c>
      <c r="D629" s="13">
        <f>LN(B629/B628) - VLOOKUP(A629, 'Risk Free'!A$1:C$784, 3)/252</f>
        <v>-6.9671424134393159E-2</v>
      </c>
      <c r="E629" s="13">
        <f>'S&amp;P'!D630</f>
        <v>1.9940036628909422E-2</v>
      </c>
      <c r="N629">
        <v>3.9111580989452971E-2</v>
      </c>
      <c r="O629">
        <v>1.9944798533671326E-2</v>
      </c>
    </row>
    <row r="630" spans="1:15" x14ac:dyDescent="0.25">
      <c r="A630" s="1">
        <v>44083</v>
      </c>
      <c r="B630">
        <v>116.943192</v>
      </c>
      <c r="C630">
        <f t="shared" si="9"/>
        <v>3.9111580989452971E-2</v>
      </c>
      <c r="D630" s="13">
        <f>LN(B630/B629) - VLOOKUP(A630, 'Risk Free'!A$1:C$784, 3)/252</f>
        <v>3.9106819084691068E-2</v>
      </c>
      <c r="E630" s="13">
        <f>'S&amp;P'!D631</f>
        <v>-1.7746001775348883E-2</v>
      </c>
      <c r="N630">
        <v>-3.3190491883385194E-2</v>
      </c>
      <c r="O630">
        <v>-1.774123987058698E-2</v>
      </c>
    </row>
    <row r="631" spans="1:15" x14ac:dyDescent="0.25">
      <c r="A631" s="1">
        <v>44084</v>
      </c>
      <c r="B631">
        <v>113.125496</v>
      </c>
      <c r="C631">
        <f t="shared" si="9"/>
        <v>-3.3190491883385194E-2</v>
      </c>
      <c r="D631" s="13">
        <f>LN(B631/B630) - VLOOKUP(A631, 'Risk Free'!A$1:C$784, 3)/252</f>
        <v>-3.3195253788147097E-2</v>
      </c>
      <c r="E631" s="13">
        <f>'S&amp;P'!D632</f>
        <v>5.2855630040049562E-4</v>
      </c>
      <c r="N631">
        <v>-1.3215851899581141E-2</v>
      </c>
      <c r="O631">
        <v>5.32921379765575E-4</v>
      </c>
    </row>
    <row r="632" spans="1:15" x14ac:dyDescent="0.25">
      <c r="A632" s="1">
        <v>44085</v>
      </c>
      <c r="B632">
        <v>111.640282</v>
      </c>
      <c r="C632">
        <f t="shared" si="9"/>
        <v>-1.3215851899581141E-2</v>
      </c>
      <c r="D632" s="13">
        <f>LN(B632/B631) - VLOOKUP(A632, 'Risk Free'!A$1:C$784, 3)/252</f>
        <v>-1.3220216978946221E-2</v>
      </c>
      <c r="E632" s="13">
        <f>'S&amp;P'!D633</f>
        <v>1.2656949631823979E-2</v>
      </c>
      <c r="N632">
        <v>2.955877215183763E-2</v>
      </c>
      <c r="O632">
        <v>1.2661314711189059E-2</v>
      </c>
    </row>
    <row r="633" spans="1:15" x14ac:dyDescent="0.25">
      <c r="A633" s="1">
        <v>44088</v>
      </c>
      <c r="B633">
        <v>114.989487</v>
      </c>
      <c r="C633">
        <f t="shared" si="9"/>
        <v>2.955877215183763E-2</v>
      </c>
      <c r="D633" s="13">
        <f>LN(B633/B632) - VLOOKUP(A633, 'Risk Free'!A$1:C$784, 3)/252</f>
        <v>2.955440707247255E-2</v>
      </c>
      <c r="E633" s="13">
        <f>'S&amp;P'!D634</f>
        <v>5.2014467521421014E-3</v>
      </c>
      <c r="N633">
        <v>1.5591699871924057E-3</v>
      </c>
      <c r="O633">
        <v>5.2058118315071811E-3</v>
      </c>
    </row>
    <row r="634" spans="1:15" x14ac:dyDescent="0.25">
      <c r="A634" s="1">
        <v>44089</v>
      </c>
      <c r="B634">
        <v>115.168915</v>
      </c>
      <c r="C634">
        <f t="shared" si="9"/>
        <v>1.5591699871924057E-3</v>
      </c>
      <c r="D634" s="13">
        <f>LN(B634/B633) - VLOOKUP(A634, 'Risk Free'!A$1:C$784, 3)/252</f>
        <v>1.5548049078273265E-3</v>
      </c>
      <c r="E634" s="13">
        <f>'S&amp;P'!D635</f>
        <v>-4.6344202685072089E-3</v>
      </c>
      <c r="N634">
        <v>-2.9957949902780556E-2</v>
      </c>
      <c r="O634">
        <v>-4.6296583637453039E-3</v>
      </c>
    </row>
    <row r="635" spans="1:15" x14ac:dyDescent="0.25">
      <c r="A635" s="1">
        <v>44090</v>
      </c>
      <c r="B635">
        <v>111.769859</v>
      </c>
      <c r="C635">
        <f t="shared" si="9"/>
        <v>-2.9957949902780556E-2</v>
      </c>
      <c r="D635" s="13">
        <f>LN(B635/B634) - VLOOKUP(A635, 'Risk Free'!A$1:C$784, 3)/252</f>
        <v>-2.9962711807542459E-2</v>
      </c>
      <c r="E635" s="13">
        <f>'S&amp;P'!D636</f>
        <v>-8.4515267507014238E-3</v>
      </c>
      <c r="N635">
        <v>-1.6092378732281358E-2</v>
      </c>
      <c r="O635">
        <v>-8.4479553221299946E-3</v>
      </c>
    </row>
    <row r="636" spans="1:15" x14ac:dyDescent="0.25">
      <c r="A636" s="1">
        <v>44091</v>
      </c>
      <c r="B636">
        <v>109.98561100000001</v>
      </c>
      <c r="C636">
        <f t="shared" si="9"/>
        <v>-1.6092378732281358E-2</v>
      </c>
      <c r="D636" s="13">
        <f>LN(B636/B635) - VLOOKUP(A636, 'Risk Free'!A$1:C$784, 3)/252</f>
        <v>-1.6095950160852787E-2</v>
      </c>
      <c r="E636" s="13">
        <f>'S&amp;P'!D637</f>
        <v>-1.1249533467003322E-2</v>
      </c>
      <c r="N636">
        <v>-3.2234150287931834E-2</v>
      </c>
      <c r="O636">
        <v>-1.1245565213035068E-2</v>
      </c>
    </row>
    <row r="637" spans="1:15" x14ac:dyDescent="0.25">
      <c r="A637" s="1">
        <v>44092</v>
      </c>
      <c r="B637">
        <v>106.496849</v>
      </c>
      <c r="C637">
        <f t="shared" si="9"/>
        <v>-3.2234150287931834E-2</v>
      </c>
      <c r="D637" s="13">
        <f>LN(B637/B636) - VLOOKUP(A637, 'Risk Free'!A$1:C$784, 3)/252</f>
        <v>-3.223811854190009E-2</v>
      </c>
      <c r="E637" s="13">
        <f>'S&amp;P'!D638</f>
        <v>-1.1642558965211691E-2</v>
      </c>
      <c r="N637">
        <v>2.9875034257836448E-2</v>
      </c>
      <c r="O637">
        <v>-1.1638590711243436E-2</v>
      </c>
    </row>
    <row r="638" spans="1:15" x14ac:dyDescent="0.25">
      <c r="A638" s="1">
        <v>44095</v>
      </c>
      <c r="B638">
        <v>109.726448</v>
      </c>
      <c r="C638">
        <f t="shared" si="9"/>
        <v>2.9875034257836448E-2</v>
      </c>
      <c r="D638" s="13">
        <f>LN(B638/B637) - VLOOKUP(A638, 'Risk Free'!A$1:C$784, 3)/252</f>
        <v>2.9871066003868196E-2</v>
      </c>
      <c r="E638" s="13">
        <f>'S&amp;P'!D639</f>
        <v>1.0459045384900612E-2</v>
      </c>
      <c r="N638">
        <v>1.5593541548125804E-2</v>
      </c>
      <c r="O638">
        <v>1.0463013638868866E-2</v>
      </c>
    </row>
    <row r="639" spans="1:15" x14ac:dyDescent="0.25">
      <c r="A639" s="1">
        <v>44096</v>
      </c>
      <c r="B639">
        <v>111.45088200000001</v>
      </c>
      <c r="C639">
        <f t="shared" si="9"/>
        <v>1.5593541548125804E-2</v>
      </c>
      <c r="D639" s="13">
        <f>LN(B639/B638) - VLOOKUP(A639, 'Risk Free'!A$1:C$784, 3)/252</f>
        <v>1.558957329415755E-2</v>
      </c>
      <c r="E639" s="13">
        <f>'S&amp;P'!D640</f>
        <v>-2.4011659240456933E-2</v>
      </c>
      <c r="N639">
        <v>-4.2851138011309055E-2</v>
      </c>
      <c r="O639">
        <v>-2.4007294161091854E-2</v>
      </c>
    </row>
    <row r="640" spans="1:15" x14ac:dyDescent="0.25">
      <c r="A640" s="1">
        <v>44097</v>
      </c>
      <c r="B640">
        <v>106.775963</v>
      </c>
      <c r="C640">
        <f t="shared" si="9"/>
        <v>-4.2851138011309055E-2</v>
      </c>
      <c r="D640" s="13">
        <f>LN(B640/B639) - VLOOKUP(A640, 'Risk Free'!A$1:C$784, 3)/252</f>
        <v>-4.2855503090674131E-2</v>
      </c>
      <c r="E640" s="13">
        <f>'S&amp;P'!D641</f>
        <v>2.9789860933890607E-3</v>
      </c>
      <c r="N640">
        <v>1.021640616571895E-2</v>
      </c>
      <c r="O640">
        <v>2.9829543473573147E-3</v>
      </c>
    </row>
    <row r="641" spans="1:15" x14ac:dyDescent="0.25">
      <c r="A641" s="1">
        <v>44098</v>
      </c>
      <c r="B641">
        <v>107.872421</v>
      </c>
      <c r="C641">
        <f t="shared" si="9"/>
        <v>1.021640616571895E-2</v>
      </c>
      <c r="D641" s="13">
        <f>LN(B641/B640) - VLOOKUP(A641, 'Risk Free'!A$1:C$784, 3)/252</f>
        <v>1.0212437911750695E-2</v>
      </c>
      <c r="E641" s="13">
        <f>'S&amp;P'!D642</f>
        <v>1.5846509884541223E-2</v>
      </c>
      <c r="N641">
        <v>3.6829486307972635E-2</v>
      </c>
      <c r="O641">
        <v>1.5850478138509476E-2</v>
      </c>
    </row>
    <row r="642" spans="1:15" x14ac:dyDescent="0.25">
      <c r="A642" s="1">
        <v>44099</v>
      </c>
      <c r="B642">
        <v>111.91937299999999</v>
      </c>
      <c r="C642">
        <f t="shared" si="9"/>
        <v>3.6829486307972635E-2</v>
      </c>
      <c r="D642" s="13">
        <f>LN(B642/B641) - VLOOKUP(A642, 'Risk Free'!A$1:C$784, 3)/252</f>
        <v>3.6825518054004379E-2</v>
      </c>
      <c r="E642" s="13">
        <f>'S&amp;P'!D643</f>
        <v>1.5977785794638644E-2</v>
      </c>
      <c r="N642">
        <v>2.3588505719037145E-2</v>
      </c>
      <c r="O642">
        <v>1.5982150874003724E-2</v>
      </c>
    </row>
    <row r="643" spans="1:15" x14ac:dyDescent="0.25">
      <c r="A643" s="1">
        <v>44102</v>
      </c>
      <c r="B643">
        <v>114.590767</v>
      </c>
      <c r="C643">
        <f t="shared" si="9"/>
        <v>2.3588505719037145E-2</v>
      </c>
      <c r="D643" s="13">
        <f>LN(B643/B642) - VLOOKUP(A643, 'Risk Free'!A$1:C$784, 3)/252</f>
        <v>2.3584140639672065E-2</v>
      </c>
      <c r="E643" s="13">
        <f>'S&amp;P'!D644</f>
        <v>-4.8278162123804522E-3</v>
      </c>
      <c r="N643">
        <v>-7.5966074193330102E-3</v>
      </c>
      <c r="O643">
        <v>-4.8242447838090239E-3</v>
      </c>
    </row>
    <row r="644" spans="1:15" x14ac:dyDescent="0.25">
      <c r="A644" s="1">
        <v>44103</v>
      </c>
      <c r="B644">
        <v>113.723564</v>
      </c>
      <c r="C644">
        <f t="shared" ref="C644:C707" si="10">LN(B644/B643)</f>
        <v>-7.5966074193330102E-3</v>
      </c>
      <c r="D644" s="13">
        <f>LN(B644/B643) - VLOOKUP(A644, 'Risk Free'!A$1:C$784, 3)/252</f>
        <v>-7.6001788479044385E-3</v>
      </c>
      <c r="E644" s="13">
        <f>'S&amp;P'!D645</f>
        <v>8.2158655309790794E-3</v>
      </c>
      <c r="N644">
        <v>1.4963326704442727E-2</v>
      </c>
      <c r="O644">
        <v>8.2198337849473339E-3</v>
      </c>
    </row>
    <row r="645" spans="1:15" x14ac:dyDescent="0.25">
      <c r="A645" s="1">
        <v>44104</v>
      </c>
      <c r="B645">
        <v>115.438042</v>
      </c>
      <c r="C645">
        <f t="shared" si="10"/>
        <v>1.4963326704442727E-2</v>
      </c>
      <c r="D645" s="13">
        <f>LN(B645/B644) - VLOOKUP(A645, 'Risk Free'!A$1:C$784, 3)/252</f>
        <v>1.4959358450474473E-2</v>
      </c>
      <c r="E645" s="13">
        <f>'S&amp;P'!D646</f>
        <v>5.27536369295131E-3</v>
      </c>
      <c r="N645">
        <v>8.4265293084019033E-3</v>
      </c>
      <c r="O645">
        <v>5.2789351215227383E-3</v>
      </c>
    </row>
    <row r="646" spans="1:15" x14ac:dyDescent="0.25">
      <c r="A646" s="1">
        <v>44105</v>
      </c>
      <c r="B646">
        <v>116.414894</v>
      </c>
      <c r="C646">
        <f t="shared" si="10"/>
        <v>8.4265293084019033E-3</v>
      </c>
      <c r="D646" s="13">
        <f>LN(B646/B645) - VLOOKUP(A646, 'Risk Free'!A$1:C$784, 3)/252</f>
        <v>8.4229578798304741E-3</v>
      </c>
      <c r="E646" s="13">
        <f>'S&amp;P'!D647</f>
        <v>-9.6213735717536747E-3</v>
      </c>
      <c r="N646">
        <v>-3.2812633738296244E-2</v>
      </c>
      <c r="O646">
        <v>-9.6178021431822455E-3</v>
      </c>
    </row>
    <row r="647" spans="1:15" x14ac:dyDescent="0.25">
      <c r="A647" s="1">
        <v>44106</v>
      </c>
      <c r="B647">
        <v>112.657005</v>
      </c>
      <c r="C647">
        <f t="shared" si="10"/>
        <v>-3.2812633738296244E-2</v>
      </c>
      <c r="D647" s="13">
        <f>LN(B647/B646) - VLOOKUP(A647, 'Risk Free'!A$1:C$784, 3)/252</f>
        <v>-3.2816205166867674E-2</v>
      </c>
      <c r="E647" s="13">
        <f>'S&amp;P'!D648</f>
        <v>1.7811917047209556E-2</v>
      </c>
      <c r="N647">
        <v>3.0326444210847851E-2</v>
      </c>
      <c r="O647">
        <v>1.7815885301177808E-2</v>
      </c>
    </row>
    <row r="648" spans="1:15" x14ac:dyDescent="0.25">
      <c r="A648" s="1">
        <v>44109</v>
      </c>
      <c r="B648">
        <v>116.12582399999999</v>
      </c>
      <c r="C648">
        <f t="shared" si="10"/>
        <v>3.0326444210847851E-2</v>
      </c>
      <c r="D648" s="13">
        <f>LN(B648/B647) - VLOOKUP(A648, 'Risk Free'!A$1:C$784, 3)/252</f>
        <v>3.0322475956879598E-2</v>
      </c>
      <c r="E648" s="13">
        <f>'S&amp;P'!D649</f>
        <v>-1.4090747184150846E-2</v>
      </c>
      <c r="N648">
        <v>-2.9088495093327438E-2</v>
      </c>
      <c r="O648">
        <v>-1.4086778930182592E-2</v>
      </c>
    </row>
    <row r="649" spans="1:15" x14ac:dyDescent="0.25">
      <c r="A649" s="1">
        <v>44110</v>
      </c>
      <c r="B649">
        <v>112.796555</v>
      </c>
      <c r="C649">
        <f t="shared" si="10"/>
        <v>-2.9088495093327438E-2</v>
      </c>
      <c r="D649" s="13">
        <f>LN(B649/B648) - VLOOKUP(A649, 'Risk Free'!A$1:C$784, 3)/252</f>
        <v>-2.9092463347295691E-2</v>
      </c>
      <c r="E649" s="13">
        <f>'S&amp;P'!D650</f>
        <v>1.7252079066911237E-2</v>
      </c>
      <c r="N649">
        <v>1.6824788912699905E-2</v>
      </c>
      <c r="O649">
        <v>1.725604732087949E-2</v>
      </c>
    </row>
    <row r="650" spans="1:15" x14ac:dyDescent="0.25">
      <c r="A650" s="1">
        <v>44111</v>
      </c>
      <c r="B650">
        <v>114.71038799999999</v>
      </c>
      <c r="C650">
        <f t="shared" si="10"/>
        <v>1.6824788912699905E-2</v>
      </c>
      <c r="D650" s="13">
        <f>LN(B650/B649) - VLOOKUP(A650, 'Risk Free'!A$1:C$784, 3)/252</f>
        <v>1.6820820658731653E-2</v>
      </c>
      <c r="E650" s="13">
        <f>'S&amp;P'!D651</f>
        <v>7.9716772138727892E-3</v>
      </c>
      <c r="N650">
        <v>-9.5633395371027565E-4</v>
      </c>
      <c r="O650">
        <v>7.9752486424442184E-3</v>
      </c>
    </row>
    <row r="651" spans="1:15" x14ac:dyDescent="0.25">
      <c r="A651" s="1">
        <v>44112</v>
      </c>
      <c r="B651">
        <v>114.600739</v>
      </c>
      <c r="C651">
        <f t="shared" si="10"/>
        <v>-9.5633395371027565E-4</v>
      </c>
      <c r="D651" s="13">
        <f>LN(B651/B650) - VLOOKUP(A651, 'Risk Free'!A$1:C$784, 3)/252</f>
        <v>-9.5990538228170417E-4</v>
      </c>
      <c r="E651" s="13">
        <f>'S&amp;P'!D652</f>
        <v>8.7483045553803929E-3</v>
      </c>
      <c r="N651">
        <v>1.7246263519084346E-2</v>
      </c>
      <c r="O651">
        <v>8.7522728093486473E-3</v>
      </c>
    </row>
    <row r="652" spans="1:15" x14ac:dyDescent="0.25">
      <c r="A652" s="1">
        <v>44113</v>
      </c>
      <c r="B652">
        <v>116.59431499999999</v>
      </c>
      <c r="C652">
        <f t="shared" si="10"/>
        <v>1.7246263519084346E-2</v>
      </c>
      <c r="D652" s="13">
        <f>LN(B652/B651) - VLOOKUP(A652, 'Risk Free'!A$1:C$784, 3)/252</f>
        <v>1.7242295265116094E-2</v>
      </c>
      <c r="E652" s="13">
        <f>'S&amp;P'!D653</f>
        <v>0</v>
      </c>
      <c r="N652">
        <v>6.1584742851091272E-2</v>
      </c>
      <c r="O652">
        <v>1.628538348497012E-2</v>
      </c>
    </row>
    <row r="653" spans="1:15" x14ac:dyDescent="0.25">
      <c r="A653" s="1">
        <v>44116</v>
      </c>
      <c r="B653">
        <v>124.00045799999999</v>
      </c>
      <c r="C653">
        <f t="shared" si="10"/>
        <v>6.1584742851091272E-2</v>
      </c>
      <c r="D653" s="13"/>
      <c r="E653" s="13">
        <f>'S&amp;P'!D654</f>
        <v>-6.3312455331138908E-3</v>
      </c>
      <c r="N653">
        <v>-2.6885635643198874E-2</v>
      </c>
      <c r="O653">
        <v>-6.3268804537488111E-3</v>
      </c>
    </row>
    <row r="654" spans="1:15" x14ac:dyDescent="0.25">
      <c r="A654" s="1">
        <v>44117</v>
      </c>
      <c r="B654">
        <v>120.711044</v>
      </c>
      <c r="C654">
        <f t="shared" si="10"/>
        <v>-2.6885635643198874E-2</v>
      </c>
      <c r="D654" s="13">
        <f>LN(B654/B653) - VLOOKUP(A654, 'Risk Free'!A$1:C$784, 3)/252</f>
        <v>-2.6890000722563954E-2</v>
      </c>
      <c r="E654" s="13">
        <f>'S&amp;P'!D655</f>
        <v>-6.6499310598027985E-3</v>
      </c>
      <c r="N654">
        <v>7.4300303680887268E-4</v>
      </c>
      <c r="O654">
        <v>-6.6451691550408936E-3</v>
      </c>
    </row>
    <row r="655" spans="1:15" x14ac:dyDescent="0.25">
      <c r="A655" s="1">
        <v>44118</v>
      </c>
      <c r="B655">
        <v>120.800766</v>
      </c>
      <c r="C655">
        <f t="shared" si="10"/>
        <v>7.4300303680887268E-4</v>
      </c>
      <c r="D655" s="13">
        <f>LN(B655/B654) - VLOOKUP(A655, 'Risk Free'!A$1:C$784, 3)/252</f>
        <v>7.3824113204696792E-4</v>
      </c>
      <c r="E655" s="13">
        <f>'S&amp;P'!D656</f>
        <v>-1.5333362192090198E-3</v>
      </c>
      <c r="N655">
        <v>-3.9686175858513742E-3</v>
      </c>
      <c r="O655">
        <v>-1.5289711398439405E-3</v>
      </c>
    </row>
    <row r="656" spans="1:15" x14ac:dyDescent="0.25">
      <c r="A656" s="1">
        <v>44119</v>
      </c>
      <c r="B656">
        <v>120.322304</v>
      </c>
      <c r="C656">
        <f t="shared" si="10"/>
        <v>-3.9686175858513742E-3</v>
      </c>
      <c r="D656" s="13">
        <f>LN(B656/B655) - VLOOKUP(A656, 'Risk Free'!A$1:C$784, 3)/252</f>
        <v>-3.9729826652164539E-3</v>
      </c>
      <c r="E656" s="13">
        <f>'S&amp;P'!D657</f>
        <v>1.3055379010446853E-4</v>
      </c>
      <c r="N656">
        <v>-1.40994785369691E-2</v>
      </c>
      <c r="O656">
        <v>1.3491886946954788E-4</v>
      </c>
    </row>
    <row r="657" spans="1:15" x14ac:dyDescent="0.25">
      <c r="A657" s="1">
        <v>44120</v>
      </c>
      <c r="B657">
        <v>118.637726</v>
      </c>
      <c r="C657">
        <f t="shared" si="10"/>
        <v>-1.40994785369691E-2</v>
      </c>
      <c r="D657" s="13">
        <f>LN(B657/B656) - VLOOKUP(A657, 'Risk Free'!A$1:C$784, 3)/252</f>
        <v>-1.4103843616334179E-2</v>
      </c>
      <c r="E657" s="13">
        <f>'S&amp;P'!D658</f>
        <v>-1.6468988977997718E-2</v>
      </c>
      <c r="N657">
        <v>-2.587371469084174E-2</v>
      </c>
      <c r="O657">
        <v>-1.6464623898632638E-2</v>
      </c>
    </row>
    <row r="658" spans="1:15" x14ac:dyDescent="0.25">
      <c r="A658" s="1">
        <v>44123</v>
      </c>
      <c r="B658">
        <v>115.60749800000001</v>
      </c>
      <c r="C658">
        <f t="shared" si="10"/>
        <v>-2.587371469084174E-2</v>
      </c>
      <c r="D658" s="13">
        <f>LN(B658/B657) - VLOOKUP(A658, 'Risk Free'!A$1:C$784, 3)/252</f>
        <v>-2.587807977020682E-2</v>
      </c>
      <c r="E658" s="13">
        <f>'S&amp;P'!D659</f>
        <v>4.7121702333294598E-3</v>
      </c>
      <c r="N658">
        <v>1.3105733831140108E-2</v>
      </c>
      <c r="O658">
        <v>4.7161384872977134E-3</v>
      </c>
    </row>
    <row r="659" spans="1:15" x14ac:dyDescent="0.25">
      <c r="A659" s="1">
        <v>44124</v>
      </c>
      <c r="B659">
        <v>117.13259100000001</v>
      </c>
      <c r="C659">
        <f t="shared" si="10"/>
        <v>1.3105733831140108E-2</v>
      </c>
      <c r="D659" s="13">
        <f>LN(B659/B658) - VLOOKUP(A659, 'Risk Free'!A$1:C$784, 3)/252</f>
        <v>1.3101765577171853E-2</v>
      </c>
      <c r="E659" s="13">
        <f>'S&amp;P'!D660</f>
        <v>-2.2020652853542034E-3</v>
      </c>
      <c r="N659">
        <v>-5.461251857710717E-3</v>
      </c>
      <c r="O659">
        <v>-2.1980970313859494E-3</v>
      </c>
    </row>
    <row r="660" spans="1:15" x14ac:dyDescent="0.25">
      <c r="A660" s="1">
        <v>44125</v>
      </c>
      <c r="B660">
        <v>116.49464399999999</v>
      </c>
      <c r="C660">
        <f t="shared" si="10"/>
        <v>-5.461251857710717E-3</v>
      </c>
      <c r="D660" s="13">
        <f>LN(B660/B659) - VLOOKUP(A660, 'Risk Free'!A$1:C$784, 3)/252</f>
        <v>-5.4652201116789706E-3</v>
      </c>
      <c r="E660" s="13">
        <f>'S&amp;P'!D661</f>
        <v>5.2018024577548333E-3</v>
      </c>
      <c r="N660">
        <v>-9.6295662667989224E-3</v>
      </c>
      <c r="O660">
        <v>5.2053738863262616E-3</v>
      </c>
    </row>
    <row r="661" spans="1:15" x14ac:dyDescent="0.25">
      <c r="A661" s="1">
        <v>44126</v>
      </c>
      <c r="B661">
        <v>115.378235</v>
      </c>
      <c r="C661">
        <f t="shared" si="10"/>
        <v>-9.6295662667989224E-3</v>
      </c>
      <c r="D661" s="13">
        <f>LN(B661/B660) - VLOOKUP(A661, 'Risk Free'!A$1:C$784, 3)/252</f>
        <v>-9.6331376953703515E-3</v>
      </c>
      <c r="E661" s="13">
        <f>'S&amp;P'!D662</f>
        <v>3.4358982371614937E-3</v>
      </c>
      <c r="N661">
        <v>-6.1527848032650575E-3</v>
      </c>
      <c r="O661">
        <v>3.4398664911297477E-3</v>
      </c>
    </row>
    <row r="662" spans="1:15" x14ac:dyDescent="0.25">
      <c r="A662" s="1">
        <v>44127</v>
      </c>
      <c r="B662">
        <v>114.670517</v>
      </c>
      <c r="C662">
        <f t="shared" si="10"/>
        <v>-6.1527848032650575E-3</v>
      </c>
      <c r="D662" s="13">
        <f>LN(B662/B661) - VLOOKUP(A662, 'Risk Free'!A$1:C$784, 3)/252</f>
        <v>-6.156753057233311E-3</v>
      </c>
      <c r="E662" s="13">
        <f>'S&amp;P'!D663</f>
        <v>-1.8768860448912253E-2</v>
      </c>
      <c r="N662">
        <v>8.6958415227256919E-5</v>
      </c>
      <c r="O662">
        <v>-1.8764495369547173E-2</v>
      </c>
    </row>
    <row r="663" spans="1:15" x14ac:dyDescent="0.25">
      <c r="A663" s="1">
        <v>44130</v>
      </c>
      <c r="B663">
        <v>114.68048899999999</v>
      </c>
      <c r="C663">
        <f t="shared" si="10"/>
        <v>8.6958415227256919E-5</v>
      </c>
      <c r="D663" s="13">
        <f>LN(B663/B662) - VLOOKUP(A663, 'Risk Free'!A$1:C$784, 3)/252</f>
        <v>8.2593335862177547E-5</v>
      </c>
      <c r="E663" s="13">
        <f>'S&amp;P'!D664</f>
        <v>-3.0341620577207244E-3</v>
      </c>
      <c r="N663">
        <v>1.338245056231665E-2</v>
      </c>
      <c r="O663">
        <v>-3.0301938037524704E-3</v>
      </c>
    </row>
    <row r="664" spans="1:15" x14ac:dyDescent="0.25">
      <c r="A664" s="1">
        <v>44131</v>
      </c>
      <c r="B664">
        <v>116.22551</v>
      </c>
      <c r="C664">
        <f t="shared" si="10"/>
        <v>1.338245056231665E-2</v>
      </c>
      <c r="D664" s="13">
        <f>LN(B664/B663) - VLOOKUP(A664, 'Risk Free'!A$1:C$784, 3)/252</f>
        <v>1.3378482308348396E-2</v>
      </c>
      <c r="E664" s="13">
        <f>'S&amp;P'!D665</f>
        <v>-3.5929539479977145E-2</v>
      </c>
      <c r="N664">
        <v>-4.7418923204165561E-2</v>
      </c>
      <c r="O664">
        <v>-3.5925571226008889E-2</v>
      </c>
    </row>
    <row r="665" spans="1:15" x14ac:dyDescent="0.25">
      <c r="A665" s="1">
        <v>44132</v>
      </c>
      <c r="B665">
        <v>110.84285</v>
      </c>
      <c r="C665">
        <f t="shared" si="10"/>
        <v>-4.7418923204165561E-2</v>
      </c>
      <c r="D665" s="13">
        <f>LN(B665/B664) - VLOOKUP(A665, 'Risk Free'!A$1:C$784, 3)/252</f>
        <v>-4.7422891458133817E-2</v>
      </c>
      <c r="E665" s="13">
        <f>'S&amp;P'!D666</f>
        <v>1.1872930015234071E-2</v>
      </c>
      <c r="N665">
        <v>3.6380469517990788E-2</v>
      </c>
      <c r="O665">
        <v>1.18765014438055E-2</v>
      </c>
    </row>
    <row r="666" spans="1:15" x14ac:dyDescent="0.25">
      <c r="A666" s="1">
        <v>44133</v>
      </c>
      <c r="B666">
        <v>114.94961499999999</v>
      </c>
      <c r="C666">
        <f t="shared" si="10"/>
        <v>3.6380469517990788E-2</v>
      </c>
      <c r="D666" s="13">
        <f>LN(B666/B665) - VLOOKUP(A666, 'Risk Free'!A$1:C$784, 3)/252</f>
        <v>3.6376898089419359E-2</v>
      </c>
      <c r="E666" s="13">
        <f>'S&amp;P'!D667</f>
        <v>-1.220724047530693E-2</v>
      </c>
      <c r="N666">
        <v>-5.7648240412387725E-2</v>
      </c>
      <c r="O666">
        <v>-1.2203669046735501E-2</v>
      </c>
    </row>
    <row r="667" spans="1:15" x14ac:dyDescent="0.25">
      <c r="A667" s="1">
        <v>44134</v>
      </c>
      <c r="B667">
        <v>108.510361</v>
      </c>
      <c r="C667">
        <f t="shared" si="10"/>
        <v>-5.7648240412387725E-2</v>
      </c>
      <c r="D667" s="13">
        <f>LN(B667/B666) - VLOOKUP(A667, 'Risk Free'!A$1:C$784, 3)/252</f>
        <v>-5.7651811840959154E-2</v>
      </c>
      <c r="E667" s="13">
        <f>'S&amp;P'!D668</f>
        <v>1.223937046628135E-2</v>
      </c>
      <c r="N667">
        <v>-8.270555974991149E-4</v>
      </c>
      <c r="O667">
        <v>1.2242941894852779E-2</v>
      </c>
    </row>
    <row r="668" spans="1:15" x14ac:dyDescent="0.25">
      <c r="A668" s="1">
        <v>44137</v>
      </c>
      <c r="B668">
        <v>108.420654</v>
      </c>
      <c r="C668">
        <f t="shared" si="10"/>
        <v>-8.270555974991149E-4</v>
      </c>
      <c r="D668" s="13">
        <f>LN(B668/B667) - VLOOKUP(A668, 'Risk Free'!A$1:C$784, 3)/252</f>
        <v>-8.3062702607054342E-4</v>
      </c>
      <c r="E668" s="13">
        <f>'S&amp;P'!D669</f>
        <v>1.7597238319198311E-2</v>
      </c>
      <c r="N668">
        <v>1.5236813994421387E-2</v>
      </c>
      <c r="O668">
        <v>1.7601206573166564E-2</v>
      </c>
    </row>
    <row r="669" spans="1:15" x14ac:dyDescent="0.25">
      <c r="A669" s="1">
        <v>44138</v>
      </c>
      <c r="B669">
        <v>110.085289</v>
      </c>
      <c r="C669">
        <f t="shared" si="10"/>
        <v>1.5236813994421387E-2</v>
      </c>
      <c r="D669" s="13">
        <f>LN(B669/B668) - VLOOKUP(A669, 'Risk Free'!A$1:C$784, 3)/252</f>
        <v>1.5232845740453133E-2</v>
      </c>
      <c r="E669" s="13">
        <f>'S&amp;P'!D670</f>
        <v>2.1845102577959841E-2</v>
      </c>
      <c r="N669">
        <v>4.0024857253930089E-2</v>
      </c>
      <c r="O669">
        <v>2.1849070831928094E-2</v>
      </c>
    </row>
    <row r="670" spans="1:15" x14ac:dyDescent="0.25">
      <c r="A670" s="1">
        <v>44139</v>
      </c>
      <c r="B670">
        <v>114.580803</v>
      </c>
      <c r="C670">
        <f t="shared" si="10"/>
        <v>4.0024857253930089E-2</v>
      </c>
      <c r="D670" s="13">
        <f>LN(B670/B669) - VLOOKUP(A670, 'Risk Free'!A$1:C$784, 3)/252</f>
        <v>4.0020888999961833E-2</v>
      </c>
      <c r="E670" s="13">
        <f>'S&amp;P'!D671</f>
        <v>1.9269294416045659E-2</v>
      </c>
      <c r="N670">
        <v>3.4878295504147394E-2</v>
      </c>
      <c r="O670">
        <v>1.9273262670013912E-2</v>
      </c>
    </row>
    <row r="671" spans="1:15" x14ac:dyDescent="0.25">
      <c r="A671" s="1">
        <v>44140</v>
      </c>
      <c r="B671">
        <v>118.64769699999999</v>
      </c>
      <c r="C671">
        <f t="shared" si="10"/>
        <v>3.4878295504147394E-2</v>
      </c>
      <c r="D671" s="13">
        <f>LN(B671/B670) - VLOOKUP(A671, 'Risk Free'!A$1:C$784, 3)/252</f>
        <v>3.4874327250179138E-2</v>
      </c>
      <c r="E671" s="13">
        <f>'S&amp;P'!D672</f>
        <v>-2.9172205266566649E-4</v>
      </c>
      <c r="N671">
        <v>-1.1366813130227679E-3</v>
      </c>
      <c r="O671">
        <v>-2.8775379869741254E-4</v>
      </c>
    </row>
    <row r="672" spans="1:15" x14ac:dyDescent="0.25">
      <c r="A672" s="1">
        <v>44141</v>
      </c>
      <c r="B672">
        <v>118.51290899999999</v>
      </c>
      <c r="C672">
        <f t="shared" si="10"/>
        <v>-1.1366813130227679E-3</v>
      </c>
      <c r="D672" s="13">
        <f>LN(B672/B671) - VLOOKUP(A672, 'Risk Free'!A$1:C$784, 3)/252</f>
        <v>-1.1406495669910219E-3</v>
      </c>
      <c r="E672" s="13">
        <f>'S&amp;P'!D673</f>
        <v>1.1627592970939123E-2</v>
      </c>
      <c r="N672">
        <v>-2.017009123552195E-2</v>
      </c>
      <c r="O672">
        <v>1.1631958050304203E-2</v>
      </c>
    </row>
    <row r="673" spans="1:15" x14ac:dyDescent="0.25">
      <c r="A673" s="1">
        <v>44144</v>
      </c>
      <c r="B673">
        <v>116.146439</v>
      </c>
      <c r="C673">
        <f t="shared" si="10"/>
        <v>-2.017009123552195E-2</v>
      </c>
      <c r="D673" s="13">
        <f>LN(B673/B672) - VLOOKUP(A673, 'Risk Free'!A$1:C$784, 3)/252</f>
        <v>-2.017445631488703E-2</v>
      </c>
      <c r="E673" s="13">
        <f>'S&amp;P'!D674</f>
        <v>-1.4047517378811317E-3</v>
      </c>
      <c r="N673">
        <v>-3.0134270293107686E-3</v>
      </c>
      <c r="O673">
        <v>-1.4007834839128777E-3</v>
      </c>
    </row>
    <row r="674" spans="1:15" x14ac:dyDescent="0.25">
      <c r="A674" s="1">
        <v>44145</v>
      </c>
      <c r="B674">
        <v>115.796967</v>
      </c>
      <c r="C674">
        <f t="shared" si="10"/>
        <v>-3.0134270293107686E-3</v>
      </c>
      <c r="D674" s="13">
        <f>LN(B674/B673) - VLOOKUP(A674, 'Risk Free'!A$1:C$784, 3)/252</f>
        <v>-3.0173952832790226E-3</v>
      </c>
      <c r="E674" s="13">
        <f>'S&amp;P'!D675</f>
        <v>0</v>
      </c>
      <c r="N674">
        <v>2.9901081966103561E-2</v>
      </c>
      <c r="O674">
        <v>7.622761226929676E-3</v>
      </c>
    </row>
    <row r="675" spans="1:15" x14ac:dyDescent="0.25">
      <c r="A675" s="1">
        <v>44146</v>
      </c>
      <c r="B675">
        <v>119.311707</v>
      </c>
      <c r="C675">
        <f t="shared" si="10"/>
        <v>2.9901081966103561E-2</v>
      </c>
      <c r="D675" s="13"/>
      <c r="E675" s="13">
        <f>'S&amp;P'!D676</f>
        <v>-1.0032647162913617E-2</v>
      </c>
      <c r="N675">
        <v>-2.3460235873354013E-3</v>
      </c>
      <c r="O675">
        <v>-1.0028678908945363E-2</v>
      </c>
    </row>
    <row r="676" spans="1:15" x14ac:dyDescent="0.25">
      <c r="A676" s="1">
        <v>44147</v>
      </c>
      <c r="B676">
        <v>119.032127</v>
      </c>
      <c r="C676">
        <f t="shared" si="10"/>
        <v>-2.3460235873354013E-3</v>
      </c>
      <c r="D676" s="13">
        <f>LN(B676/B675) - VLOOKUP(A676, 'Risk Free'!A$1:C$784, 3)/252</f>
        <v>-2.3499918413036553E-3</v>
      </c>
      <c r="E676" s="13">
        <f>'S&amp;P'!D677</f>
        <v>1.351500527780343E-2</v>
      </c>
      <c r="N676">
        <v>4.1935344230231714E-4</v>
      </c>
      <c r="O676">
        <v>1.3518576706374859E-2</v>
      </c>
    </row>
    <row r="677" spans="1:15" x14ac:dyDescent="0.25">
      <c r="A677" s="1">
        <v>44148</v>
      </c>
      <c r="B677">
        <v>119.082054</v>
      </c>
      <c r="C677">
        <f t="shared" si="10"/>
        <v>4.1935344230231714E-4</v>
      </c>
      <c r="D677" s="13">
        <f>LN(B677/B676) - VLOOKUP(A677, 'Risk Free'!A$1:C$784, 3)/252</f>
        <v>4.1578201373088856E-4</v>
      </c>
      <c r="E677" s="13">
        <f>'S&amp;P'!D678</f>
        <v>1.1577160488085075E-2</v>
      </c>
      <c r="N677">
        <v>8.6826706533578331E-3</v>
      </c>
      <c r="O677">
        <v>1.1580731916656505E-2</v>
      </c>
    </row>
    <row r="678" spans="1:15" x14ac:dyDescent="0.25">
      <c r="A678" s="1">
        <v>44151</v>
      </c>
      <c r="B678">
        <v>120.12050600000001</v>
      </c>
      <c r="C678">
        <f t="shared" si="10"/>
        <v>8.6826706533578331E-3</v>
      </c>
      <c r="D678" s="13">
        <f>LN(B678/B677) - VLOOKUP(A678, 'Risk Free'!A$1:C$784, 3)/252</f>
        <v>8.6790992247864039E-3</v>
      </c>
      <c r="E678" s="13">
        <f>'S&amp;P'!D679</f>
        <v>-4.8070475626751184E-3</v>
      </c>
      <c r="N678">
        <v>-7.5932008459606978E-3</v>
      </c>
      <c r="O678">
        <v>-4.8034761341036901E-3</v>
      </c>
    </row>
    <row r="679" spans="1:15" x14ac:dyDescent="0.25">
      <c r="A679" s="1">
        <v>44152</v>
      </c>
      <c r="B679">
        <v>119.211861</v>
      </c>
      <c r="C679">
        <f t="shared" si="10"/>
        <v>-7.5932008459606978E-3</v>
      </c>
      <c r="D679" s="13">
        <f>LN(B679/B678) - VLOOKUP(A679, 'Risk Free'!A$1:C$784, 3)/252</f>
        <v>-7.5967722745321261E-3</v>
      </c>
      <c r="E679" s="13">
        <f>'S&amp;P'!D680</f>
        <v>-1.1634784908172748E-2</v>
      </c>
      <c r="N679">
        <v>-1.1456626301111021E-2</v>
      </c>
      <c r="O679">
        <v>-1.1631213479601318E-2</v>
      </c>
    </row>
    <row r="680" spans="1:15" x14ac:dyDescent="0.25">
      <c r="A680" s="1">
        <v>44153</v>
      </c>
      <c r="B680">
        <v>117.853889</v>
      </c>
      <c r="C680">
        <f t="shared" si="10"/>
        <v>-1.1456626301111021E-2</v>
      </c>
      <c r="D680" s="13">
        <f>LN(B680/B679) - VLOOKUP(A680, 'Risk Free'!A$1:C$784, 3)/252</f>
        <v>-1.146019772968245E-2</v>
      </c>
      <c r="E680" s="13">
        <f>'S&amp;P'!D681</f>
        <v>3.9358761447609381E-3</v>
      </c>
      <c r="N680">
        <v>5.1548951727807069E-3</v>
      </c>
      <c r="O680">
        <v>3.9386539225387159E-3</v>
      </c>
    </row>
    <row r="681" spans="1:15" x14ac:dyDescent="0.25">
      <c r="A681" s="1">
        <v>44154</v>
      </c>
      <c r="B681">
        <v>118.462982</v>
      </c>
      <c r="C681">
        <f t="shared" si="10"/>
        <v>5.1548951727807069E-3</v>
      </c>
      <c r="D681" s="13">
        <f>LN(B681/B680) - VLOOKUP(A681, 'Risk Free'!A$1:C$784, 3)/252</f>
        <v>5.1521173950029291E-3</v>
      </c>
      <c r="E681" s="13">
        <f>'S&amp;P'!D682</f>
        <v>-6.8184934140476695E-3</v>
      </c>
      <c r="N681">
        <v>-1.1018034258739186E-2</v>
      </c>
      <c r="O681">
        <v>-6.8157156362698918E-3</v>
      </c>
    </row>
    <row r="682" spans="1:15" x14ac:dyDescent="0.25">
      <c r="A682" s="1">
        <v>44155</v>
      </c>
      <c r="B682">
        <v>117.164917</v>
      </c>
      <c r="C682">
        <f t="shared" si="10"/>
        <v>-1.1018034258739186E-2</v>
      </c>
      <c r="D682" s="13">
        <f>LN(B682/B681) - VLOOKUP(A682, 'Risk Free'!A$1:C$784, 3)/252</f>
        <v>-1.1020812036516964E-2</v>
      </c>
      <c r="E682" s="13">
        <f>'S&amp;P'!D683</f>
        <v>5.6169199918832185E-3</v>
      </c>
      <c r="N682">
        <v>-3.0193932351274294E-2</v>
      </c>
      <c r="O682">
        <v>5.6200945950578216E-3</v>
      </c>
    </row>
    <row r="683" spans="1:15" x14ac:dyDescent="0.25">
      <c r="A683" s="1">
        <v>44158</v>
      </c>
      <c r="B683">
        <v>113.680122</v>
      </c>
      <c r="C683">
        <f t="shared" si="10"/>
        <v>-3.0193932351274294E-2</v>
      </c>
      <c r="D683" s="13">
        <f>LN(B683/B682) - VLOOKUP(A683, 'Risk Free'!A$1:C$784, 3)/252</f>
        <v>-3.0197106954448896E-2</v>
      </c>
      <c r="E683" s="13">
        <f>'S&amp;P'!D684</f>
        <v>1.6028936128714338E-2</v>
      </c>
      <c r="N683">
        <v>1.1527519084334244E-2</v>
      </c>
      <c r="O683">
        <v>1.6032507557285768E-2</v>
      </c>
    </row>
    <row r="684" spans="1:15" x14ac:dyDescent="0.25">
      <c r="A684" s="1">
        <v>44159</v>
      </c>
      <c r="B684">
        <v>114.998154</v>
      </c>
      <c r="C684">
        <f t="shared" si="10"/>
        <v>1.1527519084334244E-2</v>
      </c>
      <c r="D684" s="13">
        <f>LN(B684/B683) - VLOOKUP(A684, 'Risk Free'!A$1:C$784, 3)/252</f>
        <v>1.1523947655762815E-2</v>
      </c>
      <c r="E684" s="13">
        <f>'S&amp;P'!D685</f>
        <v>-1.5892434552003483E-3</v>
      </c>
      <c r="N684">
        <v>7.4394997737062263E-3</v>
      </c>
      <c r="O684">
        <v>-1.5856720266289198E-3</v>
      </c>
    </row>
    <row r="685" spans="1:15" x14ac:dyDescent="0.25">
      <c r="A685" s="1">
        <v>44160</v>
      </c>
      <c r="B685">
        <v>115.85687299999999</v>
      </c>
      <c r="C685">
        <f t="shared" si="10"/>
        <v>7.4394997737062263E-3</v>
      </c>
      <c r="D685" s="13">
        <f>LN(B685/B684) - VLOOKUP(A685, 'Risk Free'!A$1:C$784, 3)/252</f>
        <v>7.435928345134798E-3</v>
      </c>
      <c r="E685" s="13">
        <f>'S&amp;P'!D686</f>
        <v>2.3904858513802089E-3</v>
      </c>
      <c r="N685">
        <v>4.8146733478370736E-3</v>
      </c>
      <c r="O685">
        <v>2.3940572799516376E-3</v>
      </c>
    </row>
    <row r="686" spans="1:15" x14ac:dyDescent="0.25">
      <c r="A686" s="1">
        <v>44162</v>
      </c>
      <c r="B686">
        <v>116.416031</v>
      </c>
      <c r="C686">
        <f t="shared" si="10"/>
        <v>4.8146733478370736E-3</v>
      </c>
      <c r="D686" s="13">
        <f>LN(B686/B685) - VLOOKUP(A686, 'Risk Free'!A$1:C$784, 3)/252</f>
        <v>4.8111019192656453E-3</v>
      </c>
      <c r="E686" s="13">
        <f>'S&amp;P'!D687</f>
        <v>-4.6092560416717008E-3</v>
      </c>
      <c r="N686">
        <v>2.0880130534086858E-2</v>
      </c>
      <c r="O686">
        <v>-4.6060814384970977E-3</v>
      </c>
    </row>
    <row r="687" spans="1:15" x14ac:dyDescent="0.25">
      <c r="A687" s="1">
        <v>44165</v>
      </c>
      <c r="B687">
        <v>118.87236799999999</v>
      </c>
      <c r="C687">
        <f t="shared" si="10"/>
        <v>2.0880130534086858E-2</v>
      </c>
      <c r="D687" s="13">
        <f>LN(B687/B686) - VLOOKUP(A687, 'Risk Free'!A$1:C$784, 3)/252</f>
        <v>2.0876955930912256E-2</v>
      </c>
      <c r="E687" s="13">
        <f>'S&amp;P'!D688</f>
        <v>1.1204550207446547E-2</v>
      </c>
      <c r="N687">
        <v>3.0361796756231067E-2</v>
      </c>
      <c r="O687">
        <v>1.1208121636017976E-2</v>
      </c>
    </row>
    <row r="688" spans="1:15" x14ac:dyDescent="0.25">
      <c r="A688" s="1">
        <v>44166</v>
      </c>
      <c r="B688">
        <v>122.536896</v>
      </c>
      <c r="C688">
        <f t="shared" si="10"/>
        <v>3.0361796756231067E-2</v>
      </c>
      <c r="D688" s="13">
        <f>LN(B688/B687) - VLOOKUP(A688, 'Risk Free'!A$1:C$784, 3)/252</f>
        <v>3.0358225327659638E-2</v>
      </c>
      <c r="E688" s="13">
        <f>'S&amp;P'!D689</f>
        <v>1.7859771062883336E-3</v>
      </c>
      <c r="N688">
        <v>2.9291814010666811E-3</v>
      </c>
      <c r="O688">
        <v>1.7895485348597621E-3</v>
      </c>
    </row>
    <row r="689" spans="1:15" x14ac:dyDescent="0.25">
      <c r="A689" s="1">
        <v>44167</v>
      </c>
      <c r="B689">
        <v>122.896355</v>
      </c>
      <c r="C689">
        <f t="shared" si="10"/>
        <v>2.9291814010666811E-3</v>
      </c>
      <c r="D689" s="13">
        <f>LN(B689/B688) - VLOOKUP(A689, 'Risk Free'!A$1:C$784, 3)/252</f>
        <v>2.9256099724952523E-3</v>
      </c>
      <c r="E689" s="13">
        <f>'S&amp;P'!D690</f>
        <v>-6.2751603187702776E-4</v>
      </c>
      <c r="N689">
        <v>-1.1380773557395465E-3</v>
      </c>
      <c r="O689">
        <v>-6.2434142870242462E-4</v>
      </c>
    </row>
    <row r="690" spans="1:15" x14ac:dyDescent="0.25">
      <c r="A690" s="1">
        <v>44168</v>
      </c>
      <c r="B690">
        <v>122.756569</v>
      </c>
      <c r="C690">
        <f t="shared" si="10"/>
        <v>-1.1380773557395465E-3</v>
      </c>
      <c r="D690" s="13">
        <f>LN(B690/B689) - VLOOKUP(A690, 'Risk Free'!A$1:C$784, 3)/252</f>
        <v>-1.1412519589141497E-3</v>
      </c>
      <c r="E690" s="13">
        <f>'S&amp;P'!D691</f>
        <v>8.7938526168432739E-3</v>
      </c>
      <c r="N690">
        <v>-5.6283236483171016E-3</v>
      </c>
      <c r="O690">
        <v>8.7974240454147031E-3</v>
      </c>
    </row>
    <row r="691" spans="1:15" x14ac:dyDescent="0.25">
      <c r="A691" s="1">
        <v>44169</v>
      </c>
      <c r="B691">
        <v>122.06759599999999</v>
      </c>
      <c r="C691">
        <f t="shared" si="10"/>
        <v>-5.6283236483171016E-3</v>
      </c>
      <c r="D691" s="13">
        <f>LN(B691/B690) - VLOOKUP(A691, 'Risk Free'!A$1:C$784, 3)/252</f>
        <v>-5.6318950768885299E-3</v>
      </c>
      <c r="E691" s="13">
        <f>'S&amp;P'!D692</f>
        <v>-1.9406457818829208E-3</v>
      </c>
      <c r="N691">
        <v>1.2195233324496155E-2</v>
      </c>
      <c r="O691">
        <v>-1.9374711787083175E-3</v>
      </c>
    </row>
    <row r="692" spans="1:15" x14ac:dyDescent="0.25">
      <c r="A692" s="1">
        <v>44172</v>
      </c>
      <c r="B692">
        <v>123.565353</v>
      </c>
      <c r="C692">
        <f t="shared" si="10"/>
        <v>1.2195233324496155E-2</v>
      </c>
      <c r="D692" s="13">
        <f>LN(B692/B691) - VLOOKUP(A692, 'Risk Free'!A$1:C$784, 3)/252</f>
        <v>1.2192058721321552E-2</v>
      </c>
      <c r="E692" s="13">
        <f>'S&amp;P'!D693</f>
        <v>2.7796891611756905E-3</v>
      </c>
      <c r="N692">
        <v>5.0779863448732337E-3</v>
      </c>
      <c r="O692">
        <v>2.7832605897471193E-3</v>
      </c>
    </row>
    <row r="693" spans="1:15" x14ac:dyDescent="0.25">
      <c r="A693" s="1">
        <v>44173</v>
      </c>
      <c r="B693">
        <v>124.194412</v>
      </c>
      <c r="C693">
        <f t="shared" si="10"/>
        <v>5.0779863448732337E-3</v>
      </c>
      <c r="D693" s="13">
        <f>LN(B693/B692) - VLOOKUP(A693, 'Risk Free'!A$1:C$784, 3)/252</f>
        <v>5.0744149163018054E-3</v>
      </c>
      <c r="E693" s="13">
        <f>'S&amp;P'!D694</f>
        <v>-7.9841581638773005E-3</v>
      </c>
      <c r="N693">
        <v>-2.1125277829351346E-2</v>
      </c>
      <c r="O693">
        <v>-7.9809835607026966E-3</v>
      </c>
    </row>
    <row r="694" spans="1:15" x14ac:dyDescent="0.25">
      <c r="A694" s="1">
        <v>44174</v>
      </c>
      <c r="B694">
        <v>121.59828899999999</v>
      </c>
      <c r="C694">
        <f t="shared" si="10"/>
        <v>-2.1125277829351346E-2</v>
      </c>
      <c r="D694" s="13">
        <f>LN(B694/B693) - VLOOKUP(A694, 'Risk Free'!A$1:C$784, 3)/252</f>
        <v>-2.1128452432525948E-2</v>
      </c>
      <c r="E694" s="13">
        <f>'S&amp;P'!D695</f>
        <v>-1.2891171418306232E-3</v>
      </c>
      <c r="N694">
        <v>1.1917564012369279E-2</v>
      </c>
      <c r="O694">
        <v>-1.2859425386560199E-3</v>
      </c>
    </row>
    <row r="695" spans="1:15" x14ac:dyDescent="0.25">
      <c r="A695" s="1">
        <v>44175</v>
      </c>
      <c r="B695">
        <v>123.05611399999999</v>
      </c>
      <c r="C695">
        <f t="shared" si="10"/>
        <v>1.1917564012369279E-2</v>
      </c>
      <c r="D695" s="13">
        <f>LN(B695/B694) - VLOOKUP(A695, 'Risk Free'!A$1:C$784, 3)/252</f>
        <v>1.1914389409194676E-2</v>
      </c>
      <c r="E695" s="13">
        <f>'S&amp;P'!D696</f>
        <v>-1.2689354015580525E-3</v>
      </c>
      <c r="N695">
        <v>-6.7575785172799977E-3</v>
      </c>
      <c r="O695">
        <v>-1.2657607983834493E-3</v>
      </c>
    </row>
    <row r="696" spans="1:15" x14ac:dyDescent="0.25">
      <c r="A696" s="1">
        <v>44176</v>
      </c>
      <c r="B696">
        <v>122.227356</v>
      </c>
      <c r="C696">
        <f t="shared" si="10"/>
        <v>-6.7575785172799977E-3</v>
      </c>
      <c r="D696" s="13">
        <f>LN(B696/B695) - VLOOKUP(A696, 'Risk Free'!A$1:C$784, 3)/252</f>
        <v>-6.7607531204546007E-3</v>
      </c>
      <c r="E696" s="13">
        <f>'S&amp;P'!D697</f>
        <v>-4.3723676590978477E-3</v>
      </c>
      <c r="N696">
        <v>-5.1599854950892827E-3</v>
      </c>
      <c r="O696">
        <v>-4.3687962305264194E-3</v>
      </c>
    </row>
    <row r="697" spans="1:15" x14ac:dyDescent="0.25">
      <c r="A697" s="1">
        <v>44179</v>
      </c>
      <c r="B697">
        <v>121.59828899999999</v>
      </c>
      <c r="C697">
        <f t="shared" si="10"/>
        <v>-5.1599854950892827E-3</v>
      </c>
      <c r="D697" s="13">
        <f>LN(B697/B696) - VLOOKUP(A697, 'Risk Free'!A$1:C$784, 3)/252</f>
        <v>-5.163556923660711E-3</v>
      </c>
      <c r="E697" s="13">
        <f>'S&amp;P'!D698</f>
        <v>1.2835273023272174E-2</v>
      </c>
      <c r="N697">
        <v>4.8876177892879076E-2</v>
      </c>
      <c r="O697">
        <v>1.2838447626446777E-2</v>
      </c>
    </row>
    <row r="698" spans="1:15" x14ac:dyDescent="0.25">
      <c r="A698" s="1">
        <v>44180</v>
      </c>
      <c r="B698">
        <v>127.68918600000001</v>
      </c>
      <c r="C698">
        <f t="shared" si="10"/>
        <v>4.8876177892879076E-2</v>
      </c>
      <c r="D698" s="13">
        <f>LN(B698/B697) - VLOOKUP(A698, 'Risk Free'!A$1:C$784, 3)/252</f>
        <v>4.8873003289704474E-2</v>
      </c>
      <c r="E698" s="13">
        <f>'S&amp;P'!D699</f>
        <v>1.7677070183592131E-3</v>
      </c>
      <c r="N698">
        <v>-5.475180614430222E-4</v>
      </c>
      <c r="O698">
        <v>1.7712784469306416E-3</v>
      </c>
    </row>
    <row r="699" spans="1:15" x14ac:dyDescent="0.25">
      <c r="A699" s="1">
        <v>44181</v>
      </c>
      <c r="B699">
        <v>127.619293</v>
      </c>
      <c r="C699">
        <f t="shared" si="10"/>
        <v>-5.475180614430222E-4</v>
      </c>
      <c r="D699" s="13">
        <f>LN(B699/B698) - VLOOKUP(A699, 'Risk Free'!A$1:C$784, 3)/252</f>
        <v>-5.5108949001445072E-4</v>
      </c>
      <c r="E699" s="13">
        <f>'S&amp;P'!D700</f>
        <v>5.7379523444564531E-3</v>
      </c>
      <c r="N699">
        <v>6.9393283092915505E-3</v>
      </c>
      <c r="O699">
        <v>5.7411269476310561E-3</v>
      </c>
    </row>
    <row r="700" spans="1:15" x14ac:dyDescent="0.25">
      <c r="A700" s="1">
        <v>44182</v>
      </c>
      <c r="B700">
        <v>128.50796500000001</v>
      </c>
      <c r="C700">
        <f t="shared" si="10"/>
        <v>6.9393283092915505E-3</v>
      </c>
      <c r="D700" s="13">
        <f>LN(B700/B699) - VLOOKUP(A700, 'Risk Free'!A$1:C$784, 3)/252</f>
        <v>6.9361537061169475E-3</v>
      </c>
      <c r="E700" s="13">
        <f>'S&amp;P'!D701</f>
        <v>-3.5204531081977951E-3</v>
      </c>
      <c r="N700">
        <v>-1.5977727464762705E-2</v>
      </c>
      <c r="O700">
        <v>-3.5172785050231921E-3</v>
      </c>
    </row>
    <row r="701" spans="1:15" x14ac:dyDescent="0.25">
      <c r="A701" s="1">
        <v>44183</v>
      </c>
      <c r="B701">
        <v>126.47101600000001</v>
      </c>
      <c r="C701">
        <f t="shared" si="10"/>
        <v>-1.5977727464762705E-2</v>
      </c>
      <c r="D701" s="13">
        <f>LN(B701/B700) - VLOOKUP(A701, 'Risk Free'!A$1:C$784, 3)/252</f>
        <v>-1.5980902067937307E-2</v>
      </c>
      <c r="E701" s="13">
        <f>'S&amp;P'!D702</f>
        <v>-3.9175024655495423E-3</v>
      </c>
      <c r="N701">
        <v>1.2319137042852818E-2</v>
      </c>
      <c r="O701">
        <v>-3.913931036978114E-3</v>
      </c>
    </row>
    <row r="702" spans="1:15" x14ac:dyDescent="0.25">
      <c r="A702" s="1">
        <v>44186</v>
      </c>
      <c r="B702">
        <v>128.03866600000001</v>
      </c>
      <c r="C702">
        <f t="shared" si="10"/>
        <v>1.2319137042852818E-2</v>
      </c>
      <c r="D702" s="13">
        <f>LN(B702/B701) - VLOOKUP(A702, 'Risk Free'!A$1:C$784, 3)/252</f>
        <v>1.2315565614281388E-2</v>
      </c>
      <c r="E702" s="13">
        <f>'S&amp;P'!D703</f>
        <v>-2.0788399127142855E-3</v>
      </c>
      <c r="N702">
        <v>2.8066954173359158E-2</v>
      </c>
      <c r="O702">
        <v>-2.0752684841428568E-3</v>
      </c>
    </row>
    <row r="703" spans="1:15" x14ac:dyDescent="0.25">
      <c r="A703" s="1">
        <v>44187</v>
      </c>
      <c r="B703">
        <v>131.68322800000001</v>
      </c>
      <c r="C703">
        <f t="shared" si="10"/>
        <v>2.8066954173359158E-2</v>
      </c>
      <c r="D703" s="13">
        <f>LN(B703/B702) - VLOOKUP(A703, 'Risk Free'!A$1:C$784, 3)/252</f>
        <v>2.8063382744787729E-2</v>
      </c>
      <c r="E703" s="13">
        <f>'S&amp;P'!D704</f>
        <v>7.4196184522109685E-4</v>
      </c>
      <c r="N703">
        <v>-7.0004674685236971E-3</v>
      </c>
      <c r="O703">
        <v>7.4553327379252537E-4</v>
      </c>
    </row>
    <row r="704" spans="1:15" x14ac:dyDescent="0.25">
      <c r="A704" s="1">
        <v>44188</v>
      </c>
      <c r="B704">
        <v>130.76460299999999</v>
      </c>
      <c r="C704">
        <f t="shared" si="10"/>
        <v>-7.0004674685236971E-3</v>
      </c>
      <c r="D704" s="13">
        <f>LN(B704/B703) - VLOOKUP(A704, 'Risk Free'!A$1:C$784, 3)/252</f>
        <v>-7.0040388970951254E-3</v>
      </c>
      <c r="E704" s="13">
        <f>'S&amp;P'!D705</f>
        <v>3.5267653743567195E-3</v>
      </c>
      <c r="N704">
        <v>7.6826223334359551E-3</v>
      </c>
      <c r="O704">
        <v>3.5303368029281483E-3</v>
      </c>
    </row>
    <row r="705" spans="1:15" x14ac:dyDescent="0.25">
      <c r="A705" s="1">
        <v>44189</v>
      </c>
      <c r="B705">
        <v>131.773087</v>
      </c>
      <c r="C705">
        <f t="shared" si="10"/>
        <v>7.6826223334359551E-3</v>
      </c>
      <c r="D705" s="13">
        <f>LN(B705/B704) - VLOOKUP(A705, 'Risk Free'!A$1:C$784, 3)/252</f>
        <v>7.6790509048645268E-3</v>
      </c>
      <c r="E705" s="13">
        <f>'S&amp;P'!D706</f>
        <v>8.6803295240042745E-3</v>
      </c>
      <c r="N705">
        <v>3.5141028114055485E-2</v>
      </c>
      <c r="O705">
        <v>8.6846946033693542E-3</v>
      </c>
    </row>
    <row r="706" spans="1:15" x14ac:dyDescent="0.25">
      <c r="A706" s="1">
        <v>44193</v>
      </c>
      <c r="B706">
        <v>136.486053</v>
      </c>
      <c r="C706">
        <f t="shared" si="10"/>
        <v>3.5141028114055485E-2</v>
      </c>
      <c r="D706" s="13">
        <f>LN(B706/B705) - VLOOKUP(A706, 'Risk Free'!A$1:C$784, 3)/252</f>
        <v>3.5136663034690409E-2</v>
      </c>
      <c r="E706" s="13">
        <f>'S&amp;P'!D707</f>
        <v>-2.2338148039797575E-3</v>
      </c>
      <c r="N706">
        <v>-1.3404285002598859E-2</v>
      </c>
      <c r="O706">
        <v>-2.2298465500115035E-3</v>
      </c>
    </row>
    <row r="707" spans="1:15" x14ac:dyDescent="0.25">
      <c r="A707" s="1">
        <v>44194</v>
      </c>
      <c r="B707">
        <v>134.66876199999999</v>
      </c>
      <c r="C707">
        <f t="shared" si="10"/>
        <v>-1.3404285002598859E-2</v>
      </c>
      <c r="D707" s="13">
        <f>LN(B707/B706) - VLOOKUP(A707, 'Risk Free'!A$1:C$784, 3)/252</f>
        <v>-1.3408253256567113E-2</v>
      </c>
      <c r="E707" s="13">
        <f>'S&amp;P'!D708</f>
        <v>1.3374735059463051E-3</v>
      </c>
      <c r="N707">
        <v>-8.5632967322342053E-3</v>
      </c>
      <c r="O707">
        <v>1.3406481091209083E-3</v>
      </c>
    </row>
    <row r="708" spans="1:15" x14ac:dyDescent="0.25">
      <c r="A708" s="1">
        <v>44195</v>
      </c>
      <c r="B708">
        <v>133.520477</v>
      </c>
      <c r="C708">
        <f t="shared" ref="C708:C757" si="11">LN(B708/B707)</f>
        <v>-8.5632967322342053E-3</v>
      </c>
      <c r="D708" s="13">
        <f>LN(B708/B707) - VLOOKUP(A708, 'Risk Free'!A$1:C$784, 3)/252</f>
        <v>-8.5664713354088092E-3</v>
      </c>
      <c r="E708" s="13">
        <f>'S&amp;P'!D709</f>
        <v>6.4146255502206548E-3</v>
      </c>
      <c r="N708">
        <v>-7.7324346482011532E-3</v>
      </c>
      <c r="O708">
        <v>6.4181969787920831E-3</v>
      </c>
    </row>
    <row r="709" spans="1:15" x14ac:dyDescent="0.25">
      <c r="A709" s="1">
        <v>44196</v>
      </c>
      <c r="B709">
        <v>132.49202</v>
      </c>
      <c r="C709">
        <f t="shared" si="11"/>
        <v>-7.7324346482011532E-3</v>
      </c>
      <c r="D709" s="13">
        <f>LN(B709/B708) - VLOOKUP(A709, 'Risk Free'!A$1:C$784, 3)/252</f>
        <v>-7.7360060767725815E-3</v>
      </c>
      <c r="E709" s="13">
        <f>'S&amp;P'!D710</f>
        <v>-1.4868289551944393E-2</v>
      </c>
      <c r="N709">
        <v>-2.5029882410080209E-2</v>
      </c>
      <c r="O709">
        <v>-1.4864718123372964E-2</v>
      </c>
    </row>
    <row r="710" spans="1:15" x14ac:dyDescent="0.25">
      <c r="A710" s="1">
        <v>44200</v>
      </c>
      <c r="B710">
        <v>129.21691899999999</v>
      </c>
      <c r="C710">
        <f t="shared" si="11"/>
        <v>-2.5029882410080209E-2</v>
      </c>
      <c r="D710" s="13">
        <f>LN(B710/B709) - VLOOKUP(A710, 'Risk Free'!A$1:C$784, 3)/252</f>
        <v>-2.5033453838651638E-2</v>
      </c>
      <c r="E710" s="13">
        <f>'S&amp;P'!D711</f>
        <v>7.0540047421506291E-3</v>
      </c>
      <c r="N710">
        <v>1.2287861382459863E-2</v>
      </c>
      <c r="O710">
        <v>7.0575761707220575E-3</v>
      </c>
    </row>
    <row r="711" spans="1:15" x14ac:dyDescent="0.25">
      <c r="A711" s="1">
        <v>44201</v>
      </c>
      <c r="B711">
        <v>130.814514</v>
      </c>
      <c r="C711">
        <f t="shared" si="11"/>
        <v>1.2287861382459863E-2</v>
      </c>
      <c r="D711" s="13">
        <f>LN(B711/B710) - VLOOKUP(A711, 'Risk Free'!A$1:C$784, 3)/252</f>
        <v>1.2284289953888434E-2</v>
      </c>
      <c r="E711" s="13">
        <f>'S&amp;P'!D712</f>
        <v>5.6900894376461916E-3</v>
      </c>
      <c r="N711">
        <v>-3.4241086035669457E-2</v>
      </c>
      <c r="O711">
        <v>5.6936608662176199E-3</v>
      </c>
    </row>
    <row r="712" spans="1:15" x14ac:dyDescent="0.25">
      <c r="A712" s="1">
        <v>44202</v>
      </c>
      <c r="B712">
        <v>126.411102</v>
      </c>
      <c r="C712">
        <f t="shared" si="11"/>
        <v>-3.4241086035669457E-2</v>
      </c>
      <c r="D712" s="13">
        <f>LN(B712/B711) - VLOOKUP(A712, 'Risk Free'!A$1:C$784, 3)/252</f>
        <v>-3.4244657464240887E-2</v>
      </c>
      <c r="E712" s="13">
        <f>'S&amp;P'!D713</f>
        <v>1.4734649749769464E-2</v>
      </c>
      <c r="N712">
        <v>3.3553930808562248E-2</v>
      </c>
      <c r="O712">
        <v>1.4738221178340893E-2</v>
      </c>
    </row>
    <row r="713" spans="1:15" x14ac:dyDescent="0.25">
      <c r="A713" s="1">
        <v>44203</v>
      </c>
      <c r="B713">
        <v>130.72465500000001</v>
      </c>
      <c r="C713">
        <f t="shared" si="11"/>
        <v>3.3553930808562248E-2</v>
      </c>
      <c r="D713" s="13">
        <f>LN(B713/B712) - VLOOKUP(A713, 'Risk Free'!A$1:C$784, 3)/252</f>
        <v>3.3550359379990818E-2</v>
      </c>
      <c r="E713" s="13">
        <f>'S&amp;P'!D714</f>
        <v>5.4736909329310864E-3</v>
      </c>
      <c r="N713">
        <v>8.5941668632745008E-3</v>
      </c>
      <c r="O713">
        <v>5.4768655361056894E-3</v>
      </c>
    </row>
    <row r="714" spans="1:15" x14ac:dyDescent="0.25">
      <c r="A714" s="1">
        <v>44204</v>
      </c>
      <c r="B714">
        <v>131.85296600000001</v>
      </c>
      <c r="C714">
        <f t="shared" si="11"/>
        <v>8.5941668632745008E-3</v>
      </c>
      <c r="D714" s="13">
        <f>LN(B714/B713) - VLOOKUP(A714, 'Risk Free'!A$1:C$784, 3)/252</f>
        <v>8.5909922600998969E-3</v>
      </c>
      <c r="E714" s="13">
        <f>'S&amp;P'!D715</f>
        <v>-6.5795483648389778E-3</v>
      </c>
      <c r="N714">
        <v>-2.352324476904771E-2</v>
      </c>
      <c r="O714">
        <v>-6.5763737616643747E-3</v>
      </c>
    </row>
    <row r="715" spans="1:15" x14ac:dyDescent="0.25">
      <c r="A715" s="1">
        <v>44207</v>
      </c>
      <c r="B715">
        <v>128.78755200000001</v>
      </c>
      <c r="C715">
        <f t="shared" si="11"/>
        <v>-2.352324476904771E-2</v>
      </c>
      <c r="D715" s="13">
        <f>LN(B715/B714) - VLOOKUP(A715, 'Risk Free'!A$1:C$784, 3)/252</f>
        <v>-2.3526419372222312E-2</v>
      </c>
      <c r="E715" s="13">
        <f>'S&amp;P'!D716</f>
        <v>4.1217428839462926E-4</v>
      </c>
      <c r="N715">
        <v>-1.3965521486551426E-3</v>
      </c>
      <c r="O715">
        <v>4.1574571696605784E-4</v>
      </c>
    </row>
    <row r="716" spans="1:15" x14ac:dyDescent="0.25">
      <c r="A716" s="1">
        <v>44208</v>
      </c>
      <c r="B716">
        <v>128.60781900000001</v>
      </c>
      <c r="C716">
        <f t="shared" si="11"/>
        <v>-1.3965521486551426E-3</v>
      </c>
      <c r="D716" s="13">
        <f>LN(B716/B715) - VLOOKUP(A716, 'Risk Free'!A$1:C$784, 3)/252</f>
        <v>-1.4001235772265711E-3</v>
      </c>
      <c r="E716" s="13">
        <f>'S&amp;P'!D717</f>
        <v>2.2694464741998825E-3</v>
      </c>
      <c r="N716">
        <v>1.6096473342585679E-2</v>
      </c>
      <c r="O716">
        <v>2.2730179027713113E-3</v>
      </c>
    </row>
    <row r="717" spans="1:15" x14ac:dyDescent="0.25">
      <c r="A717" s="1">
        <v>44209</v>
      </c>
      <c r="B717">
        <v>130.69470200000001</v>
      </c>
      <c r="C717">
        <f t="shared" si="11"/>
        <v>1.6096473342585679E-2</v>
      </c>
      <c r="D717" s="13">
        <f>LN(B717/B716) - VLOOKUP(A717, 'Risk Free'!A$1:C$784, 3)/252</f>
        <v>1.6092901914014249E-2</v>
      </c>
      <c r="E717" s="13">
        <f>'S&amp;P'!D718</f>
        <v>-3.7640717196250175E-3</v>
      </c>
      <c r="N717">
        <v>-1.5242706322613792E-2</v>
      </c>
      <c r="O717">
        <v>-3.7605002910535887E-3</v>
      </c>
    </row>
    <row r="718" spans="1:15" x14ac:dyDescent="0.25">
      <c r="A718" s="1">
        <v>44210</v>
      </c>
      <c r="B718">
        <v>128.71766700000001</v>
      </c>
      <c r="C718">
        <f t="shared" si="11"/>
        <v>-1.5242706322613792E-2</v>
      </c>
      <c r="D718" s="13">
        <f>LN(B718/B717) - VLOOKUP(A718, 'Risk Free'!A$1:C$784, 3)/252</f>
        <v>-1.5246277751185221E-2</v>
      </c>
      <c r="E718" s="13">
        <f>'S&amp;P'!D719</f>
        <v>-7.2195619351655676E-3</v>
      </c>
      <c r="N718">
        <v>-1.3825753887918556E-2</v>
      </c>
      <c r="O718">
        <v>-7.2159905065941393E-3</v>
      </c>
    </row>
    <row r="719" spans="1:15" x14ac:dyDescent="0.25">
      <c r="A719" s="1">
        <v>44211</v>
      </c>
      <c r="B719">
        <v>126.950294</v>
      </c>
      <c r="C719">
        <f t="shared" si="11"/>
        <v>-1.3825753887918556E-2</v>
      </c>
      <c r="D719" s="13">
        <f>LN(B719/B718) - VLOOKUP(A719, 'Risk Free'!A$1:C$784, 3)/252</f>
        <v>-1.3829325316489985E-2</v>
      </c>
      <c r="E719" s="13">
        <f>'S&amp;P'!D720</f>
        <v>8.0999093429385792E-3</v>
      </c>
      <c r="N719">
        <v>5.4124346592740926E-3</v>
      </c>
      <c r="O719">
        <v>8.1034807715100084E-3</v>
      </c>
    </row>
    <row r="720" spans="1:15" x14ac:dyDescent="0.25">
      <c r="A720" s="1">
        <v>44215</v>
      </c>
      <c r="B720">
        <v>127.639267</v>
      </c>
      <c r="C720">
        <f t="shared" si="11"/>
        <v>5.4124346592740926E-3</v>
      </c>
      <c r="D720" s="13">
        <f>LN(B720/B719) - VLOOKUP(A720, 'Risk Free'!A$1:C$784, 3)/252</f>
        <v>5.4088632307026643E-3</v>
      </c>
      <c r="E720" s="13">
        <f>'S&amp;P'!D721</f>
        <v>1.383619428451118E-2</v>
      </c>
      <c r="N720">
        <v>3.2327858314244597E-2</v>
      </c>
      <c r="O720">
        <v>1.3839368887685784E-2</v>
      </c>
    </row>
    <row r="721" spans="1:15" x14ac:dyDescent="0.25">
      <c r="A721" s="1">
        <v>44216</v>
      </c>
      <c r="B721">
        <v>131.83299299999999</v>
      </c>
      <c r="C721">
        <f t="shared" si="11"/>
        <v>3.2327858314244597E-2</v>
      </c>
      <c r="D721" s="13">
        <f>LN(B721/B720) - VLOOKUP(A721, 'Risk Free'!A$1:C$784, 3)/252</f>
        <v>3.2324683711069994E-2</v>
      </c>
      <c r="E721" s="13">
        <f>'S&amp;P'!D722</f>
        <v>3.131093442843623E-4</v>
      </c>
      <c r="N721">
        <v>3.6002400356316869E-2</v>
      </c>
      <c r="O721">
        <v>3.1668077285579088E-4</v>
      </c>
    </row>
    <row r="722" spans="1:15" x14ac:dyDescent="0.25">
      <c r="A722" s="1">
        <v>44217</v>
      </c>
      <c r="B722">
        <v>136.66577100000001</v>
      </c>
      <c r="C722">
        <f t="shared" si="11"/>
        <v>3.6002400356316869E-2</v>
      </c>
      <c r="D722" s="13">
        <f>LN(B722/B721) - VLOOKUP(A722, 'Risk Free'!A$1:C$784, 3)/252</f>
        <v>3.599882892774544E-2</v>
      </c>
      <c r="E722" s="13">
        <f>'S&amp;P'!D723</f>
        <v>-3.0183018981028461E-3</v>
      </c>
      <c r="N722">
        <v>1.5945939161713347E-2</v>
      </c>
      <c r="O722">
        <v>-3.0151272949282431E-3</v>
      </c>
    </row>
    <row r="723" spans="1:15" x14ac:dyDescent="0.25">
      <c r="A723" s="1">
        <v>44218</v>
      </c>
      <c r="B723">
        <v>138.862503</v>
      </c>
      <c r="C723">
        <f t="shared" si="11"/>
        <v>1.5945939161713347E-2</v>
      </c>
      <c r="D723" s="13">
        <f>LN(B723/B722) - VLOOKUP(A723, 'Risk Free'!A$1:C$784, 3)/252</f>
        <v>1.5942764558538745E-2</v>
      </c>
      <c r="E723" s="13">
        <f>'S&amp;P'!D724</f>
        <v>3.6057105949766732E-3</v>
      </c>
      <c r="N723">
        <v>2.7307617936013003E-2</v>
      </c>
      <c r="O723">
        <v>3.609282023548102E-3</v>
      </c>
    </row>
    <row r="724" spans="1:15" x14ac:dyDescent="0.25">
      <c r="A724" s="1">
        <v>44221</v>
      </c>
      <c r="B724">
        <v>142.70675700000001</v>
      </c>
      <c r="C724">
        <f t="shared" si="11"/>
        <v>2.7307617936013003E-2</v>
      </c>
      <c r="D724" s="13">
        <f>LN(B724/B723) - VLOOKUP(A724, 'Risk Free'!A$1:C$784, 3)/252</f>
        <v>2.7304046507441573E-2</v>
      </c>
      <c r="E724" s="13">
        <f>'S&amp;P'!D725</f>
        <v>-1.4927235172529345E-3</v>
      </c>
      <c r="N724">
        <v>1.6778323900925793E-3</v>
      </c>
      <c r="O724">
        <v>-1.4899457394751568E-3</v>
      </c>
    </row>
    <row r="725" spans="1:15" x14ac:dyDescent="0.25">
      <c r="A725" s="1">
        <v>44222</v>
      </c>
      <c r="B725">
        <v>142.94639599999999</v>
      </c>
      <c r="C725">
        <f t="shared" si="11"/>
        <v>1.6778323900925793E-3</v>
      </c>
      <c r="D725" s="13">
        <f>LN(B725/B724) - VLOOKUP(A725, 'Risk Free'!A$1:C$784, 3)/252</f>
        <v>1.6750546123148015E-3</v>
      </c>
      <c r="E725" s="13">
        <f>'S&amp;P'!D726</f>
        <v>-2.6016464495223282E-2</v>
      </c>
      <c r="N725">
        <v>-7.7133771910074247E-3</v>
      </c>
      <c r="O725">
        <v>-2.601328989204868E-2</v>
      </c>
    </row>
    <row r="726" spans="1:15" x14ac:dyDescent="0.25">
      <c r="A726" s="1">
        <v>44223</v>
      </c>
      <c r="B726">
        <v>141.848038</v>
      </c>
      <c r="C726">
        <f t="shared" si="11"/>
        <v>-7.7133771910074247E-3</v>
      </c>
      <c r="D726" s="13">
        <f>LN(B726/B725) - VLOOKUP(A726, 'Risk Free'!A$1:C$784, 3)/252</f>
        <v>-7.7165517941820277E-3</v>
      </c>
      <c r="E726" s="13">
        <f>'S&amp;P'!D727</f>
        <v>9.7105571498216758E-3</v>
      </c>
      <c r="N726">
        <v>-3.5611870347844507E-2</v>
      </c>
      <c r="O726">
        <v>9.7133349275994544E-3</v>
      </c>
    </row>
    <row r="727" spans="1:15" x14ac:dyDescent="0.25">
      <c r="A727" s="1">
        <v>44224</v>
      </c>
      <c r="B727">
        <v>136.88545199999999</v>
      </c>
      <c r="C727">
        <f t="shared" si="11"/>
        <v>-3.5611870347844507E-2</v>
      </c>
      <c r="D727" s="13">
        <f>LN(B727/B726) - VLOOKUP(A727, 'Risk Free'!A$1:C$784, 3)/252</f>
        <v>-3.5614648125622282E-2</v>
      </c>
      <c r="E727" s="13">
        <f>'S&amp;P'!D728</f>
        <v>-1.9502786919508814E-2</v>
      </c>
      <c r="N727">
        <v>-3.8138792954951581E-2</v>
      </c>
      <c r="O727">
        <v>-1.9500405967127862E-2</v>
      </c>
    </row>
    <row r="728" spans="1:15" x14ac:dyDescent="0.25">
      <c r="A728" s="1">
        <v>44225</v>
      </c>
      <c r="B728">
        <v>131.76310699999999</v>
      </c>
      <c r="C728">
        <f t="shared" si="11"/>
        <v>-3.8138792954951581E-2</v>
      </c>
      <c r="D728" s="13">
        <f>LN(B728/B727) - VLOOKUP(A728, 'Risk Free'!A$1:C$784, 3)/252</f>
        <v>-3.8141173907332536E-2</v>
      </c>
      <c r="E728" s="13">
        <f>'S&amp;P'!D729</f>
        <v>1.5921491362940556E-2</v>
      </c>
      <c r="N728">
        <v>1.6385152232595058E-2</v>
      </c>
      <c r="O728">
        <v>1.5924269140718334E-2</v>
      </c>
    </row>
    <row r="729" spans="1:15" x14ac:dyDescent="0.25">
      <c r="A729" s="1">
        <v>44228</v>
      </c>
      <c r="B729">
        <v>133.93985000000001</v>
      </c>
      <c r="C729">
        <f t="shared" si="11"/>
        <v>1.6385152232595058E-2</v>
      </c>
      <c r="D729" s="13">
        <f>LN(B729/B728) - VLOOKUP(A729, 'Risk Free'!A$1:C$784, 3)/252</f>
        <v>1.6382374454817279E-2</v>
      </c>
      <c r="E729" s="13">
        <f>'S&amp;P'!D730</f>
        <v>1.3799764187871435E-2</v>
      </c>
      <c r="N729">
        <v>6.316724982926355E-3</v>
      </c>
      <c r="O729">
        <v>1.3802541965649213E-2</v>
      </c>
    </row>
    <row r="730" spans="1:15" x14ac:dyDescent="0.25">
      <c r="A730" s="1">
        <v>44229</v>
      </c>
      <c r="B730">
        <v>134.788589</v>
      </c>
      <c r="C730">
        <f t="shared" si="11"/>
        <v>6.316724982926355E-3</v>
      </c>
      <c r="D730" s="13">
        <f>LN(B730/B729) - VLOOKUP(A730, 'Risk Free'!A$1:C$784, 3)/252</f>
        <v>6.3139472051485773E-3</v>
      </c>
      <c r="E730" s="13">
        <f>'S&amp;P'!D731</f>
        <v>1.0067090244075504E-3</v>
      </c>
      <c r="N730">
        <v>-7.8087455378939704E-3</v>
      </c>
      <c r="O730">
        <v>1.0082963259948519E-3</v>
      </c>
    </row>
    <row r="731" spans="1:15" x14ac:dyDescent="0.25">
      <c r="A731" s="1">
        <v>44230</v>
      </c>
      <c r="B731">
        <v>133.74015800000001</v>
      </c>
      <c r="C731">
        <f t="shared" si="11"/>
        <v>-7.8087455378939704E-3</v>
      </c>
      <c r="D731" s="13">
        <f>LN(B731/B730) - VLOOKUP(A731, 'Risk Free'!A$1:C$784, 3)/252</f>
        <v>-7.8103328394812724E-3</v>
      </c>
      <c r="E731" s="13">
        <f>'S&amp;P'!D732</f>
        <v>1.0793242467350722E-2</v>
      </c>
      <c r="N731">
        <v>2.5431567268093067E-2</v>
      </c>
      <c r="O731">
        <v>1.0794829768938023E-2</v>
      </c>
    </row>
    <row r="732" spans="1:15" x14ac:dyDescent="0.25">
      <c r="A732" s="1">
        <v>44231</v>
      </c>
      <c r="B732">
        <v>137.18499800000001</v>
      </c>
      <c r="C732">
        <f t="shared" si="11"/>
        <v>2.5431567268093067E-2</v>
      </c>
      <c r="D732" s="13">
        <f>LN(B732/B731) - VLOOKUP(A732, 'Risk Free'!A$1:C$784, 3)/252</f>
        <v>2.5429979966505766E-2</v>
      </c>
      <c r="E732" s="13">
        <f>'S&amp;P'!D733</f>
        <v>3.8887065093630262E-3</v>
      </c>
      <c r="N732">
        <v>-3.1028370792656004E-3</v>
      </c>
      <c r="O732">
        <v>3.8898969855535024E-3</v>
      </c>
    </row>
    <row r="733" spans="1:15" x14ac:dyDescent="0.25">
      <c r="A733" s="1">
        <v>44232</v>
      </c>
      <c r="B733">
        <v>136.759995</v>
      </c>
      <c r="C733">
        <f t="shared" si="11"/>
        <v>-3.1028370792656004E-3</v>
      </c>
      <c r="D733" s="13">
        <f>LN(B733/B732) - VLOOKUP(A733, 'Risk Free'!A$1:C$784, 3)/252</f>
        <v>-3.1040275554560766E-3</v>
      </c>
      <c r="E733" s="13">
        <f>'S&amp;P'!D734</f>
        <v>7.3701210029022404E-3</v>
      </c>
      <c r="N733">
        <v>1.0962766512355362E-3</v>
      </c>
      <c r="O733">
        <v>7.3721051298863676E-3</v>
      </c>
    </row>
    <row r="734" spans="1:15" x14ac:dyDescent="0.25">
      <c r="A734" s="1">
        <v>44235</v>
      </c>
      <c r="B734">
        <v>136.91000399999999</v>
      </c>
      <c r="C734">
        <f t="shared" si="11"/>
        <v>1.0962766512355362E-3</v>
      </c>
      <c r="D734" s="13">
        <f>LN(B734/B733) - VLOOKUP(A734, 'Risk Free'!A$1:C$784, 3)/252</f>
        <v>1.0942925242514092E-3</v>
      </c>
      <c r="E734" s="13">
        <f>'S&amp;P'!D735</f>
        <v>-1.115705283345136E-3</v>
      </c>
      <c r="N734">
        <v>-6.5954291792789726E-3</v>
      </c>
      <c r="O734">
        <v>-1.1141179817578345E-3</v>
      </c>
    </row>
    <row r="735" spans="1:15" x14ac:dyDescent="0.25">
      <c r="A735" s="1">
        <v>44236</v>
      </c>
      <c r="B735">
        <v>136.009995</v>
      </c>
      <c r="C735">
        <f t="shared" si="11"/>
        <v>-6.5954291792789726E-3</v>
      </c>
      <c r="D735" s="13">
        <f>LN(B735/B734) - VLOOKUP(A735, 'Risk Free'!A$1:C$784, 3)/252</f>
        <v>-6.5970164808662746E-3</v>
      </c>
      <c r="E735" s="13">
        <f>'S&amp;P'!D736</f>
        <v>-3.4720367086142352E-4</v>
      </c>
      <c r="N735">
        <v>-4.5688805617090759E-3</v>
      </c>
      <c r="O735">
        <v>-3.4521954387729651E-4</v>
      </c>
    </row>
    <row r="736" spans="1:15" x14ac:dyDescent="0.25">
      <c r="A736" s="1">
        <v>44237</v>
      </c>
      <c r="B736">
        <v>135.38999899999999</v>
      </c>
      <c r="C736">
        <f t="shared" si="11"/>
        <v>-4.5688805617090759E-3</v>
      </c>
      <c r="D736" s="13">
        <f>LN(B736/B735) - VLOOKUP(A736, 'Risk Free'!A$1:C$784, 3)/252</f>
        <v>-4.5708646886932032E-3</v>
      </c>
      <c r="E736" s="13">
        <f>'S&amp;P'!D737</f>
        <v>1.6590906378588033E-3</v>
      </c>
      <c r="N736">
        <v>-1.9221800695494299E-3</v>
      </c>
      <c r="O736">
        <v>1.6610747648429303E-3</v>
      </c>
    </row>
    <row r="737" spans="1:15" x14ac:dyDescent="0.25">
      <c r="A737" s="1">
        <v>44238</v>
      </c>
      <c r="B737">
        <v>135.13000500000001</v>
      </c>
      <c r="C737">
        <f t="shared" si="11"/>
        <v>-1.9221800695494299E-3</v>
      </c>
      <c r="D737" s="13">
        <f>LN(B737/B736) - VLOOKUP(A737, 'Risk Free'!A$1:C$784, 3)/252</f>
        <v>-1.9241641965335569E-3</v>
      </c>
      <c r="E737" s="13">
        <f>'S&amp;P'!D738</f>
        <v>4.6983338474387466E-3</v>
      </c>
      <c r="N737">
        <v>1.7744182104882885E-3</v>
      </c>
      <c r="O737">
        <v>4.6999211490260486E-3</v>
      </c>
    </row>
    <row r="738" spans="1:15" x14ac:dyDescent="0.25">
      <c r="A738" s="1">
        <v>44239</v>
      </c>
      <c r="B738">
        <v>135.36999499999999</v>
      </c>
      <c r="C738">
        <f t="shared" si="11"/>
        <v>1.7744182104882885E-3</v>
      </c>
      <c r="D738" s="13">
        <f>LN(B738/B737) - VLOOKUP(A738, 'Risk Free'!A$1:C$784, 3)/252</f>
        <v>1.772830908900987E-3</v>
      </c>
      <c r="E738" s="13">
        <f>'S&amp;P'!D739</f>
        <v>-5.7102431156721566E-4</v>
      </c>
      <c r="N738">
        <v>-1.623503803280716E-2</v>
      </c>
      <c r="O738">
        <v>-5.6943700997991403E-4</v>
      </c>
    </row>
    <row r="739" spans="1:15" x14ac:dyDescent="0.25">
      <c r="A739" s="1">
        <v>44243</v>
      </c>
      <c r="B739">
        <v>133.19000199999999</v>
      </c>
      <c r="C739">
        <f t="shared" si="11"/>
        <v>-1.623503803280716E-2</v>
      </c>
      <c r="D739" s="13">
        <f>LN(B739/B738) - VLOOKUP(A739, 'Risk Free'!A$1:C$784, 3)/252</f>
        <v>-1.6236625334394461E-2</v>
      </c>
      <c r="E739" s="13">
        <f>'S&amp;P'!D740</f>
        <v>-3.2203817361610318E-4</v>
      </c>
      <c r="N739">
        <v>-1.7801523130589188E-2</v>
      </c>
      <c r="O739">
        <v>-3.2045087202880161E-4</v>
      </c>
    </row>
    <row r="740" spans="1:15" x14ac:dyDescent="0.25">
      <c r="A740" s="1">
        <v>44244</v>
      </c>
      <c r="B740">
        <v>130.83999600000001</v>
      </c>
      <c r="C740">
        <f t="shared" si="11"/>
        <v>-1.7801523130589188E-2</v>
      </c>
      <c r="D740" s="13">
        <f>LN(B740/B739) - VLOOKUP(A740, 'Risk Free'!A$1:C$784, 3)/252</f>
        <v>-1.780311043217649E-2</v>
      </c>
      <c r="E740" s="13">
        <f>'S&amp;P'!D741</f>
        <v>-4.426777345817496E-3</v>
      </c>
      <c r="N740">
        <v>-8.6739287793712472E-3</v>
      </c>
      <c r="O740">
        <v>-4.4255868696270202E-3</v>
      </c>
    </row>
    <row r="741" spans="1:15" x14ac:dyDescent="0.25">
      <c r="A741" s="1">
        <v>44245</v>
      </c>
      <c r="B741">
        <v>129.71000699999999</v>
      </c>
      <c r="C741">
        <f t="shared" si="11"/>
        <v>-8.6739287793712472E-3</v>
      </c>
      <c r="D741" s="13">
        <f>LN(B741/B740) - VLOOKUP(A741, 'Risk Free'!A$1:C$784, 3)/252</f>
        <v>-8.6751192555617231E-3</v>
      </c>
      <c r="E741" s="13">
        <f>'S&amp;P'!D742</f>
        <v>-1.8582038836363541E-3</v>
      </c>
      <c r="N741">
        <v>1.2326683028385714E-3</v>
      </c>
      <c r="O741">
        <v>-1.8566165820490526E-3</v>
      </c>
    </row>
    <row r="742" spans="1:15" x14ac:dyDescent="0.25">
      <c r="A742" s="1">
        <v>44246</v>
      </c>
      <c r="B742">
        <v>129.86999499999999</v>
      </c>
      <c r="C742">
        <f t="shared" si="11"/>
        <v>1.2326683028385714E-3</v>
      </c>
      <c r="D742" s="13">
        <f>LN(B742/B741) - VLOOKUP(A742, 'Risk Free'!A$1:C$784, 3)/252</f>
        <v>1.2310810012512699E-3</v>
      </c>
      <c r="E742" s="13">
        <f>'S&amp;P'!D743</f>
        <v>-7.7640933687238515E-3</v>
      </c>
      <c r="N742">
        <v>-3.0252004670481607E-2</v>
      </c>
      <c r="O742">
        <v>-7.7629028925333757E-3</v>
      </c>
    </row>
    <row r="743" spans="1:15" x14ac:dyDescent="0.25">
      <c r="A743" s="1">
        <v>44249</v>
      </c>
      <c r="B743">
        <v>126</v>
      </c>
      <c r="C743">
        <f t="shared" si="11"/>
        <v>-3.0252004670481607E-2</v>
      </c>
      <c r="D743" s="13">
        <f>LN(B743/B742) - VLOOKUP(A743, 'Risk Free'!A$1:C$784, 3)/252</f>
        <v>-3.0253195146672084E-2</v>
      </c>
      <c r="E743" s="13">
        <f>'S&amp;P'!D744</f>
        <v>1.253912117636263E-3</v>
      </c>
      <c r="N743">
        <v>-1.1117209073544143E-3</v>
      </c>
      <c r="O743">
        <v>1.2554994192235645E-3</v>
      </c>
    </row>
    <row r="744" spans="1:15" x14ac:dyDescent="0.25">
      <c r="A744" s="1">
        <v>44250</v>
      </c>
      <c r="B744">
        <v>125.860001</v>
      </c>
      <c r="C744">
        <f t="shared" si="11"/>
        <v>-1.1117209073544143E-3</v>
      </c>
      <c r="D744" s="13">
        <f>LN(B744/B743) - VLOOKUP(A744, 'Risk Free'!A$1:C$784, 3)/252</f>
        <v>-1.1133082089417158E-3</v>
      </c>
      <c r="E744" s="13">
        <f>'S&amp;P'!D745</f>
        <v>1.1286524801591688E-2</v>
      </c>
      <c r="N744">
        <v>-4.0603773951463865E-3</v>
      </c>
      <c r="O744">
        <v>1.1287715277782164E-2</v>
      </c>
    </row>
    <row r="745" spans="1:15" x14ac:dyDescent="0.25">
      <c r="A745" s="1">
        <v>44251</v>
      </c>
      <c r="B745">
        <v>125.349998</v>
      </c>
      <c r="C745">
        <f t="shared" si="11"/>
        <v>-4.0603773951463865E-3</v>
      </c>
      <c r="D745" s="13">
        <f>LN(B745/B744) - VLOOKUP(A745, 'Risk Free'!A$1:C$784, 3)/252</f>
        <v>-4.0615678713368623E-3</v>
      </c>
      <c r="E745" s="13">
        <f>'S&amp;P'!D746</f>
        <v>-2.4785022092151405E-2</v>
      </c>
      <c r="N745">
        <v>-3.5401927625882644E-2</v>
      </c>
      <c r="O745">
        <v>-2.4783434790564104E-2</v>
      </c>
    </row>
    <row r="746" spans="1:15" x14ac:dyDescent="0.25">
      <c r="A746" s="1">
        <v>44252</v>
      </c>
      <c r="B746">
        <v>120.989998</v>
      </c>
      <c r="C746">
        <f t="shared" si="11"/>
        <v>-3.5401927625882644E-2</v>
      </c>
      <c r="D746" s="13">
        <f>LN(B746/B745) - VLOOKUP(A746, 'Risk Free'!A$1:C$784, 3)/252</f>
        <v>-3.5403514927469945E-2</v>
      </c>
      <c r="E746" s="13">
        <f>'S&amp;P'!D747</f>
        <v>-4.7630710196595767E-3</v>
      </c>
      <c r="N746">
        <v>2.2291361139750478E-3</v>
      </c>
      <c r="O746">
        <v>-4.7614837180722748E-3</v>
      </c>
    </row>
    <row r="747" spans="1:15" x14ac:dyDescent="0.25">
      <c r="A747" s="1">
        <v>44253</v>
      </c>
      <c r="B747">
        <v>121.260002</v>
      </c>
      <c r="C747">
        <f t="shared" si="11"/>
        <v>2.2291361139750478E-3</v>
      </c>
      <c r="D747" s="13">
        <f>LN(B747/B746) - VLOOKUP(A747, 'Risk Free'!A$1:C$784, 3)/252</f>
        <v>2.2275488123877463E-3</v>
      </c>
      <c r="E747" s="13">
        <f>'S&amp;P'!D748</f>
        <v>2.3510145955012805E-2</v>
      </c>
      <c r="N747">
        <v>5.2451282308880798E-2</v>
      </c>
      <c r="O747">
        <v>2.3512130081996933E-2</v>
      </c>
    </row>
    <row r="748" spans="1:15" x14ac:dyDescent="0.25">
      <c r="A748" s="1">
        <v>44256</v>
      </c>
      <c r="B748">
        <v>127.790001</v>
      </c>
      <c r="C748">
        <f t="shared" si="11"/>
        <v>5.2451282308880798E-2</v>
      </c>
      <c r="D748" s="13">
        <f>LN(B748/B747) - VLOOKUP(A748, 'Risk Free'!A$1:C$784, 3)/252</f>
        <v>5.244929818189667E-2</v>
      </c>
      <c r="E748" s="13">
        <f>'S&amp;P'!D749</f>
        <v>-8.1152586141402371E-3</v>
      </c>
      <c r="N748">
        <v>-2.1114998671967665E-2</v>
      </c>
      <c r="O748">
        <v>-8.113671312552936E-3</v>
      </c>
    </row>
    <row r="749" spans="1:15" x14ac:dyDescent="0.25">
      <c r="A749" s="1">
        <v>44257</v>
      </c>
      <c r="B749">
        <v>125.120003</v>
      </c>
      <c r="C749">
        <f t="shared" si="11"/>
        <v>-2.1114998671967665E-2</v>
      </c>
      <c r="D749" s="13">
        <f>LN(B749/B748) - VLOOKUP(A749, 'Risk Free'!A$1:C$784, 3)/252</f>
        <v>-2.1116585973554966E-2</v>
      </c>
      <c r="E749" s="13">
        <f>'S&amp;P'!D750</f>
        <v>-1.3154302258971252E-2</v>
      </c>
      <c r="N749">
        <v>-2.4760590043018279E-2</v>
      </c>
      <c r="O749">
        <v>-1.3152318131987126E-2</v>
      </c>
    </row>
    <row r="750" spans="1:15" x14ac:dyDescent="0.25">
      <c r="A750" s="1">
        <v>44258</v>
      </c>
      <c r="B750">
        <v>122.05999799999999</v>
      </c>
      <c r="C750">
        <f t="shared" si="11"/>
        <v>-2.4760590043018279E-2</v>
      </c>
      <c r="D750" s="13">
        <f>LN(B750/B749) - VLOOKUP(A750, 'Risk Free'!A$1:C$784, 3)/252</f>
        <v>-2.4762574170002407E-2</v>
      </c>
      <c r="E750" s="13">
        <f>'S&amp;P'!D751</f>
        <v>-1.3509625261669564E-2</v>
      </c>
      <c r="N750">
        <v>-1.5938245970626992E-2</v>
      </c>
      <c r="O750">
        <v>-1.3508037960082262E-2</v>
      </c>
    </row>
    <row r="751" spans="1:15" x14ac:dyDescent="0.25">
      <c r="A751" s="1">
        <v>44259</v>
      </c>
      <c r="B751">
        <v>120.129997</v>
      </c>
      <c r="C751">
        <f t="shared" si="11"/>
        <v>-1.5938245970626992E-2</v>
      </c>
      <c r="D751" s="13">
        <f>LN(B751/B750) - VLOOKUP(A751, 'Risk Free'!A$1:C$784, 3)/252</f>
        <v>-1.5939833272214293E-2</v>
      </c>
      <c r="E751" s="13">
        <f>'S&amp;P'!D752</f>
        <v>1.9306776513996576E-2</v>
      </c>
      <c r="N751">
        <v>1.0681128470199577E-2</v>
      </c>
      <c r="O751">
        <v>1.9308363815583877E-2</v>
      </c>
    </row>
    <row r="752" spans="1:15" x14ac:dyDescent="0.25">
      <c r="A752" s="1">
        <v>44260</v>
      </c>
      <c r="B752">
        <v>121.41999800000001</v>
      </c>
      <c r="C752">
        <f t="shared" si="11"/>
        <v>1.0681128470199577E-2</v>
      </c>
      <c r="D752" s="13">
        <f>LN(B752/B751) - VLOOKUP(A752, 'Risk Free'!A$1:C$784, 3)/252</f>
        <v>1.0679541168612276E-2</v>
      </c>
      <c r="E752" s="13">
        <f>'S&amp;P'!D753</f>
        <v>-5.3756681575253661E-3</v>
      </c>
      <c r="N752">
        <v>-4.2566751009517609E-2</v>
      </c>
      <c r="O752">
        <v>-5.3736840305412389E-3</v>
      </c>
    </row>
    <row r="753" spans="1:15" x14ac:dyDescent="0.25">
      <c r="A753" s="1">
        <v>44263</v>
      </c>
      <c r="B753">
        <v>116.360001</v>
      </c>
      <c r="C753">
        <f t="shared" si="11"/>
        <v>-4.2566751009517609E-2</v>
      </c>
      <c r="D753" s="13">
        <f>LN(B753/B752) - VLOOKUP(A753, 'Risk Free'!A$1:C$784, 3)/252</f>
        <v>-4.2568735136501737E-2</v>
      </c>
      <c r="E753" s="13">
        <f>'S&amp;P'!D754</f>
        <v>1.405345729162932E-2</v>
      </c>
      <c r="N753">
        <v>3.9845195511973901E-2</v>
      </c>
      <c r="O753">
        <v>1.4055441418613446E-2</v>
      </c>
    </row>
    <row r="754" spans="1:15" x14ac:dyDescent="0.25">
      <c r="A754" s="1">
        <v>44264</v>
      </c>
      <c r="B754">
        <v>121.089996</v>
      </c>
      <c r="C754">
        <f t="shared" si="11"/>
        <v>3.9845195511973901E-2</v>
      </c>
      <c r="D754" s="13">
        <f>LN(B754/B753) - VLOOKUP(A754, 'Risk Free'!A$1:C$784, 3)/252</f>
        <v>3.9843211384989773E-2</v>
      </c>
      <c r="E754" s="13">
        <f>'S&amp;P'!D755</f>
        <v>6.0105863215259101E-3</v>
      </c>
      <c r="N754">
        <v>-9.2089505038792721E-3</v>
      </c>
      <c r="O754">
        <v>6.0121736231132121E-3</v>
      </c>
    </row>
    <row r="755" spans="1:15" x14ac:dyDescent="0.25">
      <c r="A755" s="1">
        <v>44265</v>
      </c>
      <c r="B755">
        <v>119.980003</v>
      </c>
      <c r="C755">
        <f t="shared" si="11"/>
        <v>-9.2089505038792721E-3</v>
      </c>
      <c r="D755" s="13">
        <f>LN(B755/B754) - VLOOKUP(A755, 'Risk Free'!A$1:C$784, 3)/252</f>
        <v>-9.2105378054665732E-3</v>
      </c>
      <c r="E755" s="13">
        <f>'S&amp;P'!D756</f>
        <v>1.0340230916692006E-2</v>
      </c>
      <c r="N755">
        <v>1.6368026691530233E-2</v>
      </c>
      <c r="O755">
        <v>1.0341818218279307E-2</v>
      </c>
    </row>
    <row r="756" spans="1:15" x14ac:dyDescent="0.25">
      <c r="A756" s="1">
        <v>44266</v>
      </c>
      <c r="B756">
        <v>121.959999</v>
      </c>
      <c r="C756">
        <f t="shared" si="11"/>
        <v>1.6368026691530233E-2</v>
      </c>
      <c r="D756" s="13">
        <f>LN(B756/B755) - VLOOKUP(A756, 'Risk Free'!A$1:C$784, 3)/252</f>
        <v>1.6366439389942932E-2</v>
      </c>
      <c r="E756" s="13">
        <f>'S&amp;P'!D757</f>
        <v>1.0132960485751143E-3</v>
      </c>
      <c r="N756">
        <v>-7.654673432546214E-3</v>
      </c>
      <c r="O756">
        <v>1.0148833501624158E-3</v>
      </c>
    </row>
    <row r="757" spans="1:15" x14ac:dyDescent="0.25">
      <c r="A757" s="1">
        <v>44267</v>
      </c>
      <c r="B757">
        <v>121.029999</v>
      </c>
      <c r="C757">
        <f t="shared" si="11"/>
        <v>-7.654673432546214E-3</v>
      </c>
      <c r="D757" s="13">
        <f>LN(B757/B756) - VLOOKUP(A757, 'Risk Free'!A$1:C$784, 3)/252</f>
        <v>-7.6562607341335159E-3</v>
      </c>
      <c r="E757" s="13">
        <f>'S&amp;P'!D758</f>
        <v>6.4693892892695032E-3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A4E3-8A8F-493F-BDC7-EE8B226DD8FF}">
  <dimension ref="A1:I757"/>
  <sheetViews>
    <sheetView workbookViewId="0">
      <selection activeCell="G18" sqref="G18"/>
    </sheetView>
  </sheetViews>
  <sheetFormatPr defaultRowHeight="15" x14ac:dyDescent="0.25"/>
  <cols>
    <col min="4" max="4" width="16.5703125" customWidth="1"/>
    <col min="5" max="5" width="2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10</v>
      </c>
    </row>
    <row r="2" spans="1:9" x14ac:dyDescent="0.25">
      <c r="A2" s="1">
        <v>43172</v>
      </c>
      <c r="B2">
        <v>315.88000499999998</v>
      </c>
    </row>
    <row r="3" spans="1:9" x14ac:dyDescent="0.25">
      <c r="A3" s="1">
        <v>43173</v>
      </c>
      <c r="B3">
        <v>321.54998799999998</v>
      </c>
      <c r="C3">
        <f>LN(B3/B2)</f>
        <v>1.7790604803460595E-2</v>
      </c>
      <c r="D3" s="13">
        <f>LN(B3/B2) - VLOOKUP(A3, 'Risk Free'!A$1:C$784, 3)/252</f>
        <v>1.77219540098098E-2</v>
      </c>
      <c r="E3" s="13">
        <f>'S&amp;P'!D4</f>
        <v>-8.5131955846011291E-4</v>
      </c>
      <c r="F3" t="s">
        <v>3</v>
      </c>
      <c r="G3">
        <f>252*AVERAGE(C3:C757)</f>
        <v>0.16510221574196773</v>
      </c>
      <c r="H3" t="s">
        <v>3</v>
      </c>
      <c r="I3">
        <f>252*AVERAGE(D3:D757)</f>
        <v>0.15201964785679736</v>
      </c>
    </row>
    <row r="4" spans="1:9" x14ac:dyDescent="0.25">
      <c r="A4" s="1">
        <v>43174</v>
      </c>
      <c r="B4">
        <v>321.08999599999999</v>
      </c>
      <c r="C4">
        <f t="shared" ref="C4:C67" si="0">LN(B4/B3)</f>
        <v>-1.4315700548091146E-3</v>
      </c>
      <c r="D4" s="13">
        <f>LN(B4/B3) - VLOOKUP(A4, 'Risk Free'!A$1:C$784, 3)/252</f>
        <v>-1.5006176738567335E-3</v>
      </c>
      <c r="E4" s="13">
        <f>'S&amp;P'!D5</f>
        <v>1.6325783909445037E-3</v>
      </c>
      <c r="F4" t="s">
        <v>4</v>
      </c>
      <c r="G4">
        <f>STDEV(C3:C757)*SQRT(252)</f>
        <v>0.42941128254296995</v>
      </c>
      <c r="H4" t="s">
        <v>4</v>
      </c>
      <c r="I4">
        <f>STDEV(D3:D757)*SQRT(252)</f>
        <v>0.43049191671942871</v>
      </c>
    </row>
    <row r="5" spans="1:9" x14ac:dyDescent="0.25">
      <c r="A5" s="1">
        <v>43175</v>
      </c>
      <c r="B5">
        <v>318.45001200000002</v>
      </c>
      <c r="C5">
        <f t="shared" si="0"/>
        <v>-8.2559307069284774E-3</v>
      </c>
      <c r="D5" s="13">
        <f>LN(B5/B4) - VLOOKUP(A5, 'Risk Free'!A$1:C$784, 3)/252</f>
        <v>-8.3253751513729223E-3</v>
      </c>
      <c r="E5" s="13">
        <f>'S&amp;P'!D6</f>
        <v>-1.4376246290684031E-2</v>
      </c>
    </row>
    <row r="6" spans="1:9" x14ac:dyDescent="0.25">
      <c r="A6" s="1">
        <v>43178</v>
      </c>
      <c r="B6">
        <v>313.48001099999999</v>
      </c>
      <c r="C6">
        <f t="shared" si="0"/>
        <v>-1.5729917225277799E-2</v>
      </c>
      <c r="D6" s="13">
        <f>LN(B6/B5) - VLOOKUP(A6, 'Risk Free'!A$1:C$784, 3)/252</f>
        <v>-1.5800155320515895E-2</v>
      </c>
      <c r="E6" s="13">
        <f>'S&amp;P'!D7</f>
        <v>1.4100665097812664E-3</v>
      </c>
    </row>
    <row r="7" spans="1:9" x14ac:dyDescent="0.25">
      <c r="A7" s="1">
        <v>43179</v>
      </c>
      <c r="B7">
        <v>317.5</v>
      </c>
      <c r="C7">
        <f t="shared" si="0"/>
        <v>1.2742221058125187E-2</v>
      </c>
      <c r="D7" s="13">
        <f>LN(B7/B6) - VLOOKUP(A7, 'Risk Free'!A$1:C$784, 3)/252</f>
        <v>1.2671586137490266E-2</v>
      </c>
      <c r="E7" s="13">
        <f>'S&amp;P'!D8</f>
        <v>-1.9135456276583407E-3</v>
      </c>
    </row>
    <row r="8" spans="1:9" x14ac:dyDescent="0.25">
      <c r="A8" s="1">
        <v>43180</v>
      </c>
      <c r="B8">
        <v>316.48001099999999</v>
      </c>
      <c r="C8">
        <f t="shared" si="0"/>
        <v>-3.2177351410690638E-3</v>
      </c>
      <c r="D8" s="13">
        <f>LN(B8/B7) - VLOOKUP(A8, 'Risk Free'!A$1:C$784, 3)/252</f>
        <v>-3.2855922839262067E-3</v>
      </c>
      <c r="E8" s="13">
        <f>'S&amp;P'!D9</f>
        <v>-2.5551953508204224E-2</v>
      </c>
    </row>
    <row r="9" spans="1:9" x14ac:dyDescent="0.25">
      <c r="A9" s="1">
        <v>43181</v>
      </c>
      <c r="B9">
        <v>306.70001200000002</v>
      </c>
      <c r="C9">
        <f t="shared" si="0"/>
        <v>-3.1389972945290223E-2</v>
      </c>
      <c r="D9" s="13">
        <f>LN(B9/B8) - VLOOKUP(A9, 'Risk Free'!A$1:C$784, 3)/252</f>
        <v>-3.1457036437353716E-2</v>
      </c>
      <c r="E9" s="13">
        <f>'S&amp;P'!D10</f>
        <v>-2.1257690391277909E-2</v>
      </c>
    </row>
    <row r="10" spans="1:9" x14ac:dyDescent="0.25">
      <c r="A10" s="1">
        <v>43182</v>
      </c>
      <c r="B10">
        <v>300.94000199999999</v>
      </c>
      <c r="C10">
        <f t="shared" si="0"/>
        <v>-1.8959194269812102E-2</v>
      </c>
      <c r="D10" s="13">
        <f>LN(B10/B9) - VLOOKUP(A10, 'Risk Free'!A$1:C$784, 3)/252</f>
        <v>-1.9027051412669246E-2</v>
      </c>
      <c r="E10" s="13">
        <f>'S&amp;P'!D11</f>
        <v>2.6725184842790888E-2</v>
      </c>
    </row>
    <row r="11" spans="1:9" x14ac:dyDescent="0.25">
      <c r="A11" s="1">
        <v>43185</v>
      </c>
      <c r="B11">
        <v>320.35000600000001</v>
      </c>
      <c r="C11">
        <f t="shared" si="0"/>
        <v>6.2503250837970065E-2</v>
      </c>
      <c r="D11" s="13">
        <f>LN(B11/B10) - VLOOKUP(A11, 'Risk Free'!A$1:C$784, 3)/252</f>
        <v>6.2433409568128796E-2</v>
      </c>
      <c r="E11" s="13">
        <f>'S&amp;P'!D12</f>
        <v>-1.7496359752318065E-2</v>
      </c>
    </row>
    <row r="12" spans="1:9" x14ac:dyDescent="0.25">
      <c r="A12" s="1">
        <v>43186</v>
      </c>
      <c r="B12">
        <v>300.69000199999999</v>
      </c>
      <c r="C12">
        <f t="shared" si="0"/>
        <v>-6.3334326458291984E-2</v>
      </c>
      <c r="D12" s="13">
        <f>LN(B12/B11) - VLOOKUP(A12, 'Risk Free'!A$1:C$784, 3)/252</f>
        <v>-6.3403374077339605E-2</v>
      </c>
      <c r="E12" s="13">
        <f>'S&amp;P'!D13</f>
        <v>-2.988334362524919E-3</v>
      </c>
    </row>
    <row r="13" spans="1:9" x14ac:dyDescent="0.25">
      <c r="A13" s="1">
        <v>43187</v>
      </c>
      <c r="B13">
        <v>285.76998900000001</v>
      </c>
      <c r="C13">
        <f t="shared" si="0"/>
        <v>-5.0892587372007386E-2</v>
      </c>
      <c r="D13" s="13">
        <f>LN(B13/B12) - VLOOKUP(A13, 'Risk Free'!A$1:C$784, 3)/252</f>
        <v>-5.0960047689467707E-2</v>
      </c>
      <c r="E13" s="13">
        <f>'S&amp;P'!D14</f>
        <v>1.360827280180304E-2</v>
      </c>
    </row>
    <row r="14" spans="1:9" x14ac:dyDescent="0.25">
      <c r="A14" s="1">
        <v>43188</v>
      </c>
      <c r="B14">
        <v>295.35000600000001</v>
      </c>
      <c r="C14">
        <f t="shared" si="0"/>
        <v>3.2973861083878994E-2</v>
      </c>
      <c r="D14" s="13">
        <f>LN(B14/B13) - VLOOKUP(A14, 'Risk Free'!A$1:C$784, 3)/252</f>
        <v>3.2906400766418674E-2</v>
      </c>
      <c r="E14" s="13">
        <f>'S&amp;P'!D15</f>
        <v>-2.2659640199524385E-2</v>
      </c>
    </row>
    <row r="15" spans="1:9" x14ac:dyDescent="0.25">
      <c r="A15" s="1">
        <v>43192</v>
      </c>
      <c r="B15">
        <v>280.290009</v>
      </c>
      <c r="C15">
        <f t="shared" si="0"/>
        <v>-5.2336300485550491E-2</v>
      </c>
      <c r="D15" s="13">
        <f>LN(B15/B14) - VLOOKUP(A15, 'Risk Free'!A$1:C$784, 3)/252</f>
        <v>-5.2405348104598112E-2</v>
      </c>
      <c r="E15" s="13">
        <f>'S&amp;P'!D16</f>
        <v>1.2467680635299596E-2</v>
      </c>
    </row>
    <row r="16" spans="1:9" x14ac:dyDescent="0.25">
      <c r="A16" s="1">
        <v>43193</v>
      </c>
      <c r="B16">
        <v>283.67001299999998</v>
      </c>
      <c r="C16">
        <f t="shared" si="0"/>
        <v>1.1986822962862851E-2</v>
      </c>
      <c r="D16" s="13">
        <f>LN(B16/B15) - VLOOKUP(A16, 'Risk Free'!A$1:C$784, 3)/252</f>
        <v>1.1918568994608882E-2</v>
      </c>
      <c r="E16" s="13">
        <f>'S&amp;P'!D17</f>
        <v>1.1433439158772209E-2</v>
      </c>
    </row>
    <row r="17" spans="1:5" x14ac:dyDescent="0.25">
      <c r="A17" s="1">
        <v>43194</v>
      </c>
      <c r="B17">
        <v>288.94000199999999</v>
      </c>
      <c r="C17">
        <f t="shared" si="0"/>
        <v>1.8407424477650654E-2</v>
      </c>
      <c r="D17" s="13">
        <f>LN(B17/B16) - VLOOKUP(A17, 'Risk Free'!A$1:C$784, 3)/252</f>
        <v>1.8340757810983987E-2</v>
      </c>
      <c r="E17" s="13">
        <f>'S&amp;P'!D18</f>
        <v>6.7723027479964053E-3</v>
      </c>
    </row>
    <row r="18" spans="1:5" x14ac:dyDescent="0.25">
      <c r="A18" s="1">
        <v>43195</v>
      </c>
      <c r="B18">
        <v>293.97000100000002</v>
      </c>
      <c r="C18">
        <f t="shared" si="0"/>
        <v>1.725866369445702E-2</v>
      </c>
      <c r="D18" s="13">
        <f>LN(B18/B17) - VLOOKUP(A18, 'Risk Free'!A$1:C$784, 3)/252</f>
        <v>1.7191600202393527E-2</v>
      </c>
      <c r="E18" s="13">
        <f>'S&amp;P'!D19</f>
        <v>-2.2231483119487656E-2</v>
      </c>
    </row>
    <row r="19" spans="1:5" x14ac:dyDescent="0.25">
      <c r="A19" s="1">
        <v>43196</v>
      </c>
      <c r="B19">
        <v>288.85000600000001</v>
      </c>
      <c r="C19">
        <f t="shared" si="0"/>
        <v>-1.7570181718243223E-2</v>
      </c>
      <c r="D19" s="13">
        <f>LN(B19/B18) - VLOOKUP(A19, 'Risk Free'!A$1:C$784, 3)/252</f>
        <v>-1.7637642035703539E-2</v>
      </c>
      <c r="E19" s="13">
        <f>'S&amp;P'!D20</f>
        <v>3.2623665591003689E-3</v>
      </c>
    </row>
    <row r="20" spans="1:5" x14ac:dyDescent="0.25">
      <c r="A20" s="1">
        <v>43199</v>
      </c>
      <c r="B20">
        <v>289.92999300000002</v>
      </c>
      <c r="C20">
        <f t="shared" si="0"/>
        <v>3.7319473904399306E-3</v>
      </c>
      <c r="D20" s="13">
        <f>LN(B20/B19) - VLOOKUP(A20, 'Risk Free'!A$1:C$784, 3)/252</f>
        <v>3.6632965967891371E-3</v>
      </c>
      <c r="E20" s="13">
        <f>'S&amp;P'!D21</f>
        <v>1.6520664112257784E-2</v>
      </c>
    </row>
    <row r="21" spans="1:5" x14ac:dyDescent="0.25">
      <c r="A21" s="1">
        <v>43200</v>
      </c>
      <c r="B21">
        <v>298.07000699999998</v>
      </c>
      <c r="C21">
        <f t="shared" si="0"/>
        <v>2.7688891344410424E-2</v>
      </c>
      <c r="D21" s="13">
        <f>LN(B21/B20) - VLOOKUP(A21, 'Risk Free'!A$1:C$784, 3)/252</f>
        <v>2.762103420155328E-2</v>
      </c>
      <c r="E21" s="13">
        <f>'S&amp;P'!D22</f>
        <v>-5.6080798063641467E-3</v>
      </c>
    </row>
    <row r="22" spans="1:5" x14ac:dyDescent="0.25">
      <c r="A22" s="1">
        <v>43201</v>
      </c>
      <c r="B22">
        <v>303.67001299999998</v>
      </c>
      <c r="C22">
        <f t="shared" si="0"/>
        <v>1.8613246555486691E-2</v>
      </c>
      <c r="D22" s="13">
        <f>LN(B22/B21) - VLOOKUP(A22, 'Risk Free'!A$1:C$784, 3)/252</f>
        <v>1.8545786238026375E-2</v>
      </c>
      <c r="E22" s="13">
        <f>'S&amp;P'!D23</f>
        <v>8.1486262189853671E-3</v>
      </c>
    </row>
    <row r="23" spans="1:5" x14ac:dyDescent="0.25">
      <c r="A23" s="1">
        <v>43202</v>
      </c>
      <c r="B23">
        <v>309.25</v>
      </c>
      <c r="C23">
        <f t="shared" si="0"/>
        <v>1.8208382982958758E-2</v>
      </c>
      <c r="D23" s="13">
        <f>LN(B23/B22) - VLOOKUP(A23, 'Risk Free'!A$1:C$784, 3)/252</f>
        <v>1.8140129014704791E-2</v>
      </c>
      <c r="E23" s="13">
        <f>'S&amp;P'!D24</f>
        <v>-2.9594726681530094E-3</v>
      </c>
    </row>
    <row r="24" spans="1:5" x14ac:dyDescent="0.25">
      <c r="A24" s="1">
        <v>43203</v>
      </c>
      <c r="B24">
        <v>311.64999399999999</v>
      </c>
      <c r="C24">
        <f t="shared" si="0"/>
        <v>7.7307327298956471E-3</v>
      </c>
      <c r="D24" s="13">
        <f>LN(B24/B23) - VLOOKUP(A24, 'Risk Free'!A$1:C$784, 3)/252</f>
        <v>7.6620819362448536E-3</v>
      </c>
      <c r="E24" s="13">
        <f>'S&amp;P'!D25</f>
        <v>8.0064810922664872E-3</v>
      </c>
    </row>
    <row r="25" spans="1:5" x14ac:dyDescent="0.25">
      <c r="A25" s="1">
        <v>43206</v>
      </c>
      <c r="B25">
        <v>307.77999899999998</v>
      </c>
      <c r="C25">
        <f t="shared" si="0"/>
        <v>-1.2495505215861387E-2</v>
      </c>
      <c r="D25" s="13">
        <f>LN(B25/B24) - VLOOKUP(A25, 'Risk Free'!A$1:C$784, 3)/252</f>
        <v>-1.2565346485702657E-2</v>
      </c>
      <c r="E25" s="13">
        <f>'S&amp;P'!D26</f>
        <v>1.0534906032033298E-2</v>
      </c>
    </row>
    <row r="26" spans="1:5" x14ac:dyDescent="0.25">
      <c r="A26" s="1">
        <v>43207</v>
      </c>
      <c r="B26">
        <v>336.05999800000001</v>
      </c>
      <c r="C26">
        <f t="shared" si="0"/>
        <v>8.7904470711846219E-2</v>
      </c>
      <c r="D26" s="13">
        <f>LN(B26/B25) - VLOOKUP(A26, 'Risk Free'!A$1:C$784, 3)/252</f>
        <v>8.7834232616608124E-2</v>
      </c>
      <c r="E26" s="13">
        <f>'S&amp;P'!D27</f>
        <v>7.6038545394704221E-4</v>
      </c>
    </row>
    <row r="27" spans="1:5" x14ac:dyDescent="0.25">
      <c r="A27" s="1">
        <v>43208</v>
      </c>
      <c r="B27">
        <v>334.51998900000001</v>
      </c>
      <c r="C27">
        <f t="shared" si="0"/>
        <v>-4.5930738680899502E-3</v>
      </c>
      <c r="D27" s="13">
        <f>LN(B27/B26) - VLOOKUP(A27, 'Risk Free'!A$1:C$784, 3)/252</f>
        <v>-4.6637087887248709E-3</v>
      </c>
      <c r="E27" s="13">
        <f>'S&amp;P'!D28</f>
        <v>-5.8136096873395906E-3</v>
      </c>
    </row>
    <row r="28" spans="1:5" x14ac:dyDescent="0.25">
      <c r="A28" s="1">
        <v>43209</v>
      </c>
      <c r="B28">
        <v>332.70001200000002</v>
      </c>
      <c r="C28">
        <f t="shared" si="0"/>
        <v>-5.4554165374270753E-3</v>
      </c>
      <c r="D28" s="13">
        <f>LN(B28/B27) - VLOOKUP(A28, 'Risk Free'!A$1:C$784, 3)/252</f>
        <v>-5.5264482834588213E-3</v>
      </c>
      <c r="E28" s="13">
        <f>'S&amp;P'!D29</f>
        <v>-8.6438153916807616E-3</v>
      </c>
    </row>
    <row r="29" spans="1:5" x14ac:dyDescent="0.25">
      <c r="A29" s="1">
        <v>43210</v>
      </c>
      <c r="B29">
        <v>327.76998900000001</v>
      </c>
      <c r="C29">
        <f t="shared" si="0"/>
        <v>-1.4929109750525532E-2</v>
      </c>
      <c r="D29" s="13">
        <f>LN(B29/B28) - VLOOKUP(A29, 'Risk Free'!A$1:C$784, 3)/252</f>
        <v>-1.4999744671160452E-2</v>
      </c>
      <c r="E29" s="13">
        <f>'S&amp;P'!D30</f>
        <v>-1.6840621195477335E-5</v>
      </c>
    </row>
    <row r="30" spans="1:5" x14ac:dyDescent="0.25">
      <c r="A30" s="1">
        <v>43213</v>
      </c>
      <c r="B30">
        <v>318.69000199999999</v>
      </c>
      <c r="C30">
        <f t="shared" si="0"/>
        <v>-2.8093259606712367E-2</v>
      </c>
      <c r="D30" s="13">
        <f>LN(B30/B29) - VLOOKUP(A30, 'Risk Free'!A$1:C$784, 3)/252</f>
        <v>-2.8166275479728241E-2</v>
      </c>
      <c r="E30" s="13">
        <f>'S&amp;P'!D31</f>
        <v>-1.3543911491360991E-2</v>
      </c>
    </row>
    <row r="31" spans="1:5" x14ac:dyDescent="0.25">
      <c r="A31" s="1">
        <v>43214</v>
      </c>
      <c r="B31">
        <v>307.01998900000001</v>
      </c>
      <c r="C31">
        <f t="shared" si="0"/>
        <v>-3.7305993518952828E-2</v>
      </c>
      <c r="D31" s="13">
        <f>LN(B31/B30) - VLOOKUP(A31, 'Risk Free'!A$1:C$784, 3)/252</f>
        <v>-3.7379009391968698E-2</v>
      </c>
      <c r="E31" s="13">
        <f>'S&amp;P'!D32</f>
        <v>1.7632112504456195E-3</v>
      </c>
    </row>
    <row r="32" spans="1:5" x14ac:dyDescent="0.25">
      <c r="A32" s="1">
        <v>43215</v>
      </c>
      <c r="B32">
        <v>305.76001000000002</v>
      </c>
      <c r="C32">
        <f t="shared" si="0"/>
        <v>-4.112343019417773E-3</v>
      </c>
      <c r="D32" s="13">
        <f>LN(B32/B31) - VLOOKUP(A32, 'Risk Free'!A$1:C$784, 3)/252</f>
        <v>-4.1845652416399957E-3</v>
      </c>
      <c r="E32" s="13">
        <f>'S&amp;P'!D33</f>
        <v>1.0309097412336472E-2</v>
      </c>
    </row>
    <row r="33" spans="1:5" x14ac:dyDescent="0.25">
      <c r="A33" s="1">
        <v>43216</v>
      </c>
      <c r="B33">
        <v>313.98001099999999</v>
      </c>
      <c r="C33">
        <f t="shared" si="0"/>
        <v>2.6528811448897155E-2</v>
      </c>
      <c r="D33" s="13">
        <f>LN(B33/B32) - VLOOKUP(A33, 'Risk Free'!A$1:C$784, 3)/252</f>
        <v>2.6457779702865409E-2</v>
      </c>
      <c r="E33" s="13">
        <f>'S&amp;P'!D34</f>
        <v>1.0423812992716949E-3</v>
      </c>
    </row>
    <row r="34" spans="1:5" x14ac:dyDescent="0.25">
      <c r="A34" s="1">
        <v>43217</v>
      </c>
      <c r="B34">
        <v>311.76001000000002</v>
      </c>
      <c r="C34">
        <f t="shared" si="0"/>
        <v>-7.0956315398401845E-3</v>
      </c>
      <c r="D34" s="13">
        <f>LN(B34/B33) - VLOOKUP(A34, 'Risk Free'!A$1:C$784, 3)/252</f>
        <v>-7.1662664604751052E-3</v>
      </c>
      <c r="E34" s="13">
        <f>'S&amp;P'!D35</f>
        <v>-8.2942597801602298E-3</v>
      </c>
    </row>
    <row r="35" spans="1:5" x14ac:dyDescent="0.25">
      <c r="A35" s="1">
        <v>43220</v>
      </c>
      <c r="B35">
        <v>312.459991</v>
      </c>
      <c r="C35">
        <f t="shared" si="0"/>
        <v>2.2427390736606502E-3</v>
      </c>
      <c r="D35" s="13">
        <f>LN(B35/B34) - VLOOKUP(A35, 'Risk Free'!A$1:C$784, 3)/252</f>
        <v>2.169723200644777E-3</v>
      </c>
      <c r="E35" s="13">
        <f>'S&amp;P'!D36</f>
        <v>2.4735799956882871E-3</v>
      </c>
    </row>
    <row r="36" spans="1:5" x14ac:dyDescent="0.25">
      <c r="A36" s="1">
        <v>43221</v>
      </c>
      <c r="B36">
        <v>313.29998799999998</v>
      </c>
      <c r="C36">
        <f t="shared" si="0"/>
        <v>2.684727476128467E-3</v>
      </c>
      <c r="D36" s="13">
        <f>LN(B36/B35) - VLOOKUP(A36, 'Risk Free'!A$1:C$784, 3)/252</f>
        <v>2.6125052539062448E-3</v>
      </c>
      <c r="E36" s="13">
        <f>'S&amp;P'!D37</f>
        <v>-7.3037285644151099E-3</v>
      </c>
    </row>
    <row r="37" spans="1:5" x14ac:dyDescent="0.25">
      <c r="A37" s="1">
        <v>43222</v>
      </c>
      <c r="B37">
        <v>313.35998499999999</v>
      </c>
      <c r="C37">
        <f t="shared" si="0"/>
        <v>1.9148183310998824E-4</v>
      </c>
      <c r="D37" s="13">
        <f>LN(B37/B36) - VLOOKUP(A37, 'Risk Free'!A$1:C$784, 3)/252</f>
        <v>1.1965643628459142E-4</v>
      </c>
      <c r="E37" s="13">
        <f>'S&amp;P'!D38</f>
        <v>-2.3276683708191746E-3</v>
      </c>
    </row>
    <row r="38" spans="1:5" x14ac:dyDescent="0.25">
      <c r="A38" s="1">
        <v>43223</v>
      </c>
      <c r="B38">
        <v>311.69000199999999</v>
      </c>
      <c r="C38">
        <f t="shared" si="0"/>
        <v>-5.3435309442809269E-3</v>
      </c>
      <c r="D38" s="13">
        <f>LN(B38/B37) - VLOOKUP(A38, 'Risk Free'!A$1:C$784, 3)/252</f>
        <v>-5.4149595157094981E-3</v>
      </c>
      <c r="E38" s="13">
        <f>'S&amp;P'!D39</f>
        <v>1.2658403362400978E-2</v>
      </c>
    </row>
    <row r="39" spans="1:5" x14ac:dyDescent="0.25">
      <c r="A39" s="1">
        <v>43224</v>
      </c>
      <c r="B39">
        <v>320.08999599999999</v>
      </c>
      <c r="C39">
        <f t="shared" si="0"/>
        <v>2.6593083208892376E-2</v>
      </c>
      <c r="D39" s="13">
        <f>LN(B39/B38) - VLOOKUP(A39, 'Risk Free'!A$1:C$784, 3)/252</f>
        <v>2.6521654637463803E-2</v>
      </c>
      <c r="E39" s="13">
        <f>'S&amp;P'!D40</f>
        <v>3.3793760220431745E-3</v>
      </c>
    </row>
    <row r="40" spans="1:5" x14ac:dyDescent="0.25">
      <c r="A40" s="1">
        <v>43227</v>
      </c>
      <c r="B40">
        <v>326.26001000000002</v>
      </c>
      <c r="C40">
        <f t="shared" si="0"/>
        <v>1.9092446404638006E-2</v>
      </c>
      <c r="D40" s="13">
        <f>LN(B40/B39) - VLOOKUP(A40, 'Risk Free'!A$1:C$784, 3)/252</f>
        <v>1.9019827357018959E-2</v>
      </c>
      <c r="E40" s="13">
        <f>'S&amp;P'!D41</f>
        <v>-3.3870709273565547E-4</v>
      </c>
    </row>
    <row r="41" spans="1:5" x14ac:dyDescent="0.25">
      <c r="A41" s="1">
        <v>43228</v>
      </c>
      <c r="B41">
        <v>326.89001500000001</v>
      </c>
      <c r="C41">
        <f t="shared" si="0"/>
        <v>1.9291285960900892E-3</v>
      </c>
      <c r="D41" s="13">
        <f>LN(B41/B40) - VLOOKUP(A41, 'Risk Free'!A$1:C$784, 3)/252</f>
        <v>1.8561127230742162E-3</v>
      </c>
      <c r="E41" s="13">
        <f>'S&amp;P'!D42</f>
        <v>9.5621915177377809E-3</v>
      </c>
    </row>
    <row r="42" spans="1:5" x14ac:dyDescent="0.25">
      <c r="A42" s="1">
        <v>43229</v>
      </c>
      <c r="B42">
        <v>330.29998799999998</v>
      </c>
      <c r="C42">
        <f t="shared" si="0"/>
        <v>1.0377527311486898E-2</v>
      </c>
      <c r="D42" s="13">
        <f>LN(B42/B41) - VLOOKUP(A42, 'Risk Free'!A$1:C$784, 3)/252</f>
        <v>1.03041146130742E-2</v>
      </c>
      <c r="E42" s="13">
        <f>'S&amp;P'!D43</f>
        <v>9.2531914556944171E-3</v>
      </c>
    </row>
    <row r="43" spans="1:5" x14ac:dyDescent="0.25">
      <c r="A43" s="1">
        <v>43230</v>
      </c>
      <c r="B43">
        <v>329.60000600000001</v>
      </c>
      <c r="C43">
        <f t="shared" si="0"/>
        <v>-2.1214798269347294E-3</v>
      </c>
      <c r="D43" s="13">
        <f>LN(B43/B42) - VLOOKUP(A43, 'Risk Free'!A$1:C$784, 3)/252</f>
        <v>-2.1952893507442531E-3</v>
      </c>
      <c r="E43" s="13">
        <f>'S&amp;P'!D44</f>
        <v>1.6315719405728733E-3</v>
      </c>
    </row>
    <row r="44" spans="1:5" x14ac:dyDescent="0.25">
      <c r="A44" s="1">
        <v>43231</v>
      </c>
      <c r="B44">
        <v>326.459991</v>
      </c>
      <c r="C44">
        <f t="shared" si="0"/>
        <v>-9.5724140817730757E-3</v>
      </c>
      <c r="D44" s="13">
        <f>LN(B44/B43) - VLOOKUP(A44, 'Risk Free'!A$1:C$784, 3)/252</f>
        <v>-9.6470172563762509E-3</v>
      </c>
      <c r="E44" s="13">
        <f>'S&amp;P'!D45</f>
        <v>8.0773486808479302E-4</v>
      </c>
    </row>
    <row r="45" spans="1:5" x14ac:dyDescent="0.25">
      <c r="A45" s="1">
        <v>43234</v>
      </c>
      <c r="B45">
        <v>328.52999899999998</v>
      </c>
      <c r="C45">
        <f t="shared" si="0"/>
        <v>6.3207527544884732E-3</v>
      </c>
      <c r="D45" s="13">
        <f>LN(B45/B44) - VLOOKUP(A45, 'Risk Free'!A$1:C$784, 3)/252</f>
        <v>6.2453559290916475E-3</v>
      </c>
      <c r="E45" s="13">
        <f>'S&amp;P'!D46</f>
        <v>-6.9406799596488968E-3</v>
      </c>
    </row>
    <row r="46" spans="1:5" x14ac:dyDescent="0.25">
      <c r="A46" s="1">
        <v>43235</v>
      </c>
      <c r="B46">
        <v>326.13000499999998</v>
      </c>
      <c r="C46">
        <f t="shared" si="0"/>
        <v>-7.3320646965871865E-3</v>
      </c>
      <c r="D46" s="13">
        <f>LN(B46/B45) - VLOOKUP(A46, 'Risk Free'!A$1:C$784, 3)/252</f>
        <v>-7.4070646965871869E-3</v>
      </c>
      <c r="E46" s="13">
        <f>'S&amp;P'!D47</f>
        <v>3.9777330130248032E-3</v>
      </c>
    </row>
    <row r="47" spans="1:5" x14ac:dyDescent="0.25">
      <c r="A47" s="1">
        <v>43236</v>
      </c>
      <c r="B47">
        <v>328.19000199999999</v>
      </c>
      <c r="C47">
        <f t="shared" si="0"/>
        <v>6.2966248444153968E-3</v>
      </c>
      <c r="D47" s="13">
        <f>LN(B47/B46) - VLOOKUP(A47, 'Risk Free'!A$1:C$784, 3)/252</f>
        <v>6.2220216698122225E-3</v>
      </c>
      <c r="E47" s="13">
        <f>'S&amp;P'!D48</f>
        <v>-9.30813229868238E-4</v>
      </c>
    </row>
    <row r="48" spans="1:5" x14ac:dyDescent="0.25">
      <c r="A48" s="1">
        <v>43237</v>
      </c>
      <c r="B48">
        <v>325.22000100000002</v>
      </c>
      <c r="C48">
        <f t="shared" si="0"/>
        <v>-9.090835587325331E-3</v>
      </c>
      <c r="D48" s="13">
        <f>LN(B48/B47) - VLOOKUP(A48, 'Risk Free'!A$1:C$784, 3)/252</f>
        <v>-9.1654387619285061E-3</v>
      </c>
      <c r="E48" s="13">
        <f>'S&amp;P'!D49</f>
        <v>-2.7099038865181428E-3</v>
      </c>
    </row>
    <row r="49" spans="1:5" x14ac:dyDescent="0.25">
      <c r="A49" s="1">
        <v>43238</v>
      </c>
      <c r="B49">
        <v>324.17999300000002</v>
      </c>
      <c r="C49">
        <f t="shared" si="0"/>
        <v>-3.2029839813310242E-3</v>
      </c>
      <c r="D49" s="13">
        <f>LN(B49/B48) - VLOOKUP(A49, 'Risk Free'!A$1:C$784, 3)/252</f>
        <v>-3.2771903305373732E-3</v>
      </c>
      <c r="E49" s="13">
        <f>'S&amp;P'!D50</f>
        <v>7.2841933505042302E-3</v>
      </c>
    </row>
    <row r="50" spans="1:5" x14ac:dyDescent="0.25">
      <c r="A50" s="1">
        <v>43241</v>
      </c>
      <c r="B50">
        <v>331.82000699999998</v>
      </c>
      <c r="C50">
        <f t="shared" si="0"/>
        <v>2.3293778819896659E-2</v>
      </c>
      <c r="D50" s="13">
        <f>LN(B50/B49) - VLOOKUP(A50, 'Risk Free'!A$1:C$784, 3)/252</f>
        <v>2.3218381994499833E-2</v>
      </c>
      <c r="E50" s="13">
        <f>'S&amp;P'!D51</f>
        <v>-3.2160603383461655E-3</v>
      </c>
    </row>
    <row r="51" spans="1:5" x14ac:dyDescent="0.25">
      <c r="A51" s="1">
        <v>43242</v>
      </c>
      <c r="B51">
        <v>331.61999500000002</v>
      </c>
      <c r="C51">
        <f t="shared" si="0"/>
        <v>-6.0295431525568359E-4</v>
      </c>
      <c r="D51" s="13">
        <f>LN(B51/B50) - VLOOKUP(A51, 'Risk Free'!A$1:C$784, 3)/252</f>
        <v>-6.7835114065250895E-4</v>
      </c>
      <c r="E51" s="13">
        <f>'S&amp;P'!D52</f>
        <v>3.1685062341970322E-3</v>
      </c>
    </row>
    <row r="52" spans="1:5" x14ac:dyDescent="0.25">
      <c r="A52" s="1">
        <v>43243</v>
      </c>
      <c r="B52">
        <v>344.72000100000002</v>
      </c>
      <c r="C52">
        <f t="shared" si="0"/>
        <v>3.8742776212759469E-2</v>
      </c>
      <c r="D52" s="13">
        <f>LN(B52/B51) - VLOOKUP(A52, 'Risk Free'!A$1:C$784, 3)/252</f>
        <v>3.8668173038156298E-2</v>
      </c>
      <c r="E52" s="13">
        <f>'S&amp;P'!D53</f>
        <v>-2.0994585956333124E-3</v>
      </c>
    </row>
    <row r="53" spans="1:5" x14ac:dyDescent="0.25">
      <c r="A53" s="1">
        <v>43244</v>
      </c>
      <c r="B53">
        <v>349.290009</v>
      </c>
      <c r="C53">
        <f t="shared" si="0"/>
        <v>1.3170052275101282E-2</v>
      </c>
      <c r="D53" s="13">
        <f>LN(B53/B52) - VLOOKUP(A53, 'Risk Free'!A$1:C$784, 3)/252</f>
        <v>1.3095845925894932E-2</v>
      </c>
      <c r="E53" s="13">
        <f>'S&amp;P'!D54</f>
        <v>-2.4338377062945241E-3</v>
      </c>
    </row>
    <row r="54" spans="1:5" x14ac:dyDescent="0.25">
      <c r="A54" s="1">
        <v>43245</v>
      </c>
      <c r="B54">
        <v>351.290009</v>
      </c>
      <c r="C54">
        <f t="shared" si="0"/>
        <v>5.7095703040616324E-3</v>
      </c>
      <c r="D54" s="13">
        <f>LN(B54/B53) - VLOOKUP(A54, 'Risk Free'!A$1:C$784, 3)/252</f>
        <v>5.6357607802521087E-3</v>
      </c>
      <c r="E54" s="13">
        <f>'S&amp;P'!D55</f>
        <v>-1.1706980564660732E-2</v>
      </c>
    </row>
    <row r="55" spans="1:5" x14ac:dyDescent="0.25">
      <c r="A55" s="1">
        <v>43249</v>
      </c>
      <c r="B55">
        <v>349.73001099999999</v>
      </c>
      <c r="C55">
        <f t="shared" si="0"/>
        <v>-4.4506591269205271E-3</v>
      </c>
      <c r="D55" s="13">
        <f>LN(B55/B54) - VLOOKUP(A55, 'Risk Free'!A$1:C$784, 3)/252</f>
        <v>-4.5260559523173528E-3</v>
      </c>
      <c r="E55" s="13">
        <f>'S&amp;P'!D56</f>
        <v>1.2540514877369218E-2</v>
      </c>
    </row>
    <row r="56" spans="1:5" x14ac:dyDescent="0.25">
      <c r="A56" s="1">
        <v>43250</v>
      </c>
      <c r="B56">
        <v>353.540009</v>
      </c>
      <c r="C56">
        <f t="shared" si="0"/>
        <v>1.0835198903814862E-2</v>
      </c>
      <c r="D56" s="13">
        <f>LN(B56/B55) - VLOOKUP(A56, 'Risk Free'!A$1:C$784, 3)/252</f>
        <v>1.0759802078418037E-2</v>
      </c>
      <c r="E56" s="13">
        <f>'S&amp;P'!D57</f>
        <v>-6.9783368781207011E-3</v>
      </c>
    </row>
    <row r="57" spans="1:5" x14ac:dyDescent="0.25">
      <c r="A57" s="1">
        <v>43251</v>
      </c>
      <c r="B57">
        <v>351.60000600000001</v>
      </c>
      <c r="C57">
        <f t="shared" si="0"/>
        <v>-5.5024756886767716E-3</v>
      </c>
      <c r="D57" s="13">
        <f>LN(B57/B56) - VLOOKUP(A57, 'Risk Free'!A$1:C$784, 3)/252</f>
        <v>-5.577475688676772E-3</v>
      </c>
      <c r="E57" s="13">
        <f>'S&amp;P'!D58</f>
        <v>1.0716160901038795E-2</v>
      </c>
    </row>
    <row r="58" spans="1:5" x14ac:dyDescent="0.25">
      <c r="A58" s="1">
        <v>43252</v>
      </c>
      <c r="B58">
        <v>359.92999300000002</v>
      </c>
      <c r="C58">
        <f t="shared" si="0"/>
        <v>2.3415365774845018E-2</v>
      </c>
      <c r="D58" s="13">
        <f>LN(B58/B57) - VLOOKUP(A58, 'Risk Free'!A$1:C$784, 3)/252</f>
        <v>2.3340762600241843E-2</v>
      </c>
      <c r="E58" s="13">
        <f>'S&amp;P'!D59</f>
        <v>4.3938014386680308E-3</v>
      </c>
    </row>
    <row r="59" spans="1:5" x14ac:dyDescent="0.25">
      <c r="A59" s="1">
        <v>43255</v>
      </c>
      <c r="B59">
        <v>361.80999800000001</v>
      </c>
      <c r="C59">
        <f t="shared" si="0"/>
        <v>5.2096579806306716E-3</v>
      </c>
      <c r="D59" s="13">
        <f>LN(B59/B58) - VLOOKUP(A59, 'Risk Free'!A$1:C$784, 3)/252</f>
        <v>5.1338643298370207E-3</v>
      </c>
      <c r="E59" s="13">
        <f>'S&amp;P'!D60</f>
        <v>6.2657751754196817E-4</v>
      </c>
    </row>
    <row r="60" spans="1:5" x14ac:dyDescent="0.25">
      <c r="A60" s="1">
        <v>43256</v>
      </c>
      <c r="B60">
        <v>365.79998799999998</v>
      </c>
      <c r="C60">
        <f t="shared" si="0"/>
        <v>1.0967496520609523E-2</v>
      </c>
      <c r="D60" s="13">
        <f>LN(B60/B59) - VLOOKUP(A60, 'Risk Free'!A$1:C$784, 3)/252</f>
        <v>1.0891702869815872E-2</v>
      </c>
      <c r="E60" s="13">
        <f>'S&amp;P'!D61</f>
        <v>8.4550895248720389E-3</v>
      </c>
    </row>
    <row r="61" spans="1:5" x14ac:dyDescent="0.25">
      <c r="A61" s="1">
        <v>43257</v>
      </c>
      <c r="B61">
        <v>367.45001200000002</v>
      </c>
      <c r="C61">
        <f t="shared" si="0"/>
        <v>4.5005844804307232E-3</v>
      </c>
      <c r="D61" s="13">
        <f>LN(B61/B60) - VLOOKUP(A61, 'Risk Free'!A$1:C$784, 3)/252</f>
        <v>4.4247908296370722E-3</v>
      </c>
      <c r="E61" s="13">
        <f>'S&amp;P'!D62</f>
        <v>-7.8984752260776001E-4</v>
      </c>
    </row>
    <row r="62" spans="1:5" x14ac:dyDescent="0.25">
      <c r="A62" s="1">
        <v>43258</v>
      </c>
      <c r="B62">
        <v>361.39999399999999</v>
      </c>
      <c r="C62">
        <f t="shared" si="0"/>
        <v>-1.660192607635912E-2</v>
      </c>
      <c r="D62" s="13">
        <f>LN(B62/B61) - VLOOKUP(A62, 'Risk Free'!A$1:C$784, 3)/252</f>
        <v>-1.6677322901755946E-2</v>
      </c>
      <c r="E62" s="13">
        <f>'S&amp;P'!D63</f>
        <v>3.0460606659344705E-3</v>
      </c>
    </row>
    <row r="63" spans="1:5" x14ac:dyDescent="0.25">
      <c r="A63" s="1">
        <v>43259</v>
      </c>
      <c r="B63">
        <v>360.57000699999998</v>
      </c>
      <c r="C63">
        <f t="shared" si="0"/>
        <v>-2.2992295095119997E-3</v>
      </c>
      <c r="D63" s="13">
        <f>LN(B63/B62) - VLOOKUP(A63, 'Risk Free'!A$1:C$784, 3)/252</f>
        <v>-2.3742295095119997E-3</v>
      </c>
      <c r="E63" s="13">
        <f>'S&amp;P'!D64</f>
        <v>9.9235389826921885E-4</v>
      </c>
    </row>
    <row r="64" spans="1:5" x14ac:dyDescent="0.25">
      <c r="A64" s="1">
        <v>43262</v>
      </c>
      <c r="B64">
        <v>361.45001200000002</v>
      </c>
      <c r="C64">
        <f t="shared" si="0"/>
        <v>2.4376205994053718E-3</v>
      </c>
      <c r="D64" s="13">
        <f>LN(B64/B63) - VLOOKUP(A64, 'Risk Free'!A$1:C$784, 3)/252</f>
        <v>2.3618269486117209E-3</v>
      </c>
      <c r="E64" s="13">
        <f>'S&amp;P'!D65</f>
        <v>1.6668322369011133E-3</v>
      </c>
    </row>
    <row r="65" spans="1:5" x14ac:dyDescent="0.25">
      <c r="A65" s="1">
        <v>43263</v>
      </c>
      <c r="B65">
        <v>363.82998700000002</v>
      </c>
      <c r="C65">
        <f t="shared" si="0"/>
        <v>6.5629371989511191E-3</v>
      </c>
      <c r="D65" s="13">
        <f>LN(B65/B64) - VLOOKUP(A65, 'Risk Free'!A$1:C$784, 3)/252</f>
        <v>6.4879371989511186E-3</v>
      </c>
      <c r="E65" s="13">
        <f>'S&amp;P'!D66</f>
        <v>-4.1095741048598851E-3</v>
      </c>
    </row>
    <row r="66" spans="1:5" x14ac:dyDescent="0.25">
      <c r="A66" s="1">
        <v>43264</v>
      </c>
      <c r="B66">
        <v>379.92999300000002</v>
      </c>
      <c r="C66">
        <f t="shared" si="0"/>
        <v>4.3300316955956666E-2</v>
      </c>
      <c r="D66" s="13">
        <f>LN(B66/B65) - VLOOKUP(A66, 'Risk Free'!A$1:C$784, 3)/252</f>
        <v>4.3224920130559841E-2</v>
      </c>
      <c r="E66" s="13">
        <f>'S&amp;P'!D67</f>
        <v>2.3930649866324583E-3</v>
      </c>
    </row>
    <row r="67" spans="1:5" x14ac:dyDescent="0.25">
      <c r="A67" s="1">
        <v>43265</v>
      </c>
      <c r="B67">
        <v>392.86999500000002</v>
      </c>
      <c r="C67">
        <f t="shared" si="0"/>
        <v>3.3491748814823107E-2</v>
      </c>
      <c r="D67" s="13">
        <f>LN(B67/B66) - VLOOKUP(A67, 'Risk Free'!A$1:C$784, 3)/252</f>
        <v>3.3416351989426281E-2</v>
      </c>
      <c r="E67" s="13">
        <f>'S&amp;P'!D68</f>
        <v>-1.0929890313617812E-3</v>
      </c>
    </row>
    <row r="68" spans="1:5" x14ac:dyDescent="0.25">
      <c r="A68" s="1">
        <v>43266</v>
      </c>
      <c r="B68">
        <v>391.98001099999999</v>
      </c>
      <c r="C68">
        <f t="shared" ref="C68:C131" si="1">LN(B68/B67)</f>
        <v>-2.2679094722793257E-3</v>
      </c>
      <c r="D68" s="13">
        <f>LN(B68/B67) - VLOOKUP(A68, 'Risk Free'!A$1:C$784, 3)/252</f>
        <v>-2.343306297676151E-3</v>
      </c>
      <c r="E68" s="13">
        <f>'S&amp;P'!D69</f>
        <v>-2.2042164508804928E-3</v>
      </c>
    </row>
    <row r="69" spans="1:5" x14ac:dyDescent="0.25">
      <c r="A69" s="1">
        <v>43269</v>
      </c>
      <c r="B69">
        <v>390.39999399999999</v>
      </c>
      <c r="C69">
        <f t="shared" si="1"/>
        <v>-4.0390069732849729E-3</v>
      </c>
      <c r="D69" s="13">
        <f>LN(B69/B68) - VLOOKUP(A69, 'Risk Free'!A$1:C$784, 3)/252</f>
        <v>-4.1148006240786239E-3</v>
      </c>
      <c r="E69" s="13">
        <f>'S&amp;P'!D70</f>
        <v>-4.1073434167587571E-3</v>
      </c>
    </row>
    <row r="70" spans="1:5" x14ac:dyDescent="0.25">
      <c r="A70" s="1">
        <v>43270</v>
      </c>
      <c r="B70">
        <v>404.98001099999999</v>
      </c>
      <c r="C70">
        <f t="shared" si="1"/>
        <v>3.6665871162873218E-2</v>
      </c>
      <c r="D70" s="13">
        <f>LN(B70/B69) - VLOOKUP(A70, 'Risk Free'!A$1:C$784, 3)/252</f>
        <v>3.6590077512079565E-2</v>
      </c>
      <c r="E70" s="13">
        <f>'S&amp;P'!D71</f>
        <v>1.6353005109153774E-3</v>
      </c>
    </row>
    <row r="71" spans="1:5" x14ac:dyDescent="0.25">
      <c r="A71" s="1">
        <v>43271</v>
      </c>
      <c r="B71">
        <v>416.76001000000002</v>
      </c>
      <c r="C71">
        <f t="shared" si="1"/>
        <v>2.8672830205649914E-2</v>
      </c>
      <c r="D71" s="13">
        <f>LN(B71/B70) - VLOOKUP(A71, 'Risk Free'!A$1:C$784, 3)/252</f>
        <v>2.8597433380253088E-2</v>
      </c>
      <c r="E71" s="13">
        <f>'S&amp;P'!D72</f>
        <v>-6.4411045176891793E-3</v>
      </c>
    </row>
    <row r="72" spans="1:5" x14ac:dyDescent="0.25">
      <c r="A72" s="1">
        <v>43272</v>
      </c>
      <c r="B72">
        <v>415.44000199999999</v>
      </c>
      <c r="C72">
        <f t="shared" si="1"/>
        <v>-3.1723361883715527E-3</v>
      </c>
      <c r="D72" s="13">
        <f>LN(B72/B71) - VLOOKUP(A72, 'Risk Free'!A$1:C$784, 3)/252</f>
        <v>-3.247733013768378E-3</v>
      </c>
      <c r="E72" s="13">
        <f>'S&amp;P'!D73</f>
        <v>1.7852493447316098E-3</v>
      </c>
    </row>
    <row r="73" spans="1:5" x14ac:dyDescent="0.25">
      <c r="A73" s="1">
        <v>43273</v>
      </c>
      <c r="B73">
        <v>411.08999599999999</v>
      </c>
      <c r="C73">
        <f t="shared" si="1"/>
        <v>-1.0526045454246617E-2</v>
      </c>
      <c r="D73" s="13">
        <f>LN(B73/B72) - VLOOKUP(A73, 'Risk Free'!A$1:C$784, 3)/252</f>
        <v>-1.0601045454246618E-2</v>
      </c>
      <c r="E73" s="13">
        <f>'S&amp;P'!D74</f>
        <v>-1.3895187490543297E-2</v>
      </c>
    </row>
    <row r="74" spans="1:5" x14ac:dyDescent="0.25">
      <c r="A74" s="1">
        <v>43276</v>
      </c>
      <c r="B74">
        <v>384.48001099999999</v>
      </c>
      <c r="C74">
        <f t="shared" si="1"/>
        <v>-6.6920358297760787E-2</v>
      </c>
      <c r="D74" s="13">
        <f>LN(B74/B73) - VLOOKUP(A74, 'Risk Free'!A$1:C$784, 3)/252</f>
        <v>-6.6995755123157613E-2</v>
      </c>
      <c r="E74" s="13">
        <f>'S&amp;P'!D75</f>
        <v>2.1267573219120452E-3</v>
      </c>
    </row>
    <row r="75" spans="1:5" x14ac:dyDescent="0.25">
      <c r="A75" s="1">
        <v>43277</v>
      </c>
      <c r="B75">
        <v>399.39001500000001</v>
      </c>
      <c r="C75">
        <f t="shared" si="1"/>
        <v>3.8046620070980607E-2</v>
      </c>
      <c r="D75" s="13">
        <f>LN(B75/B74) - VLOOKUP(A75, 'Risk Free'!A$1:C$784, 3)/252</f>
        <v>3.7971223245583781E-2</v>
      </c>
      <c r="E75" s="13">
        <f>'S&amp;P'!D76</f>
        <v>-8.7165213868015245E-3</v>
      </c>
    </row>
    <row r="76" spans="1:5" x14ac:dyDescent="0.25">
      <c r="A76" s="1">
        <v>43278</v>
      </c>
      <c r="B76">
        <v>390.39001500000001</v>
      </c>
      <c r="C76">
        <f t="shared" si="1"/>
        <v>-2.2792142789319379E-2</v>
      </c>
      <c r="D76" s="13">
        <f>LN(B76/B75) - VLOOKUP(A76, 'Risk Free'!A$1:C$784, 3)/252</f>
        <v>-2.2867142789319377E-2</v>
      </c>
      <c r="E76" s="13">
        <f>'S&amp;P'!D77</f>
        <v>6.0846150392206621E-3</v>
      </c>
    </row>
    <row r="77" spans="1:5" x14ac:dyDescent="0.25">
      <c r="A77" s="1">
        <v>43279</v>
      </c>
      <c r="B77">
        <v>395.42001299999998</v>
      </c>
      <c r="C77">
        <f t="shared" si="1"/>
        <v>1.2802246143278859E-2</v>
      </c>
      <c r="D77" s="13">
        <f>LN(B77/B76) - VLOOKUP(A77, 'Risk Free'!A$1:C$784, 3)/252</f>
        <v>1.2727246143278859E-2</v>
      </c>
      <c r="E77" s="13">
        <f>'S&amp;P'!D78</f>
        <v>6.8309434912754857E-4</v>
      </c>
    </row>
    <row r="78" spans="1:5" x14ac:dyDescent="0.25">
      <c r="A78" s="1">
        <v>43280</v>
      </c>
      <c r="B78">
        <v>391.42999300000002</v>
      </c>
      <c r="C78">
        <f t="shared" si="1"/>
        <v>-1.0141841951136335E-2</v>
      </c>
      <c r="D78" s="13">
        <f>LN(B78/B77) - VLOOKUP(A78, 'Risk Free'!A$1:C$784, 3)/252</f>
        <v>-1.0216841951136335E-2</v>
      </c>
      <c r="E78" s="13">
        <f>'S&amp;P'!D79</f>
        <v>2.9859373172578534E-3</v>
      </c>
    </row>
    <row r="79" spans="1:5" x14ac:dyDescent="0.25">
      <c r="A79" s="1">
        <v>43283</v>
      </c>
      <c r="B79">
        <v>398.17999300000002</v>
      </c>
      <c r="C79">
        <f t="shared" si="1"/>
        <v>1.709746469962874E-2</v>
      </c>
      <c r="D79" s="13">
        <f>LN(B79/B78) - VLOOKUP(A79, 'Risk Free'!A$1:C$784, 3)/252</f>
        <v>1.7020083747247786E-2</v>
      </c>
      <c r="E79" s="13">
        <f>'S&amp;P'!D80</f>
        <v>-5.0366169355654487E-3</v>
      </c>
    </row>
    <row r="80" spans="1:5" x14ac:dyDescent="0.25">
      <c r="A80" s="1">
        <v>43284</v>
      </c>
      <c r="B80">
        <v>390.51998900000001</v>
      </c>
      <c r="C80">
        <f t="shared" si="1"/>
        <v>-1.9424990581762478E-2</v>
      </c>
      <c r="D80" s="13">
        <f>LN(B80/B79) - VLOOKUP(A80, 'Risk Free'!A$1:C$784, 3)/252</f>
        <v>-1.9501974708746605E-2</v>
      </c>
      <c r="E80" s="13">
        <f>'S&amp;P'!D81</f>
        <v>8.5076162178937889E-3</v>
      </c>
    </row>
    <row r="81" spans="1:5" x14ac:dyDescent="0.25">
      <c r="A81" s="1">
        <v>43286</v>
      </c>
      <c r="B81">
        <v>398.39001500000001</v>
      </c>
      <c r="C81">
        <f t="shared" si="1"/>
        <v>1.9952306455464339E-2</v>
      </c>
      <c r="D81" s="13">
        <f>LN(B81/B80) - VLOOKUP(A81, 'Risk Free'!A$1:C$784, 3)/252</f>
        <v>1.9876115979273863E-2</v>
      </c>
      <c r="E81" s="13">
        <f>'S&amp;P'!D82</f>
        <v>8.3689447831168974E-3</v>
      </c>
    </row>
    <row r="82" spans="1:5" x14ac:dyDescent="0.25">
      <c r="A82" s="1">
        <v>43287</v>
      </c>
      <c r="B82">
        <v>408.25</v>
      </c>
      <c r="C82">
        <f t="shared" si="1"/>
        <v>2.4448269205211249E-2</v>
      </c>
      <c r="D82" s="13">
        <f>LN(B82/B81) - VLOOKUP(A82, 'Risk Free'!A$1:C$784, 3)/252</f>
        <v>2.4371681903623946E-2</v>
      </c>
      <c r="E82" s="13">
        <f>'S&amp;P'!D83</f>
        <v>8.7069626628927498E-3</v>
      </c>
    </row>
    <row r="83" spans="1:5" x14ac:dyDescent="0.25">
      <c r="A83" s="1">
        <v>43290</v>
      </c>
      <c r="B83">
        <v>418.97000100000002</v>
      </c>
      <c r="C83">
        <f t="shared" si="1"/>
        <v>2.5919588849689017E-2</v>
      </c>
      <c r="D83" s="13">
        <f>LN(B83/B82) - VLOOKUP(A83, 'Risk Free'!A$1:C$784, 3)/252</f>
        <v>2.5842207897308064E-2</v>
      </c>
      <c r="E83" s="13">
        <f>'S&amp;P'!D84</f>
        <v>3.3898088472956618E-3</v>
      </c>
    </row>
    <row r="84" spans="1:5" x14ac:dyDescent="0.25">
      <c r="A84" s="1">
        <v>43291</v>
      </c>
      <c r="B84">
        <v>415.63000499999998</v>
      </c>
      <c r="C84">
        <f t="shared" si="1"/>
        <v>-8.0038672573872881E-3</v>
      </c>
      <c r="D84" s="13">
        <f>LN(B84/B83) - VLOOKUP(A84, 'Risk Free'!A$1:C$784, 3)/252</f>
        <v>-8.0812482097682402E-3</v>
      </c>
      <c r="E84" s="13">
        <f>'S&amp;P'!D85</f>
        <v>-7.1960492555609139E-3</v>
      </c>
    </row>
    <row r="85" spans="1:5" x14ac:dyDescent="0.25">
      <c r="A85" s="1">
        <v>43292</v>
      </c>
      <c r="B85">
        <v>418.64999399999999</v>
      </c>
      <c r="C85">
        <f t="shared" si="1"/>
        <v>7.2397808757839318E-3</v>
      </c>
      <c r="D85" s="13">
        <f>LN(B85/B84) - VLOOKUP(A85, 'Risk Free'!A$1:C$784, 3)/252</f>
        <v>7.1631935741966303E-3</v>
      </c>
      <c r="E85" s="13">
        <f>'S&amp;P'!D86</f>
        <v>8.6340005345446821E-3</v>
      </c>
    </row>
    <row r="86" spans="1:5" x14ac:dyDescent="0.25">
      <c r="A86" s="1">
        <v>43293</v>
      </c>
      <c r="B86">
        <v>413.5</v>
      </c>
      <c r="C86">
        <f t="shared" si="1"/>
        <v>-1.2377719854914024E-2</v>
      </c>
      <c r="D86" s="13">
        <f>LN(B86/B85) - VLOOKUP(A86, 'Risk Free'!A$1:C$784, 3)/252</f>
        <v>-1.2454703981898151E-2</v>
      </c>
      <c r="E86" s="13">
        <f>'S&amp;P'!D87</f>
        <v>1.0016644524893689E-3</v>
      </c>
    </row>
    <row r="87" spans="1:5" x14ac:dyDescent="0.25">
      <c r="A87" s="1">
        <v>43294</v>
      </c>
      <c r="B87">
        <v>395.79998799999998</v>
      </c>
      <c r="C87">
        <f t="shared" si="1"/>
        <v>-4.3748511613623697E-2</v>
      </c>
      <c r="D87" s="13">
        <f>LN(B87/B86) - VLOOKUP(A87, 'Risk Free'!A$1:C$784, 3)/252</f>
        <v>-4.3825495740607824E-2</v>
      </c>
      <c r="E87" s="13">
        <f>'S&amp;P'!D88</f>
        <v>-1.1071907051570676E-3</v>
      </c>
    </row>
    <row r="88" spans="1:5" x14ac:dyDescent="0.25">
      <c r="A88" s="1">
        <v>43297</v>
      </c>
      <c r="B88">
        <v>400.48001099999999</v>
      </c>
      <c r="C88">
        <f t="shared" si="1"/>
        <v>1.1754852300380998E-2</v>
      </c>
      <c r="D88" s="13">
        <f>LN(B88/B87) - VLOOKUP(A88, 'Risk Free'!A$1:C$784, 3)/252</f>
        <v>1.167628087180957E-2</v>
      </c>
      <c r="E88" s="13">
        <f>'S&amp;P'!D89</f>
        <v>3.8872111077723794E-3</v>
      </c>
    </row>
    <row r="89" spans="1:5" x14ac:dyDescent="0.25">
      <c r="A89" s="1">
        <v>43298</v>
      </c>
      <c r="B89">
        <v>379.48001099999999</v>
      </c>
      <c r="C89">
        <f t="shared" si="1"/>
        <v>-5.3861931638792757E-2</v>
      </c>
      <c r="D89" s="13">
        <f>LN(B89/B88) - VLOOKUP(A89, 'Risk Free'!A$1:C$784, 3)/252</f>
        <v>-5.3940503067364184E-2</v>
      </c>
      <c r="E89" s="13">
        <f>'S&amp;P'!D90</f>
        <v>2.0803800578046341E-3</v>
      </c>
    </row>
    <row r="90" spans="1:5" x14ac:dyDescent="0.25">
      <c r="A90" s="1">
        <v>43299</v>
      </c>
      <c r="B90">
        <v>375.13000499999998</v>
      </c>
      <c r="C90">
        <f t="shared" si="1"/>
        <v>-1.1529277620925748E-2</v>
      </c>
      <c r="D90" s="13">
        <f>LN(B90/B89) - VLOOKUP(A90, 'Risk Free'!A$1:C$784, 3)/252</f>
        <v>-1.1607055398703525E-2</v>
      </c>
      <c r="E90" s="13">
        <f>'S&amp;P'!D91</f>
        <v>-4.0385595241932059E-3</v>
      </c>
    </row>
    <row r="91" spans="1:5" x14ac:dyDescent="0.25">
      <c r="A91" s="1">
        <v>43300</v>
      </c>
      <c r="B91">
        <v>364.23001099999999</v>
      </c>
      <c r="C91">
        <f t="shared" si="1"/>
        <v>-2.9487079466094315E-2</v>
      </c>
      <c r="D91" s="13">
        <f>LN(B91/B90) - VLOOKUP(A91, 'Risk Free'!A$1:C$784, 3)/252</f>
        <v>-2.9564857243872093E-2</v>
      </c>
      <c r="E91" s="13">
        <f>'S&amp;P'!D92</f>
        <v>-1.0263100893561498E-3</v>
      </c>
    </row>
    <row r="92" spans="1:5" x14ac:dyDescent="0.25">
      <c r="A92" s="1">
        <v>43301</v>
      </c>
      <c r="B92">
        <v>361.04998799999998</v>
      </c>
      <c r="C92">
        <f t="shared" si="1"/>
        <v>-8.7691467638942745E-3</v>
      </c>
      <c r="D92" s="13">
        <f>LN(B92/B91) - VLOOKUP(A92, 'Risk Free'!A$1:C$784, 3)/252</f>
        <v>-8.8465277162752265E-3</v>
      </c>
      <c r="E92" s="13">
        <f>'S&amp;P'!D93</f>
        <v>1.7586194071160942E-3</v>
      </c>
    </row>
    <row r="93" spans="1:5" x14ac:dyDescent="0.25">
      <c r="A93" s="1">
        <v>43304</v>
      </c>
      <c r="B93">
        <v>362.66000400000001</v>
      </c>
      <c r="C93">
        <f t="shared" si="1"/>
        <v>4.449347594697799E-3</v>
      </c>
      <c r="D93" s="13">
        <f>LN(B93/B92) - VLOOKUP(A93, 'Risk Free'!A$1:C$784, 3)/252</f>
        <v>4.3715698169200208E-3</v>
      </c>
      <c r="E93" s="13">
        <f>'S&amp;P'!D94</f>
        <v>4.6909751243463648E-3</v>
      </c>
    </row>
    <row r="94" spans="1:5" x14ac:dyDescent="0.25">
      <c r="A94" s="1">
        <v>43305</v>
      </c>
      <c r="B94">
        <v>357.32000699999998</v>
      </c>
      <c r="C94">
        <f t="shared" si="1"/>
        <v>-1.4834008831572792E-2</v>
      </c>
      <c r="D94" s="13">
        <f>LN(B94/B93) - VLOOKUP(A94, 'Risk Free'!A$1:C$784, 3)/252</f>
        <v>-1.491258026014422E-2</v>
      </c>
      <c r="E94" s="13">
        <f>'S&amp;P'!D95</f>
        <v>8.9822018233667554E-3</v>
      </c>
    </row>
    <row r="95" spans="1:5" x14ac:dyDescent="0.25">
      <c r="A95" s="1">
        <v>43306</v>
      </c>
      <c r="B95">
        <v>362.86999500000002</v>
      </c>
      <c r="C95">
        <f t="shared" si="1"/>
        <v>1.5412871197438035E-2</v>
      </c>
      <c r="D95" s="13">
        <f>LN(B95/B94) - VLOOKUP(A95, 'Risk Free'!A$1:C$784, 3)/252</f>
        <v>1.5334696594263432E-2</v>
      </c>
      <c r="E95" s="13">
        <f>'S&amp;P'!D96</f>
        <v>-3.1142390321656443E-3</v>
      </c>
    </row>
    <row r="96" spans="1:5" x14ac:dyDescent="0.25">
      <c r="A96" s="1">
        <v>43307</v>
      </c>
      <c r="B96">
        <v>363.08999599999999</v>
      </c>
      <c r="C96">
        <f t="shared" si="1"/>
        <v>6.0609678071039041E-4</v>
      </c>
      <c r="D96" s="13">
        <f>LN(B96/B95) - VLOOKUP(A96, 'Risk Free'!A$1:C$784, 3)/252</f>
        <v>5.2871582832943805E-4</v>
      </c>
      <c r="E96" s="13">
        <f>'S&amp;P'!D97</f>
        <v>-6.6616573239002925E-3</v>
      </c>
    </row>
    <row r="97" spans="1:5" x14ac:dyDescent="0.25">
      <c r="A97" s="1">
        <v>43308</v>
      </c>
      <c r="B97">
        <v>355.209991</v>
      </c>
      <c r="C97">
        <f t="shared" si="1"/>
        <v>-2.1941587864318969E-2</v>
      </c>
      <c r="D97" s="13">
        <f>LN(B97/B96) - VLOOKUP(A97, 'Risk Free'!A$1:C$784, 3)/252</f>
        <v>-2.2019365642096746E-2</v>
      </c>
      <c r="E97" s="13">
        <f>'S&amp;P'!D98</f>
        <v>-5.8505618141643069E-3</v>
      </c>
    </row>
    <row r="98" spans="1:5" x14ac:dyDescent="0.25">
      <c r="A98" s="1">
        <v>43311</v>
      </c>
      <c r="B98">
        <v>334.959991</v>
      </c>
      <c r="C98">
        <f t="shared" si="1"/>
        <v>-5.8698043695743121E-2</v>
      </c>
      <c r="D98" s="13">
        <f>LN(B98/B97) - VLOOKUP(A98, 'Risk Free'!A$1:C$784, 3)/252</f>
        <v>-5.8777805600505023E-2</v>
      </c>
      <c r="E98" s="13">
        <f>'S&amp;P'!D99</f>
        <v>4.7938899400123787E-3</v>
      </c>
    </row>
    <row r="99" spans="1:5" x14ac:dyDescent="0.25">
      <c r="A99" s="1">
        <v>43312</v>
      </c>
      <c r="B99">
        <v>337.45001200000002</v>
      </c>
      <c r="C99">
        <f t="shared" si="1"/>
        <v>7.4062919082309624E-3</v>
      </c>
      <c r="D99" s="13">
        <f>LN(B99/B98) - VLOOKUP(A99, 'Risk Free'!A$1:C$784, 3)/252</f>
        <v>7.3273236542627084E-3</v>
      </c>
      <c r="E99" s="13">
        <f>'S&amp;P'!D100</f>
        <v>-1.1198856341097145E-3</v>
      </c>
    </row>
    <row r="100" spans="1:5" x14ac:dyDescent="0.25">
      <c r="A100" s="1">
        <v>43313</v>
      </c>
      <c r="B100">
        <v>338.38000499999998</v>
      </c>
      <c r="C100">
        <f t="shared" si="1"/>
        <v>2.7521523566983804E-3</v>
      </c>
      <c r="D100" s="13">
        <f>LN(B100/B99) - VLOOKUP(A100, 'Risk Free'!A$1:C$784, 3)/252</f>
        <v>2.6731841027301264E-3</v>
      </c>
      <c r="E100" s="13">
        <f>'S&amp;P'!D101</f>
        <v>4.8358266988376133E-3</v>
      </c>
    </row>
    <row r="101" spans="1:5" x14ac:dyDescent="0.25">
      <c r="A101" s="1">
        <v>43314</v>
      </c>
      <c r="B101">
        <v>344.5</v>
      </c>
      <c r="C101">
        <f t="shared" si="1"/>
        <v>1.7924551346776157E-2</v>
      </c>
      <c r="D101" s="13">
        <f>LN(B101/B100) - VLOOKUP(A101, 'Risk Free'!A$1:C$784, 3)/252</f>
        <v>1.7845979918204729E-2</v>
      </c>
      <c r="E101" s="13">
        <f>'S&amp;P'!D102</f>
        <v>4.5552127179756081E-3</v>
      </c>
    </row>
    <row r="102" spans="1:5" x14ac:dyDescent="0.25">
      <c r="A102" s="1">
        <v>43315</v>
      </c>
      <c r="B102">
        <v>343.08999599999999</v>
      </c>
      <c r="C102">
        <f t="shared" si="1"/>
        <v>-4.1012986943793715E-3</v>
      </c>
      <c r="D102" s="13">
        <f>LN(B102/B101) - VLOOKUP(A102, 'Risk Free'!A$1:C$784, 3)/252</f>
        <v>-4.1794732975539749E-3</v>
      </c>
      <c r="E102" s="13">
        <f>'S&amp;P'!D103</f>
        <v>3.4518925629517653E-3</v>
      </c>
    </row>
    <row r="103" spans="1:5" x14ac:dyDescent="0.25">
      <c r="A103" s="1">
        <v>43318</v>
      </c>
      <c r="B103">
        <v>350.92001299999998</v>
      </c>
      <c r="C103">
        <f t="shared" si="1"/>
        <v>2.2565522546328841E-2</v>
      </c>
      <c r="D103" s="13">
        <f>LN(B103/B102) - VLOOKUP(A103, 'Risk Free'!A$1:C$784, 3)/252</f>
        <v>2.2485363816170112E-2</v>
      </c>
      <c r="E103" s="13">
        <f>'S&amp;P'!D104</f>
        <v>2.7400258378127863E-3</v>
      </c>
    </row>
    <row r="104" spans="1:5" x14ac:dyDescent="0.25">
      <c r="A104" s="1">
        <v>43319</v>
      </c>
      <c r="B104">
        <v>351.82998700000002</v>
      </c>
      <c r="C104">
        <f t="shared" si="1"/>
        <v>2.5897531372069591E-3</v>
      </c>
      <c r="D104" s="13">
        <f>LN(B104/B103) - VLOOKUP(A104, 'Risk Free'!A$1:C$784, 3)/252</f>
        <v>2.5095944070482289E-3</v>
      </c>
      <c r="E104" s="13">
        <f>'S&amp;P'!D105</f>
        <v>-3.4257311897069147E-4</v>
      </c>
    </row>
    <row r="105" spans="1:5" x14ac:dyDescent="0.25">
      <c r="A105" s="1">
        <v>43320</v>
      </c>
      <c r="B105">
        <v>347.60998499999999</v>
      </c>
      <c r="C105">
        <f t="shared" si="1"/>
        <v>-1.2066948917598106E-2</v>
      </c>
      <c r="D105" s="13">
        <f>LN(B105/B104) - VLOOKUP(A105, 'Risk Free'!A$1:C$784, 3)/252</f>
        <v>-1.2147107647756837E-2</v>
      </c>
      <c r="E105" s="13">
        <f>'S&amp;P'!D106</f>
        <v>-1.5229178716005204E-3</v>
      </c>
    </row>
    <row r="106" spans="1:5" x14ac:dyDescent="0.25">
      <c r="A106" s="1">
        <v>43321</v>
      </c>
      <c r="B106">
        <v>349.35998499999999</v>
      </c>
      <c r="C106">
        <f t="shared" si="1"/>
        <v>5.0217477163791817E-3</v>
      </c>
      <c r="D106" s="13">
        <f>LN(B106/B105) - VLOOKUP(A106, 'Risk Free'!A$1:C$784, 3)/252</f>
        <v>4.9415889862204519E-3</v>
      </c>
      <c r="E106" s="13">
        <f>'S&amp;P'!D107</f>
        <v>-7.2190571303845227E-3</v>
      </c>
    </row>
    <row r="107" spans="1:5" x14ac:dyDescent="0.25">
      <c r="A107" s="1">
        <v>43322</v>
      </c>
      <c r="B107">
        <v>345.86999500000002</v>
      </c>
      <c r="C107">
        <f t="shared" si="1"/>
        <v>-1.0039898784977503E-2</v>
      </c>
      <c r="D107" s="13">
        <f>LN(B107/B106) - VLOOKUP(A107, 'Risk Free'!A$1:C$784, 3)/252</f>
        <v>-1.0119660689739409E-2</v>
      </c>
      <c r="E107" s="13">
        <f>'S&amp;P'!D108</f>
        <v>-4.0945586569335049E-3</v>
      </c>
    </row>
    <row r="108" spans="1:5" x14ac:dyDescent="0.25">
      <c r="A108" s="1">
        <v>43325</v>
      </c>
      <c r="B108">
        <v>341.30999800000001</v>
      </c>
      <c r="C108">
        <f t="shared" si="1"/>
        <v>-1.3271818096714008E-2</v>
      </c>
      <c r="D108" s="13">
        <f>LN(B108/B107) - VLOOKUP(A108, 'Risk Free'!A$1:C$784, 3)/252</f>
        <v>-1.3352373652269564E-2</v>
      </c>
      <c r="E108" s="13">
        <f>'S&amp;P'!D109</f>
        <v>6.2879671657259167E-3</v>
      </c>
    </row>
    <row r="109" spans="1:5" x14ac:dyDescent="0.25">
      <c r="A109" s="1">
        <v>43326</v>
      </c>
      <c r="B109">
        <v>337.48998999999998</v>
      </c>
      <c r="C109">
        <f t="shared" si="1"/>
        <v>-1.1255298746478638E-2</v>
      </c>
      <c r="D109" s="13">
        <f>LN(B109/B108) - VLOOKUP(A109, 'Risk Free'!A$1:C$784, 3)/252</f>
        <v>-1.1336251127431019E-2</v>
      </c>
      <c r="E109" s="13">
        <f>'S&amp;P'!D110</f>
        <v>-7.7118194714135497E-3</v>
      </c>
    </row>
    <row r="110" spans="1:5" x14ac:dyDescent="0.25">
      <c r="A110" s="1">
        <v>43327</v>
      </c>
      <c r="B110">
        <v>326.39999399999999</v>
      </c>
      <c r="C110">
        <f t="shared" si="1"/>
        <v>-3.3412245905881828E-2</v>
      </c>
      <c r="D110" s="13">
        <f>LN(B110/B109) - VLOOKUP(A110, 'Risk Free'!A$1:C$784, 3)/252</f>
        <v>-3.3492801461437384E-2</v>
      </c>
      <c r="E110" s="13">
        <f>'S&amp;P'!D111</f>
        <v>7.8077212035575719E-3</v>
      </c>
    </row>
    <row r="111" spans="1:5" x14ac:dyDescent="0.25">
      <c r="A111" s="1">
        <v>43328</v>
      </c>
      <c r="B111">
        <v>322.44000199999999</v>
      </c>
      <c r="C111">
        <f t="shared" si="1"/>
        <v>-1.2206526089494298E-2</v>
      </c>
      <c r="D111" s="13">
        <f>LN(B111/B110) - VLOOKUP(A111, 'Risk Free'!A$1:C$784, 3)/252</f>
        <v>-1.2287081645049854E-2</v>
      </c>
      <c r="E111" s="13">
        <f>'S&amp;P'!D112</f>
        <v>3.2378649604566353E-3</v>
      </c>
    </row>
    <row r="112" spans="1:5" x14ac:dyDescent="0.25">
      <c r="A112" s="1">
        <v>43329</v>
      </c>
      <c r="B112">
        <v>316.77999899999998</v>
      </c>
      <c r="C112">
        <f t="shared" si="1"/>
        <v>-1.7709555140595228E-2</v>
      </c>
      <c r="D112" s="13">
        <f>LN(B112/B111) - VLOOKUP(A112, 'Risk Free'!A$1:C$784, 3)/252</f>
        <v>-1.7789317045357134E-2</v>
      </c>
      <c r="E112" s="13">
        <f>'S&amp;P'!D113</f>
        <v>2.3444611396272004E-3</v>
      </c>
    </row>
    <row r="113" spans="1:5" x14ac:dyDescent="0.25">
      <c r="A113" s="1">
        <v>43332</v>
      </c>
      <c r="B113">
        <v>327.73001099999999</v>
      </c>
      <c r="C113">
        <f t="shared" si="1"/>
        <v>3.3982608748069854E-2</v>
      </c>
      <c r="D113" s="13">
        <f>LN(B113/B112) - VLOOKUP(A113, 'Risk Free'!A$1:C$784, 3)/252</f>
        <v>3.3902053192514298E-2</v>
      </c>
      <c r="E113" s="13">
        <f>'S&amp;P'!D114</f>
        <v>1.9854783081693201E-3</v>
      </c>
    </row>
    <row r="114" spans="1:5" x14ac:dyDescent="0.25">
      <c r="A114" s="1">
        <v>43333</v>
      </c>
      <c r="B114">
        <v>338.01998900000001</v>
      </c>
      <c r="C114">
        <f t="shared" si="1"/>
        <v>3.0914900562049402E-2</v>
      </c>
      <c r="D114" s="13">
        <f>LN(B114/B113) - VLOOKUP(A114, 'Risk Free'!A$1:C$784, 3)/252</f>
        <v>3.0833948181097023E-2</v>
      </c>
      <c r="E114" s="13">
        <f>'S&amp;P'!D115</f>
        <v>-4.7961779136680206E-4</v>
      </c>
    </row>
    <row r="115" spans="1:5" x14ac:dyDescent="0.25">
      <c r="A115" s="1">
        <v>43334</v>
      </c>
      <c r="B115">
        <v>344.44000199999999</v>
      </c>
      <c r="C115">
        <f t="shared" si="1"/>
        <v>1.8814882846862592E-2</v>
      </c>
      <c r="D115" s="13">
        <f>LN(B115/B114) - VLOOKUP(A115, 'Risk Free'!A$1:C$784, 3)/252</f>
        <v>1.8733533640513386E-2</v>
      </c>
      <c r="E115" s="13">
        <f>'S&amp;P'!D116</f>
        <v>-1.7736155814818213E-3</v>
      </c>
    </row>
    <row r="116" spans="1:5" x14ac:dyDescent="0.25">
      <c r="A116" s="1">
        <v>43335</v>
      </c>
      <c r="B116">
        <v>339.17001299999998</v>
      </c>
      <c r="C116">
        <f t="shared" si="1"/>
        <v>-1.5418420695456311E-2</v>
      </c>
      <c r="D116" s="13">
        <f>LN(B116/B115) - VLOOKUP(A116, 'Risk Free'!A$1:C$784, 3)/252</f>
        <v>-1.5499373076408692E-2</v>
      </c>
      <c r="E116" s="13">
        <f>'S&amp;P'!D117</f>
        <v>6.0983702682415658E-3</v>
      </c>
    </row>
    <row r="117" spans="1:5" x14ac:dyDescent="0.25">
      <c r="A117" s="1">
        <v>43336</v>
      </c>
      <c r="B117">
        <v>358.82000699999998</v>
      </c>
      <c r="C117">
        <f t="shared" si="1"/>
        <v>5.6319394560592081E-2</v>
      </c>
      <c r="D117" s="13">
        <f>LN(B117/B116) - VLOOKUP(A117, 'Risk Free'!A$1:C$784, 3)/252</f>
        <v>5.6238045354242878E-2</v>
      </c>
      <c r="E117" s="13">
        <f>'S&amp;P'!D118</f>
        <v>7.5585847131845454E-3</v>
      </c>
    </row>
    <row r="118" spans="1:5" x14ac:dyDescent="0.25">
      <c r="A118" s="1">
        <v>43339</v>
      </c>
      <c r="B118">
        <v>364.57998700000002</v>
      </c>
      <c r="C118">
        <f t="shared" si="1"/>
        <v>1.5925080947679339E-2</v>
      </c>
      <c r="D118" s="13">
        <f>LN(B118/B117) - VLOOKUP(A118, 'Risk Free'!A$1:C$784, 3)/252</f>
        <v>1.5842541265139655E-2</v>
      </c>
      <c r="E118" s="13">
        <f>'S&amp;P'!D119</f>
        <v>1.8629545773693229E-4</v>
      </c>
    </row>
    <row r="119" spans="1:5" x14ac:dyDescent="0.25">
      <c r="A119" s="1">
        <v>43340</v>
      </c>
      <c r="B119">
        <v>368.48998999999998</v>
      </c>
      <c r="C119">
        <f t="shared" si="1"/>
        <v>1.0667576634027684E-2</v>
      </c>
      <c r="D119" s="13">
        <f>LN(B119/B118) - VLOOKUP(A119, 'Risk Free'!A$1:C$784, 3)/252</f>
        <v>1.0584640126091177E-2</v>
      </c>
      <c r="E119" s="13">
        <f>'S&amp;P'!D120</f>
        <v>5.6022992967241694E-3</v>
      </c>
    </row>
    <row r="120" spans="1:5" x14ac:dyDescent="0.25">
      <c r="A120" s="1">
        <v>43341</v>
      </c>
      <c r="B120">
        <v>368.040009</v>
      </c>
      <c r="C120">
        <f t="shared" si="1"/>
        <v>-1.2218947133099017E-3</v>
      </c>
      <c r="D120" s="13">
        <f>LN(B120/B119) - VLOOKUP(A120, 'Risk Free'!A$1:C$784, 3)/252</f>
        <v>-1.3048312212464097E-3</v>
      </c>
      <c r="E120" s="13">
        <f>'S&amp;P'!D121</f>
        <v>-4.5222611029278213E-3</v>
      </c>
    </row>
    <row r="121" spans="1:5" x14ac:dyDescent="0.25">
      <c r="A121" s="1">
        <v>43342</v>
      </c>
      <c r="B121">
        <v>370.98001099999999</v>
      </c>
      <c r="C121">
        <f t="shared" si="1"/>
        <v>7.9565300817020877E-3</v>
      </c>
      <c r="D121" s="13">
        <f>LN(B121/B120) - VLOOKUP(A121, 'Risk Free'!A$1:C$784, 3)/252</f>
        <v>7.8743872245592306E-3</v>
      </c>
      <c r="E121" s="13">
        <f>'S&amp;P'!D122</f>
        <v>5.2278485032603453E-5</v>
      </c>
    </row>
    <row r="122" spans="1:5" x14ac:dyDescent="0.25">
      <c r="A122" s="1">
        <v>43343</v>
      </c>
      <c r="B122">
        <v>367.67999300000002</v>
      </c>
      <c r="C122">
        <f t="shared" si="1"/>
        <v>-8.9352068276294227E-3</v>
      </c>
      <c r="D122" s="13">
        <f>LN(B122/B121) - VLOOKUP(A122, 'Risk Free'!A$1:C$784, 3)/252</f>
        <v>-9.0173496847722797E-3</v>
      </c>
      <c r="E122" s="13">
        <f>'S&amp;P'!D123</f>
        <v>-1.7386117116204918E-3</v>
      </c>
    </row>
    <row r="123" spans="1:5" x14ac:dyDescent="0.25">
      <c r="A123" s="1">
        <v>43347</v>
      </c>
      <c r="B123">
        <v>363.60000600000001</v>
      </c>
      <c r="C123">
        <f t="shared" si="1"/>
        <v>-1.1158596817122708E-2</v>
      </c>
      <c r="D123" s="13">
        <f>LN(B123/B122) - VLOOKUP(A123, 'Risk Free'!A$1:C$784, 3)/252</f>
        <v>-1.1241533325059215E-2</v>
      </c>
      <c r="E123" s="13">
        <f>'S&amp;P'!D124</f>
        <v>-2.8904400558758246E-3</v>
      </c>
    </row>
    <row r="124" spans="1:5" x14ac:dyDescent="0.25">
      <c r="A124" s="1">
        <v>43348</v>
      </c>
      <c r="B124">
        <v>341.17999300000002</v>
      </c>
      <c r="C124">
        <f t="shared" si="1"/>
        <v>-6.3644202069629674E-2</v>
      </c>
      <c r="D124" s="13">
        <f>LN(B124/B123) - VLOOKUP(A124, 'Risk Free'!A$1:C$784, 3)/252</f>
        <v>-6.3727535402963012E-2</v>
      </c>
      <c r="E124" s="13">
        <f>'S&amp;P'!D125</f>
        <v>-3.7419107027850101E-3</v>
      </c>
    </row>
    <row r="125" spans="1:5" x14ac:dyDescent="0.25">
      <c r="A125" s="1">
        <v>43349</v>
      </c>
      <c r="B125">
        <v>346.459991</v>
      </c>
      <c r="C125">
        <f t="shared" si="1"/>
        <v>1.5357169138425473E-2</v>
      </c>
      <c r="D125" s="13">
        <f>LN(B125/B124) - VLOOKUP(A125, 'Risk Free'!A$1:C$784, 3)/252</f>
        <v>1.5274232630488965E-2</v>
      </c>
      <c r="E125" s="13">
        <f>'S&amp;P'!D126</f>
        <v>-2.2990904579873982E-3</v>
      </c>
    </row>
    <row r="126" spans="1:5" x14ac:dyDescent="0.25">
      <c r="A126" s="1">
        <v>43350</v>
      </c>
      <c r="B126">
        <v>348.67999300000002</v>
      </c>
      <c r="C126">
        <f t="shared" si="1"/>
        <v>6.3872301938912726E-3</v>
      </c>
      <c r="D126" s="13">
        <f>LN(B126/B125) - VLOOKUP(A126, 'Risk Free'!A$1:C$784, 3)/252</f>
        <v>6.3038968605579389E-3</v>
      </c>
      <c r="E126" s="13">
        <f>'S&amp;P'!D127</f>
        <v>1.8123149819941724E-3</v>
      </c>
    </row>
    <row r="127" spans="1:5" x14ac:dyDescent="0.25">
      <c r="A127" s="1">
        <v>43353</v>
      </c>
      <c r="B127">
        <v>348.41000400000001</v>
      </c>
      <c r="C127">
        <f t="shared" si="1"/>
        <v>-7.7461737985658923E-4</v>
      </c>
      <c r="D127" s="13">
        <f>LN(B127/B126) - VLOOKUP(A127, 'Risk Free'!A$1:C$784, 3)/252</f>
        <v>-8.5834753858674798E-4</v>
      </c>
      <c r="E127" s="13">
        <f>'S&amp;P'!D128</f>
        <v>3.6491319976485496E-3</v>
      </c>
    </row>
    <row r="128" spans="1:5" x14ac:dyDescent="0.25">
      <c r="A128" s="1">
        <v>43354</v>
      </c>
      <c r="B128">
        <v>355.92999300000002</v>
      </c>
      <c r="C128">
        <f t="shared" si="1"/>
        <v>2.1354103949896112E-2</v>
      </c>
      <c r="D128" s="13">
        <f>LN(B128/B127) - VLOOKUP(A128, 'Risk Free'!A$1:C$784, 3)/252</f>
        <v>2.1270373791165954E-2</v>
      </c>
      <c r="E128" s="13">
        <f>'S&amp;P'!D129</f>
        <v>2.7247121138741391E-4</v>
      </c>
    </row>
    <row r="129" spans="1:5" x14ac:dyDescent="0.25">
      <c r="A129" s="1">
        <v>43355</v>
      </c>
      <c r="B129">
        <v>369.95001200000002</v>
      </c>
      <c r="C129">
        <f t="shared" si="1"/>
        <v>3.8633831170674697E-2</v>
      </c>
      <c r="D129" s="13">
        <f>LN(B129/B128) - VLOOKUP(A129, 'Risk Free'!A$1:C$784, 3)/252</f>
        <v>3.8549704186547712E-2</v>
      </c>
      <c r="E129" s="13">
        <f>'S&amp;P'!D130</f>
        <v>5.1846184959537652E-3</v>
      </c>
    </row>
    <row r="130" spans="1:5" x14ac:dyDescent="0.25">
      <c r="A130" s="1">
        <v>43356</v>
      </c>
      <c r="B130">
        <v>368.14999399999999</v>
      </c>
      <c r="C130">
        <f t="shared" si="1"/>
        <v>-4.8774462913543431E-3</v>
      </c>
      <c r="D130" s="13">
        <f>LN(B130/B129) - VLOOKUP(A130, 'Risk Free'!A$1:C$784, 3)/252</f>
        <v>-4.9611764500845021E-3</v>
      </c>
      <c r="E130" s="13">
        <f>'S&amp;P'!D131</f>
        <v>1.9130010173655439E-4</v>
      </c>
    </row>
    <row r="131" spans="1:5" x14ac:dyDescent="0.25">
      <c r="A131" s="1">
        <v>43357</v>
      </c>
      <c r="B131">
        <v>364.55999800000001</v>
      </c>
      <c r="C131">
        <f t="shared" si="1"/>
        <v>-9.7993060474591952E-3</v>
      </c>
      <c r="D131" s="13">
        <f>LN(B131/B130) - VLOOKUP(A131, 'Risk Free'!A$1:C$784, 3)/252</f>
        <v>-9.8834330315861786E-3</v>
      </c>
      <c r="E131" s="13">
        <f>'S&amp;P'!D132</f>
        <v>-5.6698384270043086E-3</v>
      </c>
    </row>
    <row r="132" spans="1:5" x14ac:dyDescent="0.25">
      <c r="A132" s="1">
        <v>43360</v>
      </c>
      <c r="B132">
        <v>350.35000600000001</v>
      </c>
      <c r="C132">
        <f t="shared" ref="C132:C195" si="2">LN(B132/B131)</f>
        <v>-3.9758469527287496E-2</v>
      </c>
      <c r="D132" s="13">
        <f>LN(B132/B131) - VLOOKUP(A132, 'Risk Free'!A$1:C$784, 3)/252</f>
        <v>-3.9842993336811308E-2</v>
      </c>
      <c r="E132" s="13">
        <f>'S&amp;P'!D133</f>
        <v>5.2701257859074195E-3</v>
      </c>
    </row>
    <row r="133" spans="1:5" x14ac:dyDescent="0.25">
      <c r="A133" s="1">
        <v>43361</v>
      </c>
      <c r="B133">
        <v>367.64999399999999</v>
      </c>
      <c r="C133">
        <f t="shared" si="2"/>
        <v>4.8198710380087592E-2</v>
      </c>
      <c r="D133" s="13">
        <f>LN(B133/B132) - VLOOKUP(A133, 'Risk Free'!A$1:C$784, 3)/252</f>
        <v>4.811418657056378E-2</v>
      </c>
      <c r="E133" s="13">
        <f>'S&amp;P'!D134</f>
        <v>1.1683980150556852E-3</v>
      </c>
    </row>
    <row r="134" spans="1:5" x14ac:dyDescent="0.25">
      <c r="A134" s="1">
        <v>43362</v>
      </c>
      <c r="B134">
        <v>366.959991</v>
      </c>
      <c r="C134">
        <f t="shared" si="2"/>
        <v>-1.8785565592793346E-3</v>
      </c>
      <c r="D134" s="13">
        <f>LN(B134/B133) - VLOOKUP(A134, 'Risk Free'!A$1:C$784, 3)/252</f>
        <v>-1.9626835434063189E-3</v>
      </c>
      <c r="E134" s="13">
        <f>'S&amp;P'!D135</f>
        <v>7.7254735845518419E-3</v>
      </c>
    </row>
    <row r="135" spans="1:5" x14ac:dyDescent="0.25">
      <c r="A135" s="1">
        <v>43363</v>
      </c>
      <c r="B135">
        <v>365.35998499999999</v>
      </c>
      <c r="C135">
        <f t="shared" si="2"/>
        <v>-4.3696979417371575E-3</v>
      </c>
      <c r="D135" s="13">
        <f>LN(B135/B134) - VLOOKUP(A135, 'Risk Free'!A$1:C$784, 3)/252</f>
        <v>-4.454221751260967E-3</v>
      </c>
      <c r="E135" s="13">
        <f>'S&amp;P'!D136</f>
        <v>-4.5349490510126963E-4</v>
      </c>
    </row>
    <row r="136" spans="1:5" x14ac:dyDescent="0.25">
      <c r="A136" s="1">
        <v>43364</v>
      </c>
      <c r="B136">
        <v>361.19000199999999</v>
      </c>
      <c r="C136">
        <f t="shared" si="2"/>
        <v>-1.1478986617315117E-2</v>
      </c>
      <c r="D136" s="13">
        <f>LN(B136/B135) - VLOOKUP(A136, 'Risk Free'!A$1:C$784, 3)/252</f>
        <v>-1.1563907252235753E-2</v>
      </c>
      <c r="E136" s="13">
        <f>'S&amp;P'!D137</f>
        <v>-3.6084570587135026E-3</v>
      </c>
    </row>
    <row r="137" spans="1:5" x14ac:dyDescent="0.25">
      <c r="A137" s="1">
        <v>43367</v>
      </c>
      <c r="B137">
        <v>369.60998499999999</v>
      </c>
      <c r="C137">
        <f t="shared" si="2"/>
        <v>2.3044213891222375E-2</v>
      </c>
      <c r="D137" s="13">
        <f>LN(B137/B136) - VLOOKUP(A137, 'Risk Free'!A$1:C$784, 3)/252</f>
        <v>2.2957705954714438E-2</v>
      </c>
      <c r="E137" s="13">
        <f>'S&amp;P'!D138</f>
        <v>-1.3920395597746295E-3</v>
      </c>
    </row>
    <row r="138" spans="1:5" x14ac:dyDescent="0.25">
      <c r="A138" s="1">
        <v>43368</v>
      </c>
      <c r="B138">
        <v>369.42999300000002</v>
      </c>
      <c r="C138">
        <f t="shared" si="2"/>
        <v>-4.8709679832435211E-4</v>
      </c>
      <c r="D138" s="13">
        <f>LN(B138/B137) - VLOOKUP(A138, 'Risk Free'!A$1:C$784, 3)/252</f>
        <v>-5.7320790943546319E-4</v>
      </c>
      <c r="E138" s="13">
        <f>'S&amp;P'!D139</f>
        <v>-3.3803837883469193E-3</v>
      </c>
    </row>
    <row r="139" spans="1:5" x14ac:dyDescent="0.25">
      <c r="A139" s="1">
        <v>43369</v>
      </c>
      <c r="B139">
        <v>377.88000499999998</v>
      </c>
      <c r="C139">
        <f t="shared" si="2"/>
        <v>2.2615439835719058E-2</v>
      </c>
      <c r="D139" s="13">
        <f>LN(B139/B138) - VLOOKUP(A139, 'Risk Free'!A$1:C$784, 3)/252</f>
        <v>2.2529725550004771E-2</v>
      </c>
      <c r="E139" s="13">
        <f>'S&amp;P'!D140</f>
        <v>2.6745455119742989E-3</v>
      </c>
    </row>
    <row r="140" spans="1:5" x14ac:dyDescent="0.25">
      <c r="A140" s="1">
        <v>43370</v>
      </c>
      <c r="B140">
        <v>380.709991</v>
      </c>
      <c r="C140">
        <f t="shared" si="2"/>
        <v>7.4612086729350258E-3</v>
      </c>
      <c r="D140" s="13">
        <f>LN(B140/B139) - VLOOKUP(A140, 'Risk Free'!A$1:C$784, 3)/252</f>
        <v>7.3762880380143911E-3</v>
      </c>
      <c r="E140" s="13">
        <f>'S&amp;P'!D141</f>
        <v>-9.2180901852993775E-5</v>
      </c>
    </row>
    <row r="141" spans="1:5" x14ac:dyDescent="0.25">
      <c r="A141" s="1">
        <v>43371</v>
      </c>
      <c r="B141">
        <v>374.13000499999998</v>
      </c>
      <c r="C141">
        <f t="shared" si="2"/>
        <v>-1.7434562840478209E-2</v>
      </c>
      <c r="D141" s="13">
        <f>LN(B141/B140) - VLOOKUP(A141, 'Risk Free'!A$1:C$784, 3)/252</f>
        <v>-1.7519880300795668E-2</v>
      </c>
      <c r="E141" s="13">
        <f>'S&amp;P'!D142</f>
        <v>3.5475508254022947E-3</v>
      </c>
    </row>
    <row r="142" spans="1:5" x14ac:dyDescent="0.25">
      <c r="A142" s="1">
        <v>43374</v>
      </c>
      <c r="B142">
        <v>381.42999300000002</v>
      </c>
      <c r="C142">
        <f t="shared" si="2"/>
        <v>1.9323985333224963E-2</v>
      </c>
      <c r="D142" s="13">
        <f>LN(B142/B141) - VLOOKUP(A142, 'Risk Free'!A$1:C$784, 3)/252</f>
        <v>1.9237080571320203E-2</v>
      </c>
      <c r="E142" s="13">
        <f>'S&amp;P'!D143</f>
        <v>-4.8362023661719809E-4</v>
      </c>
    </row>
    <row r="143" spans="1:5" x14ac:dyDescent="0.25">
      <c r="A143" s="1">
        <v>43375</v>
      </c>
      <c r="B143">
        <v>377.14001500000001</v>
      </c>
      <c r="C143">
        <f t="shared" si="2"/>
        <v>-1.1310818226524622E-2</v>
      </c>
      <c r="D143" s="13">
        <f>LN(B143/B142) - VLOOKUP(A143, 'Risk Free'!A$1:C$784, 3)/252</f>
        <v>-1.1397722988429384E-2</v>
      </c>
      <c r="E143" s="13">
        <f>'S&amp;P'!D144</f>
        <v>6.2433525344279437E-4</v>
      </c>
    </row>
    <row r="144" spans="1:5" x14ac:dyDescent="0.25">
      <c r="A144" s="1">
        <v>43376</v>
      </c>
      <c r="B144">
        <v>377.04998799999998</v>
      </c>
      <c r="C144">
        <f t="shared" si="2"/>
        <v>-2.3873824916672309E-4</v>
      </c>
      <c r="D144" s="13">
        <f>LN(B144/B143) - VLOOKUP(A144, 'Risk Free'!A$1:C$784, 3)/252</f>
        <v>-3.2564301107148501E-4</v>
      </c>
      <c r="E144" s="13">
        <f>'S&amp;P'!D145</f>
        <v>-8.2895770408965095E-3</v>
      </c>
    </row>
    <row r="145" spans="1:5" x14ac:dyDescent="0.25">
      <c r="A145" s="1">
        <v>43377</v>
      </c>
      <c r="B145">
        <v>363.64999399999999</v>
      </c>
      <c r="C145">
        <f t="shared" si="2"/>
        <v>-3.6185922721469414E-2</v>
      </c>
      <c r="D145" s="13">
        <f>LN(B145/B144) - VLOOKUP(A145, 'Risk Free'!A$1:C$784, 3)/252</f>
        <v>-3.6272430657977348E-2</v>
      </c>
      <c r="E145" s="13">
        <f>'S&amp;P'!D146</f>
        <v>-5.6298091897347847E-3</v>
      </c>
    </row>
    <row r="146" spans="1:5" x14ac:dyDescent="0.25">
      <c r="A146" s="1">
        <v>43378</v>
      </c>
      <c r="B146">
        <v>351.35000600000001</v>
      </c>
      <c r="C146">
        <f t="shared" si="2"/>
        <v>-3.4408955385972884E-2</v>
      </c>
      <c r="D146" s="13">
        <f>LN(B146/B145) - VLOOKUP(A146, 'Risk Free'!A$1:C$784, 3)/252</f>
        <v>-3.4495463322480817E-2</v>
      </c>
      <c r="E146" s="13">
        <f>'S&amp;P'!D147</f>
        <v>0</v>
      </c>
    </row>
    <row r="147" spans="1:5" x14ac:dyDescent="0.25">
      <c r="A147" s="1">
        <v>43381</v>
      </c>
      <c r="B147">
        <v>349.10000600000001</v>
      </c>
      <c r="C147">
        <f t="shared" si="2"/>
        <v>-6.4244634171526978E-3</v>
      </c>
      <c r="D147" s="13"/>
      <c r="E147" s="13">
        <f>'S&amp;P'!D148</f>
        <v>-1.5066624602679362E-3</v>
      </c>
    </row>
    <row r="148" spans="1:5" x14ac:dyDescent="0.25">
      <c r="A148" s="1">
        <v>43382</v>
      </c>
      <c r="B148">
        <v>355.709991</v>
      </c>
      <c r="C148">
        <f t="shared" si="2"/>
        <v>1.8757335538536132E-2</v>
      </c>
      <c r="D148" s="13">
        <f>LN(B148/B147) - VLOOKUP(A148, 'Risk Free'!A$1:C$784, 3)/252</f>
        <v>1.8669637125837718E-2</v>
      </c>
      <c r="E148" s="13">
        <f>'S&amp;P'!D149</f>
        <v>-3.3504826052553775E-2</v>
      </c>
    </row>
    <row r="149" spans="1:5" x14ac:dyDescent="0.25">
      <c r="A149" s="1">
        <v>43383</v>
      </c>
      <c r="B149">
        <v>325.89001500000001</v>
      </c>
      <c r="C149">
        <f t="shared" si="2"/>
        <v>-8.7555819695009973E-2</v>
      </c>
      <c r="D149" s="13">
        <f>LN(B149/B148) - VLOOKUP(A149, 'Risk Free'!A$1:C$784, 3)/252</f>
        <v>-8.7644311758502041E-2</v>
      </c>
      <c r="E149" s="13">
        <f>'S&amp;P'!D150</f>
        <v>-2.0875742701670211E-2</v>
      </c>
    </row>
    <row r="150" spans="1:5" x14ac:dyDescent="0.25">
      <c r="A150" s="1">
        <v>43384</v>
      </c>
      <c r="B150">
        <v>321.10000600000001</v>
      </c>
      <c r="C150">
        <f t="shared" si="2"/>
        <v>-1.4807327360333161E-2</v>
      </c>
      <c r="D150" s="13">
        <f>LN(B150/B149) - VLOOKUP(A150, 'Risk Free'!A$1:C$784, 3)/252</f>
        <v>-1.4895422598428399E-2</v>
      </c>
      <c r="E150" s="13">
        <f>'S&amp;P'!D151</f>
        <v>1.4017828646188885E-2</v>
      </c>
    </row>
    <row r="151" spans="1:5" x14ac:dyDescent="0.25">
      <c r="A151" s="1">
        <v>43385</v>
      </c>
      <c r="B151">
        <v>339.55999800000001</v>
      </c>
      <c r="C151">
        <f t="shared" si="2"/>
        <v>5.5898036198555975E-2</v>
      </c>
      <c r="D151" s="13">
        <f>LN(B151/B150) - VLOOKUP(A151, 'Risk Free'!A$1:C$784, 3)/252</f>
        <v>5.5809544135063914E-2</v>
      </c>
      <c r="E151" s="13">
        <f>'S&amp;P'!D152</f>
        <v>-6.012618206681683E-3</v>
      </c>
    </row>
    <row r="152" spans="1:5" x14ac:dyDescent="0.25">
      <c r="A152" s="1">
        <v>43388</v>
      </c>
      <c r="B152">
        <v>333.13000499999998</v>
      </c>
      <c r="C152">
        <f t="shared" si="2"/>
        <v>-1.9117836782304019E-2</v>
      </c>
      <c r="D152" s="13">
        <f>LN(B152/B151) - VLOOKUP(A152, 'Risk Free'!A$1:C$784, 3)/252</f>
        <v>-1.9207916147383385E-2</v>
      </c>
      <c r="E152" s="13">
        <f>'S&amp;P'!D153</f>
        <v>2.1178187498967608E-2</v>
      </c>
    </row>
    <row r="153" spans="1:5" x14ac:dyDescent="0.25">
      <c r="A153" s="1">
        <v>43389</v>
      </c>
      <c r="B153">
        <v>346.39999399999999</v>
      </c>
      <c r="C153">
        <f t="shared" si="2"/>
        <v>3.9061340169776013E-2</v>
      </c>
      <c r="D153" s="13">
        <f>LN(B153/B152) - VLOOKUP(A153, 'Risk Free'!A$1:C$784, 3)/252</f>
        <v>3.897165763009347E-2</v>
      </c>
      <c r="E153" s="13">
        <f>'S&amp;P'!D154</f>
        <v>-3.4278752587244574E-4</v>
      </c>
    </row>
    <row r="154" spans="1:5" x14ac:dyDescent="0.25">
      <c r="A154" s="1">
        <v>43390</v>
      </c>
      <c r="B154">
        <v>364.70001200000002</v>
      </c>
      <c r="C154">
        <f t="shared" si="2"/>
        <v>5.1480971351126906E-2</v>
      </c>
      <c r="D154" s="13">
        <f>LN(B154/B153) - VLOOKUP(A154, 'Risk Free'!A$1:C$784, 3)/252</f>
        <v>5.1390891986047543E-2</v>
      </c>
      <c r="E154" s="13">
        <f>'S&amp;P'!D155</f>
        <v>-1.4586594426724827E-2</v>
      </c>
    </row>
    <row r="155" spans="1:5" x14ac:dyDescent="0.25">
      <c r="A155" s="1">
        <v>43391</v>
      </c>
      <c r="B155">
        <v>346.709991</v>
      </c>
      <c r="C155">
        <f t="shared" si="2"/>
        <v>-5.058646102122491E-2</v>
      </c>
      <c r="D155" s="13">
        <f>LN(B155/B154) - VLOOKUP(A155, 'Risk Free'!A$1:C$784, 3)/252</f>
        <v>-5.0676540386304272E-2</v>
      </c>
      <c r="E155" s="13">
        <f>'S&amp;P'!D156</f>
        <v>-4.5091767878490925E-4</v>
      </c>
    </row>
    <row r="156" spans="1:5" x14ac:dyDescent="0.25">
      <c r="A156" s="1">
        <v>43392</v>
      </c>
      <c r="B156">
        <v>332.67001299999998</v>
      </c>
      <c r="C156">
        <f t="shared" si="2"/>
        <v>-4.1337622986167458E-2</v>
      </c>
      <c r="D156" s="13">
        <f>LN(B156/B155) - VLOOKUP(A156, 'Risk Free'!A$1:C$784, 3)/252</f>
        <v>-4.142730552585E-2</v>
      </c>
      <c r="E156" s="13">
        <f>'S&amp;P'!D157</f>
        <v>-4.4000138300593575E-3</v>
      </c>
    </row>
    <row r="157" spans="1:5" x14ac:dyDescent="0.25">
      <c r="A157" s="1">
        <v>43395</v>
      </c>
      <c r="B157">
        <v>329.540009</v>
      </c>
      <c r="C157">
        <f t="shared" si="2"/>
        <v>-9.4532767709162094E-3</v>
      </c>
      <c r="D157" s="13">
        <f>LN(B157/B156) - VLOOKUP(A157, 'Risk Free'!A$1:C$784, 3)/252</f>
        <v>-9.5445466121860511E-3</v>
      </c>
      <c r="E157" s="13">
        <f>'S&amp;P'!D158</f>
        <v>-5.6179703400863765E-3</v>
      </c>
    </row>
    <row r="158" spans="1:5" x14ac:dyDescent="0.25">
      <c r="A158" s="1">
        <v>43396</v>
      </c>
      <c r="B158">
        <v>333.16000400000001</v>
      </c>
      <c r="C158">
        <f t="shared" si="2"/>
        <v>1.0925097133301113E-2</v>
      </c>
      <c r="D158" s="13">
        <f>LN(B158/B157) - VLOOKUP(A158, 'Risk Free'!A$1:C$784, 3)/252</f>
        <v>1.0834224117428097E-2</v>
      </c>
      <c r="E158" s="13">
        <f>'S&amp;P'!D159</f>
        <v>-3.1441705022992136E-2</v>
      </c>
    </row>
    <row r="159" spans="1:5" x14ac:dyDescent="0.25">
      <c r="A159" s="1">
        <v>43397</v>
      </c>
      <c r="B159">
        <v>301.82998700000002</v>
      </c>
      <c r="C159">
        <f t="shared" si="2"/>
        <v>-9.8758965171917512E-2</v>
      </c>
      <c r="D159" s="13">
        <f>LN(B159/B158) - VLOOKUP(A159, 'Risk Free'!A$1:C$784, 3)/252</f>
        <v>-9.8849838187790529E-2</v>
      </c>
      <c r="E159" s="13">
        <f>'S&amp;P'!D160</f>
        <v>1.8362856463459174E-2</v>
      </c>
    </row>
    <row r="160" spans="1:5" x14ac:dyDescent="0.25">
      <c r="A160" s="1">
        <v>43398</v>
      </c>
      <c r="B160">
        <v>312.86999500000002</v>
      </c>
      <c r="C160">
        <f t="shared" si="2"/>
        <v>3.5923850918687258E-2</v>
      </c>
      <c r="D160" s="13">
        <f>LN(B160/B159) - VLOOKUP(A160, 'Risk Free'!A$1:C$784, 3)/252</f>
        <v>3.5832977902814242E-2</v>
      </c>
      <c r="E160" s="13">
        <f>'S&amp;P'!D161</f>
        <v>-1.7569566895736466E-2</v>
      </c>
    </row>
    <row r="161" spans="1:5" x14ac:dyDescent="0.25">
      <c r="A161" s="1">
        <v>43399</v>
      </c>
      <c r="B161">
        <v>299.82998700000002</v>
      </c>
      <c r="C161">
        <f t="shared" si="2"/>
        <v>-4.2572148804757702E-2</v>
      </c>
      <c r="D161" s="13">
        <f>LN(B161/B160) - VLOOKUP(A161, 'Risk Free'!A$1:C$784, 3)/252</f>
        <v>-4.2662624995233892E-2</v>
      </c>
      <c r="E161" s="13">
        <f>'S&amp;P'!D162</f>
        <v>-6.6725001750431306E-3</v>
      </c>
    </row>
    <row r="162" spans="1:5" x14ac:dyDescent="0.25">
      <c r="A162" s="1">
        <v>43402</v>
      </c>
      <c r="B162">
        <v>284.83999599999999</v>
      </c>
      <c r="C162">
        <f t="shared" si="2"/>
        <v>-5.1287998944442643E-2</v>
      </c>
      <c r="D162" s="13">
        <f>LN(B162/B161) - VLOOKUP(A162, 'Risk Free'!A$1:C$784, 3)/252</f>
        <v>-5.1379268785712487E-2</v>
      </c>
      <c r="E162" s="13">
        <f>'S&amp;P'!D163</f>
        <v>1.5454493639815728E-2</v>
      </c>
    </row>
    <row r="163" spans="1:5" x14ac:dyDescent="0.25">
      <c r="A163" s="1">
        <v>43403</v>
      </c>
      <c r="B163">
        <v>285.80999800000001</v>
      </c>
      <c r="C163">
        <f t="shared" si="2"/>
        <v>3.3996423181894436E-3</v>
      </c>
      <c r="D163" s="13">
        <f>LN(B163/B162) - VLOOKUP(A163, 'Risk Free'!A$1:C$784, 3)/252</f>
        <v>3.3087693023164276E-3</v>
      </c>
      <c r="E163" s="13">
        <f>'S&amp;P'!D164</f>
        <v>1.0701965656126111E-2</v>
      </c>
    </row>
    <row r="164" spans="1:5" x14ac:dyDescent="0.25">
      <c r="A164" s="1">
        <v>43404</v>
      </c>
      <c r="B164">
        <v>301.77999899999998</v>
      </c>
      <c r="C164">
        <f t="shared" si="2"/>
        <v>5.4371024382691174E-2</v>
      </c>
      <c r="D164" s="13">
        <f>LN(B164/B163) - VLOOKUP(A164, 'Risk Free'!A$1:C$784, 3)/252</f>
        <v>5.4280151366818158E-2</v>
      </c>
      <c r="E164" s="13">
        <f>'S&amp;P'!D165</f>
        <v>1.0412373138825527E-2</v>
      </c>
    </row>
    <row r="165" spans="1:5" x14ac:dyDescent="0.25">
      <c r="A165" s="1">
        <v>43405</v>
      </c>
      <c r="B165">
        <v>317.38000499999998</v>
      </c>
      <c r="C165">
        <f t="shared" si="2"/>
        <v>5.0401538116848735E-2</v>
      </c>
      <c r="D165" s="13">
        <f>LN(B165/B164) - VLOOKUP(A165, 'Risk Free'!A$1:C$784, 3)/252</f>
        <v>5.0311458751769372E-2</v>
      </c>
      <c r="E165" s="13">
        <f>'S&amp;P'!D166</f>
        <v>-6.4271760005832294E-3</v>
      </c>
    </row>
    <row r="166" spans="1:5" x14ac:dyDescent="0.25">
      <c r="A166" s="1">
        <v>43406</v>
      </c>
      <c r="B166">
        <v>309.10000600000001</v>
      </c>
      <c r="C166">
        <f t="shared" si="2"/>
        <v>-2.6434941339417539E-2</v>
      </c>
      <c r="D166" s="13">
        <f>LN(B166/B165) - VLOOKUP(A166, 'Risk Free'!A$1:C$784, 3)/252</f>
        <v>-2.6525417529893729E-2</v>
      </c>
      <c r="E166" s="13">
        <f>'S&amp;P'!D167</f>
        <v>5.4926303249648988E-3</v>
      </c>
    </row>
    <row r="167" spans="1:5" x14ac:dyDescent="0.25">
      <c r="A167" s="1">
        <v>43409</v>
      </c>
      <c r="B167">
        <v>315.44000199999999</v>
      </c>
      <c r="C167">
        <f t="shared" si="2"/>
        <v>2.0303627360457533E-2</v>
      </c>
      <c r="D167" s="13">
        <f>LN(B167/B166) - VLOOKUP(A167, 'Risk Free'!A$1:C$784, 3)/252</f>
        <v>2.0211563868394043E-2</v>
      </c>
      <c r="E167" s="13">
        <f>'S&amp;P'!D168</f>
        <v>6.1481601960828589E-3</v>
      </c>
    </row>
    <row r="168" spans="1:5" x14ac:dyDescent="0.25">
      <c r="A168" s="1">
        <v>43410</v>
      </c>
      <c r="B168">
        <v>310.83999599999999</v>
      </c>
      <c r="C168">
        <f t="shared" si="2"/>
        <v>-1.4690198437037123E-2</v>
      </c>
      <c r="D168" s="13">
        <f>LN(B168/B167) - VLOOKUP(A168, 'Risk Free'!A$1:C$784, 3)/252</f>
        <v>-1.478186510370379E-2</v>
      </c>
      <c r="E168" s="13">
        <f>'S&amp;P'!D169</f>
        <v>2.0895035523725288E-2</v>
      </c>
    </row>
    <row r="169" spans="1:5" x14ac:dyDescent="0.25">
      <c r="A169" s="1">
        <v>43411</v>
      </c>
      <c r="B169">
        <v>327.5</v>
      </c>
      <c r="C169">
        <f t="shared" si="2"/>
        <v>5.2209757602622052E-2</v>
      </c>
      <c r="D169" s="13">
        <f>LN(B169/B168) - VLOOKUP(A169, 'Risk Free'!A$1:C$784, 3)/252</f>
        <v>5.2117694110558561E-2</v>
      </c>
      <c r="E169" s="13">
        <f>'S&amp;P'!D170</f>
        <v>-2.6034048392297444E-3</v>
      </c>
    </row>
    <row r="170" spans="1:5" x14ac:dyDescent="0.25">
      <c r="A170" s="1">
        <v>43412</v>
      </c>
      <c r="B170">
        <v>317.92001299999998</v>
      </c>
      <c r="C170">
        <f t="shared" si="2"/>
        <v>-2.9688235381010647E-2</v>
      </c>
      <c r="D170" s="13">
        <f>LN(B170/B169) - VLOOKUP(A170, 'Risk Free'!A$1:C$784, 3)/252</f>
        <v>-2.9779505222280487E-2</v>
      </c>
      <c r="E170" s="13">
        <f>'S&amp;P'!D171</f>
        <v>-9.3332282596875274E-3</v>
      </c>
    </row>
    <row r="171" spans="1:5" x14ac:dyDescent="0.25">
      <c r="A171" s="1">
        <v>43413</v>
      </c>
      <c r="B171">
        <v>303.47000100000002</v>
      </c>
      <c r="C171">
        <f t="shared" si="2"/>
        <v>-4.6517057572669412E-2</v>
      </c>
      <c r="D171" s="13">
        <f>LN(B171/B170) - VLOOKUP(A171, 'Risk Free'!A$1:C$784, 3)/252</f>
        <v>-4.6608724239336076E-2</v>
      </c>
      <c r="E171" s="13">
        <f>'S&amp;P'!D172</f>
        <v>0</v>
      </c>
    </row>
    <row r="172" spans="1:5" x14ac:dyDescent="0.25">
      <c r="A172" s="1">
        <v>43416</v>
      </c>
      <c r="B172">
        <v>294.07000699999998</v>
      </c>
      <c r="C172">
        <f t="shared" si="2"/>
        <v>-3.1464904081166756E-2</v>
      </c>
      <c r="D172" s="13"/>
      <c r="E172" s="13">
        <f>'S&amp;P'!D173</f>
        <v>-1.5758615993698042E-3</v>
      </c>
    </row>
    <row r="173" spans="1:5" x14ac:dyDescent="0.25">
      <c r="A173" s="1">
        <v>43417</v>
      </c>
      <c r="B173">
        <v>294.39999399999999</v>
      </c>
      <c r="C173">
        <f t="shared" si="2"/>
        <v>1.1215084338262612E-3</v>
      </c>
      <c r="D173" s="13">
        <f>LN(B173/B172) - VLOOKUP(A173, 'Risk Free'!A$1:C$784, 3)/252</f>
        <v>1.0286512909691184E-3</v>
      </c>
      <c r="E173" s="13">
        <f>'S&amp;P'!D174</f>
        <v>-7.6887031661700238E-3</v>
      </c>
    </row>
    <row r="174" spans="1:5" x14ac:dyDescent="0.25">
      <c r="A174" s="1">
        <v>43418</v>
      </c>
      <c r="B174">
        <v>286.73001099999999</v>
      </c>
      <c r="C174">
        <f t="shared" si="2"/>
        <v>-2.6398321700157608E-2</v>
      </c>
      <c r="D174" s="13">
        <f>LN(B174/B173) - VLOOKUP(A174, 'Risk Free'!A$1:C$784, 3)/252</f>
        <v>-2.6490782017617925E-2</v>
      </c>
      <c r="E174" s="13">
        <f>'S&amp;P'!D175</f>
        <v>1.0446016053290709E-2</v>
      </c>
    </row>
    <row r="175" spans="1:5" x14ac:dyDescent="0.25">
      <c r="A175" s="1">
        <v>43419</v>
      </c>
      <c r="B175">
        <v>290.05999800000001</v>
      </c>
      <c r="C175">
        <f t="shared" si="2"/>
        <v>1.154674646285018E-2</v>
      </c>
      <c r="D175" s="13">
        <f>LN(B175/B174) - VLOOKUP(A175, 'Risk Free'!A$1:C$784, 3)/252</f>
        <v>1.1454682970786688E-2</v>
      </c>
      <c r="E175" s="13">
        <f>'S&amp;P'!D176</f>
        <v>2.1291458484570024E-3</v>
      </c>
    </row>
    <row r="176" spans="1:5" x14ac:dyDescent="0.25">
      <c r="A176" s="1">
        <v>43420</v>
      </c>
      <c r="B176">
        <v>286.209991</v>
      </c>
      <c r="C176">
        <f t="shared" si="2"/>
        <v>-1.3362015569501194E-2</v>
      </c>
      <c r="D176" s="13">
        <f>LN(B176/B175) - VLOOKUP(A176, 'Risk Free'!A$1:C$784, 3)/252</f>
        <v>-1.3453682236167861E-2</v>
      </c>
      <c r="E176" s="13">
        <f>'S&amp;P'!D177</f>
        <v>-1.6876003981950372E-2</v>
      </c>
    </row>
    <row r="177" spans="1:5" x14ac:dyDescent="0.25">
      <c r="A177" s="1">
        <v>43423</v>
      </c>
      <c r="B177">
        <v>270.60000600000001</v>
      </c>
      <c r="C177">
        <f t="shared" si="2"/>
        <v>-5.6084037757841251E-2</v>
      </c>
      <c r="D177" s="13">
        <f>LN(B177/B176) - VLOOKUP(A177, 'Risk Free'!A$1:C$784, 3)/252</f>
        <v>-5.6176894900698396E-2</v>
      </c>
      <c r="E177" s="13">
        <f>'S&amp;P'!D178</f>
        <v>-1.841081929716562E-2</v>
      </c>
    </row>
    <row r="178" spans="1:5" x14ac:dyDescent="0.25">
      <c r="A178" s="1">
        <v>43424</v>
      </c>
      <c r="B178">
        <v>266.98001099999999</v>
      </c>
      <c r="C178">
        <f t="shared" si="2"/>
        <v>-1.3467947480462931E-2</v>
      </c>
      <c r="D178" s="13">
        <f>LN(B178/B177) - VLOOKUP(A178, 'Risk Free'!A$1:C$784, 3)/252</f>
        <v>-1.3560804623320074E-2</v>
      </c>
      <c r="E178" s="13">
        <f>'S&amp;P'!D179</f>
        <v>2.9450036527933882E-3</v>
      </c>
    </row>
    <row r="179" spans="1:5" x14ac:dyDescent="0.25">
      <c r="A179" s="1">
        <v>43425</v>
      </c>
      <c r="B179">
        <v>262.13000499999998</v>
      </c>
      <c r="C179">
        <f t="shared" si="2"/>
        <v>-1.8333207445647516E-2</v>
      </c>
      <c r="D179" s="13">
        <f>LN(B179/B178) - VLOOKUP(A179, 'Risk Free'!A$1:C$784, 3)/252</f>
        <v>-1.8426858239298311E-2</v>
      </c>
      <c r="E179" s="13">
        <f>'S&amp;P'!D180</f>
        <v>-6.6701185595059147E-3</v>
      </c>
    </row>
    <row r="180" spans="1:5" x14ac:dyDescent="0.25">
      <c r="A180" s="1">
        <v>43427</v>
      </c>
      <c r="B180">
        <v>258.82000699999998</v>
      </c>
      <c r="C180">
        <f t="shared" si="2"/>
        <v>-1.2707716544179178E-2</v>
      </c>
      <c r="D180" s="13">
        <f>LN(B180/B179) - VLOOKUP(A180, 'Risk Free'!A$1:C$784, 3)/252</f>
        <v>-1.2801367337829972E-2</v>
      </c>
      <c r="E180" s="13">
        <f>'S&amp;P'!D181</f>
        <v>1.5318968747733858E-2</v>
      </c>
    </row>
    <row r="181" spans="1:5" x14ac:dyDescent="0.25">
      <c r="A181" s="1">
        <v>43430</v>
      </c>
      <c r="B181">
        <v>261.42999300000002</v>
      </c>
      <c r="C181">
        <f t="shared" si="2"/>
        <v>1.0033668030940213E-2</v>
      </c>
      <c r="D181" s="13">
        <f>LN(B181/B180) - VLOOKUP(A181, 'Risk Free'!A$1:C$784, 3)/252</f>
        <v>9.9396204118925944E-3</v>
      </c>
      <c r="E181" s="13">
        <f>'S&amp;P'!D182</f>
        <v>3.1627444344094753E-3</v>
      </c>
    </row>
    <row r="182" spans="1:5" x14ac:dyDescent="0.25">
      <c r="A182" s="1">
        <v>43431</v>
      </c>
      <c r="B182">
        <v>266.63000499999998</v>
      </c>
      <c r="C182">
        <f t="shared" si="2"/>
        <v>1.969541382811699E-2</v>
      </c>
      <c r="D182" s="13">
        <f>LN(B182/B181) - VLOOKUP(A182, 'Risk Free'!A$1:C$784, 3)/252</f>
        <v>1.9601763034466195E-2</v>
      </c>
      <c r="E182" s="13">
        <f>'S&amp;P'!D183</f>
        <v>2.2620753970630261E-2</v>
      </c>
    </row>
    <row r="183" spans="1:5" x14ac:dyDescent="0.25">
      <c r="A183" s="1">
        <v>43432</v>
      </c>
      <c r="B183">
        <v>282.64999399999999</v>
      </c>
      <c r="C183">
        <f t="shared" si="2"/>
        <v>5.8347413595228527E-2</v>
      </c>
      <c r="D183" s="13">
        <f>LN(B183/B182) - VLOOKUP(A183, 'Risk Free'!A$1:C$784, 3)/252</f>
        <v>5.8254159626974555E-2</v>
      </c>
      <c r="E183" s="13">
        <f>'S&amp;P'!D184</f>
        <v>-2.2921720133173167E-3</v>
      </c>
    </row>
    <row r="184" spans="1:5" x14ac:dyDescent="0.25">
      <c r="A184" s="1">
        <v>43433</v>
      </c>
      <c r="B184">
        <v>288.75</v>
      </c>
      <c r="C184">
        <f t="shared" si="2"/>
        <v>2.1351899942370373E-2</v>
      </c>
      <c r="D184" s="13">
        <f>LN(B184/B183) - VLOOKUP(A184, 'Risk Free'!A$1:C$784, 3)/252</f>
        <v>2.1259836450306883E-2</v>
      </c>
      <c r="E184" s="13">
        <f>'S&amp;P'!D185</f>
        <v>8.0601407415253189E-3</v>
      </c>
    </row>
    <row r="185" spans="1:5" x14ac:dyDescent="0.25">
      <c r="A185" s="1">
        <v>43434</v>
      </c>
      <c r="B185">
        <v>286.13000499999998</v>
      </c>
      <c r="C185">
        <f t="shared" si="2"/>
        <v>-9.1149913615219992E-3</v>
      </c>
      <c r="D185" s="13">
        <f>LN(B185/B184) - VLOOKUP(A185, 'Risk Free'!A$1:C$784, 3)/252</f>
        <v>-9.2070548535854915E-3</v>
      </c>
      <c r="E185" s="13">
        <f>'S&amp;P'!D186</f>
        <v>1.0789074349970984E-2</v>
      </c>
    </row>
    <row r="186" spans="1:5" x14ac:dyDescent="0.25">
      <c r="A186" s="1">
        <v>43437</v>
      </c>
      <c r="B186">
        <v>290.29998799999998</v>
      </c>
      <c r="C186">
        <f t="shared" si="2"/>
        <v>1.4468559219553674E-2</v>
      </c>
      <c r="D186" s="13">
        <f>LN(B186/B185) - VLOOKUP(A186, 'Risk Free'!A$1:C$784, 3)/252</f>
        <v>1.4375702076696532E-2</v>
      </c>
      <c r="E186" s="13">
        <f>'S&amp;P'!D187</f>
        <v>-3.2994652986789233E-2</v>
      </c>
    </row>
    <row r="187" spans="1:5" x14ac:dyDescent="0.25">
      <c r="A187" s="1">
        <v>43438</v>
      </c>
      <c r="B187">
        <v>275.32998700000002</v>
      </c>
      <c r="C187">
        <f t="shared" si="2"/>
        <v>-5.2944498668050594E-2</v>
      </c>
      <c r="D187" s="13">
        <f>LN(B187/B186) - VLOOKUP(A187, 'Risk Free'!A$1:C$784, 3)/252</f>
        <v>-5.3038943112495039E-2</v>
      </c>
      <c r="E187" s="13">
        <f>'S&amp;P'!D188</f>
        <v>-1.6169988952303414E-3</v>
      </c>
    </row>
    <row r="188" spans="1:5" x14ac:dyDescent="0.25">
      <c r="A188" s="1">
        <v>43440</v>
      </c>
      <c r="B188">
        <v>282.88000499999998</v>
      </c>
      <c r="C188">
        <f t="shared" si="2"/>
        <v>2.705246609863339E-2</v>
      </c>
      <c r="D188" s="13">
        <f>LN(B188/B187) - VLOOKUP(A188, 'Risk Free'!A$1:C$784, 3)/252</f>
        <v>2.6958815304982595E-2</v>
      </c>
      <c r="E188" s="13">
        <f>'S&amp;P'!D189</f>
        <v>-2.3689637206809975E-2</v>
      </c>
    </row>
    <row r="189" spans="1:5" x14ac:dyDescent="0.25">
      <c r="A189" s="1">
        <v>43441</v>
      </c>
      <c r="B189">
        <v>265.14001500000001</v>
      </c>
      <c r="C189">
        <f t="shared" si="2"/>
        <v>-6.4764752180030263E-2</v>
      </c>
      <c r="D189" s="13">
        <f>LN(B189/B188) - VLOOKUP(A189, 'Risk Free'!A$1:C$784, 3)/252</f>
        <v>-6.4858006148284228E-2</v>
      </c>
      <c r="E189" s="13">
        <f>'S&amp;P'!D190</f>
        <v>1.6665963813376121E-3</v>
      </c>
    </row>
    <row r="190" spans="1:5" x14ac:dyDescent="0.25">
      <c r="A190" s="1">
        <v>43444</v>
      </c>
      <c r="B190">
        <v>269.70001200000002</v>
      </c>
      <c r="C190">
        <f t="shared" si="2"/>
        <v>1.7052229694978025E-2</v>
      </c>
      <c r="D190" s="13">
        <f>LN(B190/B189) - VLOOKUP(A190, 'Risk Free'!A$1:C$784, 3)/252</f>
        <v>1.6958182075930407E-2</v>
      </c>
      <c r="E190" s="13">
        <f>'S&amp;P'!D191</f>
        <v>-4.5047951209960593E-4</v>
      </c>
    </row>
    <row r="191" spans="1:5" x14ac:dyDescent="0.25">
      <c r="A191" s="1">
        <v>43445</v>
      </c>
      <c r="B191">
        <v>265.32000699999998</v>
      </c>
      <c r="C191">
        <f t="shared" si="2"/>
        <v>-1.6373603598975259E-2</v>
      </c>
      <c r="D191" s="13">
        <f>LN(B191/B190) - VLOOKUP(A191, 'Risk Free'!A$1:C$784, 3)/252</f>
        <v>-1.6467651218022877E-2</v>
      </c>
      <c r="E191" s="13">
        <f>'S&amp;P'!D192</f>
        <v>5.3100150657842213E-3</v>
      </c>
    </row>
    <row r="192" spans="1:5" x14ac:dyDescent="0.25">
      <c r="A192" s="1">
        <v>43446</v>
      </c>
      <c r="B192">
        <v>274.88000499999998</v>
      </c>
      <c r="C192">
        <f t="shared" si="2"/>
        <v>3.5397985945055742E-2</v>
      </c>
      <c r="D192" s="13">
        <f>LN(B192/B191) - VLOOKUP(A192, 'Risk Free'!A$1:C$784, 3)/252</f>
        <v>3.5303144675214469E-2</v>
      </c>
      <c r="E192" s="13">
        <f>'S&amp;P'!D193</f>
        <v>-2.9438370884366427E-4</v>
      </c>
    </row>
    <row r="193" spans="1:5" x14ac:dyDescent="0.25">
      <c r="A193" s="1">
        <v>43447</v>
      </c>
      <c r="B193">
        <v>276.01998900000001</v>
      </c>
      <c r="C193">
        <f t="shared" si="2"/>
        <v>4.1386300220626381E-3</v>
      </c>
      <c r="D193" s="13">
        <f>LN(B193/B192) - VLOOKUP(A193, 'Risk Free'!A$1:C$784, 3)/252</f>
        <v>4.0441855776181933E-3</v>
      </c>
      <c r="E193" s="13">
        <f>'S&amp;P'!D194</f>
        <v>-1.9365226369775262E-2</v>
      </c>
    </row>
    <row r="194" spans="1:5" x14ac:dyDescent="0.25">
      <c r="A194" s="1">
        <v>43448</v>
      </c>
      <c r="B194">
        <v>266.83999599999999</v>
      </c>
      <c r="C194">
        <f t="shared" si="2"/>
        <v>-3.3824074156650376E-2</v>
      </c>
      <c r="D194" s="13">
        <f>LN(B194/B193) - VLOOKUP(A194, 'Risk Free'!A$1:C$784, 3)/252</f>
        <v>-3.3918121775697994E-2</v>
      </c>
      <c r="E194" s="13">
        <f>'S&amp;P'!D195</f>
        <v>-2.108593138805253E-2</v>
      </c>
    </row>
    <row r="195" spans="1:5" x14ac:dyDescent="0.25">
      <c r="A195" s="1">
        <v>43451</v>
      </c>
      <c r="B195">
        <v>262.79998799999998</v>
      </c>
      <c r="C195">
        <f t="shared" si="2"/>
        <v>-1.525597190270429E-2</v>
      </c>
      <c r="D195" s="13">
        <f>LN(B195/B194) - VLOOKUP(A195, 'Risk Free'!A$1:C$784, 3)/252</f>
        <v>-1.5349622696355083E-2</v>
      </c>
      <c r="E195" s="13">
        <f>'S&amp;P'!D196</f>
        <v>-6.4487847587074292E-6</v>
      </c>
    </row>
    <row r="196" spans="1:5" x14ac:dyDescent="0.25">
      <c r="A196" s="1">
        <v>43452</v>
      </c>
      <c r="B196">
        <v>270.94000199999999</v>
      </c>
      <c r="C196">
        <f t="shared" ref="C196:C259" si="3">LN(B196/B195)</f>
        <v>3.0504160585944524E-2</v>
      </c>
      <c r="D196" s="13">
        <f>LN(B196/B195) - VLOOKUP(A196, 'Risk Free'!A$1:C$784, 3)/252</f>
        <v>3.041130344308738E-2</v>
      </c>
      <c r="E196" s="13">
        <f>'S&amp;P'!D197</f>
        <v>-1.5608732081463652E-2</v>
      </c>
    </row>
    <row r="197" spans="1:5" x14ac:dyDescent="0.25">
      <c r="A197" s="1">
        <v>43453</v>
      </c>
      <c r="B197">
        <v>266.76998900000001</v>
      </c>
      <c r="C197">
        <f t="shared" si="3"/>
        <v>-1.5510578827238922E-2</v>
      </c>
      <c r="D197" s="13">
        <f>LN(B197/B196) - VLOOKUP(A197, 'Risk Free'!A$1:C$784, 3)/252</f>
        <v>-1.560383279549289E-2</v>
      </c>
      <c r="E197" s="13">
        <f>'S&amp;P'!D198</f>
        <v>-1.5990650545954024E-2</v>
      </c>
    </row>
    <row r="198" spans="1:5" x14ac:dyDescent="0.25">
      <c r="A198" s="1">
        <v>43454</v>
      </c>
      <c r="B198">
        <v>260.57998700000002</v>
      </c>
      <c r="C198">
        <f t="shared" si="3"/>
        <v>-2.3476956820985016E-2</v>
      </c>
      <c r="D198" s="13">
        <f>LN(B198/B197) - VLOOKUP(A198, 'Risk Free'!A$1:C$784, 3)/252</f>
        <v>-2.3569813963842161E-2</v>
      </c>
      <c r="E198" s="13">
        <f>'S&amp;P'!D199</f>
        <v>-2.089605779634026E-2</v>
      </c>
    </row>
    <row r="199" spans="1:5" x14ac:dyDescent="0.25">
      <c r="A199" s="1">
        <v>43455</v>
      </c>
      <c r="B199">
        <v>246.38999899999999</v>
      </c>
      <c r="C199">
        <f t="shared" si="3"/>
        <v>-5.5994223524470206E-2</v>
      </c>
      <c r="D199" s="13">
        <f>LN(B199/B198) - VLOOKUP(A199, 'Risk Free'!A$1:C$784, 3)/252</f>
        <v>-5.6087080667327351E-2</v>
      </c>
      <c r="E199" s="13">
        <f>'S&amp;P'!D200</f>
        <v>-2.7582200843042328E-2</v>
      </c>
    </row>
    <row r="200" spans="1:5" x14ac:dyDescent="0.25">
      <c r="A200" s="1">
        <v>43458</v>
      </c>
      <c r="B200">
        <v>233.88000500000001</v>
      </c>
      <c r="C200">
        <f t="shared" si="3"/>
        <v>-5.2107457675650053E-2</v>
      </c>
      <c r="D200" s="13">
        <f>LN(B200/B199) - VLOOKUP(A200, 'Risk Free'!A$1:C$784, 3)/252</f>
        <v>-5.2203092596284972E-2</v>
      </c>
      <c r="E200" s="13">
        <f>'S&amp;P'!D201</f>
        <v>4.8308397724268169E-2</v>
      </c>
    </row>
    <row r="201" spans="1:5" x14ac:dyDescent="0.25">
      <c r="A201" s="1">
        <v>43460</v>
      </c>
      <c r="B201">
        <v>253.66999799999999</v>
      </c>
      <c r="C201">
        <f t="shared" si="3"/>
        <v>8.1226017141493606E-2</v>
      </c>
      <c r="D201" s="13">
        <f>LN(B201/B200) - VLOOKUP(A201, 'Risk Free'!A$1:C$784, 3)/252</f>
        <v>8.1131175871652333E-2</v>
      </c>
      <c r="E201" s="13">
        <f>'S&amp;P'!D202</f>
        <v>8.4325269980180303E-3</v>
      </c>
    </row>
    <row r="202" spans="1:5" x14ac:dyDescent="0.25">
      <c r="A202" s="1">
        <v>43461</v>
      </c>
      <c r="B202">
        <v>255.570007</v>
      </c>
      <c r="C202">
        <f t="shared" si="3"/>
        <v>7.4621702851667962E-3</v>
      </c>
      <c r="D202" s="13">
        <f>LN(B202/B201) - VLOOKUP(A202, 'Risk Free'!A$1:C$784, 3)/252</f>
        <v>7.3685194915160028E-3</v>
      </c>
      <c r="E202" s="13">
        <f>'S&amp;P'!D203</f>
        <v>-1.3355725595750932E-3</v>
      </c>
    </row>
    <row r="203" spans="1:5" x14ac:dyDescent="0.25">
      <c r="A203" s="1">
        <v>43462</v>
      </c>
      <c r="B203">
        <v>256.07998700000002</v>
      </c>
      <c r="C203">
        <f t="shared" si="3"/>
        <v>1.9934727836059905E-3</v>
      </c>
      <c r="D203" s="13">
        <f>LN(B203/B202) - VLOOKUP(A203, 'Risk Free'!A$1:C$784, 3)/252</f>
        <v>1.9002188153520222E-3</v>
      </c>
      <c r="E203" s="13">
        <f>'S&amp;P'!D204</f>
        <v>8.3613448825493042E-3</v>
      </c>
    </row>
    <row r="204" spans="1:5" x14ac:dyDescent="0.25">
      <c r="A204" s="1">
        <v>43465</v>
      </c>
      <c r="B204">
        <v>267.66000400000001</v>
      </c>
      <c r="C204">
        <f t="shared" si="3"/>
        <v>4.4227688416340109E-2</v>
      </c>
      <c r="D204" s="13">
        <f>LN(B204/B203) - VLOOKUP(A204, 'Risk Free'!A$1:C$784, 3)/252</f>
        <v>4.4132450321102017E-2</v>
      </c>
      <c r="E204" s="13">
        <f>'S&amp;P'!D205</f>
        <v>1.1736727274170996E-3</v>
      </c>
    </row>
    <row r="205" spans="1:5" x14ac:dyDescent="0.25">
      <c r="A205" s="1">
        <v>43467</v>
      </c>
      <c r="B205">
        <v>267.66000400000001</v>
      </c>
      <c r="C205">
        <f t="shared" si="3"/>
        <v>0</v>
      </c>
      <c r="D205" s="13">
        <f>LN(B205/B204) - VLOOKUP(A205, 'Risk Free'!A$1:C$784, 3)/252</f>
        <v>-9.4047619047619063E-5</v>
      </c>
      <c r="E205" s="13">
        <f>'S&amp;P'!D206</f>
        <v>-2.5161927057186038E-2</v>
      </c>
    </row>
    <row r="206" spans="1:5" x14ac:dyDescent="0.25">
      <c r="A206" s="1">
        <v>43468</v>
      </c>
      <c r="B206">
        <v>271.20001200000002</v>
      </c>
      <c r="C206">
        <f t="shared" si="3"/>
        <v>1.3139067001466468E-2</v>
      </c>
      <c r="D206" s="13">
        <f>LN(B206/B205) - VLOOKUP(A206, 'Risk Free'!A$1:C$784, 3)/252</f>
        <v>1.3045416207815675E-2</v>
      </c>
      <c r="E206" s="13">
        <f>'S&amp;P'!D207</f>
        <v>3.3665330699681265E-2</v>
      </c>
    </row>
    <row r="207" spans="1:5" x14ac:dyDescent="0.25">
      <c r="A207" s="1">
        <v>43469</v>
      </c>
      <c r="B207">
        <v>297.57000699999998</v>
      </c>
      <c r="C207">
        <f t="shared" si="3"/>
        <v>9.2792914635861201E-2</v>
      </c>
      <c r="D207" s="13">
        <f>LN(B207/B206) - VLOOKUP(A207, 'Risk Free'!A$1:C$784, 3)/252</f>
        <v>9.2698867016813583E-2</v>
      </c>
      <c r="E207" s="13">
        <f>'S&amp;P'!D208</f>
        <v>6.8903409134898081E-3</v>
      </c>
    </row>
    <row r="208" spans="1:5" x14ac:dyDescent="0.25">
      <c r="A208" s="1">
        <v>43472</v>
      </c>
      <c r="B208">
        <v>315.33999599999999</v>
      </c>
      <c r="C208">
        <f t="shared" si="3"/>
        <v>5.8001894174725975E-2</v>
      </c>
      <c r="D208" s="13">
        <f>LN(B208/B207) - VLOOKUP(A208, 'Risk Free'!A$1:C$784, 3)/252</f>
        <v>5.7906259254091055E-2</v>
      </c>
      <c r="E208" s="13">
        <f>'S&amp;P'!D209</f>
        <v>9.5529635752318025E-3</v>
      </c>
    </row>
    <row r="209" spans="1:5" x14ac:dyDescent="0.25">
      <c r="A209" s="1">
        <v>43473</v>
      </c>
      <c r="B209">
        <v>320.26998900000001</v>
      </c>
      <c r="C209">
        <f t="shared" si="3"/>
        <v>1.5512946566204824E-2</v>
      </c>
      <c r="D209" s="13">
        <f>LN(B209/B208) - VLOOKUP(A209, 'Risk Free'!A$1:C$784, 3)/252</f>
        <v>1.5417311645569903E-2</v>
      </c>
      <c r="E209" s="13">
        <f>'S&amp;P'!D210</f>
        <v>3.9944142089323315E-3</v>
      </c>
    </row>
    <row r="210" spans="1:5" x14ac:dyDescent="0.25">
      <c r="A210" s="1">
        <v>43474</v>
      </c>
      <c r="B210">
        <v>319.959991</v>
      </c>
      <c r="C210">
        <f t="shared" si="3"/>
        <v>-9.6839583871444505E-4</v>
      </c>
      <c r="D210" s="13">
        <f>LN(B210/B209) - VLOOKUP(A210, 'Risk Free'!A$1:C$784, 3)/252</f>
        <v>-1.0636339339525403E-3</v>
      </c>
      <c r="E210" s="13">
        <f>'S&amp;P'!D211</f>
        <v>4.4138231881339363E-3</v>
      </c>
    </row>
    <row r="211" spans="1:5" x14ac:dyDescent="0.25">
      <c r="A211" s="1">
        <v>43475</v>
      </c>
      <c r="B211">
        <v>324.66000400000001</v>
      </c>
      <c r="C211">
        <f t="shared" si="3"/>
        <v>1.4582533351175733E-2</v>
      </c>
      <c r="D211" s="13">
        <f>LN(B211/B210) - VLOOKUP(A211, 'Risk Free'!A$1:C$784, 3)/252</f>
        <v>1.4488088906731289E-2</v>
      </c>
      <c r="E211" s="13">
        <f>'S&amp;P'!D212</f>
        <v>-2.4079811991594555E-4</v>
      </c>
    </row>
    <row r="212" spans="1:5" x14ac:dyDescent="0.25">
      <c r="A212" s="1">
        <v>43476</v>
      </c>
      <c r="B212">
        <v>337.58999599999999</v>
      </c>
      <c r="C212">
        <f t="shared" si="3"/>
        <v>3.9053636378042648E-2</v>
      </c>
      <c r="D212" s="13">
        <f>LN(B212/B211) - VLOOKUP(A212, 'Risk Free'!A$1:C$784, 3)/252</f>
        <v>3.8959191933598203E-2</v>
      </c>
      <c r="E212" s="13">
        <f>'S&amp;P'!D213</f>
        <v>-5.3666705153742507E-3</v>
      </c>
    </row>
    <row r="213" spans="1:5" x14ac:dyDescent="0.25">
      <c r="A213" s="1">
        <v>43479</v>
      </c>
      <c r="B213">
        <v>332.94000199999999</v>
      </c>
      <c r="C213">
        <f t="shared" si="3"/>
        <v>-1.3869830008369787E-2</v>
      </c>
      <c r="D213" s="13">
        <f>LN(B213/B212) - VLOOKUP(A213, 'Risk Free'!A$1:C$784, 3)/252</f>
        <v>-1.3965068103607882E-2</v>
      </c>
      <c r="E213" s="13">
        <f>'S&amp;P'!D214</f>
        <v>1.0569403672886305E-2</v>
      </c>
    </row>
    <row r="214" spans="1:5" x14ac:dyDescent="0.25">
      <c r="A214" s="1">
        <v>43480</v>
      </c>
      <c r="B214">
        <v>354.64001500000001</v>
      </c>
      <c r="C214">
        <f t="shared" si="3"/>
        <v>6.3140933160257207E-2</v>
      </c>
      <c r="D214" s="13">
        <f>LN(B214/B213) - VLOOKUP(A214, 'Risk Free'!A$1:C$784, 3)/252</f>
        <v>6.3045695065019114E-2</v>
      </c>
      <c r="E214" s="13">
        <f>'S&amp;P'!D215</f>
        <v>2.1250574616441839E-3</v>
      </c>
    </row>
    <row r="215" spans="1:5" x14ac:dyDescent="0.25">
      <c r="A215" s="1">
        <v>43481</v>
      </c>
      <c r="B215">
        <v>351.39001500000001</v>
      </c>
      <c r="C215">
        <f t="shared" si="3"/>
        <v>-9.206472295706352E-3</v>
      </c>
      <c r="D215" s="13">
        <f>LN(B215/B214) - VLOOKUP(A215, 'Risk Free'!A$1:C$784, 3)/252</f>
        <v>-9.3009167401507959E-3</v>
      </c>
      <c r="E215" s="13">
        <f>'S&amp;P'!D216</f>
        <v>7.4687352352105834E-3</v>
      </c>
    </row>
    <row r="216" spans="1:5" x14ac:dyDescent="0.25">
      <c r="A216" s="1">
        <v>43482</v>
      </c>
      <c r="B216">
        <v>353.19000199999999</v>
      </c>
      <c r="C216">
        <f t="shared" si="3"/>
        <v>5.1094009833854166E-3</v>
      </c>
      <c r="D216" s="13">
        <f>LN(B216/B215) - VLOOKUP(A216, 'Risk Free'!A$1:C$784, 3)/252</f>
        <v>5.0153533643377971E-3</v>
      </c>
      <c r="E216" s="13">
        <f>'S&amp;P'!D217</f>
        <v>1.300326185338609E-2</v>
      </c>
    </row>
    <row r="217" spans="1:5" x14ac:dyDescent="0.25">
      <c r="A217" s="1">
        <v>43483</v>
      </c>
      <c r="B217">
        <v>339.10000600000001</v>
      </c>
      <c r="C217">
        <f t="shared" si="3"/>
        <v>-4.0711094595401176E-2</v>
      </c>
      <c r="D217" s="13">
        <f>LN(B217/B216) - VLOOKUP(A217, 'Risk Free'!A$1:C$784, 3)/252</f>
        <v>-4.0804745389051968E-2</v>
      </c>
      <c r="E217" s="13">
        <f>'S&amp;P'!D218</f>
        <v>-1.4352898807921311E-2</v>
      </c>
    </row>
    <row r="218" spans="1:5" x14ac:dyDescent="0.25">
      <c r="A218" s="1">
        <v>43487</v>
      </c>
      <c r="B218">
        <v>325.16000400000001</v>
      </c>
      <c r="C218">
        <f t="shared" si="3"/>
        <v>-4.1977685645480746E-2</v>
      </c>
      <c r="D218" s="13">
        <f>LN(B218/B217) - VLOOKUP(A218, 'Risk Free'!A$1:C$784, 3)/252</f>
        <v>-4.2072130089925192E-2</v>
      </c>
      <c r="E218" s="13">
        <f>'S&amp;P'!D219</f>
        <v>2.1068205396579023E-3</v>
      </c>
    </row>
    <row r="219" spans="1:5" x14ac:dyDescent="0.25">
      <c r="A219" s="1">
        <v>43488</v>
      </c>
      <c r="B219">
        <v>321.98998999999998</v>
      </c>
      <c r="C219">
        <f t="shared" si="3"/>
        <v>-9.7969230753306175E-3</v>
      </c>
      <c r="D219" s="13">
        <f>LN(B219/B218) - VLOOKUP(A219, 'Risk Free'!A$1:C$784, 3)/252</f>
        <v>-9.8905738689814109E-3</v>
      </c>
      <c r="E219" s="13">
        <f>'S&amp;P'!D220</f>
        <v>1.2826685475920512E-3</v>
      </c>
    </row>
    <row r="220" spans="1:5" x14ac:dyDescent="0.25">
      <c r="A220" s="1">
        <v>43489</v>
      </c>
      <c r="B220">
        <v>326.67001299999998</v>
      </c>
      <c r="C220">
        <f t="shared" si="3"/>
        <v>1.4430068716913692E-2</v>
      </c>
      <c r="D220" s="13">
        <f>LN(B220/B219) - VLOOKUP(A220, 'Risk Free'!A$1:C$784, 3)/252</f>
        <v>1.43380052248502E-2</v>
      </c>
      <c r="E220" s="13">
        <f>'S&amp;P'!D221</f>
        <v>8.3600364596390277E-3</v>
      </c>
    </row>
    <row r="221" spans="1:5" x14ac:dyDescent="0.25">
      <c r="A221" s="1">
        <v>43490</v>
      </c>
      <c r="B221">
        <v>338.04998799999998</v>
      </c>
      <c r="C221">
        <f t="shared" si="3"/>
        <v>3.4243251217387999E-2</v>
      </c>
      <c r="D221" s="13">
        <f>LN(B221/B220) - VLOOKUP(A221, 'Risk Free'!A$1:C$784, 3)/252</f>
        <v>3.4150394074530854E-2</v>
      </c>
      <c r="E221" s="13">
        <f>'S&amp;P'!D222</f>
        <v>-7.9718567401634664E-3</v>
      </c>
    </row>
    <row r="222" spans="1:5" x14ac:dyDescent="0.25">
      <c r="A222" s="1">
        <v>43493</v>
      </c>
      <c r="B222">
        <v>335.66000400000001</v>
      </c>
      <c r="C222">
        <f t="shared" si="3"/>
        <v>-7.0950232421250854E-3</v>
      </c>
      <c r="D222" s="13">
        <f>LN(B222/B221) - VLOOKUP(A222, 'Risk Free'!A$1:C$784, 3)/252</f>
        <v>-7.1890708611727049E-3</v>
      </c>
      <c r="E222" s="13">
        <f>'S&amp;P'!D223</f>
        <v>-1.5513186170259617E-3</v>
      </c>
    </row>
    <row r="223" spans="1:5" x14ac:dyDescent="0.25">
      <c r="A223" s="1">
        <v>43494</v>
      </c>
      <c r="B223">
        <v>328.89999399999999</v>
      </c>
      <c r="C223">
        <f t="shared" si="3"/>
        <v>-2.0345019844469566E-2</v>
      </c>
      <c r="D223" s="13">
        <f>LN(B223/B222) - VLOOKUP(A223, 'Risk Free'!A$1:C$784, 3)/252</f>
        <v>-2.0439067463517185E-2</v>
      </c>
      <c r="E223" s="13">
        <f>'S&amp;P'!D224</f>
        <v>1.5335544060198483E-2</v>
      </c>
    </row>
    <row r="224" spans="1:5" x14ac:dyDescent="0.25">
      <c r="A224" s="1">
        <v>43495</v>
      </c>
      <c r="B224">
        <v>340.66000400000001</v>
      </c>
      <c r="C224">
        <f t="shared" si="3"/>
        <v>3.5131189221959694E-2</v>
      </c>
      <c r="D224" s="13">
        <f>LN(B224/B223) - VLOOKUP(A224, 'Risk Free'!A$1:C$784, 3)/252</f>
        <v>3.5037141602912075E-2</v>
      </c>
      <c r="E224" s="13">
        <f>'S&amp;P'!D225</f>
        <v>8.4669801142901006E-3</v>
      </c>
    </row>
    <row r="225" spans="1:5" x14ac:dyDescent="0.25">
      <c r="A225" s="1">
        <v>43496</v>
      </c>
      <c r="B225">
        <v>339.5</v>
      </c>
      <c r="C225">
        <f t="shared" si="3"/>
        <v>-3.4109771755931211E-3</v>
      </c>
      <c r="D225" s="13">
        <f>LN(B225/B224) - VLOOKUP(A225, 'Risk Free'!A$1:C$784, 3)/252</f>
        <v>-3.5046279692439149E-3</v>
      </c>
      <c r="E225" s="13">
        <f>'S&amp;P'!D226</f>
        <v>8.0497790617886091E-4</v>
      </c>
    </row>
    <row r="226" spans="1:5" x14ac:dyDescent="0.25">
      <c r="A226" s="1">
        <v>43497</v>
      </c>
      <c r="B226">
        <v>339.85000600000001</v>
      </c>
      <c r="C226">
        <f t="shared" si="3"/>
        <v>1.0304144487439518E-3</v>
      </c>
      <c r="D226" s="13">
        <f>LN(B226/B225) - VLOOKUP(A226, 'Risk Free'!A$1:C$784, 3)/252</f>
        <v>9.3716048048998355E-4</v>
      </c>
      <c r="E226" s="13">
        <f>'S&amp;P'!D227</f>
        <v>6.6593013163091337E-3</v>
      </c>
    </row>
    <row r="227" spans="1:5" x14ac:dyDescent="0.25">
      <c r="A227" s="1">
        <v>43500</v>
      </c>
      <c r="B227">
        <v>351.33999599999999</v>
      </c>
      <c r="C227">
        <f t="shared" si="3"/>
        <v>3.3250042752758821E-2</v>
      </c>
      <c r="D227" s="13">
        <f>LN(B227/B226) - VLOOKUP(A227, 'Risk Free'!A$1:C$784, 3)/252</f>
        <v>3.3155995133711202E-2</v>
      </c>
      <c r="E227" s="13">
        <f>'S&amp;P'!D228</f>
        <v>4.6033836603954475E-3</v>
      </c>
    </row>
    <row r="228" spans="1:5" x14ac:dyDescent="0.25">
      <c r="A228" s="1">
        <v>43501</v>
      </c>
      <c r="B228">
        <v>355.80999800000001</v>
      </c>
      <c r="C228">
        <f t="shared" si="3"/>
        <v>1.2642470692893319E-2</v>
      </c>
      <c r="D228" s="13">
        <f>LN(B228/B227) - VLOOKUP(A228, 'Risk Free'!A$1:C$784, 3)/252</f>
        <v>1.25484230738457E-2</v>
      </c>
      <c r="E228" s="13">
        <f>'S&amp;P'!D229</f>
        <v>-2.3210204974907964E-3</v>
      </c>
    </row>
    <row r="229" spans="1:5" x14ac:dyDescent="0.25">
      <c r="A229" s="1">
        <v>43502</v>
      </c>
      <c r="B229">
        <v>352.19000199999999</v>
      </c>
      <c r="C229">
        <f t="shared" si="3"/>
        <v>-1.0226066513922206E-2</v>
      </c>
      <c r="D229" s="13">
        <f>LN(B229/B228) - VLOOKUP(A229, 'Risk Free'!A$1:C$784, 3)/252</f>
        <v>-1.0320114132969824E-2</v>
      </c>
      <c r="E229" s="13">
        <f>'S&amp;P'!D230</f>
        <v>-9.4952195398569222E-3</v>
      </c>
    </row>
    <row r="230" spans="1:5" x14ac:dyDescent="0.25">
      <c r="A230" s="1">
        <v>43503</v>
      </c>
      <c r="B230">
        <v>344.709991</v>
      </c>
      <c r="C230">
        <f t="shared" si="3"/>
        <v>-2.1467350652140119E-2</v>
      </c>
      <c r="D230" s="13">
        <f>LN(B230/B229) - VLOOKUP(A230, 'Risk Free'!A$1:C$784, 3)/252</f>
        <v>-2.1561398271187738E-2</v>
      </c>
      <c r="E230" s="13">
        <f>'S&amp;P'!D231</f>
        <v>5.8158944210217635E-4</v>
      </c>
    </row>
    <row r="231" spans="1:5" x14ac:dyDescent="0.25">
      <c r="A231" s="1">
        <v>43504</v>
      </c>
      <c r="B231">
        <v>347.57000699999998</v>
      </c>
      <c r="C231">
        <f t="shared" si="3"/>
        <v>8.2626459804300643E-3</v>
      </c>
      <c r="D231" s="13">
        <f>LN(B231/B230) - VLOOKUP(A231, 'Risk Free'!A$1:C$784, 3)/252</f>
        <v>8.1682015359856204E-3</v>
      </c>
      <c r="E231" s="13">
        <f>'S&amp;P'!D232</f>
        <v>6.1355241301699068E-4</v>
      </c>
    </row>
    <row r="232" spans="1:5" x14ac:dyDescent="0.25">
      <c r="A232" s="1">
        <v>43507</v>
      </c>
      <c r="B232">
        <v>345.73001099999999</v>
      </c>
      <c r="C232">
        <f t="shared" si="3"/>
        <v>-5.3079482829327717E-3</v>
      </c>
      <c r="D232" s="13">
        <f>LN(B232/B231) - VLOOKUP(A232, 'Risk Free'!A$1:C$784, 3)/252</f>
        <v>-5.4031863781708669E-3</v>
      </c>
      <c r="E232" s="13">
        <f>'S&amp;P'!D233</f>
        <v>1.2713433593391435E-2</v>
      </c>
    </row>
    <row r="233" spans="1:5" x14ac:dyDescent="0.25">
      <c r="A233" s="1">
        <v>43508</v>
      </c>
      <c r="B233">
        <v>359.97000100000002</v>
      </c>
      <c r="C233">
        <f t="shared" si="3"/>
        <v>4.0362541997834775E-2</v>
      </c>
      <c r="D233" s="13">
        <f>LN(B233/B232) - VLOOKUP(A233, 'Risk Free'!A$1:C$784, 3)/252</f>
        <v>4.0268097553390329E-2</v>
      </c>
      <c r="E233" s="13">
        <f>'S&amp;P'!D234</f>
        <v>2.9245725662764175E-3</v>
      </c>
    </row>
    <row r="234" spans="1:5" x14ac:dyDescent="0.25">
      <c r="A234" s="1">
        <v>43509</v>
      </c>
      <c r="B234">
        <v>351.76998900000001</v>
      </c>
      <c r="C234">
        <f t="shared" si="3"/>
        <v>-2.3043175750416645E-2</v>
      </c>
      <c r="D234" s="13">
        <f>LN(B234/B233) - VLOOKUP(A234, 'Risk Free'!A$1:C$784, 3)/252</f>
        <v>-2.3138017020257914E-2</v>
      </c>
      <c r="E234" s="13">
        <f>'S&amp;P'!D235</f>
        <v>-2.7495900731414162E-3</v>
      </c>
    </row>
    <row r="235" spans="1:5" x14ac:dyDescent="0.25">
      <c r="A235" s="1">
        <v>43510</v>
      </c>
      <c r="B235">
        <v>359.07000699999998</v>
      </c>
      <c r="C235">
        <f t="shared" si="3"/>
        <v>2.0539853376194565E-2</v>
      </c>
      <c r="D235" s="13">
        <f>LN(B235/B234) - VLOOKUP(A235, 'Risk Free'!A$1:C$784, 3)/252</f>
        <v>2.044540893175012E-2</v>
      </c>
      <c r="E235" s="13">
        <f>'S&amp;P'!D236</f>
        <v>1.0725517923361839E-2</v>
      </c>
    </row>
    <row r="236" spans="1:5" x14ac:dyDescent="0.25">
      <c r="A236" s="1">
        <v>43511</v>
      </c>
      <c r="B236">
        <v>356.86999500000002</v>
      </c>
      <c r="C236">
        <f t="shared" si="3"/>
        <v>-6.1458192546531565E-3</v>
      </c>
      <c r="D236" s="13">
        <f>LN(B236/B235) - VLOOKUP(A236, 'Risk Free'!A$1:C$784, 3)/252</f>
        <v>-6.2402636990976012E-3</v>
      </c>
      <c r="E236" s="13">
        <f>'S&amp;P'!D237</f>
        <v>1.4020180766726124E-3</v>
      </c>
    </row>
    <row r="237" spans="1:5" x14ac:dyDescent="0.25">
      <c r="A237" s="1">
        <v>43515</v>
      </c>
      <c r="B237">
        <v>361.92001299999998</v>
      </c>
      <c r="C237">
        <f t="shared" si="3"/>
        <v>1.405167305375378E-2</v>
      </c>
      <c r="D237" s="13">
        <f>LN(B237/B236) - VLOOKUP(A237, 'Risk Free'!A$1:C$784, 3)/252</f>
        <v>1.3956038133118858E-2</v>
      </c>
      <c r="E237" s="13">
        <f>'S&amp;P'!D238</f>
        <v>1.6803165130499188E-3</v>
      </c>
    </row>
    <row r="238" spans="1:5" x14ac:dyDescent="0.25">
      <c r="A238" s="1">
        <v>43516</v>
      </c>
      <c r="B238">
        <v>359.91000400000001</v>
      </c>
      <c r="C238">
        <f t="shared" si="3"/>
        <v>-5.5692175384592577E-3</v>
      </c>
      <c r="D238" s="13">
        <f>LN(B238/B237) - VLOOKUP(A238, 'Risk Free'!A$1:C$784, 3)/252</f>
        <v>-5.6644556336973529E-3</v>
      </c>
      <c r="E238" s="13">
        <f>'S&amp;P'!D239</f>
        <v>-3.6278827239519186E-3</v>
      </c>
    </row>
    <row r="239" spans="1:5" x14ac:dyDescent="0.25">
      <c r="A239" s="1">
        <v>43517</v>
      </c>
      <c r="B239">
        <v>356.97000100000002</v>
      </c>
      <c r="C239">
        <f t="shared" si="3"/>
        <v>-8.2022638723081801E-3</v>
      </c>
      <c r="D239" s="13">
        <f>LN(B239/B238) - VLOOKUP(A239, 'Risk Free'!A$1:C$784, 3)/252</f>
        <v>-8.2975019675462745E-3</v>
      </c>
      <c r="E239" s="13">
        <f>'S&amp;P'!D240</f>
        <v>6.2949895175393221E-3</v>
      </c>
    </row>
    <row r="240" spans="1:5" x14ac:dyDescent="0.25">
      <c r="A240" s="1">
        <v>43518</v>
      </c>
      <c r="B240">
        <v>363.01998900000001</v>
      </c>
      <c r="C240">
        <f t="shared" si="3"/>
        <v>1.6806151427942766E-2</v>
      </c>
      <c r="D240" s="13">
        <f>LN(B240/B239) - VLOOKUP(A240, 'Risk Free'!A$1:C$784, 3)/252</f>
        <v>1.6710516507307847E-2</v>
      </c>
      <c r="E240" s="13">
        <f>'S&amp;P'!D241</f>
        <v>1.1350063103707315E-3</v>
      </c>
    </row>
    <row r="241" spans="1:5" x14ac:dyDescent="0.25">
      <c r="A241" s="1">
        <v>43521</v>
      </c>
      <c r="B241">
        <v>363.91000400000001</v>
      </c>
      <c r="C241">
        <f t="shared" si="3"/>
        <v>2.4486964447461854E-3</v>
      </c>
      <c r="D241" s="13">
        <f>LN(B241/B240) - VLOOKUP(A241, 'Risk Free'!A$1:C$784, 3)/252</f>
        <v>2.3526646987144396E-3</v>
      </c>
      <c r="E241" s="13">
        <f>'S&amp;P'!D242</f>
        <v>-8.8593439636857371E-4</v>
      </c>
    </row>
    <row r="242" spans="1:5" x14ac:dyDescent="0.25">
      <c r="A242" s="1">
        <v>43522</v>
      </c>
      <c r="B242">
        <v>364.97000100000002</v>
      </c>
      <c r="C242">
        <f t="shared" si="3"/>
        <v>2.9085658544746335E-3</v>
      </c>
      <c r="D242" s="13">
        <f>LN(B242/B241) - VLOOKUP(A242, 'Risk Free'!A$1:C$784, 3)/252</f>
        <v>2.8133277592365382E-3</v>
      </c>
      <c r="E242" s="13">
        <f>'S&amp;P'!D243</f>
        <v>-6.3942851802800584E-4</v>
      </c>
    </row>
    <row r="243" spans="1:5" x14ac:dyDescent="0.25">
      <c r="A243" s="1">
        <v>43523</v>
      </c>
      <c r="B243">
        <v>362.86999500000002</v>
      </c>
      <c r="C243">
        <f t="shared" si="3"/>
        <v>-5.7705315423320922E-3</v>
      </c>
      <c r="D243" s="13">
        <f>LN(B243/B242) - VLOOKUP(A243, 'Risk Free'!A$1:C$784, 3)/252</f>
        <v>-5.8657696375701875E-3</v>
      </c>
      <c r="E243" s="13">
        <f>'S&amp;P'!D244</f>
        <v>-2.924784153927685E-3</v>
      </c>
    </row>
    <row r="244" spans="1:5" x14ac:dyDescent="0.25">
      <c r="A244" s="1">
        <v>43524</v>
      </c>
      <c r="B244">
        <v>358.10000600000001</v>
      </c>
      <c r="C244">
        <f t="shared" si="3"/>
        <v>-1.3232335861876032E-2</v>
      </c>
      <c r="D244" s="13">
        <f>LN(B244/B243) - VLOOKUP(A244, 'Risk Free'!A$1:C$784, 3)/252</f>
        <v>-1.3327573957114126E-2</v>
      </c>
      <c r="E244" s="13">
        <f>'S&amp;P'!D245</f>
        <v>6.7768327105194818E-3</v>
      </c>
    </row>
    <row r="245" spans="1:5" x14ac:dyDescent="0.25">
      <c r="A245" s="1">
        <v>43525</v>
      </c>
      <c r="B245">
        <v>357.32000699999998</v>
      </c>
      <c r="C245">
        <f t="shared" si="3"/>
        <v>-2.1805353355619072E-3</v>
      </c>
      <c r="D245" s="13">
        <f>LN(B245/B244) - VLOOKUP(A245, 'Risk Free'!A$1:C$784, 3)/252</f>
        <v>-2.2753766054031772E-3</v>
      </c>
      <c r="E245" s="13">
        <f>'S&amp;P'!D246</f>
        <v>-3.9837841949011722E-3</v>
      </c>
    </row>
    <row r="246" spans="1:5" x14ac:dyDescent="0.25">
      <c r="A246" s="1">
        <v>43528</v>
      </c>
      <c r="B246">
        <v>351.040009</v>
      </c>
      <c r="C246">
        <f t="shared" si="3"/>
        <v>-1.7731555698952333E-2</v>
      </c>
      <c r="D246" s="13">
        <f>LN(B246/B245) - VLOOKUP(A246, 'Risk Free'!A$1:C$784, 3)/252</f>
        <v>-1.7827190619587253E-2</v>
      </c>
      <c r="E246" s="13">
        <f>'S&amp;P'!D247</f>
        <v>-1.2277524234962243E-3</v>
      </c>
    </row>
    <row r="247" spans="1:5" x14ac:dyDescent="0.25">
      <c r="A247" s="1">
        <v>43529</v>
      </c>
      <c r="B247">
        <v>354.29998799999998</v>
      </c>
      <c r="C247">
        <f t="shared" si="3"/>
        <v>9.2437752768545767E-3</v>
      </c>
      <c r="D247" s="13">
        <f>LN(B247/B246) - VLOOKUP(A247, 'Risk Free'!A$1:C$784, 3)/252</f>
        <v>9.1481403562196553E-3</v>
      </c>
      <c r="E247" s="13">
        <f>'S&amp;P'!D248</f>
        <v>-6.6411259131328249E-3</v>
      </c>
    </row>
    <row r="248" spans="1:5" x14ac:dyDescent="0.25">
      <c r="A248" s="1">
        <v>43530</v>
      </c>
      <c r="B248">
        <v>359.60998499999999</v>
      </c>
      <c r="C248">
        <f t="shared" si="3"/>
        <v>1.4876091173439111E-2</v>
      </c>
      <c r="D248" s="13">
        <f>LN(B248/B247) - VLOOKUP(A248, 'Risk Free'!A$1:C$784, 3)/252</f>
        <v>1.478045625280419E-2</v>
      </c>
      <c r="E248" s="13">
        <f>'S&amp;P'!D249</f>
        <v>-8.2541419841981566E-3</v>
      </c>
    </row>
    <row r="249" spans="1:5" x14ac:dyDescent="0.25">
      <c r="A249" s="1">
        <v>43531</v>
      </c>
      <c r="B249">
        <v>352.60000600000001</v>
      </c>
      <c r="C249">
        <f t="shared" si="3"/>
        <v>-1.9685782195043838E-2</v>
      </c>
      <c r="D249" s="13">
        <f>LN(B249/B248) - VLOOKUP(A249, 'Risk Free'!A$1:C$784, 3)/252</f>
        <v>-1.9781020290281934E-2</v>
      </c>
      <c r="E249" s="13">
        <f>'S&amp;P'!D250</f>
        <v>-2.2296488404735769E-3</v>
      </c>
    </row>
    <row r="250" spans="1:5" x14ac:dyDescent="0.25">
      <c r="A250" s="1">
        <v>43532</v>
      </c>
      <c r="B250">
        <v>349.60000600000001</v>
      </c>
      <c r="C250">
        <f t="shared" si="3"/>
        <v>-8.544626036367289E-3</v>
      </c>
      <c r="D250" s="13">
        <f>LN(B250/B249) - VLOOKUP(A250, 'Risk Free'!A$1:C$784, 3)/252</f>
        <v>-8.6402609570022104E-3</v>
      </c>
      <c r="E250" s="13">
        <f>'S&amp;P'!D251</f>
        <v>1.4463908020360189E-2</v>
      </c>
    </row>
    <row r="251" spans="1:5" x14ac:dyDescent="0.25">
      <c r="A251" s="1">
        <v>43535</v>
      </c>
      <c r="B251">
        <v>358.85998499999999</v>
      </c>
      <c r="C251">
        <f t="shared" si="3"/>
        <v>2.6142637541637766E-2</v>
      </c>
      <c r="D251" s="13">
        <f>LN(B251/B250) - VLOOKUP(A251, 'Risk Free'!A$1:C$784, 3)/252</f>
        <v>2.6047002621002846E-2</v>
      </c>
      <c r="E251" s="13">
        <f>'S&amp;P'!D252</f>
        <v>2.8533413537829067E-3</v>
      </c>
    </row>
    <row r="252" spans="1:5" x14ac:dyDescent="0.25">
      <c r="A252" s="1">
        <v>43536</v>
      </c>
      <c r="B252">
        <v>356.26998900000001</v>
      </c>
      <c r="C252">
        <f t="shared" si="3"/>
        <v>-7.2434590030226488E-3</v>
      </c>
      <c r="D252" s="13">
        <f>LN(B252/B251) - VLOOKUP(A252, 'Risk Free'!A$1:C$784, 3)/252</f>
        <v>-7.3390939236575694E-3</v>
      </c>
      <c r="E252" s="13">
        <f>'S&amp;P'!D253</f>
        <v>6.8303434518093746E-3</v>
      </c>
    </row>
    <row r="253" spans="1:5" x14ac:dyDescent="0.25">
      <c r="A253" s="1">
        <v>43537</v>
      </c>
      <c r="B253">
        <v>361.209991</v>
      </c>
      <c r="C253">
        <f t="shared" si="3"/>
        <v>1.3770642253675055E-2</v>
      </c>
      <c r="D253" s="13">
        <f>LN(B253/B252) - VLOOKUP(A253, 'Risk Free'!A$1:C$784, 3)/252</f>
        <v>1.367540415843696E-2</v>
      </c>
      <c r="E253" s="13">
        <f>'S&amp;P'!D254</f>
        <v>-9.6365826584154241E-4</v>
      </c>
    </row>
    <row r="254" spans="1:5" x14ac:dyDescent="0.25">
      <c r="A254" s="1">
        <v>43538</v>
      </c>
      <c r="B254">
        <v>358.82000699999998</v>
      </c>
      <c r="C254">
        <f t="shared" si="3"/>
        <v>-6.6385922365151907E-3</v>
      </c>
      <c r="D254" s="13">
        <f>LN(B254/B253) - VLOOKUP(A254, 'Risk Free'!A$1:C$784, 3)/252</f>
        <v>-6.733830331753286E-3</v>
      </c>
      <c r="E254" s="13">
        <f>'S&amp;P'!D255</f>
        <v>4.8772812786976438E-3</v>
      </c>
    </row>
    <row r="255" spans="1:5" x14ac:dyDescent="0.25">
      <c r="A255" s="1">
        <v>43539</v>
      </c>
      <c r="B255">
        <v>361.459991</v>
      </c>
      <c r="C255">
        <f t="shared" si="3"/>
        <v>7.3304710088449654E-3</v>
      </c>
      <c r="D255" s="13">
        <f>LN(B255/B254) - VLOOKUP(A255, 'Risk Free'!A$1:C$784, 3)/252</f>
        <v>7.2352329136068701E-3</v>
      </c>
      <c r="E255" s="13">
        <f>'S&amp;P'!D256</f>
        <v>3.6042692921957461E-3</v>
      </c>
    </row>
    <row r="256" spans="1:5" x14ac:dyDescent="0.25">
      <c r="A256" s="1">
        <v>43542</v>
      </c>
      <c r="B256">
        <v>363.44000199999999</v>
      </c>
      <c r="C256">
        <f t="shared" si="3"/>
        <v>5.4628664456478826E-3</v>
      </c>
      <c r="D256" s="13">
        <f>LN(B256/B255) - VLOOKUP(A256, 'Risk Free'!A$1:C$784, 3)/252</f>
        <v>5.3680251758066126E-3</v>
      </c>
      <c r="E256" s="13">
        <f>'S&amp;P'!D257</f>
        <v>-2.2624981691995018E-4</v>
      </c>
    </row>
    <row r="257" spans="1:5" x14ac:dyDescent="0.25">
      <c r="A257" s="1">
        <v>43543</v>
      </c>
      <c r="B257">
        <v>358.77999899999998</v>
      </c>
      <c r="C257">
        <f t="shared" si="3"/>
        <v>-1.290484247039834E-2</v>
      </c>
      <c r="D257" s="13">
        <f>LN(B257/B256) - VLOOKUP(A257, 'Risk Free'!A$1:C$784, 3)/252</f>
        <v>-1.3000477391033261E-2</v>
      </c>
      <c r="E257" s="13">
        <f>'S&amp;P'!D258</f>
        <v>-3.0446974378598468E-3</v>
      </c>
    </row>
    <row r="258" spans="1:5" x14ac:dyDescent="0.25">
      <c r="A258" s="1">
        <v>43544</v>
      </c>
      <c r="B258">
        <v>375.22000100000002</v>
      </c>
      <c r="C258">
        <f t="shared" si="3"/>
        <v>4.4803138796846893E-2</v>
      </c>
      <c r="D258" s="13">
        <f>LN(B258/B257) - VLOOKUP(A258, 'Risk Free'!A$1:C$784, 3)/252</f>
        <v>4.4707107050815147E-2</v>
      </c>
      <c r="E258" s="13">
        <f>'S&amp;P'!D259</f>
        <v>1.0697621055794894E-2</v>
      </c>
    </row>
    <row r="259" spans="1:5" x14ac:dyDescent="0.25">
      <c r="A259" s="1">
        <v>43545</v>
      </c>
      <c r="B259">
        <v>377.86999500000002</v>
      </c>
      <c r="C259">
        <f t="shared" si="3"/>
        <v>7.0376846105957213E-3</v>
      </c>
      <c r="D259" s="13">
        <f>LN(B259/B258) - VLOOKUP(A259, 'Risk Free'!A$1:C$784, 3)/252</f>
        <v>6.9412560391671502E-3</v>
      </c>
      <c r="E259" s="13">
        <f>'S&amp;P'!D260</f>
        <v>-1.9252489155687828E-2</v>
      </c>
    </row>
    <row r="260" spans="1:5" x14ac:dyDescent="0.25">
      <c r="A260" s="1">
        <v>43546</v>
      </c>
      <c r="B260">
        <v>361.01001000000002</v>
      </c>
      <c r="C260">
        <f t="shared" ref="C260:C323" si="4">LN(B260/B259)</f>
        <v>-4.5644521410855496E-2</v>
      </c>
      <c r="D260" s="13">
        <f>LN(B260/B259) - VLOOKUP(A260, 'Risk Free'!A$1:C$784, 3)/252</f>
        <v>-4.5740156331490416E-2</v>
      </c>
      <c r="E260" s="13">
        <f>'S&amp;P'!D261</f>
        <v>-9.3506008873994522E-4</v>
      </c>
    </row>
    <row r="261" spans="1:5" x14ac:dyDescent="0.25">
      <c r="A261" s="1">
        <v>43549</v>
      </c>
      <c r="B261">
        <v>366.23001099999999</v>
      </c>
      <c r="C261">
        <f t="shared" si="4"/>
        <v>1.4355894887161543E-2</v>
      </c>
      <c r="D261" s="13">
        <f>LN(B261/B260) - VLOOKUP(A261, 'Risk Free'!A$1:C$784, 3)/252</f>
        <v>1.4260259966526622E-2</v>
      </c>
      <c r="E261" s="13">
        <f>'S&amp;P'!D262</f>
        <v>7.0614702742567556E-3</v>
      </c>
    </row>
    <row r="262" spans="1:5" x14ac:dyDescent="0.25">
      <c r="A262" s="1">
        <v>43550</v>
      </c>
      <c r="B262">
        <v>359.97000100000002</v>
      </c>
      <c r="C262">
        <f t="shared" si="4"/>
        <v>-1.7240883945053201E-2</v>
      </c>
      <c r="D262" s="13">
        <f>LN(B262/B261) - VLOOKUP(A262, 'Risk Free'!A$1:C$784, 3)/252</f>
        <v>-1.7336518865688121E-2</v>
      </c>
      <c r="E262" s="13">
        <f>'S&amp;P'!D263</f>
        <v>-4.7500401785232115E-3</v>
      </c>
    </row>
    <row r="263" spans="1:5" x14ac:dyDescent="0.25">
      <c r="A263" s="1">
        <v>43551</v>
      </c>
      <c r="B263">
        <v>353.36999500000002</v>
      </c>
      <c r="C263">
        <f t="shared" si="4"/>
        <v>-1.8505044933088848E-2</v>
      </c>
      <c r="D263" s="13">
        <f>LN(B263/B262) - VLOOKUP(A263, 'Risk Free'!A$1:C$784, 3)/252</f>
        <v>-1.8599886202930117E-2</v>
      </c>
      <c r="E263" s="13">
        <f>'S&amp;P'!D264</f>
        <v>3.4886728549597518E-3</v>
      </c>
    </row>
    <row r="264" spans="1:5" x14ac:dyDescent="0.25">
      <c r="A264" s="1">
        <v>43552</v>
      </c>
      <c r="B264">
        <v>354.60998499999999</v>
      </c>
      <c r="C264">
        <f t="shared" si="4"/>
        <v>3.5028992427747758E-3</v>
      </c>
      <c r="D264" s="13">
        <f>LN(B264/B263) - VLOOKUP(A264, 'Risk Free'!A$1:C$784, 3)/252</f>
        <v>3.4084547983303315E-3</v>
      </c>
      <c r="E264" s="13">
        <f>'S&amp;P'!D265</f>
        <v>6.6184657174337518E-3</v>
      </c>
    </row>
    <row r="265" spans="1:5" x14ac:dyDescent="0.25">
      <c r="A265" s="1">
        <v>43553</v>
      </c>
      <c r="B265">
        <v>356.55999800000001</v>
      </c>
      <c r="C265">
        <f t="shared" si="4"/>
        <v>5.48397129704397E-3</v>
      </c>
      <c r="D265" s="13">
        <f>LN(B265/B264) - VLOOKUP(A265, 'Risk Free'!A$1:C$784, 3)/252</f>
        <v>5.3907173287900019E-3</v>
      </c>
      <c r="E265" s="13">
        <f>'S&amp;P'!D266</f>
        <v>1.1407737055608337E-2</v>
      </c>
    </row>
    <row r="266" spans="1:5" x14ac:dyDescent="0.25">
      <c r="A266" s="1">
        <v>43556</v>
      </c>
      <c r="B266">
        <v>366.959991</v>
      </c>
      <c r="C266">
        <f t="shared" si="4"/>
        <v>2.8750302733936139E-2</v>
      </c>
      <c r="D266" s="13">
        <f>LN(B266/B265) - VLOOKUP(A266, 'Risk Free'!A$1:C$784, 3)/252</f>
        <v>2.8655858289491694E-2</v>
      </c>
      <c r="E266" s="13">
        <f>'S&amp;P'!D267</f>
        <v>-7.6609094207054455E-5</v>
      </c>
    </row>
    <row r="267" spans="1:5" x14ac:dyDescent="0.25">
      <c r="A267" s="1">
        <v>43557</v>
      </c>
      <c r="B267">
        <v>367.72000100000002</v>
      </c>
      <c r="C267">
        <f t="shared" si="4"/>
        <v>2.0689559519320856E-3</v>
      </c>
      <c r="D267" s="13">
        <f>LN(B267/B266) - VLOOKUP(A267, 'Risk Free'!A$1:C$784, 3)/252</f>
        <v>1.9749083328844666E-3</v>
      </c>
      <c r="E267" s="13">
        <f>'S&amp;P'!D268</f>
        <v>2.0512617306218486E-3</v>
      </c>
    </row>
    <row r="268" spans="1:5" x14ac:dyDescent="0.25">
      <c r="A268" s="1">
        <v>43558</v>
      </c>
      <c r="B268">
        <v>369.75</v>
      </c>
      <c r="C268">
        <f t="shared" si="4"/>
        <v>5.5053198758947298E-3</v>
      </c>
      <c r="D268" s="13">
        <f>LN(B268/B267) - VLOOKUP(A268, 'Risk Free'!A$1:C$784, 3)/252</f>
        <v>5.4104786060534598E-3</v>
      </c>
      <c r="E268" s="13">
        <f>'S&amp;P'!D269</f>
        <v>1.9876272940116033E-3</v>
      </c>
    </row>
    <row r="269" spans="1:5" x14ac:dyDescent="0.25">
      <c r="A269" s="1">
        <v>43559</v>
      </c>
      <c r="B269">
        <v>367.88000499999998</v>
      </c>
      <c r="C269">
        <f t="shared" si="4"/>
        <v>-5.070289965023944E-3</v>
      </c>
      <c r="D269" s="13">
        <f>LN(B269/B268) - VLOOKUP(A269, 'Risk Free'!A$1:C$784, 3)/252</f>
        <v>-5.165131234865214E-3</v>
      </c>
      <c r="E269" s="13">
        <f>'S&amp;P'!D270</f>
        <v>4.5308424220013013E-3</v>
      </c>
    </row>
    <row r="270" spans="1:5" x14ac:dyDescent="0.25">
      <c r="A270" s="1">
        <v>43560</v>
      </c>
      <c r="B270">
        <v>365.48998999999998</v>
      </c>
      <c r="C270">
        <f t="shared" si="4"/>
        <v>-6.5179199519895658E-3</v>
      </c>
      <c r="D270" s="13">
        <f>LN(B270/B269) - VLOOKUP(A270, 'Risk Free'!A$1:C$784, 3)/252</f>
        <v>-6.6127612218308358E-3</v>
      </c>
      <c r="E270" s="13">
        <f>'S&amp;P'!D271</f>
        <v>9.5245718541921533E-4</v>
      </c>
    </row>
    <row r="271" spans="1:5" x14ac:dyDescent="0.25">
      <c r="A271" s="1">
        <v>43563</v>
      </c>
      <c r="B271">
        <v>361.41000400000001</v>
      </c>
      <c r="C271">
        <f t="shared" si="4"/>
        <v>-1.1225832659262306E-2</v>
      </c>
      <c r="D271" s="13">
        <f>LN(B271/B270) - VLOOKUP(A271, 'Risk Free'!A$1:C$784, 3)/252</f>
        <v>-1.132027710370675E-2</v>
      </c>
      <c r="E271" s="13">
        <f>'S&amp;P'!D272</f>
        <v>-6.1800003451522893E-3</v>
      </c>
    </row>
    <row r="272" spans="1:5" x14ac:dyDescent="0.25">
      <c r="A272" s="1">
        <v>43564</v>
      </c>
      <c r="B272">
        <v>364.709991</v>
      </c>
      <c r="C272">
        <f t="shared" si="4"/>
        <v>9.089433544037925E-3</v>
      </c>
      <c r="D272" s="13">
        <f>LN(B272/B271) - VLOOKUP(A272, 'Risk Free'!A$1:C$784, 3)/252</f>
        <v>8.9953859249903064E-3</v>
      </c>
      <c r="E272" s="13">
        <f>'S&amp;P'!D273</f>
        <v>3.3773898700553049E-3</v>
      </c>
    </row>
    <row r="273" spans="1:5" x14ac:dyDescent="0.25">
      <c r="A273" s="1">
        <v>43565</v>
      </c>
      <c r="B273">
        <v>363.92001299999998</v>
      </c>
      <c r="C273">
        <f t="shared" si="4"/>
        <v>-2.1683935747865255E-3</v>
      </c>
      <c r="D273" s="13">
        <f>LN(B273/B272) - VLOOKUP(A273, 'Risk Free'!A$1:C$784, 3)/252</f>
        <v>-2.2628380192309698E-3</v>
      </c>
      <c r="E273" s="13">
        <f>'S&amp;P'!D274</f>
        <v>-5.635929643574661E-5</v>
      </c>
    </row>
    <row r="274" spans="1:5" x14ac:dyDescent="0.25">
      <c r="A274" s="1">
        <v>43566</v>
      </c>
      <c r="B274">
        <v>367.64999399999999</v>
      </c>
      <c r="C274">
        <f t="shared" si="4"/>
        <v>1.0197283338477022E-2</v>
      </c>
      <c r="D274" s="13">
        <f>LN(B274/B273) - VLOOKUP(A274, 'Risk Free'!A$1:C$784, 3)/252</f>
        <v>1.0102838894032578E-2</v>
      </c>
      <c r="E274" s="13">
        <f>'S&amp;P'!D275</f>
        <v>6.4927910170952639E-3</v>
      </c>
    </row>
    <row r="275" spans="1:5" x14ac:dyDescent="0.25">
      <c r="A275" s="1">
        <v>43567</v>
      </c>
      <c r="B275">
        <v>351.14001500000001</v>
      </c>
      <c r="C275">
        <f t="shared" si="4"/>
        <v>-4.5946335263295883E-2</v>
      </c>
      <c r="D275" s="13">
        <f>LN(B275/B274) - VLOOKUP(A275, 'Risk Free'!A$1:C$784, 3)/252</f>
        <v>-4.6041176533137156E-2</v>
      </c>
      <c r="E275" s="13">
        <f>'S&amp;P'!D276</f>
        <v>-7.2406880659027745E-4</v>
      </c>
    </row>
    <row r="276" spans="1:5" x14ac:dyDescent="0.25">
      <c r="A276" s="1">
        <v>43570</v>
      </c>
      <c r="B276">
        <v>348.86999500000002</v>
      </c>
      <c r="C276">
        <f t="shared" si="4"/>
        <v>-6.4857014179904339E-3</v>
      </c>
      <c r="D276" s="13">
        <f>LN(B276/B275) - VLOOKUP(A276, 'Risk Free'!A$1:C$784, 3)/252</f>
        <v>-6.5801458624348786E-3</v>
      </c>
      <c r="E276" s="13">
        <f>'S&amp;P'!D277</f>
        <v>4.1479061294172239E-4</v>
      </c>
    </row>
    <row r="277" spans="1:5" x14ac:dyDescent="0.25">
      <c r="A277" s="1">
        <v>43571</v>
      </c>
      <c r="B277">
        <v>359.459991</v>
      </c>
      <c r="C277">
        <f t="shared" si="4"/>
        <v>2.9903534645256621E-2</v>
      </c>
      <c r="D277" s="13">
        <f>LN(B277/B276) - VLOOKUP(A277, 'Risk Free'!A$1:C$784, 3)/252</f>
        <v>2.9809090200812176E-2</v>
      </c>
      <c r="E277" s="13">
        <f>'S&amp;P'!D278</f>
        <v>-2.3712051002353304E-3</v>
      </c>
    </row>
    <row r="278" spans="1:5" x14ac:dyDescent="0.25">
      <c r="A278" s="1">
        <v>43572</v>
      </c>
      <c r="B278">
        <v>354.73998999999998</v>
      </c>
      <c r="C278">
        <f t="shared" si="4"/>
        <v>-1.3217781698552014E-2</v>
      </c>
      <c r="D278" s="13">
        <f>LN(B278/B277) - VLOOKUP(A278, 'Risk Free'!A$1:C$784, 3)/252</f>
        <v>-1.3312622968393284E-2</v>
      </c>
      <c r="E278" s="13">
        <f>'S&amp;P'!D279</f>
        <v>1.4837722856511177E-3</v>
      </c>
    </row>
    <row r="279" spans="1:5" x14ac:dyDescent="0.25">
      <c r="A279" s="1">
        <v>43573</v>
      </c>
      <c r="B279">
        <v>360.35000600000001</v>
      </c>
      <c r="C279">
        <f t="shared" si="4"/>
        <v>1.5690699433148866E-2</v>
      </c>
      <c r="D279" s="13">
        <f>LN(B279/B278) - VLOOKUP(A279, 'Risk Free'!A$1:C$784, 3)/252</f>
        <v>1.5596651814101248E-2</v>
      </c>
      <c r="E279" s="13">
        <f>'S&amp;P'!D280</f>
        <v>9.1668470665286195E-4</v>
      </c>
    </row>
    <row r="280" spans="1:5" x14ac:dyDescent="0.25">
      <c r="A280" s="1">
        <v>43577</v>
      </c>
      <c r="B280">
        <v>377.33999599999999</v>
      </c>
      <c r="C280">
        <f t="shared" si="4"/>
        <v>4.6070829162018843E-2</v>
      </c>
      <c r="D280" s="13">
        <f>LN(B280/B279) - VLOOKUP(A280, 'Risk Free'!A$1:C$784, 3)/252</f>
        <v>4.5975987892177571E-2</v>
      </c>
      <c r="E280" s="13">
        <f>'S&amp;P'!D281</f>
        <v>8.7071263066533112E-3</v>
      </c>
    </row>
    <row r="281" spans="1:5" x14ac:dyDescent="0.25">
      <c r="A281" s="1">
        <v>43578</v>
      </c>
      <c r="B281">
        <v>381.89001500000001</v>
      </c>
      <c r="C281">
        <f t="shared" si="4"/>
        <v>1.1986021118870966E-2</v>
      </c>
      <c r="D281" s="13">
        <f>LN(B281/B280) - VLOOKUP(A281, 'Risk Free'!A$1:C$784, 3)/252</f>
        <v>1.1890783023632872E-2</v>
      </c>
      <c r="E281" s="13">
        <f>'S&amp;P'!D282</f>
        <v>-2.2890331744562843E-3</v>
      </c>
    </row>
    <row r="282" spans="1:5" x14ac:dyDescent="0.25">
      <c r="A282" s="1">
        <v>43579</v>
      </c>
      <c r="B282">
        <v>374.23001099999999</v>
      </c>
      <c r="C282">
        <f t="shared" si="4"/>
        <v>-2.0262037250132831E-2</v>
      </c>
      <c r="D282" s="13">
        <f>LN(B282/B281) - VLOOKUP(A282, 'Risk Free'!A$1:C$784, 3)/252</f>
        <v>-2.03568785199741E-2</v>
      </c>
      <c r="E282" s="13">
        <f>'S&amp;P'!D283</f>
        <v>-4.634594859946428E-4</v>
      </c>
    </row>
    <row r="283" spans="1:5" x14ac:dyDescent="0.25">
      <c r="A283" s="1">
        <v>43580</v>
      </c>
      <c r="B283">
        <v>368.32998700000002</v>
      </c>
      <c r="C283">
        <f t="shared" si="4"/>
        <v>-1.5891370877084941E-2</v>
      </c>
      <c r="D283" s="13">
        <f>LN(B283/B282) - VLOOKUP(A283, 'Risk Free'!A$1:C$784, 3)/252</f>
        <v>-1.5985815321529387E-2</v>
      </c>
      <c r="E283" s="13">
        <f>'S&amp;P'!D284</f>
        <v>4.5803158668563954E-3</v>
      </c>
    </row>
    <row r="284" spans="1:5" x14ac:dyDescent="0.25">
      <c r="A284" s="1">
        <v>43581</v>
      </c>
      <c r="B284">
        <v>374.85000600000001</v>
      </c>
      <c r="C284">
        <f t="shared" si="4"/>
        <v>1.7546721780872677E-2</v>
      </c>
      <c r="D284" s="13">
        <f>LN(B284/B283) - VLOOKUP(A284, 'Risk Free'!A$1:C$784, 3)/252</f>
        <v>1.7452674161825058E-2</v>
      </c>
      <c r="E284" s="13">
        <f>'S&amp;P'!D285</f>
        <v>9.7605741840700198E-4</v>
      </c>
    </row>
    <row r="285" spans="1:5" x14ac:dyDescent="0.25">
      <c r="A285" s="1">
        <v>43584</v>
      </c>
      <c r="B285">
        <v>371.82998700000002</v>
      </c>
      <c r="C285">
        <f t="shared" si="4"/>
        <v>-8.0892363432627113E-3</v>
      </c>
      <c r="D285" s="13">
        <f>LN(B285/B284) - VLOOKUP(A285, 'Risk Free'!A$1:C$784, 3)/252</f>
        <v>-8.1840776131039805E-3</v>
      </c>
      <c r="E285" s="13">
        <f>'S&amp;P'!D286</f>
        <v>8.5650368847207654E-4</v>
      </c>
    </row>
    <row r="286" spans="1:5" x14ac:dyDescent="0.25">
      <c r="A286" s="1">
        <v>43585</v>
      </c>
      <c r="B286">
        <v>370.540009</v>
      </c>
      <c r="C286">
        <f t="shared" si="4"/>
        <v>-3.475300201468775E-3</v>
      </c>
      <c r="D286" s="13">
        <f>LN(B286/B285) - VLOOKUP(A286, 'Risk Free'!A$1:C$784, 3)/252</f>
        <v>-3.5697446459132193E-3</v>
      </c>
      <c r="E286" s="13">
        <f>'S&amp;P'!D287</f>
        <v>-7.6248570939460121E-3</v>
      </c>
    </row>
    <row r="287" spans="1:5" x14ac:dyDescent="0.25">
      <c r="A287" s="1">
        <v>43586</v>
      </c>
      <c r="B287">
        <v>378.80999800000001</v>
      </c>
      <c r="C287">
        <f t="shared" si="4"/>
        <v>2.2073329428264961E-2</v>
      </c>
      <c r="D287" s="13">
        <f>LN(B287/B286) - VLOOKUP(A287, 'Risk Free'!A$1:C$784, 3)/252</f>
        <v>2.1978884983820515E-2</v>
      </c>
      <c r="E287" s="13">
        <f>'S&amp;P'!D288</f>
        <v>-2.2218929440386815E-3</v>
      </c>
    </row>
    <row r="288" spans="1:5" x14ac:dyDescent="0.25">
      <c r="A288" s="1">
        <v>43587</v>
      </c>
      <c r="B288">
        <v>379.05999800000001</v>
      </c>
      <c r="C288">
        <f t="shared" si="4"/>
        <v>6.5974378293762843E-4</v>
      </c>
      <c r="D288" s="13">
        <f>LN(B288/B287) - VLOOKUP(A288, 'Risk Free'!A$1:C$784, 3)/252</f>
        <v>5.6410886230270777E-4</v>
      </c>
      <c r="E288" s="13">
        <f>'S&amp;P'!D289</f>
        <v>9.497726197037093E-3</v>
      </c>
    </row>
    <row r="289" spans="1:5" x14ac:dyDescent="0.25">
      <c r="A289" s="1">
        <v>43588</v>
      </c>
      <c r="B289">
        <v>385.02999899999998</v>
      </c>
      <c r="C289">
        <f t="shared" si="4"/>
        <v>1.56267521107941E-2</v>
      </c>
      <c r="D289" s="13">
        <f>LN(B289/B288) - VLOOKUP(A289, 'Risk Free'!A$1:C$784, 3)/252</f>
        <v>1.5532307666349656E-2</v>
      </c>
      <c r="E289" s="13">
        <f>'S&amp;P'!D290</f>
        <v>-4.5758809364965965E-3</v>
      </c>
    </row>
    <row r="290" spans="1:5" x14ac:dyDescent="0.25">
      <c r="A290" s="1">
        <v>43591</v>
      </c>
      <c r="B290">
        <v>378.67001299999998</v>
      </c>
      <c r="C290">
        <f t="shared" si="4"/>
        <v>-1.6656103010911701E-2</v>
      </c>
      <c r="D290" s="13">
        <f>LN(B290/B289) - VLOOKUP(A290, 'Risk Free'!A$1:C$784, 3)/252</f>
        <v>-1.675094428075297E-2</v>
      </c>
      <c r="E290" s="13">
        <f>'S&amp;P'!D291</f>
        <v>-1.6743959454262786E-2</v>
      </c>
    </row>
    <row r="291" spans="1:5" x14ac:dyDescent="0.25">
      <c r="A291" s="1">
        <v>43592</v>
      </c>
      <c r="B291">
        <v>370.459991</v>
      </c>
      <c r="C291">
        <f t="shared" si="4"/>
        <v>-2.1919695321371002E-2</v>
      </c>
      <c r="D291" s="13">
        <f>LN(B291/B290) - VLOOKUP(A291, 'Risk Free'!A$1:C$784, 3)/252</f>
        <v>-2.2014139765815448E-2</v>
      </c>
      <c r="E291" s="13">
        <f>'S&amp;P'!D292</f>
        <v>-1.7011157712623467E-3</v>
      </c>
    </row>
    <row r="292" spans="1:5" x14ac:dyDescent="0.25">
      <c r="A292" s="1">
        <v>43593</v>
      </c>
      <c r="B292">
        <v>364.36999500000002</v>
      </c>
      <c r="C292">
        <f t="shared" si="4"/>
        <v>-1.657563123909327E-2</v>
      </c>
      <c r="D292" s="13">
        <f>LN(B292/B291) - VLOOKUP(A292, 'Risk Free'!A$1:C$784, 3)/252</f>
        <v>-1.6670075683537715E-2</v>
      </c>
      <c r="E292" s="13">
        <f>'S&amp;P'!D293</f>
        <v>-3.1204600331632276E-3</v>
      </c>
    </row>
    <row r="293" spans="1:5" x14ac:dyDescent="0.25">
      <c r="A293" s="1">
        <v>43594</v>
      </c>
      <c r="B293">
        <v>362.75</v>
      </c>
      <c r="C293">
        <f t="shared" si="4"/>
        <v>-4.4559293970653632E-3</v>
      </c>
      <c r="D293" s="13">
        <f>LN(B293/B292) - VLOOKUP(A293, 'Risk Free'!A$1:C$784, 3)/252</f>
        <v>-4.5503738415098079E-3</v>
      </c>
      <c r="E293" s="13">
        <f>'S&amp;P'!D294</f>
        <v>3.618973312009647E-3</v>
      </c>
    </row>
    <row r="294" spans="1:5" x14ac:dyDescent="0.25">
      <c r="A294" s="1">
        <v>43595</v>
      </c>
      <c r="B294">
        <v>361.040009</v>
      </c>
      <c r="C294">
        <f t="shared" si="4"/>
        <v>-4.7251113175659958E-3</v>
      </c>
      <c r="D294" s="13">
        <f>LN(B294/B293) - VLOOKUP(A294, 'Risk Free'!A$1:C$784, 3)/252</f>
        <v>-4.8195557620104405E-3</v>
      </c>
      <c r="E294" s="13">
        <f>'S&amp;P'!D295</f>
        <v>-2.452019550009496E-2</v>
      </c>
    </row>
    <row r="295" spans="1:5" x14ac:dyDescent="0.25">
      <c r="A295" s="1">
        <v>43598</v>
      </c>
      <c r="B295">
        <v>345.26001000000002</v>
      </c>
      <c r="C295">
        <f t="shared" si="4"/>
        <v>-4.4690995094649189E-2</v>
      </c>
      <c r="D295" s="13">
        <f>LN(B295/B294) - VLOOKUP(A295, 'Risk Free'!A$1:C$784, 3)/252</f>
        <v>-4.478464588829998E-2</v>
      </c>
      <c r="E295" s="13">
        <f>'S&amp;P'!D296</f>
        <v>7.8904094140043891E-3</v>
      </c>
    </row>
    <row r="296" spans="1:5" x14ac:dyDescent="0.25">
      <c r="A296" s="1">
        <v>43599</v>
      </c>
      <c r="B296">
        <v>345.60998499999999</v>
      </c>
      <c r="C296">
        <f t="shared" si="4"/>
        <v>1.0131429428663751E-3</v>
      </c>
      <c r="D296" s="13">
        <f>LN(B296/B295) - VLOOKUP(A296, 'Risk Free'!A$1:C$784, 3)/252</f>
        <v>9.1949214921558146E-4</v>
      </c>
      <c r="E296" s="13">
        <f>'S&amp;P'!D297</f>
        <v>5.7279294017626272E-3</v>
      </c>
    </row>
    <row r="297" spans="1:5" x14ac:dyDescent="0.25">
      <c r="A297" s="1">
        <v>43600</v>
      </c>
      <c r="B297">
        <v>354.98998999999998</v>
      </c>
      <c r="C297">
        <f t="shared" si="4"/>
        <v>2.6778663599820715E-2</v>
      </c>
      <c r="D297" s="13">
        <f>LN(B297/B296) - VLOOKUP(A297, 'Risk Free'!A$1:C$784, 3)/252</f>
        <v>2.6684615980773096E-2</v>
      </c>
      <c r="E297" s="13">
        <f>'S&amp;P'!D298</f>
        <v>8.7626656804581943E-3</v>
      </c>
    </row>
    <row r="298" spans="1:5" x14ac:dyDescent="0.25">
      <c r="A298" s="1">
        <v>43601</v>
      </c>
      <c r="B298">
        <v>359.30999800000001</v>
      </c>
      <c r="C298">
        <f t="shared" si="4"/>
        <v>1.2095928166531883E-2</v>
      </c>
      <c r="D298" s="13">
        <f>LN(B298/B297) - VLOOKUP(A298, 'Risk Free'!A$1:C$784, 3)/252</f>
        <v>1.2002674198277915E-2</v>
      </c>
      <c r="E298" s="13">
        <f>'S&amp;P'!D299</f>
        <v>-5.9472807959853134E-3</v>
      </c>
    </row>
    <row r="299" spans="1:5" x14ac:dyDescent="0.25">
      <c r="A299" s="1">
        <v>43602</v>
      </c>
      <c r="B299">
        <v>354.45001200000002</v>
      </c>
      <c r="C299">
        <f t="shared" si="4"/>
        <v>-1.3618193905006215E-2</v>
      </c>
      <c r="D299" s="13">
        <f>LN(B299/B298) - VLOOKUP(A299, 'Risk Free'!A$1:C$784, 3)/252</f>
        <v>-1.3711051047863358E-2</v>
      </c>
      <c r="E299" s="13">
        <f>'S&amp;P'!D300</f>
        <v>-6.8650979962724982E-3</v>
      </c>
    </row>
    <row r="300" spans="1:5" x14ac:dyDescent="0.25">
      <c r="A300" s="1">
        <v>43605</v>
      </c>
      <c r="B300">
        <v>348.10998499999999</v>
      </c>
      <c r="C300">
        <f t="shared" si="4"/>
        <v>-1.8048847464163083E-2</v>
      </c>
      <c r="D300" s="13">
        <f>LN(B300/B299) - VLOOKUP(A300, 'Risk Free'!A$1:C$784, 3)/252</f>
        <v>-1.8141704607020227E-2</v>
      </c>
      <c r="E300" s="13">
        <f>'S&amp;P'!D301</f>
        <v>8.3670475707666638E-3</v>
      </c>
    </row>
    <row r="301" spans="1:5" x14ac:dyDescent="0.25">
      <c r="A301" s="1">
        <v>43606</v>
      </c>
      <c r="B301">
        <v>354.26998900000001</v>
      </c>
      <c r="C301">
        <f t="shared" si="4"/>
        <v>1.7540824539403581E-2</v>
      </c>
      <c r="D301" s="13">
        <f>LN(B301/B300) - VLOOKUP(A301, 'Risk Free'!A$1:C$784, 3)/252</f>
        <v>1.7447967396546436E-2</v>
      </c>
      <c r="E301" s="13">
        <f>'S&amp;P'!D302</f>
        <v>-2.9208220164631689E-3</v>
      </c>
    </row>
    <row r="302" spans="1:5" x14ac:dyDescent="0.25">
      <c r="A302" s="1">
        <v>43607</v>
      </c>
      <c r="B302">
        <v>359.73001099999999</v>
      </c>
      <c r="C302">
        <f t="shared" si="4"/>
        <v>1.5294477406405313E-2</v>
      </c>
      <c r="D302" s="13">
        <f>LN(B302/B301) - VLOOKUP(A302, 'Risk Free'!A$1:C$784, 3)/252</f>
        <v>1.5202017088944995E-2</v>
      </c>
      <c r="E302" s="13">
        <f>'S&amp;P'!D303</f>
        <v>-1.2077745435079928E-2</v>
      </c>
    </row>
    <row r="303" spans="1:5" x14ac:dyDescent="0.25">
      <c r="A303" s="1">
        <v>43608</v>
      </c>
      <c r="B303">
        <v>352.209991</v>
      </c>
      <c r="C303">
        <f t="shared" si="4"/>
        <v>-2.1126217573298273E-2</v>
      </c>
      <c r="D303" s="13">
        <f>LN(B303/B302) - VLOOKUP(A303, 'Risk Free'!A$1:C$784, 3)/252</f>
        <v>-2.1218281065361763E-2</v>
      </c>
      <c r="E303" s="13">
        <f>'S&amp;P'!D304</f>
        <v>1.261349737157741E-3</v>
      </c>
    </row>
    <row r="304" spans="1:5" x14ac:dyDescent="0.25">
      <c r="A304" s="1">
        <v>43609</v>
      </c>
      <c r="B304">
        <v>354.39001500000001</v>
      </c>
      <c r="C304">
        <f t="shared" si="4"/>
        <v>6.1704808901458788E-3</v>
      </c>
      <c r="D304" s="13">
        <f>LN(B304/B303) - VLOOKUP(A304, 'Risk Free'!A$1:C$784, 3)/252</f>
        <v>6.0792110488760379E-3</v>
      </c>
      <c r="E304" s="13">
        <f>'S&amp;P'!D305</f>
        <v>-8.5029544267163307E-3</v>
      </c>
    </row>
    <row r="305" spans="1:5" x14ac:dyDescent="0.25">
      <c r="A305" s="1">
        <v>43613</v>
      </c>
      <c r="B305">
        <v>355.05999800000001</v>
      </c>
      <c r="C305">
        <f t="shared" si="4"/>
        <v>1.8887396910127168E-3</v>
      </c>
      <c r="D305" s="13">
        <f>LN(B305/B304) - VLOOKUP(A305, 'Risk Free'!A$1:C$784, 3)/252</f>
        <v>1.7966761989492248E-3</v>
      </c>
      <c r="E305" s="13">
        <f>'S&amp;P'!D306</f>
        <v>-7.0280190095373049E-3</v>
      </c>
    </row>
    <row r="306" spans="1:5" x14ac:dyDescent="0.25">
      <c r="A306" s="1">
        <v>43614</v>
      </c>
      <c r="B306">
        <v>349.19000199999999</v>
      </c>
      <c r="C306">
        <f t="shared" si="4"/>
        <v>-1.6670591247163191E-2</v>
      </c>
      <c r="D306" s="13">
        <f>LN(B306/B305) - VLOOKUP(A306, 'Risk Free'!A$1:C$784, 3)/252</f>
        <v>-1.6762654739226682E-2</v>
      </c>
      <c r="E306" s="13">
        <f>'S&amp;P'!D307</f>
        <v>2.0037808573402419E-3</v>
      </c>
    </row>
    <row r="307" spans="1:5" x14ac:dyDescent="0.25">
      <c r="A307" s="1">
        <v>43615</v>
      </c>
      <c r="B307">
        <v>351.85000600000001</v>
      </c>
      <c r="C307">
        <f t="shared" si="4"/>
        <v>7.5887730666414485E-3</v>
      </c>
      <c r="D307" s="13">
        <f>LN(B307/B306) - VLOOKUP(A307, 'Risk Free'!A$1:C$784, 3)/252</f>
        <v>7.496312749181131E-3</v>
      </c>
      <c r="E307" s="13">
        <f>'S&amp;P'!D308</f>
        <v>-1.3374457864390026E-2</v>
      </c>
    </row>
    <row r="308" spans="1:5" x14ac:dyDescent="0.25">
      <c r="A308" s="1">
        <v>43616</v>
      </c>
      <c r="B308">
        <v>343.27999899999998</v>
      </c>
      <c r="C308">
        <f t="shared" si="4"/>
        <v>-2.4658527695083768E-2</v>
      </c>
      <c r="D308" s="13">
        <f>LN(B308/B307) - VLOOKUP(A308, 'Risk Free'!A$1:C$784, 3)/252</f>
        <v>-2.4749797536353608E-2</v>
      </c>
      <c r="E308" s="13">
        <f>'S&amp;P'!D309</f>
        <v>-2.8603014131199913E-3</v>
      </c>
    </row>
    <row r="309" spans="1:5" x14ac:dyDescent="0.25">
      <c r="A309" s="1">
        <v>43619</v>
      </c>
      <c r="B309">
        <v>336.63000499999998</v>
      </c>
      <c r="C309">
        <f t="shared" si="4"/>
        <v>-1.9562018572208031E-2</v>
      </c>
      <c r="D309" s="13">
        <f>LN(B309/B308) - VLOOKUP(A309, 'Risk Free'!A$1:C$784, 3)/252</f>
        <v>-1.9653288413477871E-2</v>
      </c>
      <c r="E309" s="13">
        <f>'S&amp;P'!D310</f>
        <v>2.1114632480909709E-2</v>
      </c>
    </row>
    <row r="310" spans="1:5" x14ac:dyDescent="0.25">
      <c r="A310" s="1">
        <v>43620</v>
      </c>
      <c r="B310">
        <v>353.39999399999999</v>
      </c>
      <c r="C310">
        <f t="shared" si="4"/>
        <v>4.8616123709679888E-2</v>
      </c>
      <c r="D310" s="13">
        <f>LN(B310/B309) - VLOOKUP(A310, 'Risk Free'!A$1:C$784, 3)/252</f>
        <v>4.8524853868410045E-2</v>
      </c>
      <c r="E310" s="13">
        <f>'S&amp;P'!D311</f>
        <v>8.037498659371629E-3</v>
      </c>
    </row>
    <row r="311" spans="1:5" x14ac:dyDescent="0.25">
      <c r="A311" s="1">
        <v>43621</v>
      </c>
      <c r="B311">
        <v>355.73001099999999</v>
      </c>
      <c r="C311">
        <f t="shared" si="4"/>
        <v>6.5715041491663561E-3</v>
      </c>
      <c r="D311" s="13">
        <f>LN(B311/B310) - VLOOKUP(A311, 'Risk Free'!A$1:C$784, 3)/252</f>
        <v>6.4802343078965152E-3</v>
      </c>
      <c r="E311" s="13">
        <f>'S&amp;P'!D312</f>
        <v>6.026333365389872E-3</v>
      </c>
    </row>
    <row r="312" spans="1:5" x14ac:dyDescent="0.25">
      <c r="A312" s="1">
        <v>43622</v>
      </c>
      <c r="B312">
        <v>357.13000499999998</v>
      </c>
      <c r="C312">
        <f t="shared" si="4"/>
        <v>3.9278280966336572E-3</v>
      </c>
      <c r="D312" s="13">
        <f>LN(B312/B311) - VLOOKUP(A312, 'Risk Free'!A$1:C$784, 3)/252</f>
        <v>3.8373519061574669E-3</v>
      </c>
      <c r="E312" s="13">
        <f>'S&amp;P'!D313</f>
        <v>1.0354453161075017E-2</v>
      </c>
    </row>
    <row r="313" spans="1:5" x14ac:dyDescent="0.25">
      <c r="A313" s="1">
        <v>43623</v>
      </c>
      <c r="B313">
        <v>360.86999500000002</v>
      </c>
      <c r="C313">
        <f t="shared" si="4"/>
        <v>1.0417893665218765E-2</v>
      </c>
      <c r="D313" s="13">
        <f>LN(B313/B312) - VLOOKUP(A313, 'Risk Free'!A$1:C$784, 3)/252</f>
        <v>1.0329401601726702E-2</v>
      </c>
      <c r="E313" s="13">
        <f>'S&amp;P'!D314</f>
        <v>4.5603685400633486E-3</v>
      </c>
    </row>
    <row r="314" spans="1:5" x14ac:dyDescent="0.25">
      <c r="A314" s="1">
        <v>43626</v>
      </c>
      <c r="B314">
        <v>352.01001000000002</v>
      </c>
      <c r="C314">
        <f t="shared" si="4"/>
        <v>-2.4858156124926759E-2</v>
      </c>
      <c r="D314" s="13">
        <f>LN(B314/B313) - VLOOKUP(A314, 'Risk Free'!A$1:C$784, 3)/252</f>
        <v>-2.4947045013815648E-2</v>
      </c>
      <c r="E314" s="13">
        <f>'S&amp;P'!D315</f>
        <v>-4.3803330955773811E-4</v>
      </c>
    </row>
    <row r="315" spans="1:5" x14ac:dyDescent="0.25">
      <c r="A315" s="1">
        <v>43627</v>
      </c>
      <c r="B315">
        <v>351.26998900000001</v>
      </c>
      <c r="C315">
        <f t="shared" si="4"/>
        <v>-2.1044854799595614E-3</v>
      </c>
      <c r="D315" s="13">
        <f>LN(B315/B314) - VLOOKUP(A315, 'Risk Free'!A$1:C$784, 3)/252</f>
        <v>-2.1925807180547996E-3</v>
      </c>
      <c r="E315" s="13">
        <f>'S&amp;P'!D316</f>
        <v>-2.1266032607777036E-3</v>
      </c>
    </row>
    <row r="316" spans="1:5" x14ac:dyDescent="0.25">
      <c r="A316" s="1">
        <v>43628</v>
      </c>
      <c r="B316">
        <v>345.55999800000001</v>
      </c>
      <c r="C316">
        <f t="shared" si="4"/>
        <v>-1.6388843510823068E-2</v>
      </c>
      <c r="D316" s="13">
        <f>LN(B316/B315) - VLOOKUP(A316, 'Risk Free'!A$1:C$784, 3)/252</f>
        <v>-1.6475748272727828E-2</v>
      </c>
      <c r="E316" s="13">
        <f>'S&amp;P'!D317</f>
        <v>4.0041575363211146E-3</v>
      </c>
    </row>
    <row r="317" spans="1:5" x14ac:dyDescent="0.25">
      <c r="A317" s="1">
        <v>43629</v>
      </c>
      <c r="B317">
        <v>343.42999300000002</v>
      </c>
      <c r="C317">
        <f t="shared" si="4"/>
        <v>-6.1829977606770534E-3</v>
      </c>
      <c r="D317" s="13">
        <f>LN(B317/B316) - VLOOKUP(A317, 'Risk Free'!A$1:C$784, 3)/252</f>
        <v>-6.2679183955976882E-3</v>
      </c>
      <c r="E317" s="13">
        <f>'S&amp;P'!D318</f>
        <v>-1.6981596303011833E-3</v>
      </c>
    </row>
    <row r="318" spans="1:5" x14ac:dyDescent="0.25">
      <c r="A318" s="1">
        <v>43630</v>
      </c>
      <c r="B318">
        <v>339.73001099999999</v>
      </c>
      <c r="C318">
        <f t="shared" si="4"/>
        <v>-1.0832069078945759E-2</v>
      </c>
      <c r="D318" s="13">
        <f>LN(B318/B317) - VLOOKUP(A318, 'Risk Free'!A$1:C$784, 3)/252</f>
        <v>-1.091738653926322E-2</v>
      </c>
      <c r="E318" s="13">
        <f>'S&amp;P'!D319</f>
        <v>8.448277665168845E-4</v>
      </c>
    </row>
    <row r="319" spans="1:5" x14ac:dyDescent="0.25">
      <c r="A319" s="1">
        <v>43633</v>
      </c>
      <c r="B319">
        <v>350.61999500000002</v>
      </c>
      <c r="C319">
        <f t="shared" si="4"/>
        <v>3.155178480192148E-2</v>
      </c>
      <c r="D319" s="13">
        <f>LN(B319/B318) - VLOOKUP(A319, 'Risk Free'!A$1:C$784, 3)/252</f>
        <v>3.1465276865413547E-2</v>
      </c>
      <c r="E319" s="13">
        <f>'S&amp;P'!D320</f>
        <v>9.5843514459000075E-3</v>
      </c>
    </row>
    <row r="320" spans="1:5" x14ac:dyDescent="0.25">
      <c r="A320" s="1">
        <v>43634</v>
      </c>
      <c r="B320">
        <v>357.11999500000002</v>
      </c>
      <c r="C320">
        <f t="shared" si="4"/>
        <v>1.8368844086720248E-2</v>
      </c>
      <c r="D320" s="13">
        <f>LN(B320/B319) - VLOOKUP(A320, 'Risk Free'!A$1:C$784, 3)/252</f>
        <v>1.8282732975609138E-2</v>
      </c>
      <c r="E320" s="13">
        <f>'S&amp;P'!D321</f>
        <v>2.8962063315382237E-3</v>
      </c>
    </row>
    <row r="321" spans="1:5" x14ac:dyDescent="0.25">
      <c r="A321" s="1">
        <v>43635</v>
      </c>
      <c r="B321">
        <v>363.51998900000001</v>
      </c>
      <c r="C321">
        <f t="shared" si="4"/>
        <v>1.7762440081052992E-2</v>
      </c>
      <c r="D321" s="13">
        <f>LN(B321/B320) - VLOOKUP(A321, 'Risk Free'!A$1:C$784, 3)/252</f>
        <v>1.7677916271529183E-2</v>
      </c>
      <c r="E321" s="13">
        <f>'S&amp;P'!D322</f>
        <v>9.344678619779799E-3</v>
      </c>
    </row>
    <row r="322" spans="1:5" x14ac:dyDescent="0.25">
      <c r="A322" s="1">
        <v>43636</v>
      </c>
      <c r="B322">
        <v>365.209991</v>
      </c>
      <c r="C322">
        <f t="shared" si="4"/>
        <v>4.6382201258196448E-3</v>
      </c>
      <c r="D322" s="13">
        <f>LN(B322/B321) - VLOOKUP(A322, 'Risk Free'!A$1:C$784, 3)/252</f>
        <v>4.5552836178831373E-3</v>
      </c>
      <c r="E322" s="13">
        <f>'S&amp;P'!D323</f>
        <v>-1.3421690372914172E-3</v>
      </c>
    </row>
    <row r="323" spans="1:5" x14ac:dyDescent="0.25">
      <c r="A323" s="1">
        <v>43637</v>
      </c>
      <c r="B323">
        <v>369.209991</v>
      </c>
      <c r="C323">
        <f t="shared" si="4"/>
        <v>1.0893057517115431E-2</v>
      </c>
      <c r="D323" s="13">
        <f>LN(B323/B322) - VLOOKUP(A323, 'Risk Free'!A$1:C$784, 3)/252</f>
        <v>1.0810914659972574E-2</v>
      </c>
      <c r="E323" s="13">
        <f>'S&amp;P'!D324</f>
        <v>-1.8159745386637431E-3</v>
      </c>
    </row>
    <row r="324" spans="1:5" x14ac:dyDescent="0.25">
      <c r="A324" s="1">
        <v>43640</v>
      </c>
      <c r="B324">
        <v>371.040009</v>
      </c>
      <c r="C324">
        <f t="shared" ref="C324:C387" si="5">LN(B324/B323)</f>
        <v>4.9443342873825439E-3</v>
      </c>
      <c r="D324" s="13">
        <f>LN(B324/B323) - VLOOKUP(A324, 'Risk Free'!A$1:C$784, 3)/252</f>
        <v>4.8617946048428616E-3</v>
      </c>
      <c r="E324" s="13">
        <f>'S&amp;P'!D325</f>
        <v>-9.623845172706199E-3</v>
      </c>
    </row>
    <row r="325" spans="1:5" x14ac:dyDescent="0.25">
      <c r="A325" s="1">
        <v>43641</v>
      </c>
      <c r="B325">
        <v>360.29998799999998</v>
      </c>
      <c r="C325">
        <f t="shared" si="5"/>
        <v>-2.9372913314897817E-2</v>
      </c>
      <c r="D325" s="13">
        <f>LN(B325/B324) - VLOOKUP(A325, 'Risk Free'!A$1:C$784, 3)/252</f>
        <v>-2.9455056172040674E-2</v>
      </c>
      <c r="E325" s="13">
        <f>'S&amp;P'!D326</f>
        <v>-1.3180792354794829E-3</v>
      </c>
    </row>
    <row r="326" spans="1:5" x14ac:dyDescent="0.25">
      <c r="A326" s="1">
        <v>43642</v>
      </c>
      <c r="B326">
        <v>362.20001200000002</v>
      </c>
      <c r="C326">
        <f t="shared" si="5"/>
        <v>5.2595941317111509E-3</v>
      </c>
      <c r="D326" s="13">
        <f>LN(B326/B325) - VLOOKUP(A326, 'Risk Free'!A$1:C$784, 3)/252</f>
        <v>5.1762607983778172E-3</v>
      </c>
      <c r="E326" s="13">
        <f>'S&amp;P'!D327</f>
        <v>3.7329860493807081E-3</v>
      </c>
    </row>
    <row r="327" spans="1:5" x14ac:dyDescent="0.25">
      <c r="A327" s="1">
        <v>43643</v>
      </c>
      <c r="B327">
        <v>370.01998900000001</v>
      </c>
      <c r="C327">
        <f t="shared" si="5"/>
        <v>2.1360449923153751E-2</v>
      </c>
      <c r="D327" s="13">
        <f>LN(B327/B326) - VLOOKUP(A327, 'Risk Free'!A$1:C$784, 3)/252</f>
        <v>2.1277513415217244E-2</v>
      </c>
      <c r="E327" s="13">
        <f>'S&amp;P'!D328</f>
        <v>5.6583721282735394E-3</v>
      </c>
    </row>
    <row r="328" spans="1:5" x14ac:dyDescent="0.25">
      <c r="A328" s="1">
        <v>43644</v>
      </c>
      <c r="B328">
        <v>367.32000699999998</v>
      </c>
      <c r="C328">
        <f t="shared" si="5"/>
        <v>-7.323606701058998E-3</v>
      </c>
      <c r="D328" s="13">
        <f>LN(B328/B327) - VLOOKUP(A328, 'Risk Free'!A$1:C$784, 3)/252</f>
        <v>-7.4061463835986803E-3</v>
      </c>
      <c r="E328" s="13">
        <f>'S&amp;P'!D329</f>
        <v>7.5572812898659046E-3</v>
      </c>
    </row>
    <row r="329" spans="1:5" x14ac:dyDescent="0.25">
      <c r="A329" s="1">
        <v>43647</v>
      </c>
      <c r="B329">
        <v>374.60000600000001</v>
      </c>
      <c r="C329">
        <f t="shared" si="5"/>
        <v>1.9625384224798634E-2</v>
      </c>
      <c r="D329" s="13">
        <f>LN(B329/B328) - VLOOKUP(A329, 'Risk Free'!A$1:C$784, 3)/252</f>
        <v>1.9539669939084348E-2</v>
      </c>
      <c r="E329" s="13">
        <f>'S&amp;P'!D330</f>
        <v>2.8385528869386478E-3</v>
      </c>
    </row>
    <row r="330" spans="1:5" x14ac:dyDescent="0.25">
      <c r="A330" s="1">
        <v>43648</v>
      </c>
      <c r="B330">
        <v>375.42999300000002</v>
      </c>
      <c r="C330">
        <f t="shared" si="5"/>
        <v>2.2132110446263882E-3</v>
      </c>
      <c r="D330" s="13">
        <f>LN(B330/B329) - VLOOKUP(A330, 'Risk Free'!A$1:C$784, 3)/252</f>
        <v>2.1278935843089277E-3</v>
      </c>
      <c r="E330" s="13">
        <f>'S&amp;P'!D331</f>
        <v>7.5573618414786336E-3</v>
      </c>
    </row>
    <row r="331" spans="1:5" x14ac:dyDescent="0.25">
      <c r="A331" s="1">
        <v>43649</v>
      </c>
      <c r="B331">
        <v>381.72000100000002</v>
      </c>
      <c r="C331">
        <f t="shared" si="5"/>
        <v>1.661534109707501E-2</v>
      </c>
      <c r="D331" s="13">
        <f>LN(B331/B330) - VLOOKUP(A331, 'Risk Free'!A$1:C$784, 3)/252</f>
        <v>1.6529626811360724E-2</v>
      </c>
      <c r="E331" s="13">
        <f>'S&amp;P'!D332</f>
        <v>-1.8939899319771344E-3</v>
      </c>
    </row>
    <row r="332" spans="1:5" x14ac:dyDescent="0.25">
      <c r="A332" s="1">
        <v>43651</v>
      </c>
      <c r="B332">
        <v>380.54998799999998</v>
      </c>
      <c r="C332">
        <f t="shared" si="5"/>
        <v>-3.0698149886813709E-3</v>
      </c>
      <c r="D332" s="13">
        <f>LN(B332/B331) - VLOOKUP(A332, 'Risk Free'!A$1:C$784, 3)/252</f>
        <v>-3.1563229251893076E-3</v>
      </c>
      <c r="E332" s="13">
        <f>'S&amp;P'!D333</f>
        <v>-4.9348844060744437E-3</v>
      </c>
    </row>
    <row r="333" spans="1:5" x14ac:dyDescent="0.25">
      <c r="A333" s="1">
        <v>43654</v>
      </c>
      <c r="B333">
        <v>376.16000400000001</v>
      </c>
      <c r="C333">
        <f t="shared" si="5"/>
        <v>-1.1602947754560798E-2</v>
      </c>
      <c r="D333" s="13">
        <f>LN(B333/B332) - VLOOKUP(A333, 'Risk Free'!A$1:C$784, 3)/252</f>
        <v>-1.1690646167259211E-2</v>
      </c>
      <c r="E333" s="13">
        <f>'S&amp;P'!D334</f>
        <v>1.1481175677280921E-3</v>
      </c>
    </row>
    <row r="334" spans="1:5" x14ac:dyDescent="0.25">
      <c r="A334" s="1">
        <v>43655</v>
      </c>
      <c r="B334">
        <v>379.92999300000002</v>
      </c>
      <c r="C334">
        <f t="shared" si="5"/>
        <v>9.9724113752937479E-3</v>
      </c>
      <c r="D334" s="13">
        <f>LN(B334/B333) - VLOOKUP(A334, 'Risk Free'!A$1:C$784, 3)/252</f>
        <v>9.8847129625953354E-3</v>
      </c>
      <c r="E334" s="13">
        <f>'S&amp;P'!D335</f>
        <v>4.4151673070002813E-3</v>
      </c>
    </row>
    <row r="335" spans="1:5" x14ac:dyDescent="0.25">
      <c r="A335" s="1">
        <v>43656</v>
      </c>
      <c r="B335">
        <v>381</v>
      </c>
      <c r="C335">
        <f t="shared" si="5"/>
        <v>2.8123683258750262E-3</v>
      </c>
      <c r="D335" s="13">
        <f>LN(B335/B334) - VLOOKUP(A335, 'Risk Free'!A$1:C$784, 3)/252</f>
        <v>2.7270508655575657E-3</v>
      </c>
      <c r="E335" s="13">
        <f>'S&amp;P'!D336</f>
        <v>2.1985447317926132E-3</v>
      </c>
    </row>
    <row r="336" spans="1:5" x14ac:dyDescent="0.25">
      <c r="A336" s="1">
        <v>43657</v>
      </c>
      <c r="B336">
        <v>379.5</v>
      </c>
      <c r="C336">
        <f t="shared" si="5"/>
        <v>-3.9447782910163407E-3</v>
      </c>
      <c r="D336" s="13">
        <f>LN(B336/B335) - VLOOKUP(A336, 'Risk Free'!A$1:C$784, 3)/252</f>
        <v>-4.028905275143325E-3</v>
      </c>
      <c r="E336" s="13">
        <f>'S&amp;P'!D337</f>
        <v>4.5261651903084664E-3</v>
      </c>
    </row>
    <row r="337" spans="1:5" x14ac:dyDescent="0.25">
      <c r="A337" s="1">
        <v>43658</v>
      </c>
      <c r="B337">
        <v>373.25</v>
      </c>
      <c r="C337">
        <f t="shared" si="5"/>
        <v>-1.6606160416384904E-2</v>
      </c>
      <c r="D337" s="13">
        <f>LN(B337/B336) - VLOOKUP(A337, 'Risk Free'!A$1:C$784, 3)/252</f>
        <v>-1.6689493749718239E-2</v>
      </c>
      <c r="E337" s="13">
        <f>'S&amp;P'!D338</f>
        <v>9.2113851497250128E-5</v>
      </c>
    </row>
    <row r="338" spans="1:5" x14ac:dyDescent="0.25">
      <c r="A338" s="1">
        <v>43661</v>
      </c>
      <c r="B338">
        <v>366.60000600000001</v>
      </c>
      <c r="C338">
        <f t="shared" si="5"/>
        <v>-1.7977084647083183E-2</v>
      </c>
      <c r="D338" s="13">
        <f>LN(B338/B337) - VLOOKUP(A338, 'Risk Free'!A$1:C$784, 3)/252</f>
        <v>-1.8060814805813341E-2</v>
      </c>
      <c r="E338" s="13">
        <f>'S&amp;P'!D339</f>
        <v>-3.4929146928387575E-3</v>
      </c>
    </row>
    <row r="339" spans="1:5" x14ac:dyDescent="0.25">
      <c r="A339" s="1">
        <v>43662</v>
      </c>
      <c r="B339">
        <v>365.98998999999998</v>
      </c>
      <c r="C339">
        <f t="shared" si="5"/>
        <v>-1.6653684716369981E-3</v>
      </c>
      <c r="D339" s="13">
        <f>LN(B339/B338) - VLOOKUP(A339, 'Risk Free'!A$1:C$784, 3)/252</f>
        <v>-1.7487018049703314E-3</v>
      </c>
      <c r="E339" s="13">
        <f>'S&amp;P'!D340</f>
        <v>-6.6355627930914539E-3</v>
      </c>
    </row>
    <row r="340" spans="1:5" x14ac:dyDescent="0.25">
      <c r="A340" s="1">
        <v>43663</v>
      </c>
      <c r="B340">
        <v>362.44000199999999</v>
      </c>
      <c r="C340">
        <f t="shared" si="5"/>
        <v>-9.7470344285651104E-3</v>
      </c>
      <c r="D340" s="13">
        <f>LN(B340/B339) - VLOOKUP(A340, 'Risk Free'!A$1:C$784, 3)/252</f>
        <v>-9.8299709365016179E-3</v>
      </c>
      <c r="E340" s="13">
        <f>'S&amp;P'!D341</f>
        <v>3.4957737606888936E-3</v>
      </c>
    </row>
    <row r="341" spans="1:5" x14ac:dyDescent="0.25">
      <c r="A341" s="1">
        <v>43664</v>
      </c>
      <c r="B341">
        <v>325.209991</v>
      </c>
      <c r="C341">
        <f t="shared" si="5"/>
        <v>-0.10838784903806307</v>
      </c>
      <c r="D341" s="13">
        <f>LN(B341/B340) - VLOOKUP(A341, 'Risk Free'!A$1:C$784, 3)/252</f>
        <v>-0.10846761094282498</v>
      </c>
      <c r="E341" s="13">
        <f>'S&amp;P'!D342</f>
        <v>-6.2760484179135139E-3</v>
      </c>
    </row>
    <row r="342" spans="1:5" x14ac:dyDescent="0.25">
      <c r="A342" s="1">
        <v>43665</v>
      </c>
      <c r="B342">
        <v>315.10000600000001</v>
      </c>
      <c r="C342">
        <f t="shared" si="5"/>
        <v>-3.1581032029148602E-2</v>
      </c>
      <c r="D342" s="13">
        <f>LN(B342/B341) - VLOOKUP(A342, 'Risk Free'!A$1:C$784, 3)/252</f>
        <v>-3.1661190759307331E-2</v>
      </c>
      <c r="E342" s="13">
        <f>'S&amp;P'!D343</f>
        <v>2.7437755793604328E-3</v>
      </c>
    </row>
    <row r="343" spans="1:5" x14ac:dyDescent="0.25">
      <c r="A343" s="1">
        <v>43668</v>
      </c>
      <c r="B343">
        <v>310.61999500000002</v>
      </c>
      <c r="C343">
        <f t="shared" si="5"/>
        <v>-1.4319783759776545E-2</v>
      </c>
      <c r="D343" s="13">
        <f>LN(B343/B342) - VLOOKUP(A343, 'Risk Free'!A$1:C$784, 3)/252</f>
        <v>-1.4400736140728926E-2</v>
      </c>
      <c r="E343" s="13">
        <f>'S&amp;P'!D344</f>
        <v>6.7440059715689026E-3</v>
      </c>
    </row>
    <row r="344" spans="1:5" x14ac:dyDescent="0.25">
      <c r="A344" s="1">
        <v>43669</v>
      </c>
      <c r="B344">
        <v>307.29998799999998</v>
      </c>
      <c r="C344">
        <f t="shared" si="5"/>
        <v>-1.0745853958376687E-2</v>
      </c>
      <c r="D344" s="13">
        <f>LN(B344/B343) - VLOOKUP(A344, 'Risk Free'!A$1:C$784, 3)/252</f>
        <v>-1.0826012688535417E-2</v>
      </c>
      <c r="E344" s="13">
        <f>'S&amp;P'!D345</f>
        <v>4.5958144545442331E-3</v>
      </c>
    </row>
    <row r="345" spans="1:5" x14ac:dyDescent="0.25">
      <c r="A345" s="1">
        <v>43670</v>
      </c>
      <c r="B345">
        <v>317.94000199999999</v>
      </c>
      <c r="C345">
        <f t="shared" si="5"/>
        <v>3.4038261936570974E-2</v>
      </c>
      <c r="D345" s="13">
        <f>LN(B345/B344) - VLOOKUP(A345, 'Risk Free'!A$1:C$784, 3)/252</f>
        <v>3.3956912730221771E-2</v>
      </c>
      <c r="E345" s="13">
        <f>'S&amp;P'!D346</f>
        <v>-5.3579971007662527E-3</v>
      </c>
    </row>
    <row r="346" spans="1:5" x14ac:dyDescent="0.25">
      <c r="A346" s="1">
        <v>43671</v>
      </c>
      <c r="B346">
        <v>326.459991</v>
      </c>
      <c r="C346">
        <f t="shared" si="5"/>
        <v>2.6444710134206229E-2</v>
      </c>
      <c r="D346" s="13">
        <f>LN(B346/B345) - VLOOKUP(A346, 'Risk Free'!A$1:C$784, 3)/252</f>
        <v>2.6362964102460196E-2</v>
      </c>
      <c r="E346" s="13">
        <f>'S&amp;P'!D347</f>
        <v>7.277934577125009E-3</v>
      </c>
    </row>
    <row r="347" spans="1:5" x14ac:dyDescent="0.25">
      <c r="A347" s="1">
        <v>43672</v>
      </c>
      <c r="B347">
        <v>335.77999899999998</v>
      </c>
      <c r="C347">
        <f t="shared" si="5"/>
        <v>2.8148778472684662E-2</v>
      </c>
      <c r="D347" s="13">
        <f>LN(B347/B346) - VLOOKUP(A347, 'Risk Free'!A$1:C$784, 3)/252</f>
        <v>2.8066238790144978E-2</v>
      </c>
      <c r="E347" s="13">
        <f>'S&amp;P'!D348</f>
        <v>-1.6995195870931552E-3</v>
      </c>
    </row>
    <row r="348" spans="1:5" x14ac:dyDescent="0.25">
      <c r="A348" s="1">
        <v>43675</v>
      </c>
      <c r="B348">
        <v>332.70001200000002</v>
      </c>
      <c r="C348">
        <f t="shared" si="5"/>
        <v>-9.2149615371508557E-3</v>
      </c>
      <c r="D348" s="13">
        <f>LN(B348/B347) - VLOOKUP(A348, 'Risk Free'!A$1:C$784, 3)/252</f>
        <v>-9.2971043942937127E-3</v>
      </c>
      <c r="E348" s="13">
        <f>'S&amp;P'!D349</f>
        <v>-2.662924764045884E-3</v>
      </c>
    </row>
    <row r="349" spans="1:5" x14ac:dyDescent="0.25">
      <c r="A349" s="1">
        <v>43676</v>
      </c>
      <c r="B349">
        <v>325.92999300000002</v>
      </c>
      <c r="C349">
        <f t="shared" si="5"/>
        <v>-2.0558606186120616E-2</v>
      </c>
      <c r="D349" s="13">
        <f>LN(B349/B348) - VLOOKUP(A349, 'Risk Free'!A$1:C$784, 3)/252</f>
        <v>-2.0639558567072995E-2</v>
      </c>
      <c r="E349" s="13">
        <f>'S&amp;P'!D350</f>
        <v>-1.102614270022898E-2</v>
      </c>
    </row>
    <row r="350" spans="1:5" x14ac:dyDescent="0.25">
      <c r="A350" s="1">
        <v>43677</v>
      </c>
      <c r="B350">
        <v>322.98998999999998</v>
      </c>
      <c r="C350">
        <f t="shared" si="5"/>
        <v>-9.0612808764799074E-3</v>
      </c>
      <c r="D350" s="13">
        <f>LN(B350/B349) - VLOOKUP(A350, 'Risk Free'!A$1:C$784, 3)/252</f>
        <v>-9.1422332574322886E-3</v>
      </c>
      <c r="E350" s="13">
        <f>'S&amp;P'!D351</f>
        <v>-9.1201422823602787E-3</v>
      </c>
    </row>
    <row r="351" spans="1:5" x14ac:dyDescent="0.25">
      <c r="A351" s="1">
        <v>43678</v>
      </c>
      <c r="B351">
        <v>319.5</v>
      </c>
      <c r="C351">
        <f t="shared" si="5"/>
        <v>-1.0864058212770587E-2</v>
      </c>
      <c r="D351" s="13">
        <f>LN(B351/B350) - VLOOKUP(A351, 'Risk Free'!A$1:C$784, 3)/252</f>
        <v>-1.0944613768326143E-2</v>
      </c>
      <c r="E351" s="13">
        <f>'S&amp;P'!D352</f>
        <v>-7.389544084613669E-3</v>
      </c>
    </row>
    <row r="352" spans="1:5" x14ac:dyDescent="0.25">
      <c r="A352" s="1">
        <v>43679</v>
      </c>
      <c r="B352">
        <v>318.82998700000002</v>
      </c>
      <c r="C352">
        <f t="shared" si="5"/>
        <v>-2.0992692171874958E-3</v>
      </c>
      <c r="D352" s="13">
        <f>LN(B352/B351) - VLOOKUP(A352, 'Risk Free'!A$1:C$784, 3)/252</f>
        <v>-2.179427947346226E-3</v>
      </c>
      <c r="E352" s="13">
        <f>'S&amp;P'!D353</f>
        <v>-3.0309527162951759E-2</v>
      </c>
    </row>
    <row r="353" spans="1:5" x14ac:dyDescent="0.25">
      <c r="A353" s="1">
        <v>43682</v>
      </c>
      <c r="B353">
        <v>307.63000499999998</v>
      </c>
      <c r="C353">
        <f t="shared" si="5"/>
        <v>-3.5760226212513284E-2</v>
      </c>
      <c r="D353" s="13">
        <f>LN(B353/B352) - VLOOKUP(A353, 'Risk Free'!A$1:C$784, 3)/252</f>
        <v>-3.5839591291878366E-2</v>
      </c>
      <c r="E353" s="13">
        <f>'S&amp;P'!D354</f>
        <v>1.2853251796015252E-2</v>
      </c>
    </row>
    <row r="354" spans="1:5" x14ac:dyDescent="0.25">
      <c r="A354" s="1">
        <v>43683</v>
      </c>
      <c r="B354">
        <v>310.10000600000001</v>
      </c>
      <c r="C354">
        <f t="shared" si="5"/>
        <v>7.997067067111608E-3</v>
      </c>
      <c r="D354" s="13">
        <f>LN(B354/B353) - VLOOKUP(A354, 'Risk Free'!A$1:C$784, 3)/252</f>
        <v>7.9173051623497026E-3</v>
      </c>
      <c r="E354" s="13">
        <f>'S&amp;P'!D355</f>
        <v>6.880244551312379E-4</v>
      </c>
    </row>
    <row r="355" spans="1:5" x14ac:dyDescent="0.25">
      <c r="A355" s="1">
        <v>43684</v>
      </c>
      <c r="B355">
        <v>304.290009</v>
      </c>
      <c r="C355">
        <f t="shared" si="5"/>
        <v>-1.8913621821938519E-2</v>
      </c>
      <c r="D355" s="13">
        <f>LN(B355/B354) - VLOOKUP(A355, 'Risk Free'!A$1:C$784, 3)/252</f>
        <v>-1.8992193250509947E-2</v>
      </c>
      <c r="E355" s="13">
        <f>'S&amp;P'!D356</f>
        <v>1.8509854351764658E-2</v>
      </c>
    </row>
    <row r="356" spans="1:5" x14ac:dyDescent="0.25">
      <c r="A356" s="1">
        <v>43685</v>
      </c>
      <c r="B356">
        <v>315.89999399999999</v>
      </c>
      <c r="C356">
        <f t="shared" si="5"/>
        <v>3.7444465181625183E-2</v>
      </c>
      <c r="D356" s="13">
        <f>LN(B356/B355) - VLOOKUP(A356, 'Risk Free'!A$1:C$784, 3)/252</f>
        <v>3.7365893753053755E-2</v>
      </c>
      <c r="E356" s="13">
        <f>'S&amp;P'!D357</f>
        <v>-6.716307537839852E-3</v>
      </c>
    </row>
    <row r="357" spans="1:5" x14ac:dyDescent="0.25">
      <c r="A357" s="1">
        <v>43686</v>
      </c>
      <c r="B357">
        <v>308.92999300000002</v>
      </c>
      <c r="C357">
        <f t="shared" si="5"/>
        <v>-2.2310997456056123E-2</v>
      </c>
      <c r="D357" s="13">
        <f>LN(B357/B356) - VLOOKUP(A357, 'Risk Free'!A$1:C$784, 3)/252</f>
        <v>-2.23887752338339E-2</v>
      </c>
      <c r="E357" s="13">
        <f>'S&amp;P'!D358</f>
        <v>-1.2336322733148873E-2</v>
      </c>
    </row>
    <row r="358" spans="1:5" x14ac:dyDescent="0.25">
      <c r="A358" s="1">
        <v>43689</v>
      </c>
      <c r="B358">
        <v>310.82998700000002</v>
      </c>
      <c r="C358">
        <f t="shared" si="5"/>
        <v>6.131405749633537E-3</v>
      </c>
      <c r="D358" s="13">
        <f>LN(B358/B357) - VLOOKUP(A358, 'Risk Free'!A$1:C$784, 3)/252</f>
        <v>6.0536279718557589E-3</v>
      </c>
      <c r="E358" s="13">
        <f>'S&amp;P'!D359</f>
        <v>1.4805247509404675E-2</v>
      </c>
    </row>
    <row r="359" spans="1:5" x14ac:dyDescent="0.25">
      <c r="A359" s="1">
        <v>43690</v>
      </c>
      <c r="B359">
        <v>312.27999899999998</v>
      </c>
      <c r="C359">
        <f t="shared" si="5"/>
        <v>4.6541209415712622E-3</v>
      </c>
      <c r="D359" s="13">
        <f>LN(B359/B358) - VLOOKUP(A359, 'Risk Free'!A$1:C$784, 3)/252</f>
        <v>4.5763431637934841E-3</v>
      </c>
      <c r="E359" s="13">
        <f>'S&amp;P'!D360</f>
        <v>-2.9806553949281844E-2</v>
      </c>
    </row>
    <row r="360" spans="1:5" x14ac:dyDescent="0.25">
      <c r="A360" s="1">
        <v>43691</v>
      </c>
      <c r="B360">
        <v>299.10998499999999</v>
      </c>
      <c r="C360">
        <f t="shared" si="5"/>
        <v>-4.3088869487364755E-2</v>
      </c>
      <c r="D360" s="13">
        <f>LN(B360/B359) - VLOOKUP(A360, 'Risk Free'!A$1:C$784, 3)/252</f>
        <v>-4.3165059963555227E-2</v>
      </c>
      <c r="E360" s="13">
        <f>'S&amp;P'!D361</f>
        <v>2.387030433484092E-3</v>
      </c>
    </row>
    <row r="361" spans="1:5" x14ac:dyDescent="0.25">
      <c r="A361" s="1">
        <v>43692</v>
      </c>
      <c r="B361">
        <v>295.76001000000002</v>
      </c>
      <c r="C361">
        <f t="shared" si="5"/>
        <v>-1.1263000122896624E-2</v>
      </c>
      <c r="D361" s="13">
        <f>LN(B361/B360) - VLOOKUP(A361, 'Risk Free'!A$1:C$784, 3)/252</f>
        <v>-1.1337206472102974E-2</v>
      </c>
      <c r="E361" s="13">
        <f>'S&amp;P'!D362</f>
        <v>1.4250497083427616E-2</v>
      </c>
    </row>
    <row r="362" spans="1:5" x14ac:dyDescent="0.25">
      <c r="A362" s="1">
        <v>43693</v>
      </c>
      <c r="B362">
        <v>302.79998799999998</v>
      </c>
      <c r="C362">
        <f t="shared" si="5"/>
        <v>2.3524133493599643E-2</v>
      </c>
      <c r="D362" s="13">
        <f>LN(B362/B361) - VLOOKUP(A362, 'Risk Free'!A$1:C$784, 3)/252</f>
        <v>2.3451514445980596E-2</v>
      </c>
      <c r="E362" s="13">
        <f>'S&amp;P'!D363</f>
        <v>1.1957788476597909E-2</v>
      </c>
    </row>
    <row r="363" spans="1:5" x14ac:dyDescent="0.25">
      <c r="A363" s="1">
        <v>43696</v>
      </c>
      <c r="B363">
        <v>309.38000499999998</v>
      </c>
      <c r="C363">
        <f t="shared" si="5"/>
        <v>2.1497829036699584E-2</v>
      </c>
      <c r="D363" s="13">
        <f>LN(B363/B362) - VLOOKUP(A363, 'Risk Free'!A$1:C$784, 3)/252</f>
        <v>2.1422432211302758E-2</v>
      </c>
      <c r="E363" s="13">
        <f>'S&amp;P'!D364</f>
        <v>-8.0216489065461256E-3</v>
      </c>
    </row>
    <row r="364" spans="1:5" x14ac:dyDescent="0.25">
      <c r="A364" s="1">
        <v>43697</v>
      </c>
      <c r="B364">
        <v>298.98998999999998</v>
      </c>
      <c r="C364">
        <f t="shared" si="5"/>
        <v>-3.4160216400466292E-2</v>
      </c>
      <c r="D364" s="13">
        <f>LN(B364/B363) - VLOOKUP(A364, 'Risk Free'!A$1:C$784, 3)/252</f>
        <v>-3.4235613225863118E-2</v>
      </c>
      <c r="E364" s="13">
        <f>'S&amp;P'!D365</f>
        <v>8.1364189979122627E-3</v>
      </c>
    </row>
    <row r="365" spans="1:5" x14ac:dyDescent="0.25">
      <c r="A365" s="1">
        <v>43698</v>
      </c>
      <c r="B365">
        <v>297.80999800000001</v>
      </c>
      <c r="C365">
        <f t="shared" si="5"/>
        <v>-3.954402015358338E-3</v>
      </c>
      <c r="D365" s="13">
        <f>LN(B365/B364) - VLOOKUP(A365, 'Risk Free'!A$1:C$784, 3)/252</f>
        <v>-4.0309893169456395E-3</v>
      </c>
      <c r="E365" s="13">
        <f>'S&amp;P'!D366</f>
        <v>-5.8398740725416486E-4</v>
      </c>
    </row>
    <row r="366" spans="1:5" x14ac:dyDescent="0.25">
      <c r="A366" s="1">
        <v>43699</v>
      </c>
      <c r="B366">
        <v>296.92999300000002</v>
      </c>
      <c r="C366">
        <f t="shared" si="5"/>
        <v>-2.9592953409281631E-3</v>
      </c>
      <c r="D366" s="13">
        <f>LN(B366/B365) - VLOOKUP(A366, 'Risk Free'!A$1:C$784, 3)/252</f>
        <v>-3.0370731187059409E-3</v>
      </c>
      <c r="E366" s="13">
        <f>'S&amp;P'!D367</f>
        <v>-2.6365522859654059E-2</v>
      </c>
    </row>
    <row r="367" spans="1:5" x14ac:dyDescent="0.25">
      <c r="A367" s="1">
        <v>43700</v>
      </c>
      <c r="B367">
        <v>291.44000199999999</v>
      </c>
      <c r="C367">
        <f t="shared" si="5"/>
        <v>-1.8662237650336418E-2</v>
      </c>
      <c r="D367" s="13">
        <f>LN(B367/B366) - VLOOKUP(A367, 'Risk Free'!A$1:C$784, 3)/252</f>
        <v>-1.8738824951923722E-2</v>
      </c>
      <c r="E367" s="13">
        <f>'S&amp;P'!D368</f>
        <v>1.0845413396171203E-2</v>
      </c>
    </row>
    <row r="368" spans="1:5" x14ac:dyDescent="0.25">
      <c r="A368" s="1">
        <v>43703</v>
      </c>
      <c r="B368">
        <v>294.98001099999999</v>
      </c>
      <c r="C368">
        <f t="shared" si="5"/>
        <v>1.2073435159235094E-2</v>
      </c>
      <c r="D368" s="13">
        <f>LN(B368/B367) - VLOOKUP(A368, 'Risk Free'!A$1:C$784, 3)/252</f>
        <v>1.1995657381457317E-2</v>
      </c>
      <c r="E368" s="13">
        <f>'S&amp;P'!D369</f>
        <v>-3.2853160076691161E-3</v>
      </c>
    </row>
    <row r="369" spans="1:5" x14ac:dyDescent="0.25">
      <c r="A369" s="1">
        <v>43704</v>
      </c>
      <c r="B369">
        <v>291.02999899999998</v>
      </c>
      <c r="C369">
        <f t="shared" si="5"/>
        <v>-1.3481243516789391E-2</v>
      </c>
      <c r="D369" s="13">
        <f>LN(B369/B368) - VLOOKUP(A369, 'Risk Free'!A$1:C$784, 3)/252</f>
        <v>-1.3558227643773518E-2</v>
      </c>
      <c r="E369" s="13">
        <f>'S&amp;P'!D370</f>
        <v>6.446760234420478E-3</v>
      </c>
    </row>
    <row r="370" spans="1:5" x14ac:dyDescent="0.25">
      <c r="A370" s="1">
        <v>43705</v>
      </c>
      <c r="B370">
        <v>291.76998900000001</v>
      </c>
      <c r="C370">
        <f t="shared" si="5"/>
        <v>2.539431753266604E-3</v>
      </c>
      <c r="D370" s="13">
        <f>LN(B370/B369) - VLOOKUP(A370, 'Risk Free'!A$1:C$784, 3)/252</f>
        <v>2.4620508008856515E-3</v>
      </c>
      <c r="E370" s="13">
        <f>'S&amp;P'!D371</f>
        <v>1.2530054486360128E-2</v>
      </c>
    </row>
    <row r="371" spans="1:5" x14ac:dyDescent="0.25">
      <c r="A371" s="1">
        <v>43706</v>
      </c>
      <c r="B371">
        <v>296.77999899999998</v>
      </c>
      <c r="C371">
        <f t="shared" si="5"/>
        <v>1.7025337249984451E-2</v>
      </c>
      <c r="D371" s="13">
        <f>LN(B371/B370) - VLOOKUP(A371, 'Risk Free'!A$1:C$784, 3)/252</f>
        <v>1.6947956297603498E-2</v>
      </c>
      <c r="E371" s="13">
        <f>'S&amp;P'!D372</f>
        <v>5.6523986877139525E-4</v>
      </c>
    </row>
    <row r="372" spans="1:5" x14ac:dyDescent="0.25">
      <c r="A372" s="1">
        <v>43707</v>
      </c>
      <c r="B372">
        <v>293.75</v>
      </c>
      <c r="C372">
        <f t="shared" si="5"/>
        <v>-1.0262054750112283E-2</v>
      </c>
      <c r="D372" s="13">
        <f>LN(B372/B371) - VLOOKUP(A372, 'Risk Free'!A$1:C$784, 3)/252</f>
        <v>-1.0339435702493235E-2</v>
      </c>
      <c r="E372" s="13">
        <f>'S&amp;P'!D373</f>
        <v>-7.0000135280917026E-3</v>
      </c>
    </row>
    <row r="373" spans="1:5" x14ac:dyDescent="0.25">
      <c r="A373" s="1">
        <v>43711</v>
      </c>
      <c r="B373">
        <v>289.290009</v>
      </c>
      <c r="C373">
        <f t="shared" si="5"/>
        <v>-1.5299389157316205E-2</v>
      </c>
      <c r="D373" s="13">
        <f>LN(B373/B372) - VLOOKUP(A373, 'Risk Free'!A$1:C$784, 3)/252</f>
        <v>-1.5376373284300332E-2</v>
      </c>
      <c r="E373" s="13">
        <f>'S&amp;P'!D374</f>
        <v>1.0707134724764244E-2</v>
      </c>
    </row>
    <row r="374" spans="1:5" x14ac:dyDescent="0.25">
      <c r="A374" s="1">
        <v>43712</v>
      </c>
      <c r="B374">
        <v>291.51998900000001</v>
      </c>
      <c r="C374">
        <f t="shared" si="5"/>
        <v>7.6789000372801709E-3</v>
      </c>
      <c r="D374" s="13">
        <f>LN(B374/B373) - VLOOKUP(A374, 'Risk Free'!A$1:C$784, 3)/252</f>
        <v>7.6023127356928694E-3</v>
      </c>
      <c r="E374" s="13">
        <f>'S&amp;P'!D375</f>
        <v>1.2849335592625952E-2</v>
      </c>
    </row>
    <row r="375" spans="1:5" x14ac:dyDescent="0.25">
      <c r="A375" s="1">
        <v>43713</v>
      </c>
      <c r="B375">
        <v>293.25</v>
      </c>
      <c r="C375">
        <f t="shared" si="5"/>
        <v>5.9169111952521326E-3</v>
      </c>
      <c r="D375" s="13">
        <f>LN(B375/B374) - VLOOKUP(A375, 'Risk Free'!A$1:C$784, 3)/252</f>
        <v>5.8403238936648311E-3</v>
      </c>
      <c r="E375" s="13">
        <f>'S&amp;P'!D376</f>
        <v>8.340134420848327E-4</v>
      </c>
    </row>
    <row r="376" spans="1:5" x14ac:dyDescent="0.25">
      <c r="A376" s="1">
        <v>43714</v>
      </c>
      <c r="B376">
        <v>290.17001299999998</v>
      </c>
      <c r="C376">
        <f t="shared" si="5"/>
        <v>-1.0558484607335597E-2</v>
      </c>
      <c r="D376" s="13">
        <f>LN(B376/B375) - VLOOKUP(A376, 'Risk Free'!A$1:C$784, 3)/252</f>
        <v>-1.0634675083526073E-2</v>
      </c>
      <c r="E376" s="13">
        <f>'S&amp;P'!D377</f>
        <v>-1.7019531750912836E-4</v>
      </c>
    </row>
    <row r="377" spans="1:5" x14ac:dyDescent="0.25">
      <c r="A377" s="1">
        <v>43717</v>
      </c>
      <c r="B377">
        <v>294.33999599999999</v>
      </c>
      <c r="C377">
        <f t="shared" si="5"/>
        <v>1.4268545219991251E-2</v>
      </c>
      <c r="D377" s="13">
        <f>LN(B377/B376) - VLOOKUP(A377, 'Risk Free'!A$1:C$784, 3)/252</f>
        <v>1.4192354743800775E-2</v>
      </c>
      <c r="E377" s="13">
        <f>'S&amp;P'!D378</f>
        <v>2.4647187864774745E-4</v>
      </c>
    </row>
    <row r="378" spans="1:5" x14ac:dyDescent="0.25">
      <c r="A378" s="1">
        <v>43718</v>
      </c>
      <c r="B378">
        <v>287.98998999999998</v>
      </c>
      <c r="C378">
        <f t="shared" si="5"/>
        <v>-2.1809825558775642E-2</v>
      </c>
      <c r="D378" s="13">
        <f>LN(B378/B377) - VLOOKUP(A378, 'Risk Free'!A$1:C$784, 3)/252</f>
        <v>-2.1885619209569291E-2</v>
      </c>
      <c r="E378" s="13">
        <f>'S&amp;P'!D379</f>
        <v>7.1274685746037566E-3</v>
      </c>
    </row>
    <row r="379" spans="1:5" x14ac:dyDescent="0.25">
      <c r="A379" s="1">
        <v>43719</v>
      </c>
      <c r="B379">
        <v>288.26998900000001</v>
      </c>
      <c r="C379">
        <f t="shared" si="5"/>
        <v>9.7178021114998942E-4</v>
      </c>
      <c r="D379" s="13">
        <f>LN(B379/B378) - VLOOKUP(A379, 'Risk Free'!A$1:C$784, 3)/252</f>
        <v>8.9558973495951319E-4</v>
      </c>
      <c r="E379" s="13">
        <f>'S&amp;P'!D380</f>
        <v>2.7991771340423639E-3</v>
      </c>
    </row>
    <row r="380" spans="1:5" x14ac:dyDescent="0.25">
      <c r="A380" s="1">
        <v>43720</v>
      </c>
      <c r="B380">
        <v>288.85998499999999</v>
      </c>
      <c r="C380">
        <f t="shared" si="5"/>
        <v>2.0445869461348572E-3</v>
      </c>
      <c r="D380" s="13">
        <f>LN(B380/B379) - VLOOKUP(A380, 'Risk Free'!A$1:C$784, 3)/252</f>
        <v>1.9687932953412063E-3</v>
      </c>
      <c r="E380" s="13">
        <f>'S&amp;P'!D381</f>
        <v>-8.0080891985247573E-4</v>
      </c>
    </row>
    <row r="381" spans="1:5" x14ac:dyDescent="0.25">
      <c r="A381" s="1">
        <v>43721</v>
      </c>
      <c r="B381">
        <v>294.14999399999999</v>
      </c>
      <c r="C381">
        <f t="shared" si="5"/>
        <v>1.8147731167958977E-2</v>
      </c>
      <c r="D381" s="13">
        <f>LN(B381/B380) - VLOOKUP(A381, 'Risk Free'!A$1:C$784, 3)/252</f>
        <v>1.8071540691768501E-2</v>
      </c>
      <c r="E381" s="13">
        <f>'S&amp;P'!D382</f>
        <v>-3.2179165583470942E-3</v>
      </c>
    </row>
    <row r="382" spans="1:5" x14ac:dyDescent="0.25">
      <c r="A382" s="1">
        <v>43724</v>
      </c>
      <c r="B382">
        <v>294.290009</v>
      </c>
      <c r="C382">
        <f t="shared" si="5"/>
        <v>4.7588539843840082E-4</v>
      </c>
      <c r="D382" s="13">
        <f>LN(B382/B381) - VLOOKUP(A382, 'Risk Free'!A$1:C$784, 3)/252</f>
        <v>3.9850444605744846E-4</v>
      </c>
      <c r="E382" s="13">
        <f>'S&amp;P'!D383</f>
        <v>2.5010476355633547E-3</v>
      </c>
    </row>
    <row r="383" spans="1:5" x14ac:dyDescent="0.25">
      <c r="A383" s="1">
        <v>43725</v>
      </c>
      <c r="B383">
        <v>298.60000600000001</v>
      </c>
      <c r="C383">
        <f t="shared" si="5"/>
        <v>1.4539198887713827E-2</v>
      </c>
      <c r="D383" s="13">
        <f>LN(B383/B382) - VLOOKUP(A383, 'Risk Free'!A$1:C$784, 3)/252</f>
        <v>1.4461817935332875E-2</v>
      </c>
      <c r="E383" s="13">
        <f>'S&amp;P'!D384</f>
        <v>2.6682988414184096E-4</v>
      </c>
    </row>
    <row r="384" spans="1:5" x14ac:dyDescent="0.25">
      <c r="A384" s="1">
        <v>43726</v>
      </c>
      <c r="B384">
        <v>291.55999800000001</v>
      </c>
      <c r="C384">
        <f t="shared" si="5"/>
        <v>-2.3859095544500063E-2</v>
      </c>
      <c r="D384" s="13">
        <f>LN(B384/B383) - VLOOKUP(A384, 'Risk Free'!A$1:C$784, 3)/252</f>
        <v>-2.3934889195293713E-2</v>
      </c>
      <c r="E384" s="13">
        <f>'S&amp;P'!D385</f>
        <v>-5.5044965344055869E-5</v>
      </c>
    </row>
    <row r="385" spans="1:5" x14ac:dyDescent="0.25">
      <c r="A385" s="1">
        <v>43727</v>
      </c>
      <c r="B385">
        <v>286.60000600000001</v>
      </c>
      <c r="C385">
        <f t="shared" si="5"/>
        <v>-1.715827332518826E-2</v>
      </c>
      <c r="D385" s="13">
        <f>LN(B385/B384) - VLOOKUP(A385, 'Risk Free'!A$1:C$784, 3)/252</f>
        <v>-1.7233273325188259E-2</v>
      </c>
      <c r="E385" s="13">
        <f>'S&amp;P'!D386</f>
        <v>-4.9818153095072676E-3</v>
      </c>
    </row>
    <row r="386" spans="1:5" x14ac:dyDescent="0.25">
      <c r="A386" s="1">
        <v>43728</v>
      </c>
      <c r="B386">
        <v>270.75</v>
      </c>
      <c r="C386">
        <f t="shared" si="5"/>
        <v>-5.6891650448072463E-2</v>
      </c>
      <c r="D386" s="13">
        <f>LN(B386/B385) - VLOOKUP(A386, 'Risk Free'!A$1:C$784, 3)/252</f>
        <v>-5.6965856797278815E-2</v>
      </c>
      <c r="E386" s="13">
        <f>'S&amp;P'!D387</f>
        <v>-1.7232438883073975E-4</v>
      </c>
    </row>
    <row r="387" spans="1:5" x14ac:dyDescent="0.25">
      <c r="A387" s="1">
        <v>43731</v>
      </c>
      <c r="B387">
        <v>265.92001299999998</v>
      </c>
      <c r="C387">
        <f t="shared" si="5"/>
        <v>-1.8000325327134636E-2</v>
      </c>
      <c r="D387" s="13">
        <f>LN(B387/B386) - VLOOKUP(A387, 'Risk Free'!A$1:C$784, 3)/252</f>
        <v>-1.8075722152531462E-2</v>
      </c>
      <c r="E387" s="13">
        <f>'S&amp;P'!D388</f>
        <v>-8.5266152642747596E-3</v>
      </c>
    </row>
    <row r="388" spans="1:5" x14ac:dyDescent="0.25">
      <c r="A388" s="1">
        <v>43732</v>
      </c>
      <c r="B388">
        <v>254.58999600000001</v>
      </c>
      <c r="C388">
        <f t="shared" ref="C388:C451" si="6">LN(B388/B387)</f>
        <v>-4.3541168211290712E-2</v>
      </c>
      <c r="D388" s="13">
        <f>LN(B388/B387) - VLOOKUP(A388, 'Risk Free'!A$1:C$784, 3)/252</f>
        <v>-4.3615771385893884E-2</v>
      </c>
      <c r="E388" s="13">
        <f>'S&amp;P'!D389</f>
        <v>6.0662662016244331E-3</v>
      </c>
    </row>
    <row r="389" spans="1:5" x14ac:dyDescent="0.25">
      <c r="A389" s="1">
        <v>43733</v>
      </c>
      <c r="B389">
        <v>264.75</v>
      </c>
      <c r="C389">
        <f t="shared" si="6"/>
        <v>3.9131592138841161E-2</v>
      </c>
      <c r="D389" s="13">
        <f>LN(B389/B388) - VLOOKUP(A389, 'Risk Free'!A$1:C$784, 3)/252</f>
        <v>3.9058179440428463E-2</v>
      </c>
      <c r="E389" s="13">
        <f>'S&amp;P'!D390</f>
        <v>-2.5029028512376207E-3</v>
      </c>
    </row>
    <row r="390" spans="1:5" x14ac:dyDescent="0.25">
      <c r="A390" s="1">
        <v>43734</v>
      </c>
      <c r="B390">
        <v>263.30999800000001</v>
      </c>
      <c r="C390">
        <f t="shared" si="6"/>
        <v>-5.4539468049896083E-3</v>
      </c>
      <c r="D390" s="13">
        <f>LN(B390/B389) - VLOOKUP(A390, 'Risk Free'!A$1:C$784, 3)/252</f>
        <v>-5.5249785510213542E-3</v>
      </c>
      <c r="E390" s="13">
        <f>'S&amp;P'!D391</f>
        <v>-5.4003496816888543E-3</v>
      </c>
    </row>
    <row r="391" spans="1:5" x14ac:dyDescent="0.25">
      <c r="A391" s="1">
        <v>43735</v>
      </c>
      <c r="B391">
        <v>263.07998700000002</v>
      </c>
      <c r="C391">
        <f t="shared" si="6"/>
        <v>-8.7391865800378807E-4</v>
      </c>
      <c r="D391" s="13">
        <f>LN(B391/B390) - VLOOKUP(A391, 'Risk Free'!A$1:C$784, 3)/252</f>
        <v>-9.4375992784505791E-4</v>
      </c>
      <c r="E391" s="13">
        <f>'S&amp;P'!D392</f>
        <v>4.9619108116916626E-3</v>
      </c>
    </row>
    <row r="392" spans="1:5" x14ac:dyDescent="0.25">
      <c r="A392" s="1">
        <v>43738</v>
      </c>
      <c r="B392">
        <v>267.61999500000002</v>
      </c>
      <c r="C392">
        <f t="shared" si="6"/>
        <v>1.7109926175112786E-2</v>
      </c>
      <c r="D392" s="13">
        <f>LN(B392/B391) - VLOOKUP(A392, 'Risk Free'!A$1:C$784, 3)/252</f>
        <v>1.7036910302096912E-2</v>
      </c>
      <c r="E392" s="13">
        <f>'S&amp;P'!D393</f>
        <v>-1.2404765146691947E-2</v>
      </c>
    </row>
    <row r="393" spans="1:5" x14ac:dyDescent="0.25">
      <c r="A393" s="1">
        <v>43739</v>
      </c>
      <c r="B393">
        <v>269.57998700000002</v>
      </c>
      <c r="C393">
        <f t="shared" si="6"/>
        <v>7.2970988933254441E-3</v>
      </c>
      <c r="D393" s="13">
        <f>LN(B393/B392) - VLOOKUP(A393, 'Risk Free'!A$1:C$784, 3)/252</f>
        <v>7.2264639726905234E-3</v>
      </c>
      <c r="E393" s="13">
        <f>'S&amp;P'!D394</f>
        <v>-1.8134885833051305E-2</v>
      </c>
    </row>
    <row r="394" spans="1:5" x14ac:dyDescent="0.25">
      <c r="A394" s="1">
        <v>43740</v>
      </c>
      <c r="B394">
        <v>268.02999899999998</v>
      </c>
      <c r="C394">
        <f t="shared" si="6"/>
        <v>-5.7662332733697886E-3</v>
      </c>
      <c r="D394" s="13">
        <f>LN(B394/B393) - VLOOKUP(A394, 'Risk Free'!A$1:C$784, 3)/252</f>
        <v>-5.8356777178142326E-3</v>
      </c>
      <c r="E394" s="13">
        <f>'S&amp;P'!D395</f>
        <v>7.8741123954628733E-3</v>
      </c>
    </row>
    <row r="395" spans="1:5" x14ac:dyDescent="0.25">
      <c r="A395" s="1">
        <v>43741</v>
      </c>
      <c r="B395">
        <v>268.14999399999999</v>
      </c>
      <c r="C395">
        <f t="shared" si="6"/>
        <v>4.4759223980706095E-4</v>
      </c>
      <c r="D395" s="13">
        <f>LN(B395/B394) - VLOOKUP(A395, 'Risk Free'!A$1:C$784, 3)/252</f>
        <v>3.8132239853721968E-4</v>
      </c>
      <c r="E395" s="13">
        <f>'S&amp;P'!D396</f>
        <v>1.4050075002562433E-2</v>
      </c>
    </row>
    <row r="396" spans="1:5" x14ac:dyDescent="0.25">
      <c r="A396" s="1">
        <v>43742</v>
      </c>
      <c r="B396">
        <v>272.790009</v>
      </c>
      <c r="C396">
        <f t="shared" si="6"/>
        <v>1.7155798344944476E-2</v>
      </c>
      <c r="D396" s="13">
        <f>LN(B396/B395) - VLOOKUP(A396, 'Risk Free'!A$1:C$784, 3)/252</f>
        <v>1.7089131678277809E-2</v>
      </c>
      <c r="E396" s="13">
        <f>'S&amp;P'!D397</f>
        <v>-4.5562194004465043E-3</v>
      </c>
    </row>
    <row r="397" spans="1:5" x14ac:dyDescent="0.25">
      <c r="A397" s="1">
        <v>43745</v>
      </c>
      <c r="B397">
        <v>274.459991</v>
      </c>
      <c r="C397">
        <f t="shared" si="6"/>
        <v>6.1031966514806775E-3</v>
      </c>
      <c r="D397" s="13">
        <f>LN(B397/B396) - VLOOKUP(A397, 'Risk Free'!A$1:C$784, 3)/252</f>
        <v>6.0353395086235346E-3</v>
      </c>
      <c r="E397" s="13">
        <f>'S&amp;P'!D398</f>
        <v>-1.5749833179950812E-2</v>
      </c>
    </row>
    <row r="398" spans="1:5" x14ac:dyDescent="0.25">
      <c r="A398" s="1">
        <v>43746</v>
      </c>
      <c r="B398">
        <v>270.72000100000002</v>
      </c>
      <c r="C398">
        <f t="shared" si="6"/>
        <v>-1.3720417938110961E-2</v>
      </c>
      <c r="D398" s="13">
        <f>LN(B398/B397) - VLOOKUP(A398, 'Risk Free'!A$1:C$784, 3)/252</f>
        <v>-1.3787084604777627E-2</v>
      </c>
      <c r="E398" s="13">
        <f>'S&amp;P'!D399</f>
        <v>8.9974772029774233E-3</v>
      </c>
    </row>
    <row r="399" spans="1:5" x14ac:dyDescent="0.25">
      <c r="A399" s="1">
        <v>43747</v>
      </c>
      <c r="B399">
        <v>267.52999899999998</v>
      </c>
      <c r="C399">
        <f t="shared" si="6"/>
        <v>-1.1853374269127826E-2</v>
      </c>
      <c r="D399" s="13">
        <f>LN(B399/B398) - VLOOKUP(A399, 'Risk Free'!A$1:C$784, 3)/252</f>
        <v>-1.1919247285000842E-2</v>
      </c>
      <c r="E399" s="13">
        <f>'S&amp;P'!D400</f>
        <v>6.3297326555748507E-3</v>
      </c>
    </row>
    <row r="400" spans="1:5" x14ac:dyDescent="0.25">
      <c r="A400" s="1">
        <v>43748</v>
      </c>
      <c r="B400">
        <v>280.48001099999999</v>
      </c>
      <c r="C400">
        <f t="shared" si="6"/>
        <v>4.7270754548822104E-2</v>
      </c>
      <c r="D400" s="13">
        <f>LN(B400/B399) - VLOOKUP(A400, 'Risk Free'!A$1:C$784, 3)/252</f>
        <v>4.7205278358345912E-2</v>
      </c>
      <c r="E400" s="13">
        <f>'S&amp;P'!D401</f>
        <v>1.0814057022668485E-2</v>
      </c>
    </row>
    <row r="401" spans="1:5" x14ac:dyDescent="0.25">
      <c r="A401" s="1">
        <v>43749</v>
      </c>
      <c r="B401">
        <v>282.92999300000002</v>
      </c>
      <c r="C401">
        <f t="shared" si="6"/>
        <v>8.6970320913946856E-3</v>
      </c>
      <c r="D401" s="13">
        <f>LN(B401/B400) - VLOOKUP(A401, 'Risk Free'!A$1:C$784, 3)/252</f>
        <v>8.6315559009184951E-3</v>
      </c>
      <c r="E401" s="13">
        <f>'S&amp;P'!D402</f>
        <v>0</v>
      </c>
    </row>
    <row r="402" spans="1:5" x14ac:dyDescent="0.25">
      <c r="A402" s="1">
        <v>43752</v>
      </c>
      <c r="B402">
        <v>285.52999899999998</v>
      </c>
      <c r="C402">
        <f t="shared" si="6"/>
        <v>9.147606399720478E-3</v>
      </c>
      <c r="D402" s="13"/>
      <c r="E402" s="13">
        <f>'S&amp;P'!D403</f>
        <v>9.8413559071565768E-3</v>
      </c>
    </row>
    <row r="403" spans="1:5" x14ac:dyDescent="0.25">
      <c r="A403" s="1">
        <v>43753</v>
      </c>
      <c r="B403">
        <v>284.25</v>
      </c>
      <c r="C403">
        <f t="shared" si="6"/>
        <v>-4.4929662518759074E-3</v>
      </c>
      <c r="D403" s="13">
        <f>LN(B403/B402) - VLOOKUP(A403, 'Risk Free'!A$1:C$784, 3)/252</f>
        <v>-4.5580456169552726E-3</v>
      </c>
      <c r="E403" s="13">
        <f>'S&amp;P'!D404</f>
        <v>-2.0662303135905247E-3</v>
      </c>
    </row>
    <row r="404" spans="1:5" x14ac:dyDescent="0.25">
      <c r="A404" s="1">
        <v>43754</v>
      </c>
      <c r="B404">
        <v>286.27999899999998</v>
      </c>
      <c r="C404">
        <f t="shared" si="6"/>
        <v>7.1162167466674942E-3</v>
      </c>
      <c r="D404" s="13">
        <f>LN(B404/B403) - VLOOKUP(A404, 'Risk Free'!A$1:C$784, 3)/252</f>
        <v>7.0515342069849543E-3</v>
      </c>
      <c r="E404" s="13">
        <f>'S&amp;P'!D405</f>
        <v>2.6943361186600855E-3</v>
      </c>
    </row>
    <row r="405" spans="1:5" x14ac:dyDescent="0.25">
      <c r="A405" s="1">
        <v>43755</v>
      </c>
      <c r="B405">
        <v>293.35000600000001</v>
      </c>
      <c r="C405">
        <f t="shared" si="6"/>
        <v>2.4396106447938975E-2</v>
      </c>
      <c r="D405" s="13">
        <f>LN(B405/B404) - VLOOKUP(A405, 'Risk Free'!A$1:C$784, 3)/252</f>
        <v>2.4331423908256437E-2</v>
      </c>
      <c r="E405" s="13">
        <f>'S&amp;P'!D406</f>
        <v>-3.9917281853961619E-3</v>
      </c>
    </row>
    <row r="406" spans="1:5" x14ac:dyDescent="0.25">
      <c r="A406" s="1">
        <v>43756</v>
      </c>
      <c r="B406">
        <v>275.29998799999998</v>
      </c>
      <c r="C406">
        <f t="shared" si="6"/>
        <v>-6.3505087265503607E-2</v>
      </c>
      <c r="D406" s="13">
        <f>LN(B406/B405) - VLOOKUP(A406, 'Risk Free'!A$1:C$784, 3)/252</f>
        <v>-6.3569769805186152E-2</v>
      </c>
      <c r="E406" s="13">
        <f>'S&amp;P'!D407</f>
        <v>6.7830281327957943E-3</v>
      </c>
    </row>
    <row r="407" spans="1:5" x14ac:dyDescent="0.25">
      <c r="A407" s="1">
        <v>43759</v>
      </c>
      <c r="B407">
        <v>278.04998799999998</v>
      </c>
      <c r="C407">
        <f t="shared" si="6"/>
        <v>9.9395419161182226E-3</v>
      </c>
      <c r="D407" s="13">
        <f>LN(B407/B406) - VLOOKUP(A407, 'Risk Free'!A$1:C$784, 3)/252</f>
        <v>9.8744625510388574E-3</v>
      </c>
      <c r="E407" s="13">
        <f>'S&amp;P'!D408</f>
        <v>-3.6393414568961888E-3</v>
      </c>
    </row>
    <row r="408" spans="1:5" x14ac:dyDescent="0.25">
      <c r="A408" s="1">
        <v>43760</v>
      </c>
      <c r="B408">
        <v>266.69000199999999</v>
      </c>
      <c r="C408">
        <f t="shared" si="6"/>
        <v>-4.1713967804606879E-2</v>
      </c>
      <c r="D408" s="13">
        <f>LN(B408/B407) - VLOOKUP(A408, 'Risk Free'!A$1:C$784, 3)/252</f>
        <v>-4.177825351889259E-2</v>
      </c>
      <c r="E408" s="13">
        <f>'S&amp;P'!D409</f>
        <v>2.7788078713574661E-3</v>
      </c>
    </row>
    <row r="409" spans="1:5" x14ac:dyDescent="0.25">
      <c r="A409" s="1">
        <v>43761</v>
      </c>
      <c r="B409">
        <v>271.26998900000001</v>
      </c>
      <c r="C409">
        <f t="shared" si="6"/>
        <v>1.7027651634174069E-2</v>
      </c>
      <c r="D409" s="13">
        <f>LN(B409/B408) - VLOOKUP(A409, 'Risk Free'!A$1:C$784, 3)/252</f>
        <v>1.6963365919888354E-2</v>
      </c>
      <c r="E409" s="13">
        <f>'S&amp;P'!D410</f>
        <v>1.8535188183899562E-3</v>
      </c>
    </row>
    <row r="410" spans="1:5" x14ac:dyDescent="0.25">
      <c r="A410" s="1">
        <v>43762</v>
      </c>
      <c r="B410">
        <v>271.5</v>
      </c>
      <c r="C410">
        <f t="shared" si="6"/>
        <v>8.4754506855638486E-4</v>
      </c>
      <c r="D410" s="13">
        <f>LN(B410/B409) - VLOOKUP(A410, 'Risk Free'!A$1:C$784, 3)/252</f>
        <v>7.8246570347701978E-4</v>
      </c>
      <c r="E410" s="13">
        <f>'S&amp;P'!D411</f>
        <v>3.9997437926853306E-3</v>
      </c>
    </row>
    <row r="411" spans="1:5" x14ac:dyDescent="0.25">
      <c r="A411" s="1">
        <v>43763</v>
      </c>
      <c r="B411">
        <v>276.82000699999998</v>
      </c>
      <c r="C411">
        <f t="shared" si="6"/>
        <v>1.9405361381755585E-2</v>
      </c>
      <c r="D411" s="13">
        <f>LN(B411/B410) - VLOOKUP(A411, 'Risk Free'!A$1:C$784, 3)/252</f>
        <v>1.9340678842073047E-2</v>
      </c>
      <c r="E411" s="13">
        <f>'S&amp;P'!D412</f>
        <v>5.501576060362264E-3</v>
      </c>
    </row>
    <row r="412" spans="1:5" x14ac:dyDescent="0.25">
      <c r="A412" s="1">
        <v>43766</v>
      </c>
      <c r="B412">
        <v>281.85998499999999</v>
      </c>
      <c r="C412">
        <f t="shared" si="6"/>
        <v>1.8042939789708314E-2</v>
      </c>
      <c r="D412" s="13">
        <f>LN(B412/B411) - VLOOKUP(A412, 'Risk Free'!A$1:C$784, 3)/252</f>
        <v>1.7978654075422599E-2</v>
      </c>
      <c r="E412" s="13">
        <f>'S&amp;P'!D413</f>
        <v>-8.9623435155988579E-4</v>
      </c>
    </row>
    <row r="413" spans="1:5" x14ac:dyDescent="0.25">
      <c r="A413" s="1">
        <v>43767</v>
      </c>
      <c r="B413">
        <v>281.209991</v>
      </c>
      <c r="C413">
        <f t="shared" si="6"/>
        <v>-2.3087513681378726E-3</v>
      </c>
      <c r="D413" s="13">
        <f>LN(B413/B412) - VLOOKUP(A413, 'Risk Free'!A$1:C$784, 3)/252</f>
        <v>-2.3722434316299362E-3</v>
      </c>
      <c r="E413" s="13">
        <f>'S&amp;P'!D414</f>
        <v>3.1849523799543254E-3</v>
      </c>
    </row>
    <row r="414" spans="1:5" x14ac:dyDescent="0.25">
      <c r="A414" s="1">
        <v>43768</v>
      </c>
      <c r="B414">
        <v>291.45001200000002</v>
      </c>
      <c r="C414">
        <f t="shared" si="6"/>
        <v>3.5766816487685059E-2</v>
      </c>
      <c r="D414" s="13">
        <f>LN(B414/B413) - VLOOKUP(A414, 'Risk Free'!A$1:C$784, 3)/252</f>
        <v>3.5703721249589822E-2</v>
      </c>
      <c r="E414" s="13">
        <f>'S&amp;P'!D415</f>
        <v>-3.0873721487246048E-3</v>
      </c>
    </row>
    <row r="415" spans="1:5" x14ac:dyDescent="0.25">
      <c r="A415" s="1">
        <v>43769</v>
      </c>
      <c r="B415">
        <v>287.41000400000001</v>
      </c>
      <c r="C415">
        <f t="shared" si="6"/>
        <v>-1.3958723996794436E-2</v>
      </c>
      <c r="D415" s="13">
        <f>LN(B415/B414) - VLOOKUP(A415, 'Risk Free'!A$1:C$784, 3)/252</f>
        <v>-1.4018644631715071E-2</v>
      </c>
      <c r="E415" s="13">
        <f>'S&amp;P'!D416</f>
        <v>9.5568515229757286E-3</v>
      </c>
    </row>
    <row r="416" spans="1:5" x14ac:dyDescent="0.25">
      <c r="A416" s="1">
        <v>43770</v>
      </c>
      <c r="B416">
        <v>286.80999800000001</v>
      </c>
      <c r="C416">
        <f t="shared" si="6"/>
        <v>-2.0898130203695054E-3</v>
      </c>
      <c r="D416" s="13">
        <f>LN(B416/B415) - VLOOKUP(A416, 'Risk Free'!A$1:C$784, 3)/252</f>
        <v>-2.1489400044964893E-3</v>
      </c>
      <c r="E416" s="13">
        <f>'S&amp;P'!D417</f>
        <v>3.6376869931969385E-3</v>
      </c>
    </row>
    <row r="417" spans="1:5" x14ac:dyDescent="0.25">
      <c r="A417" s="1">
        <v>43773</v>
      </c>
      <c r="B417">
        <v>292.85998499999999</v>
      </c>
      <c r="C417">
        <f t="shared" si="6"/>
        <v>2.0874659260260109E-2</v>
      </c>
      <c r="D417" s="13">
        <f>LN(B417/B416) - VLOOKUP(A417, 'Risk Free'!A$1:C$784, 3)/252</f>
        <v>2.0815135450736301E-2</v>
      </c>
      <c r="E417" s="13">
        <f>'S&amp;P'!D418</f>
        <v>-1.2471487671216106E-3</v>
      </c>
    </row>
    <row r="418" spans="1:5" x14ac:dyDescent="0.25">
      <c r="A418" s="1">
        <v>43774</v>
      </c>
      <c r="B418">
        <v>288.02999899999998</v>
      </c>
      <c r="C418">
        <f t="shared" si="6"/>
        <v>-1.6629990002315818E-2</v>
      </c>
      <c r="D418" s="13">
        <f>LN(B418/B417) - VLOOKUP(A418, 'Risk Free'!A$1:C$784, 3)/252</f>
        <v>-1.6690704288030104E-2</v>
      </c>
      <c r="E418" s="13">
        <f>'S&amp;P'!D419</f>
        <v>6.4156489911368613E-4</v>
      </c>
    </row>
    <row r="419" spans="1:5" x14ac:dyDescent="0.25">
      <c r="A419" s="1">
        <v>43775</v>
      </c>
      <c r="B419">
        <v>288.58999599999999</v>
      </c>
      <c r="C419">
        <f t="shared" si="6"/>
        <v>1.9423439385184869E-3</v>
      </c>
      <c r="D419" s="13">
        <f>LN(B419/B418) - VLOOKUP(A419, 'Risk Free'!A$1:C$784, 3)/252</f>
        <v>1.8816296528042012E-3</v>
      </c>
      <c r="E419" s="13">
        <f>'S&amp;P'!D420</f>
        <v>2.6656926378311628E-3</v>
      </c>
    </row>
    <row r="420" spans="1:5" x14ac:dyDescent="0.25">
      <c r="A420" s="1">
        <v>43776</v>
      </c>
      <c r="B420">
        <v>289.57000699999998</v>
      </c>
      <c r="C420">
        <f t="shared" si="6"/>
        <v>3.3901063148800733E-3</v>
      </c>
      <c r="D420" s="13">
        <f>LN(B420/B419) - VLOOKUP(A420, 'Risk Free'!A$1:C$784, 3)/252</f>
        <v>3.3293920291657874E-3</v>
      </c>
      <c r="E420" s="13">
        <f>'S&amp;P'!D421</f>
        <v>2.4970382694655666E-3</v>
      </c>
    </row>
    <row r="421" spans="1:5" x14ac:dyDescent="0.25">
      <c r="A421" s="1">
        <v>43777</v>
      </c>
      <c r="B421">
        <v>291.57000699999998</v>
      </c>
      <c r="C421">
        <f t="shared" si="6"/>
        <v>6.8830500322654619E-3</v>
      </c>
      <c r="D421" s="13">
        <f>LN(B421/B420) - VLOOKUP(A421, 'Risk Free'!A$1:C$784, 3)/252</f>
        <v>6.8227325719480017E-3</v>
      </c>
      <c r="E421" s="13">
        <f>'S&amp;P'!D422</f>
        <v>0</v>
      </c>
    </row>
    <row r="422" spans="1:5" x14ac:dyDescent="0.25">
      <c r="A422" s="1">
        <v>43780</v>
      </c>
      <c r="B422">
        <v>294.17999300000002</v>
      </c>
      <c r="C422">
        <f t="shared" si="6"/>
        <v>8.9116629047958258E-3</v>
      </c>
      <c r="D422" s="13"/>
      <c r="E422" s="13">
        <f>'S&amp;P'!D423</f>
        <v>1.5014932761752981E-3</v>
      </c>
    </row>
    <row r="423" spans="1:5" x14ac:dyDescent="0.25">
      <c r="A423" s="1">
        <v>43781</v>
      </c>
      <c r="B423">
        <v>292.01001000000002</v>
      </c>
      <c r="C423">
        <f t="shared" si="6"/>
        <v>-7.4037185936155761E-3</v>
      </c>
      <c r="D423" s="13">
        <f>LN(B423/B422) - VLOOKUP(A423, 'Risk Free'!A$1:C$784, 3)/252</f>
        <v>-7.4656233555203382E-3</v>
      </c>
      <c r="E423" s="13">
        <f>'S&amp;P'!D424</f>
        <v>6.5018626056632337E-4</v>
      </c>
    </row>
    <row r="424" spans="1:5" x14ac:dyDescent="0.25">
      <c r="A424" s="1">
        <v>43782</v>
      </c>
      <c r="B424">
        <v>283.10998499999999</v>
      </c>
      <c r="C424">
        <f t="shared" si="6"/>
        <v>-3.095262078421528E-2</v>
      </c>
      <c r="D424" s="13">
        <f>LN(B424/B423) - VLOOKUP(A424, 'Risk Free'!A$1:C$784, 3)/252</f>
        <v>-3.1013731895326392E-2</v>
      </c>
      <c r="E424" s="13">
        <f>'S&amp;P'!D425</f>
        <v>7.756319719843302E-4</v>
      </c>
    </row>
    <row r="425" spans="1:5" x14ac:dyDescent="0.25">
      <c r="A425" s="1">
        <v>43783</v>
      </c>
      <c r="B425">
        <v>289.61999500000002</v>
      </c>
      <c r="C425">
        <f t="shared" si="6"/>
        <v>2.2734239918044911E-2</v>
      </c>
      <c r="D425" s="13">
        <f>LN(B425/B424) - VLOOKUP(A425, 'Risk Free'!A$1:C$784, 3)/252</f>
        <v>2.2673128806933798E-2</v>
      </c>
      <c r="E425" s="13">
        <f>'S&amp;P'!D426</f>
        <v>7.6048923414889502E-3</v>
      </c>
    </row>
    <row r="426" spans="1:5" x14ac:dyDescent="0.25">
      <c r="A426" s="1">
        <v>43784</v>
      </c>
      <c r="B426">
        <v>295.02999899999998</v>
      </c>
      <c r="C426">
        <f t="shared" si="6"/>
        <v>1.8507341058555372E-2</v>
      </c>
      <c r="D426" s="13">
        <f>LN(B426/B425) - VLOOKUP(A426, 'Risk Free'!A$1:C$784, 3)/252</f>
        <v>1.844622994744426E-2</v>
      </c>
      <c r="E426" s="13">
        <f>'S&amp;P'!D427</f>
        <v>4.4189330959374398E-4</v>
      </c>
    </row>
    <row r="427" spans="1:5" x14ac:dyDescent="0.25">
      <c r="A427" s="1">
        <v>43787</v>
      </c>
      <c r="B427">
        <v>302.57000699999998</v>
      </c>
      <c r="C427">
        <f t="shared" si="6"/>
        <v>2.5235636099707245E-2</v>
      </c>
      <c r="D427" s="13">
        <f>LN(B427/B426) - VLOOKUP(A427, 'Risk Free'!A$1:C$784, 3)/252</f>
        <v>2.5174524988596132E-2</v>
      </c>
      <c r="E427" s="13">
        <f>'S&amp;P'!D428</f>
        <v>-6.5384991809298398E-4</v>
      </c>
    </row>
    <row r="428" spans="1:5" x14ac:dyDescent="0.25">
      <c r="A428" s="1">
        <v>43788</v>
      </c>
      <c r="B428">
        <v>302.60000600000001</v>
      </c>
      <c r="C428">
        <f t="shared" si="6"/>
        <v>9.914238769336101E-5</v>
      </c>
      <c r="D428" s="13">
        <f>LN(B428/B427) - VLOOKUP(A428, 'Risk Free'!A$1:C$784, 3)/252</f>
        <v>3.8031276582249903E-5</v>
      </c>
      <c r="E428" s="13">
        <f>'S&amp;P'!D429</f>
        <v>-3.8243768743323452E-3</v>
      </c>
    </row>
    <row r="429" spans="1:5" x14ac:dyDescent="0.25">
      <c r="A429" s="1">
        <v>43789</v>
      </c>
      <c r="B429">
        <v>305.16000400000001</v>
      </c>
      <c r="C429">
        <f t="shared" si="6"/>
        <v>8.4244211474951303E-3</v>
      </c>
      <c r="D429" s="13">
        <f>LN(B429/B428) - VLOOKUP(A429, 'Risk Free'!A$1:C$784, 3)/252</f>
        <v>8.3633100363840196E-3</v>
      </c>
      <c r="E429" s="13">
        <f>'S&amp;P'!D430</f>
        <v>-1.6455391756429899E-3</v>
      </c>
    </row>
    <row r="430" spans="1:5" x14ac:dyDescent="0.25">
      <c r="A430" s="1">
        <v>43790</v>
      </c>
      <c r="B430">
        <v>311.69000199999999</v>
      </c>
      <c r="C430">
        <f t="shared" si="6"/>
        <v>2.1172868215120905E-2</v>
      </c>
      <c r="D430" s="13">
        <f>LN(B430/B429) - VLOOKUP(A430, 'Risk Free'!A$1:C$784, 3)/252</f>
        <v>2.1111360278612969E-2</v>
      </c>
      <c r="E430" s="13">
        <f>'S&amp;P'!D431</f>
        <v>2.1110660331833606E-3</v>
      </c>
    </row>
    <row r="431" spans="1:5" x14ac:dyDescent="0.25">
      <c r="A431" s="1">
        <v>43791</v>
      </c>
      <c r="B431">
        <v>310.48001099999999</v>
      </c>
      <c r="C431">
        <f t="shared" si="6"/>
        <v>-3.8895880553639112E-3</v>
      </c>
      <c r="D431" s="13">
        <f>LN(B431/B430) - VLOOKUP(A431, 'Risk Free'!A$1:C$784, 3)/252</f>
        <v>-3.9510959918718476E-3</v>
      </c>
      <c r="E431" s="13">
        <f>'S&amp;P'!D432</f>
        <v>7.4166003141095697E-3</v>
      </c>
    </row>
    <row r="432" spans="1:5" x14ac:dyDescent="0.25">
      <c r="A432" s="1">
        <v>43794</v>
      </c>
      <c r="B432">
        <v>315.54998799999998</v>
      </c>
      <c r="C432">
        <f t="shared" si="6"/>
        <v>1.6197587511745826E-2</v>
      </c>
      <c r="D432" s="13">
        <f>LN(B432/B431) - VLOOKUP(A432, 'Risk Free'!A$1:C$784, 3)/252</f>
        <v>1.6134889099047412E-2</v>
      </c>
      <c r="E432" s="13">
        <f>'S&amp;P'!D433</f>
        <v>2.1308215583026478E-3</v>
      </c>
    </row>
    <row r="433" spans="1:5" x14ac:dyDescent="0.25">
      <c r="A433" s="1">
        <v>43795</v>
      </c>
      <c r="B433">
        <v>312.48998999999998</v>
      </c>
      <c r="C433">
        <f t="shared" si="6"/>
        <v>-9.744673337988596E-3</v>
      </c>
      <c r="D433" s="13">
        <f>LN(B433/B432) - VLOOKUP(A433, 'Risk Free'!A$1:C$784, 3)/252</f>
        <v>-9.8069749252901826E-3</v>
      </c>
      <c r="E433" s="13">
        <f>'S&amp;P'!D434</f>
        <v>4.1026837658777078E-3</v>
      </c>
    </row>
    <row r="434" spans="1:5" x14ac:dyDescent="0.25">
      <c r="A434" s="1">
        <v>43796</v>
      </c>
      <c r="B434">
        <v>315.92999300000002</v>
      </c>
      <c r="C434">
        <f t="shared" si="6"/>
        <v>1.09482112403877E-2</v>
      </c>
      <c r="D434" s="13">
        <f>LN(B434/B433) - VLOOKUP(A434, 'Risk Free'!A$1:C$784, 3)/252</f>
        <v>1.0885116002292462E-2</v>
      </c>
      <c r="E434" s="13">
        <f>'S&amp;P'!D435</f>
        <v>-4.0812219332509638E-3</v>
      </c>
    </row>
    <row r="435" spans="1:5" x14ac:dyDescent="0.25">
      <c r="A435" s="1">
        <v>43798</v>
      </c>
      <c r="B435">
        <v>314.66000400000001</v>
      </c>
      <c r="C435">
        <f t="shared" si="6"/>
        <v>-4.0279443793974678E-3</v>
      </c>
      <c r="D435" s="13">
        <f>LN(B435/B434) - VLOOKUP(A435, 'Risk Free'!A$1:C$784, 3)/252</f>
        <v>-4.0898491413022299E-3</v>
      </c>
      <c r="E435" s="13">
        <f>'S&amp;P'!D436</f>
        <v>-8.7308291335045536E-3</v>
      </c>
    </row>
    <row r="436" spans="1:5" x14ac:dyDescent="0.25">
      <c r="A436" s="1">
        <v>43801</v>
      </c>
      <c r="B436">
        <v>309.98998999999998</v>
      </c>
      <c r="C436">
        <f t="shared" si="6"/>
        <v>-1.4952696889143424E-2</v>
      </c>
      <c r="D436" s="13">
        <f>LN(B436/B435) - VLOOKUP(A436, 'Risk Free'!A$1:C$784, 3)/252</f>
        <v>-1.501499847644501E-2</v>
      </c>
      <c r="E436" s="13">
        <f>'S&amp;P'!D437</f>
        <v>-6.7212829494848097E-3</v>
      </c>
    </row>
    <row r="437" spans="1:5" x14ac:dyDescent="0.25">
      <c r="A437" s="1">
        <v>43802</v>
      </c>
      <c r="B437">
        <v>306.16000400000001</v>
      </c>
      <c r="C437">
        <f t="shared" si="6"/>
        <v>-1.2432152452756702E-2</v>
      </c>
      <c r="D437" s="13">
        <f>LN(B437/B436) - VLOOKUP(A437, 'Risk Free'!A$1:C$784, 3)/252</f>
        <v>-1.2493263563867813E-2</v>
      </c>
      <c r="E437" s="13">
        <f>'S&amp;P'!D438</f>
        <v>6.2433212255298869E-3</v>
      </c>
    </row>
    <row r="438" spans="1:5" x14ac:dyDescent="0.25">
      <c r="A438" s="1">
        <v>43803</v>
      </c>
      <c r="B438">
        <v>304.32000699999998</v>
      </c>
      <c r="C438">
        <f t="shared" si="6"/>
        <v>-6.0280518233826394E-3</v>
      </c>
      <c r="D438" s="13">
        <f>LN(B438/B437) - VLOOKUP(A438, 'Risk Free'!A$1:C$784, 3)/252</f>
        <v>-6.0883692837000996E-3</v>
      </c>
      <c r="E438" s="13">
        <f>'S&amp;P'!D439</f>
        <v>1.4392313571163625E-3</v>
      </c>
    </row>
    <row r="439" spans="1:5" x14ac:dyDescent="0.25">
      <c r="A439" s="1">
        <v>43804</v>
      </c>
      <c r="B439">
        <v>302.85998499999999</v>
      </c>
      <c r="C439">
        <f t="shared" si="6"/>
        <v>-4.8091993584546038E-3</v>
      </c>
      <c r="D439" s="13">
        <f>LN(B439/B438) - VLOOKUP(A439, 'Risk Free'!A$1:C$784, 3)/252</f>
        <v>-4.8691199933752387E-3</v>
      </c>
      <c r="E439" s="13">
        <f>'S&amp;P'!D440</f>
        <v>9.0347282308445211E-3</v>
      </c>
    </row>
    <row r="440" spans="1:5" x14ac:dyDescent="0.25">
      <c r="A440" s="1">
        <v>43805</v>
      </c>
      <c r="B440">
        <v>307.35000600000001</v>
      </c>
      <c r="C440">
        <f t="shared" si="6"/>
        <v>1.4716579874062634E-2</v>
      </c>
      <c r="D440" s="13">
        <f>LN(B440/B439) - VLOOKUP(A440, 'Risk Free'!A$1:C$784, 3)/252</f>
        <v>1.4657056064538824E-2</v>
      </c>
      <c r="E440" s="13">
        <f>'S&amp;P'!D441</f>
        <v>-3.2277698011429572E-3</v>
      </c>
    </row>
    <row r="441" spans="1:5" x14ac:dyDescent="0.25">
      <c r="A441" s="1">
        <v>43808</v>
      </c>
      <c r="B441">
        <v>302.5</v>
      </c>
      <c r="C441">
        <f t="shared" si="6"/>
        <v>-1.5905905403839998E-2</v>
      </c>
      <c r="D441" s="13">
        <f>LN(B441/B440) - VLOOKUP(A441, 'Risk Free'!A$1:C$784, 3)/252</f>
        <v>-1.5965826038760633E-2</v>
      </c>
      <c r="E441" s="13">
        <f>'S&amp;P'!D442</f>
        <v>-1.1582691460078475E-3</v>
      </c>
    </row>
    <row r="442" spans="1:5" x14ac:dyDescent="0.25">
      <c r="A442" s="1">
        <v>43809</v>
      </c>
      <c r="B442">
        <v>293.11999500000002</v>
      </c>
      <c r="C442">
        <f t="shared" si="6"/>
        <v>-3.1499213042991046E-2</v>
      </c>
      <c r="D442" s="13">
        <f>LN(B442/B441) - VLOOKUP(A442, 'Risk Free'!A$1:C$784, 3)/252</f>
        <v>-3.1559927328705335E-2</v>
      </c>
      <c r="E442" s="13">
        <f>'S&amp;P'!D443</f>
        <v>2.8428699547328375E-3</v>
      </c>
    </row>
    <row r="443" spans="1:5" x14ac:dyDescent="0.25">
      <c r="A443" s="1">
        <v>43810</v>
      </c>
      <c r="B443">
        <v>298.92999300000002</v>
      </c>
      <c r="C443">
        <f t="shared" si="6"/>
        <v>1.962734442466002E-2</v>
      </c>
      <c r="D443" s="13">
        <f>LN(B443/B442) - VLOOKUP(A443, 'Risk Free'!A$1:C$784, 3)/252</f>
        <v>1.9566233313548908E-2</v>
      </c>
      <c r="E443" s="13">
        <f>'S&amp;P'!D444</f>
        <v>8.4778942141403215E-3</v>
      </c>
    </row>
    <row r="444" spans="1:5" x14ac:dyDescent="0.25">
      <c r="A444" s="1">
        <v>43811</v>
      </c>
      <c r="B444">
        <v>298.44000199999999</v>
      </c>
      <c r="C444">
        <f t="shared" si="6"/>
        <v>-1.6404945477369996E-3</v>
      </c>
      <c r="D444" s="13">
        <f>LN(B444/B443) - VLOOKUP(A444, 'Risk Free'!A$1:C$784, 3)/252</f>
        <v>-1.7012088334512853E-3</v>
      </c>
      <c r="E444" s="13">
        <f>'S&amp;P'!D445</f>
        <v>1.147420428031004E-5</v>
      </c>
    </row>
    <row r="445" spans="1:5" x14ac:dyDescent="0.25">
      <c r="A445" s="1">
        <v>43812</v>
      </c>
      <c r="B445">
        <v>298.5</v>
      </c>
      <c r="C445">
        <f t="shared" si="6"/>
        <v>2.0101852782868093E-4</v>
      </c>
      <c r="D445" s="13">
        <f>LN(B445/B444) - VLOOKUP(A445, 'Risk Free'!A$1:C$784, 3)/252</f>
        <v>1.3990741671756983E-4</v>
      </c>
      <c r="E445" s="13">
        <f>'S&amp;P'!D446</f>
        <v>7.0612805401264944E-3</v>
      </c>
    </row>
    <row r="446" spans="1:5" x14ac:dyDescent="0.25">
      <c r="A446" s="1">
        <v>43815</v>
      </c>
      <c r="B446">
        <v>304.209991</v>
      </c>
      <c r="C446">
        <f t="shared" si="6"/>
        <v>1.8948289977196307E-2</v>
      </c>
      <c r="D446" s="13">
        <f>LN(B446/B445) - VLOOKUP(A446, 'Risk Free'!A$1:C$784, 3)/252</f>
        <v>1.8887178866085194E-2</v>
      </c>
      <c r="E446" s="13">
        <f>'S&amp;P'!D447</f>
        <v>2.7450032526281788E-4</v>
      </c>
    </row>
    <row r="447" spans="1:5" x14ac:dyDescent="0.25">
      <c r="A447" s="1">
        <v>43816</v>
      </c>
      <c r="B447">
        <v>315.48001099999999</v>
      </c>
      <c r="C447">
        <f t="shared" si="6"/>
        <v>3.637710058743978E-2</v>
      </c>
      <c r="D447" s="13">
        <f>LN(B447/B446) - VLOOKUP(A447, 'Risk Free'!A$1:C$784, 3)/252</f>
        <v>3.6316386301725491E-2</v>
      </c>
      <c r="E447" s="13">
        <f>'S&amp;P'!D448</f>
        <v>-4.9306814588133277E-4</v>
      </c>
    </row>
    <row r="448" spans="1:5" x14ac:dyDescent="0.25">
      <c r="A448" s="1">
        <v>43817</v>
      </c>
      <c r="B448">
        <v>320.79998799999998</v>
      </c>
      <c r="C448">
        <f t="shared" si="6"/>
        <v>1.6722515188581987E-2</v>
      </c>
      <c r="D448" s="13">
        <f>LN(B448/B447) - VLOOKUP(A448, 'Risk Free'!A$1:C$784, 3)/252</f>
        <v>1.6661800902867702E-2</v>
      </c>
      <c r="E448" s="13">
        <f>'S&amp;P'!D449</f>
        <v>4.3881974884721515E-3</v>
      </c>
    </row>
    <row r="449" spans="1:5" x14ac:dyDescent="0.25">
      <c r="A449" s="1">
        <v>43818</v>
      </c>
      <c r="B449">
        <v>332.22000100000002</v>
      </c>
      <c r="C449">
        <f t="shared" si="6"/>
        <v>3.4979564487109635E-2</v>
      </c>
      <c r="D449" s="13">
        <f>LN(B449/B448) - VLOOKUP(A449, 'Risk Free'!A$1:C$784, 3)/252</f>
        <v>3.4918453375998526E-2</v>
      </c>
      <c r="E449" s="13">
        <f>'S&amp;P'!D450</f>
        <v>4.8711335225298108E-3</v>
      </c>
    </row>
    <row r="450" spans="1:5" x14ac:dyDescent="0.25">
      <c r="A450" s="1">
        <v>43819</v>
      </c>
      <c r="B450">
        <v>336.89999399999999</v>
      </c>
      <c r="C450">
        <f t="shared" si="6"/>
        <v>1.3988729530083547E-2</v>
      </c>
      <c r="D450" s="13">
        <f>LN(B450/B449) - VLOOKUP(A450, 'Risk Free'!A$1:C$784, 3)/252</f>
        <v>1.3927221593575611E-2</v>
      </c>
      <c r="E450" s="13">
        <f>'S&amp;P'!D451</f>
        <v>8.038518284007181E-4</v>
      </c>
    </row>
    <row r="451" spans="1:5" x14ac:dyDescent="0.25">
      <c r="A451" s="1">
        <v>43822</v>
      </c>
      <c r="B451">
        <v>333.10000600000001</v>
      </c>
      <c r="C451">
        <f t="shared" si="6"/>
        <v>-1.1343369390825305E-2</v>
      </c>
      <c r="D451" s="13">
        <f>LN(B451/B450) - VLOOKUP(A451, 'Risk Free'!A$1:C$784, 3)/252</f>
        <v>-1.1405274152730066E-2</v>
      </c>
      <c r="E451" s="13">
        <f>'S&amp;P'!D452</f>
        <v>-2.5693585447329514E-4</v>
      </c>
    </row>
    <row r="452" spans="1:5" x14ac:dyDescent="0.25">
      <c r="A452" s="1">
        <v>43823</v>
      </c>
      <c r="B452">
        <v>333.20001200000002</v>
      </c>
      <c r="C452">
        <f t="shared" ref="C452:C515" si="7">LN(B452/B451)</f>
        <v>3.0018309485006144E-4</v>
      </c>
      <c r="D452" s="13">
        <f>LN(B452/B451) - VLOOKUP(A452, 'Risk Free'!A$1:C$784, 3)/252</f>
        <v>2.3867515834212494E-4</v>
      </c>
      <c r="E452" s="13">
        <f>'S&amp;P'!D453</f>
        <v>5.053545245563674E-3</v>
      </c>
    </row>
    <row r="453" spans="1:5" x14ac:dyDescent="0.25">
      <c r="A453" s="1">
        <v>43825</v>
      </c>
      <c r="B453">
        <v>332.63000499999998</v>
      </c>
      <c r="C453">
        <f t="shared" si="7"/>
        <v>-1.7121701476226396E-3</v>
      </c>
      <c r="D453" s="13">
        <f>LN(B453/B452) - VLOOKUP(A453, 'Risk Free'!A$1:C$784, 3)/252</f>
        <v>-1.7736780841305761E-3</v>
      </c>
      <c r="E453" s="13">
        <f>'S&amp;P'!D454</f>
        <v>-2.7160127069408968E-5</v>
      </c>
    </row>
    <row r="454" spans="1:5" x14ac:dyDescent="0.25">
      <c r="A454" s="1">
        <v>43826</v>
      </c>
      <c r="B454">
        <v>329.08999599999999</v>
      </c>
      <c r="C454">
        <f t="shared" si="7"/>
        <v>-1.0699518727508489E-2</v>
      </c>
      <c r="D454" s="13">
        <f>LN(B454/B453) - VLOOKUP(A454, 'Risk Free'!A$1:C$784, 3)/252</f>
        <v>-1.07606298386196E-2</v>
      </c>
      <c r="E454" s="13">
        <f>'S&amp;P'!D455</f>
        <v>-5.8587132886877002E-3</v>
      </c>
    </row>
    <row r="455" spans="1:5" x14ac:dyDescent="0.25">
      <c r="A455" s="1">
        <v>43829</v>
      </c>
      <c r="B455">
        <v>323.30999800000001</v>
      </c>
      <c r="C455">
        <f t="shared" si="7"/>
        <v>-1.7719648341124983E-2</v>
      </c>
      <c r="D455" s="13">
        <f>LN(B455/B454) - VLOOKUP(A455, 'Risk Free'!A$1:C$784, 3)/252</f>
        <v>-1.7780759452236096E-2</v>
      </c>
      <c r="E455" s="13">
        <f>'S&amp;P'!D456</f>
        <v>2.8813762421762753E-3</v>
      </c>
    </row>
    <row r="456" spans="1:5" x14ac:dyDescent="0.25">
      <c r="A456" s="1">
        <v>43830</v>
      </c>
      <c r="B456">
        <v>323.57000699999998</v>
      </c>
      <c r="C456">
        <f t="shared" si="7"/>
        <v>8.0388638384997152E-4</v>
      </c>
      <c r="D456" s="13">
        <f>LN(B456/B455) - VLOOKUP(A456, 'Risk Free'!A$1:C$784, 3)/252</f>
        <v>7.4356892353251121E-4</v>
      </c>
      <c r="E456" s="13">
        <f>'S&amp;P'!D457</f>
        <v>8.283953819772533E-3</v>
      </c>
    </row>
    <row r="457" spans="1:5" x14ac:dyDescent="0.25">
      <c r="A457" s="1">
        <v>43832</v>
      </c>
      <c r="B457">
        <v>329.80999800000001</v>
      </c>
      <c r="C457">
        <f t="shared" si="7"/>
        <v>1.9101229533943179E-2</v>
      </c>
      <c r="D457" s="13">
        <f>LN(B457/B456) - VLOOKUP(A457, 'Risk Free'!A$1:C$784, 3)/252</f>
        <v>1.9041308899022544E-2</v>
      </c>
      <c r="E457" s="13">
        <f>'S&amp;P'!D458</f>
        <v>-7.1440365622105857E-3</v>
      </c>
    </row>
    <row r="458" spans="1:5" x14ac:dyDescent="0.25">
      <c r="A458" s="1">
        <v>43833</v>
      </c>
      <c r="B458">
        <v>325.89999399999999</v>
      </c>
      <c r="C458">
        <f t="shared" si="7"/>
        <v>-1.1926157575669467E-2</v>
      </c>
      <c r="D458" s="13">
        <f>LN(B458/B457) - VLOOKUP(A458, 'Risk Free'!A$1:C$784, 3)/252</f>
        <v>-1.1985284559796451E-2</v>
      </c>
      <c r="E458" s="13">
        <f>'S&amp;P'!D459</f>
        <v>3.4664520726082671E-3</v>
      </c>
    </row>
    <row r="459" spans="1:5" x14ac:dyDescent="0.25">
      <c r="A459" s="1">
        <v>43836</v>
      </c>
      <c r="B459">
        <v>335.82998700000002</v>
      </c>
      <c r="C459">
        <f t="shared" si="7"/>
        <v>3.0014473402134395E-2</v>
      </c>
      <c r="D459" s="13">
        <f>LN(B459/B458) - VLOOKUP(A459, 'Risk Free'!A$1:C$784, 3)/252</f>
        <v>2.995375911642011E-2</v>
      </c>
      <c r="E459" s="13">
        <f>'S&amp;P'!D460</f>
        <v>-2.867065577810371E-3</v>
      </c>
    </row>
    <row r="460" spans="1:5" x14ac:dyDescent="0.25">
      <c r="A460" s="1">
        <v>43837</v>
      </c>
      <c r="B460">
        <v>330.75</v>
      </c>
      <c r="C460">
        <f t="shared" si="7"/>
        <v>-1.5242237840029663E-2</v>
      </c>
      <c r="D460" s="13">
        <f>LN(B460/B459) - VLOOKUP(A460, 'Risk Free'!A$1:C$784, 3)/252</f>
        <v>-1.5302158474950298E-2</v>
      </c>
      <c r="E460" s="13">
        <f>'S&amp;P'!D461</f>
        <v>4.8305167238162118E-3</v>
      </c>
    </row>
    <row r="461" spans="1:5" x14ac:dyDescent="0.25">
      <c r="A461" s="1">
        <v>43838</v>
      </c>
      <c r="B461">
        <v>339.26001000000002</v>
      </c>
      <c r="C461">
        <f t="shared" si="7"/>
        <v>2.5404001548429544E-2</v>
      </c>
      <c r="D461" s="13">
        <f>LN(B461/B460) - VLOOKUP(A461, 'Risk Free'!A$1:C$784, 3)/252</f>
        <v>2.5344080913508909E-2</v>
      </c>
      <c r="E461" s="13">
        <f>'S&amp;P'!D462</f>
        <v>6.5733234026550385E-3</v>
      </c>
    </row>
    <row r="462" spans="1:5" x14ac:dyDescent="0.25">
      <c r="A462" s="1">
        <v>43839</v>
      </c>
      <c r="B462">
        <v>335.66000400000001</v>
      </c>
      <c r="C462">
        <f t="shared" si="7"/>
        <v>-1.0668049746640896E-2</v>
      </c>
      <c r="D462" s="13">
        <f>LN(B462/B461) - VLOOKUP(A462, 'Risk Free'!A$1:C$784, 3)/252</f>
        <v>-1.0727970381561531E-2</v>
      </c>
      <c r="E462" s="13">
        <f>'S&amp;P'!D463</f>
        <v>-2.9192279399668868E-3</v>
      </c>
    </row>
    <row r="463" spans="1:5" x14ac:dyDescent="0.25">
      <c r="A463" s="1">
        <v>43840</v>
      </c>
      <c r="B463">
        <v>329.04998799999998</v>
      </c>
      <c r="C463">
        <f t="shared" si="7"/>
        <v>-1.9889076363348121E-2</v>
      </c>
      <c r="D463" s="13">
        <f>LN(B463/B462) - VLOOKUP(A463, 'Risk Free'!A$1:C$784, 3)/252</f>
        <v>-1.9948996998268756E-2</v>
      </c>
      <c r="E463" s="13">
        <f>'S&amp;P'!D464</f>
        <v>6.8909484812050724E-3</v>
      </c>
    </row>
    <row r="464" spans="1:5" x14ac:dyDescent="0.25">
      <c r="A464" s="1">
        <v>43843</v>
      </c>
      <c r="B464">
        <v>338.92001299999998</v>
      </c>
      <c r="C464">
        <f t="shared" si="7"/>
        <v>2.9554451253891448E-2</v>
      </c>
      <c r="D464" s="13">
        <f>LN(B464/B463) - VLOOKUP(A464, 'Risk Free'!A$1:C$784, 3)/252</f>
        <v>2.9493340142780336E-2</v>
      </c>
      <c r="E464" s="13">
        <f>'S&amp;P'!D465</f>
        <v>-1.5767978428838948E-3</v>
      </c>
    </row>
    <row r="465" spans="1:5" x14ac:dyDescent="0.25">
      <c r="A465" s="1">
        <v>43844</v>
      </c>
      <c r="B465">
        <v>338.69000199999999</v>
      </c>
      <c r="C465">
        <f t="shared" si="7"/>
        <v>-6.7888904751249829E-4</v>
      </c>
      <c r="D465" s="13">
        <f>LN(B465/B464) - VLOOKUP(A465, 'Risk Free'!A$1:C$784, 3)/252</f>
        <v>-7.4000015862360935E-4</v>
      </c>
      <c r="E465" s="13">
        <f>'S&amp;P'!D466</f>
        <v>1.8072975122322042E-3</v>
      </c>
    </row>
    <row r="466" spans="1:5" x14ac:dyDescent="0.25">
      <c r="A466" s="1">
        <v>43845</v>
      </c>
      <c r="B466">
        <v>339.07000699999998</v>
      </c>
      <c r="C466">
        <f t="shared" si="7"/>
        <v>1.1213557447275571E-3</v>
      </c>
      <c r="D466" s="13">
        <f>LN(B466/B465) - VLOOKUP(A466, 'Risk Free'!A$1:C$784, 3)/252</f>
        <v>1.0602446336164459E-3</v>
      </c>
      <c r="E466" s="13">
        <f>'S&amp;P'!D467</f>
        <v>8.2714241718838798E-3</v>
      </c>
    </row>
    <row r="467" spans="1:5" x14ac:dyDescent="0.25">
      <c r="A467" s="1">
        <v>43846</v>
      </c>
      <c r="B467">
        <v>338.61999500000002</v>
      </c>
      <c r="C467">
        <f t="shared" si="7"/>
        <v>-1.3280764503405477E-3</v>
      </c>
      <c r="D467" s="13">
        <f>LN(B467/B466) - VLOOKUP(A467, 'Risk Free'!A$1:C$784, 3)/252</f>
        <v>-1.3883939106580081E-3</v>
      </c>
      <c r="E467" s="13">
        <f>'S&amp;P'!D468</f>
        <v>3.793991432007344E-3</v>
      </c>
    </row>
    <row r="468" spans="1:5" x14ac:dyDescent="0.25">
      <c r="A468" s="1">
        <v>43847</v>
      </c>
      <c r="B468">
        <v>339.67001299999998</v>
      </c>
      <c r="C468">
        <f t="shared" si="7"/>
        <v>3.0960763873201275E-3</v>
      </c>
      <c r="D468" s="13">
        <f>LN(B468/B467) - VLOOKUP(A468, 'Risk Free'!A$1:C$784, 3)/252</f>
        <v>3.0353621016058416E-3</v>
      </c>
      <c r="E468" s="13">
        <f>'S&amp;P'!D469</f>
        <v>-2.716191222856712E-3</v>
      </c>
    </row>
    <row r="469" spans="1:5" x14ac:dyDescent="0.25">
      <c r="A469" s="1">
        <v>43851</v>
      </c>
      <c r="B469">
        <v>338.10998499999999</v>
      </c>
      <c r="C469">
        <f t="shared" si="7"/>
        <v>-4.6033543611941211E-3</v>
      </c>
      <c r="D469" s="13">
        <f>LN(B469/B468) - VLOOKUP(A469, 'Risk Free'!A$1:C$784, 3)/252</f>
        <v>-4.6640686469084066E-3</v>
      </c>
      <c r="E469" s="13">
        <f>'S&amp;P'!D470</f>
        <v>2.2872859937764873E-4</v>
      </c>
    </row>
    <row r="470" spans="1:5" x14ac:dyDescent="0.25">
      <c r="A470" s="1">
        <v>43852</v>
      </c>
      <c r="B470">
        <v>326</v>
      </c>
      <c r="C470">
        <f t="shared" si="7"/>
        <v>-3.6473860593689865E-2</v>
      </c>
      <c r="D470" s="13">
        <f>LN(B470/B469) - VLOOKUP(A470, 'Risk Free'!A$1:C$784, 3)/252</f>
        <v>-3.6534178054007327E-2</v>
      </c>
      <c r="E470" s="13">
        <f>'S&amp;P'!D471</f>
        <v>1.0799969868282499E-3</v>
      </c>
    </row>
    <row r="471" spans="1:5" x14ac:dyDescent="0.25">
      <c r="A471" s="1">
        <v>43853</v>
      </c>
      <c r="B471">
        <v>349.60000600000001</v>
      </c>
      <c r="C471">
        <f t="shared" si="7"/>
        <v>6.9892279577144084E-2</v>
      </c>
      <c r="D471" s="13">
        <f>LN(B471/B470) - VLOOKUP(A471, 'Risk Free'!A$1:C$784, 3)/252</f>
        <v>6.9831962116826629E-2</v>
      </c>
      <c r="E471" s="13">
        <f>'S&amp;P'!D472</f>
        <v>-9.1431894248573103E-3</v>
      </c>
    </row>
    <row r="472" spans="1:5" x14ac:dyDescent="0.25">
      <c r="A472" s="1">
        <v>43854</v>
      </c>
      <c r="B472">
        <v>353.16000400000001</v>
      </c>
      <c r="C472">
        <f t="shared" si="7"/>
        <v>1.0131562415841091E-2</v>
      </c>
      <c r="D472" s="13">
        <f>LN(B472/B471) - VLOOKUP(A472, 'Risk Free'!A$1:C$784, 3)/252</f>
        <v>1.0071641780920456E-2</v>
      </c>
      <c r="E472" s="13">
        <f>'S&amp;P'!D473</f>
        <v>-1.5916042578701148E-2</v>
      </c>
    </row>
    <row r="473" spans="1:5" x14ac:dyDescent="0.25">
      <c r="A473" s="1">
        <v>43857</v>
      </c>
      <c r="B473">
        <v>342.88000499999998</v>
      </c>
      <c r="C473">
        <f t="shared" si="7"/>
        <v>-2.9540677052064802E-2</v>
      </c>
      <c r="D473" s="13">
        <f>LN(B473/B472) - VLOOKUP(A473, 'Risk Free'!A$1:C$784, 3)/252</f>
        <v>-2.9600994512382264E-2</v>
      </c>
      <c r="E473" s="13">
        <f>'S&amp;P'!D474</f>
        <v>9.9422392414782873E-3</v>
      </c>
    </row>
    <row r="474" spans="1:5" x14ac:dyDescent="0.25">
      <c r="A474" s="1">
        <v>43858</v>
      </c>
      <c r="B474">
        <v>348.51998900000001</v>
      </c>
      <c r="C474">
        <f t="shared" si="7"/>
        <v>1.6315039493423982E-2</v>
      </c>
      <c r="D474" s="13">
        <f>LN(B474/B473) - VLOOKUP(A474, 'Risk Free'!A$1:C$784, 3)/252</f>
        <v>1.625392838231287E-2</v>
      </c>
      <c r="E474" s="13">
        <f>'S&amp;P'!D475</f>
        <v>-9.2793757676269217E-4</v>
      </c>
    </row>
    <row r="475" spans="1:5" x14ac:dyDescent="0.25">
      <c r="A475" s="1">
        <v>43859</v>
      </c>
      <c r="B475">
        <v>343.16000400000001</v>
      </c>
      <c r="C475">
        <f t="shared" si="7"/>
        <v>-1.5498763439917218E-2</v>
      </c>
      <c r="D475" s="13">
        <f>LN(B475/B474) - VLOOKUP(A475, 'Risk Free'!A$1:C$784, 3)/252</f>
        <v>-1.5559477725631503E-2</v>
      </c>
      <c r="E475" s="13">
        <f>'S&amp;P'!D476</f>
        <v>3.0683427518778212E-3</v>
      </c>
    </row>
    <row r="476" spans="1:5" x14ac:dyDescent="0.25">
      <c r="A476" s="1">
        <v>43860</v>
      </c>
      <c r="B476">
        <v>347.73998999999998</v>
      </c>
      <c r="C476">
        <f t="shared" si="7"/>
        <v>1.3258222981391111E-2</v>
      </c>
      <c r="D476" s="13">
        <f>LN(B476/B475) - VLOOKUP(A476, 'Risk Free'!A$1:C$784, 3)/252</f>
        <v>1.319711187028E-2</v>
      </c>
      <c r="E476" s="13">
        <f>'S&amp;P'!D477</f>
        <v>-1.7924793852961193E-2</v>
      </c>
    </row>
    <row r="477" spans="1:5" x14ac:dyDescent="0.25">
      <c r="A477" s="1">
        <v>43861</v>
      </c>
      <c r="B477">
        <v>345.08999599999999</v>
      </c>
      <c r="C477">
        <f t="shared" si="7"/>
        <v>-7.6498043576764367E-3</v>
      </c>
      <c r="D477" s="13">
        <f>LN(B477/B476) - VLOOKUP(A477, 'Risk Free'!A$1:C$784, 3)/252</f>
        <v>-7.7101218179938969E-3</v>
      </c>
      <c r="E477" s="13">
        <f>'S&amp;P'!D478</f>
        <v>7.1673447517994326E-3</v>
      </c>
    </row>
    <row r="478" spans="1:5" x14ac:dyDescent="0.25">
      <c r="A478" s="1">
        <v>43864</v>
      </c>
      <c r="B478">
        <v>358</v>
      </c>
      <c r="C478">
        <f t="shared" si="7"/>
        <v>3.6727745415850957E-2</v>
      </c>
      <c r="D478" s="13">
        <f>LN(B478/B477) - VLOOKUP(A478, 'Risk Free'!A$1:C$784, 3)/252</f>
        <v>3.6666634304739848E-2</v>
      </c>
      <c r="E478" s="13">
        <f>'S&amp;P'!D479</f>
        <v>1.4808154106955141E-2</v>
      </c>
    </row>
    <row r="479" spans="1:5" x14ac:dyDescent="0.25">
      <c r="A479" s="1">
        <v>43865</v>
      </c>
      <c r="B479">
        <v>369.01001000000002</v>
      </c>
      <c r="C479">
        <f t="shared" si="7"/>
        <v>3.029078464316012E-2</v>
      </c>
      <c r="D479" s="13">
        <f>LN(B479/B478) - VLOOKUP(A479, 'Risk Free'!A$1:C$784, 3)/252</f>
        <v>3.0229673532049008E-2</v>
      </c>
      <c r="E479" s="13">
        <f>'S&amp;P'!D480</f>
        <v>1.1126711771822534E-2</v>
      </c>
    </row>
    <row r="480" spans="1:5" x14ac:dyDescent="0.25">
      <c r="A480" s="1">
        <v>43866</v>
      </c>
      <c r="B480">
        <v>369.67001299999998</v>
      </c>
      <c r="C480">
        <f t="shared" si="7"/>
        <v>1.7869798967937965E-3</v>
      </c>
      <c r="D480" s="13">
        <f>LN(B480/B479) - VLOOKUP(A480, 'Risk Free'!A$1:C$784, 3)/252</f>
        <v>1.7258687856826853E-3</v>
      </c>
      <c r="E480" s="13">
        <f>'S&amp;P'!D481</f>
        <v>3.2590176185509812E-3</v>
      </c>
    </row>
    <row r="481" spans="1:5" x14ac:dyDescent="0.25">
      <c r="A481" s="1">
        <v>43867</v>
      </c>
      <c r="B481">
        <v>366.95001200000002</v>
      </c>
      <c r="C481">
        <f t="shared" si="7"/>
        <v>-7.3851192475800128E-3</v>
      </c>
      <c r="D481" s="13">
        <f>LN(B481/B480) - VLOOKUP(A481, 'Risk Free'!A$1:C$784, 3)/252</f>
        <v>-7.4462303586911235E-3</v>
      </c>
      <c r="E481" s="13">
        <f>'S&amp;P'!D482</f>
        <v>-5.4761848002534827E-3</v>
      </c>
    </row>
    <row r="482" spans="1:5" x14ac:dyDescent="0.25">
      <c r="A482" s="1">
        <v>43868</v>
      </c>
      <c r="B482">
        <v>366.76998900000001</v>
      </c>
      <c r="C482">
        <f t="shared" si="7"/>
        <v>-4.9071308773672917E-4</v>
      </c>
      <c r="D482" s="13">
        <f>LN(B482/B481) - VLOOKUP(A482, 'Risk Free'!A$1:C$784, 3)/252</f>
        <v>-5.5142737345101485E-4</v>
      </c>
      <c r="E482" s="13">
        <f>'S&amp;P'!D483</f>
        <v>7.2381442258630836E-3</v>
      </c>
    </row>
    <row r="483" spans="1:5" x14ac:dyDescent="0.25">
      <c r="A483" s="1">
        <v>43871</v>
      </c>
      <c r="B483">
        <v>371.07000699999998</v>
      </c>
      <c r="C483">
        <f t="shared" si="7"/>
        <v>1.1655824314055428E-2</v>
      </c>
      <c r="D483" s="13">
        <f>LN(B483/B482) - VLOOKUP(A483, 'Risk Free'!A$1:C$784, 3)/252</f>
        <v>1.1594316377547492E-2</v>
      </c>
      <c r="E483" s="13">
        <f>'S&amp;P'!D484</f>
        <v>1.6259637945400984E-3</v>
      </c>
    </row>
    <row r="484" spans="1:5" x14ac:dyDescent="0.25">
      <c r="A484" s="1">
        <v>43872</v>
      </c>
      <c r="B484">
        <v>373.69000199999999</v>
      </c>
      <c r="C484">
        <f t="shared" si="7"/>
        <v>7.035839133334945E-3</v>
      </c>
      <c r="D484" s="13">
        <f>LN(B484/B483) - VLOOKUP(A484, 'Risk Free'!A$1:C$784, 3)/252</f>
        <v>6.9747280222238342E-3</v>
      </c>
      <c r="E484" s="13">
        <f>'S&amp;P'!D485</f>
        <v>6.3803596172370986E-3</v>
      </c>
    </row>
    <row r="485" spans="1:5" x14ac:dyDescent="0.25">
      <c r="A485" s="1">
        <v>43873</v>
      </c>
      <c r="B485">
        <v>380.01001000000002</v>
      </c>
      <c r="C485">
        <f t="shared" si="7"/>
        <v>1.6771012426019697E-2</v>
      </c>
      <c r="D485" s="13">
        <f>LN(B485/B484) - VLOOKUP(A485, 'Risk Free'!A$1:C$784, 3)/252</f>
        <v>1.6709504489511761E-2</v>
      </c>
      <c r="E485" s="13">
        <f>'S&amp;P'!D486</f>
        <v>-1.6936782038696732E-3</v>
      </c>
    </row>
    <row r="486" spans="1:5" x14ac:dyDescent="0.25">
      <c r="A486" s="1">
        <v>43874</v>
      </c>
      <c r="B486">
        <v>381.39999399999999</v>
      </c>
      <c r="C486">
        <f t="shared" si="7"/>
        <v>3.6510829560556252E-3</v>
      </c>
      <c r="D486" s="13">
        <f>LN(B486/B485) - VLOOKUP(A486, 'Risk Free'!A$1:C$784, 3)/252</f>
        <v>3.5891781941508635E-3</v>
      </c>
      <c r="E486" s="13">
        <f>'S&amp;P'!D487</f>
        <v>1.7803367973247043E-3</v>
      </c>
    </row>
    <row r="487" spans="1:5" x14ac:dyDescent="0.25">
      <c r="A487" s="1">
        <v>43875</v>
      </c>
      <c r="B487">
        <v>380.39999399999999</v>
      </c>
      <c r="C487">
        <f t="shared" si="7"/>
        <v>-2.6253625364386014E-3</v>
      </c>
      <c r="D487" s="13">
        <f>LN(B487/B486) - VLOOKUP(A487, 'Risk Free'!A$1:C$784, 3)/252</f>
        <v>-2.6868704729465379E-3</v>
      </c>
      <c r="E487" s="13">
        <f>'S&amp;P'!D488</f>
        <v>-2.9857595148174991E-3</v>
      </c>
    </row>
    <row r="488" spans="1:5" x14ac:dyDescent="0.25">
      <c r="A488" s="1">
        <v>43879</v>
      </c>
      <c r="B488">
        <v>387.77999899999998</v>
      </c>
      <c r="C488">
        <f t="shared" si="7"/>
        <v>1.9214851025712697E-2</v>
      </c>
      <c r="D488" s="13">
        <f>LN(B488/B487) - VLOOKUP(A488, 'Risk Free'!A$1:C$784, 3)/252</f>
        <v>1.9153343089204761E-2</v>
      </c>
      <c r="E488" s="13">
        <f>'S&amp;P'!D489</f>
        <v>4.6332807779330982E-3</v>
      </c>
    </row>
    <row r="489" spans="1:5" x14ac:dyDescent="0.25">
      <c r="A489" s="1">
        <v>43880</v>
      </c>
      <c r="B489">
        <v>386.19000199999999</v>
      </c>
      <c r="C489">
        <f t="shared" si="7"/>
        <v>-4.1086844056265233E-3</v>
      </c>
      <c r="D489" s="13">
        <f>LN(B489/B488) - VLOOKUP(A489, 'Risk Free'!A$1:C$784, 3)/252</f>
        <v>-4.1701923421344602E-3</v>
      </c>
      <c r="E489" s="13">
        <f>'S&amp;P'!D490</f>
        <v>-3.8843484143388837E-3</v>
      </c>
    </row>
    <row r="490" spans="1:5" x14ac:dyDescent="0.25">
      <c r="A490" s="1">
        <v>43881</v>
      </c>
      <c r="B490">
        <v>386</v>
      </c>
      <c r="C490">
        <f t="shared" si="7"/>
        <v>-4.9211205361984929E-4</v>
      </c>
      <c r="D490" s="13">
        <f>LN(B490/B489) - VLOOKUP(A490, 'Risk Free'!A$1:C$784, 3)/252</f>
        <v>-5.5361999012778584E-4</v>
      </c>
      <c r="E490" s="13">
        <f>'S&amp;P'!D491</f>
        <v>-1.0634529308607697E-2</v>
      </c>
    </row>
    <row r="491" spans="1:5" x14ac:dyDescent="0.25">
      <c r="A491" s="1">
        <v>43882</v>
      </c>
      <c r="B491">
        <v>380.07000699999998</v>
      </c>
      <c r="C491">
        <f t="shared" si="7"/>
        <v>-1.5481904765099653E-2</v>
      </c>
      <c r="D491" s="13">
        <f>LN(B491/B490) - VLOOKUP(A491, 'Risk Free'!A$1:C$784, 3)/252</f>
        <v>-1.5542619050813939E-2</v>
      </c>
      <c r="E491" s="13">
        <f>'S&amp;P'!D492</f>
        <v>-3.4147569930045273E-2</v>
      </c>
    </row>
    <row r="492" spans="1:5" x14ac:dyDescent="0.25">
      <c r="A492" s="1">
        <v>43885</v>
      </c>
      <c r="B492">
        <v>368.70001200000002</v>
      </c>
      <c r="C492">
        <f t="shared" si="7"/>
        <v>-3.0372126912846884E-2</v>
      </c>
      <c r="D492" s="13">
        <f>LN(B492/B491) - VLOOKUP(A492, 'Risk Free'!A$1:C$784, 3)/252</f>
        <v>-3.0431650722370692E-2</v>
      </c>
      <c r="E492" s="13">
        <f>'S&amp;P'!D493</f>
        <v>-3.0807448997623076E-2</v>
      </c>
    </row>
    <row r="493" spans="1:5" x14ac:dyDescent="0.25">
      <c r="A493" s="1">
        <v>43886</v>
      </c>
      <c r="B493">
        <v>360.08999599999999</v>
      </c>
      <c r="C493">
        <f t="shared" si="7"/>
        <v>-2.3629348689855459E-2</v>
      </c>
      <c r="D493" s="13">
        <f>LN(B493/B492) - VLOOKUP(A493, 'Risk Free'!A$1:C$784, 3)/252</f>
        <v>-2.3688872499379267E-2</v>
      </c>
      <c r="E493" s="13">
        <f>'S&amp;P'!D494</f>
        <v>-3.8451991502548239E-3</v>
      </c>
    </row>
    <row r="494" spans="1:5" x14ac:dyDescent="0.25">
      <c r="A494" s="1">
        <v>43887</v>
      </c>
      <c r="B494">
        <v>379.23998999999998</v>
      </c>
      <c r="C494">
        <f t="shared" si="7"/>
        <v>5.1815234584202591E-2</v>
      </c>
      <c r="D494" s="13">
        <f>LN(B494/B493) - VLOOKUP(A494, 'Risk Free'!A$1:C$784, 3)/252</f>
        <v>5.1755710774678783E-2</v>
      </c>
      <c r="E494" s="13">
        <f>'S&amp;P'!D495</f>
        <v>-4.5224523307002037E-2</v>
      </c>
    </row>
    <row r="495" spans="1:5" x14ac:dyDescent="0.25">
      <c r="A495" s="1">
        <v>43888</v>
      </c>
      <c r="B495">
        <v>371.709991</v>
      </c>
      <c r="C495">
        <f t="shared" si="7"/>
        <v>-2.0055267535605482E-2</v>
      </c>
      <c r="D495" s="13">
        <f>LN(B495/B494) - VLOOKUP(A495, 'Risk Free'!A$1:C$784, 3)/252</f>
        <v>-2.0111616741954687E-2</v>
      </c>
      <c r="E495" s="13">
        <f>'S&amp;P'!D496</f>
        <v>-8.3220530888790251E-3</v>
      </c>
    </row>
    <row r="496" spans="1:5" x14ac:dyDescent="0.25">
      <c r="A496" s="1">
        <v>43889</v>
      </c>
      <c r="B496">
        <v>369.02999899999998</v>
      </c>
      <c r="C496">
        <f t="shared" si="7"/>
        <v>-7.2360173066295108E-3</v>
      </c>
      <c r="D496" s="13">
        <f>LN(B496/B495) - VLOOKUP(A496, 'Risk Free'!A$1:C$784, 3)/252</f>
        <v>-7.2856204812326852E-3</v>
      </c>
      <c r="E496" s="13">
        <f>'S&amp;P'!D497</f>
        <v>4.4967214379127075E-2</v>
      </c>
    </row>
    <row r="497" spans="1:5" x14ac:dyDescent="0.25">
      <c r="A497" s="1">
        <v>43892</v>
      </c>
      <c r="B497">
        <v>381.04998799999998</v>
      </c>
      <c r="C497">
        <f t="shared" si="7"/>
        <v>3.2052629781199334E-2</v>
      </c>
      <c r="D497" s="13">
        <f>LN(B497/B496) - VLOOKUP(A497, 'Risk Free'!A$1:C$784, 3)/252</f>
        <v>3.2008978987548536E-2</v>
      </c>
      <c r="E497" s="13">
        <f>'S&amp;P'!D498</f>
        <v>-2.8547435023810061E-2</v>
      </c>
    </row>
    <row r="498" spans="1:5" x14ac:dyDescent="0.25">
      <c r="A498" s="1">
        <v>43893</v>
      </c>
      <c r="B498">
        <v>368.76998900000001</v>
      </c>
      <c r="C498">
        <f t="shared" si="7"/>
        <v>-3.2757454977710154E-2</v>
      </c>
      <c r="D498" s="13">
        <f>LN(B498/B497) - VLOOKUP(A498, 'Risk Free'!A$1:C$784, 3)/252</f>
        <v>-3.2794359739614913E-2</v>
      </c>
      <c r="E498" s="13">
        <f>'S&amp;P'!D499</f>
        <v>4.1308176337467084E-2</v>
      </c>
    </row>
    <row r="499" spans="1:5" x14ac:dyDescent="0.25">
      <c r="A499" s="1">
        <v>43894</v>
      </c>
      <c r="B499">
        <v>383.790009</v>
      </c>
      <c r="C499">
        <f t="shared" si="7"/>
        <v>3.9922437804891756E-2</v>
      </c>
      <c r="D499" s="13">
        <f>LN(B499/B498) - VLOOKUP(A499, 'Risk Free'!A$1:C$784, 3)/252</f>
        <v>3.9894263201717149E-2</v>
      </c>
      <c r="E499" s="13">
        <f>'S&amp;P'!D500</f>
        <v>-3.4534931973902866E-2</v>
      </c>
    </row>
    <row r="500" spans="1:5" x14ac:dyDescent="0.25">
      <c r="A500" s="1">
        <v>43895</v>
      </c>
      <c r="B500">
        <v>372.77999899999998</v>
      </c>
      <c r="C500">
        <f t="shared" si="7"/>
        <v>-2.9107120826267287E-2</v>
      </c>
      <c r="D500" s="13">
        <f>LN(B500/B499) - VLOOKUP(A500, 'Risk Free'!A$1:C$784, 3)/252</f>
        <v>-2.9131327175473638E-2</v>
      </c>
      <c r="E500" s="13">
        <f>'S&amp;P'!D501</f>
        <v>-1.7218859597477182E-2</v>
      </c>
    </row>
    <row r="501" spans="1:5" x14ac:dyDescent="0.25">
      <c r="A501" s="1">
        <v>43896</v>
      </c>
      <c r="B501">
        <v>368.97000100000002</v>
      </c>
      <c r="C501">
        <f t="shared" si="7"/>
        <v>-1.0273087988433776E-2</v>
      </c>
      <c r="D501" s="13">
        <f>LN(B501/B500) - VLOOKUP(A501, 'Risk Free'!A$1:C$784, 3)/252</f>
        <v>-1.0290945131290918E-2</v>
      </c>
      <c r="E501" s="13">
        <f>'S&amp;P'!D502</f>
        <v>-7.9023093260965044E-2</v>
      </c>
    </row>
    <row r="502" spans="1:5" x14ac:dyDescent="0.25">
      <c r="A502" s="1">
        <v>43899</v>
      </c>
      <c r="B502">
        <v>346.48998999999998</v>
      </c>
      <c r="C502">
        <f t="shared" si="7"/>
        <v>-6.2861413308899342E-2</v>
      </c>
      <c r="D502" s="13">
        <f>LN(B502/B501) - VLOOKUP(A502, 'Risk Free'!A$1:C$784, 3)/252</f>
        <v>-6.287411172159775E-2</v>
      </c>
      <c r="E502" s="13">
        <f>'S&amp;P'!D503</f>
        <v>4.8198017043736718E-2</v>
      </c>
    </row>
    <row r="503" spans="1:5" x14ac:dyDescent="0.25">
      <c r="A503" s="1">
        <v>43900</v>
      </c>
      <c r="B503">
        <v>364.13000499999998</v>
      </c>
      <c r="C503">
        <f t="shared" si="7"/>
        <v>4.9657031141136489E-2</v>
      </c>
      <c r="D503" s="13">
        <f>LN(B503/B502) - VLOOKUP(A503, 'Risk Free'!A$1:C$784, 3)/252</f>
        <v>4.9639967649072997E-2</v>
      </c>
      <c r="E503" s="13">
        <f>'S&amp;P'!D504</f>
        <v>-5.011912667868057E-2</v>
      </c>
    </row>
    <row r="504" spans="1:5" x14ac:dyDescent="0.25">
      <c r="A504" s="1">
        <v>43901</v>
      </c>
      <c r="B504">
        <v>349.92001299999998</v>
      </c>
      <c r="C504">
        <f t="shared" si="7"/>
        <v>-3.9806366385107587E-2</v>
      </c>
      <c r="D504" s="13">
        <f>LN(B504/B503) - VLOOKUP(A504, 'Risk Free'!A$1:C$784, 3)/252</f>
        <v>-3.9822636226377425E-2</v>
      </c>
      <c r="E504" s="13">
        <f>'S&amp;P'!D505</f>
        <v>-9.9957947084102675E-2</v>
      </c>
    </row>
    <row r="505" spans="1:5" x14ac:dyDescent="0.25">
      <c r="A505" s="1">
        <v>43902</v>
      </c>
      <c r="B505">
        <v>315.25</v>
      </c>
      <c r="C505">
        <f t="shared" si="7"/>
        <v>-0.10433861923477684</v>
      </c>
      <c r="D505" s="13">
        <f>LN(B505/B504) - VLOOKUP(A505, 'Risk Free'!A$1:C$784, 3)/252</f>
        <v>-0.10435171447287209</v>
      </c>
      <c r="E505" s="13">
        <f>'S&amp;P'!D506</f>
        <v>8.8797642155032316E-2</v>
      </c>
    </row>
    <row r="506" spans="1:5" x14ac:dyDescent="0.25">
      <c r="A506" s="1">
        <v>43903</v>
      </c>
      <c r="B506">
        <v>336.29998799999998</v>
      </c>
      <c r="C506">
        <f t="shared" si="7"/>
        <v>6.4637608218767878E-2</v>
      </c>
      <c r="D506" s="13">
        <f>LN(B506/B505) - VLOOKUP(A506, 'Risk Free'!A$1:C$784, 3)/252</f>
        <v>6.4626893933053597E-2</v>
      </c>
      <c r="E506" s="13">
        <f>'S&amp;P'!D507</f>
        <v>-0.12766166496599707</v>
      </c>
    </row>
    <row r="507" spans="1:5" x14ac:dyDescent="0.25">
      <c r="A507" s="1">
        <v>43906</v>
      </c>
      <c r="B507">
        <v>298.83999599999999</v>
      </c>
      <c r="C507">
        <f t="shared" si="7"/>
        <v>-0.11809528334128552</v>
      </c>
      <c r="D507" s="13">
        <f>LN(B507/B506) - VLOOKUP(A507, 'Risk Free'!A$1:C$784, 3)/252</f>
        <v>-0.11810480715080933</v>
      </c>
      <c r="E507" s="13">
        <f>'S&amp;P'!D508</f>
        <v>5.8218747008202017E-2</v>
      </c>
    </row>
    <row r="508" spans="1:5" x14ac:dyDescent="0.25">
      <c r="A508" s="1">
        <v>43907</v>
      </c>
      <c r="B508">
        <v>319.75</v>
      </c>
      <c r="C508">
        <f t="shared" si="7"/>
        <v>6.7631140736440748E-2</v>
      </c>
      <c r="D508" s="13">
        <f>LN(B508/B507) - VLOOKUP(A508, 'Risk Free'!A$1:C$784, 3)/252</f>
        <v>6.762360105390107E-2</v>
      </c>
      <c r="E508" s="13">
        <f>'S&amp;P'!D509</f>
        <v>-5.3223129872218194E-2</v>
      </c>
    </row>
    <row r="509" spans="1:5" x14ac:dyDescent="0.25">
      <c r="A509" s="1">
        <v>43908</v>
      </c>
      <c r="B509">
        <v>315.47000100000002</v>
      </c>
      <c r="C509">
        <f t="shared" si="7"/>
        <v>-1.3475846992114519E-2</v>
      </c>
      <c r="D509" s="13">
        <f>LN(B509/B508) - VLOOKUP(A509, 'Risk Free'!A$1:C$784, 3)/252</f>
        <v>-1.3476640642908169E-2</v>
      </c>
      <c r="E509" s="13">
        <f>'S&amp;P'!D510</f>
        <v>4.6952589758336568E-3</v>
      </c>
    </row>
    <row r="510" spans="1:5" x14ac:dyDescent="0.25">
      <c r="A510" s="1">
        <v>43909</v>
      </c>
      <c r="B510">
        <v>332.02999899999998</v>
      </c>
      <c r="C510">
        <f t="shared" si="7"/>
        <v>5.1161729801308432E-2</v>
      </c>
      <c r="D510" s="13">
        <f>LN(B510/B509) - VLOOKUP(A510, 'Risk Free'!A$1:C$784, 3)/252</f>
        <v>5.1160142499721131E-2</v>
      </c>
      <c r="E510" s="13">
        <f>'S&amp;P'!D511</f>
        <v>-4.4329618870142626E-2</v>
      </c>
    </row>
    <row r="511" spans="1:5" x14ac:dyDescent="0.25">
      <c r="A511" s="1">
        <v>43910</v>
      </c>
      <c r="B511">
        <v>332.82998700000002</v>
      </c>
      <c r="C511">
        <f t="shared" si="7"/>
        <v>2.4064867879499759E-3</v>
      </c>
      <c r="D511" s="13">
        <f>LN(B511/B510) - VLOOKUP(A511, 'Risk Free'!A$1:C$784, 3)/252</f>
        <v>2.4045026609658491E-3</v>
      </c>
      <c r="E511" s="13">
        <f>'S&amp;P'!D512</f>
        <v>-2.9732284908053595E-2</v>
      </c>
    </row>
    <row r="512" spans="1:5" x14ac:dyDescent="0.25">
      <c r="A512" s="1">
        <v>43913</v>
      </c>
      <c r="B512">
        <v>360.26998900000001</v>
      </c>
      <c r="C512">
        <f t="shared" si="7"/>
        <v>7.9221909751949093E-2</v>
      </c>
      <c r="D512" s="13">
        <f>LN(B512/B511) - VLOOKUP(A512, 'Risk Free'!A$1:C$784, 3)/252</f>
        <v>7.9221116101155439E-2</v>
      </c>
      <c r="E512" s="13">
        <f>'S&amp;P'!D513</f>
        <v>8.9682760122819671E-2</v>
      </c>
    </row>
    <row r="513" spans="1:5" x14ac:dyDescent="0.25">
      <c r="A513" s="1">
        <v>43914</v>
      </c>
      <c r="B513">
        <v>357.32000699999998</v>
      </c>
      <c r="C513">
        <f t="shared" si="7"/>
        <v>-8.2219613841238472E-3</v>
      </c>
      <c r="D513" s="13">
        <f>LN(B513/B512) - VLOOKUP(A513, 'Risk Free'!A$1:C$784, 3)/252</f>
        <v>-8.2223582095206724E-3</v>
      </c>
      <c r="E513" s="13">
        <f>'S&amp;P'!D514</f>
        <v>1.14705859760664E-2</v>
      </c>
    </row>
    <row r="514" spans="1:5" x14ac:dyDescent="0.25">
      <c r="A514" s="1">
        <v>43915</v>
      </c>
      <c r="B514">
        <v>342.39001500000001</v>
      </c>
      <c r="C514">
        <f t="shared" si="7"/>
        <v>-4.268127638061317E-2</v>
      </c>
      <c r="D514" s="13">
        <f>LN(B514/B513) - VLOOKUP(A514, 'Risk Free'!A$1:C$784, 3)/252</f>
        <v>-4.2679689079025869E-2</v>
      </c>
      <c r="E514" s="13">
        <f>'S&amp;P'!D515</f>
        <v>6.0545812878651885E-2</v>
      </c>
    </row>
    <row r="515" spans="1:5" x14ac:dyDescent="0.25">
      <c r="A515" s="1">
        <v>43916</v>
      </c>
      <c r="B515">
        <v>362.98998999999998</v>
      </c>
      <c r="C515">
        <f t="shared" si="7"/>
        <v>5.8424776083748742E-2</v>
      </c>
      <c r="D515" s="13">
        <f>LN(B515/B514) - VLOOKUP(A515, 'Risk Free'!A$1:C$784, 3)/252</f>
        <v>5.842676021073287E-2</v>
      </c>
      <c r="E515" s="13">
        <f>'S&amp;P'!D516</f>
        <v>-3.4268998498819953E-2</v>
      </c>
    </row>
    <row r="516" spans="1:5" x14ac:dyDescent="0.25">
      <c r="A516" s="1">
        <v>43917</v>
      </c>
      <c r="B516">
        <v>357.11999500000002</v>
      </c>
      <c r="C516">
        <f t="shared" ref="C516:C579" si="8">LN(B516/B515)</f>
        <v>-1.630341237506144E-2</v>
      </c>
      <c r="D516" s="13">
        <f>LN(B516/B515) - VLOOKUP(A516, 'Risk Free'!A$1:C$784, 3)/252</f>
        <v>-1.6304602851251918E-2</v>
      </c>
      <c r="E516" s="13">
        <f>'S&amp;P'!D517</f>
        <v>3.2961854316693615E-2</v>
      </c>
    </row>
    <row r="517" spans="1:5" x14ac:dyDescent="0.25">
      <c r="A517" s="1">
        <v>43920</v>
      </c>
      <c r="B517">
        <v>370.959991</v>
      </c>
      <c r="C517">
        <f t="shared" si="8"/>
        <v>3.8022370069833965E-2</v>
      </c>
      <c r="D517" s="13">
        <f>LN(B517/B516) - VLOOKUP(A517, 'Risk Free'!A$1:C$784, 3)/252</f>
        <v>3.8017608165072062E-2</v>
      </c>
      <c r="E517" s="13">
        <f>'S&amp;P'!D518</f>
        <v>-1.6146747052427562E-2</v>
      </c>
    </row>
    <row r="518" spans="1:5" x14ac:dyDescent="0.25">
      <c r="A518" s="1">
        <v>43921</v>
      </c>
      <c r="B518">
        <v>375.5</v>
      </c>
      <c r="C518">
        <f t="shared" si="8"/>
        <v>1.2164255382360245E-2</v>
      </c>
      <c r="D518" s="13">
        <f>LN(B518/B517) - VLOOKUP(A518, 'Risk Free'!A$1:C$784, 3)/252</f>
        <v>1.2159890302995165E-2</v>
      </c>
      <c r="E518" s="13">
        <f>'S&amp;P'!D519</f>
        <v>-4.5149900155723698E-2</v>
      </c>
    </row>
    <row r="519" spans="1:5" x14ac:dyDescent="0.25">
      <c r="A519" s="1">
        <v>43922</v>
      </c>
      <c r="B519">
        <v>364.07998700000002</v>
      </c>
      <c r="C519">
        <f t="shared" si="8"/>
        <v>-3.0884883202241691E-2</v>
      </c>
      <c r="D519" s="13">
        <f>LN(B519/B518) - VLOOKUP(A519, 'Risk Free'!A$1:C$784, 3)/252</f>
        <v>-3.088845463081312E-2</v>
      </c>
      <c r="E519" s="13">
        <f>'S&amp;P'!D520</f>
        <v>2.2569124275051547E-2</v>
      </c>
    </row>
    <row r="520" spans="1:5" x14ac:dyDescent="0.25">
      <c r="A520" s="1">
        <v>43923</v>
      </c>
      <c r="B520">
        <v>370.07998700000002</v>
      </c>
      <c r="C520">
        <f t="shared" si="8"/>
        <v>1.6345575353640805E-2</v>
      </c>
      <c r="D520" s="13">
        <f>LN(B520/B519) - VLOOKUP(A520, 'Risk Free'!A$1:C$784, 3)/252</f>
        <v>1.6342003925069376E-2</v>
      </c>
      <c r="E520" s="13">
        <f>'S&amp;P'!D521</f>
        <v>-1.525682848592186E-2</v>
      </c>
    </row>
    <row r="521" spans="1:5" x14ac:dyDescent="0.25">
      <c r="A521" s="1">
        <v>43924</v>
      </c>
      <c r="B521">
        <v>361.76001000000002</v>
      </c>
      <c r="C521">
        <f t="shared" si="8"/>
        <v>-2.2738127183293148E-2</v>
      </c>
      <c r="D521" s="13">
        <f>LN(B521/B520) - VLOOKUP(A521, 'Risk Free'!A$1:C$784, 3)/252</f>
        <v>-2.2742095437261401E-2</v>
      </c>
      <c r="E521" s="13">
        <f>'S&amp;P'!D522</f>
        <v>6.7962278186733657E-2</v>
      </c>
    </row>
    <row r="522" spans="1:5" x14ac:dyDescent="0.25">
      <c r="A522" s="1">
        <v>43927</v>
      </c>
      <c r="B522">
        <v>379.959991</v>
      </c>
      <c r="C522">
        <f t="shared" si="8"/>
        <v>4.908492416298206E-2</v>
      </c>
      <c r="D522" s="13">
        <f>LN(B522/B521) - VLOOKUP(A522, 'Risk Free'!A$1:C$784, 3)/252</f>
        <v>4.9078971782029676E-2</v>
      </c>
      <c r="E522" s="13">
        <f>'S&amp;P'!D523</f>
        <v>-1.6098872185078632E-3</v>
      </c>
    </row>
    <row r="523" spans="1:5" x14ac:dyDescent="0.25">
      <c r="A523" s="1">
        <v>43928</v>
      </c>
      <c r="B523">
        <v>372.27999899999998</v>
      </c>
      <c r="C523">
        <f t="shared" si="8"/>
        <v>-2.0419703703918157E-2</v>
      </c>
      <c r="D523" s="13">
        <f>LN(B523/B522) - VLOOKUP(A523, 'Risk Free'!A$1:C$784, 3)/252</f>
        <v>-2.0425259259473715E-2</v>
      </c>
      <c r="E523" s="13">
        <f>'S&amp;P'!D524</f>
        <v>3.3480615085959793E-2</v>
      </c>
    </row>
    <row r="524" spans="1:5" x14ac:dyDescent="0.25">
      <c r="A524" s="1">
        <v>43929</v>
      </c>
      <c r="B524">
        <v>371.11999500000002</v>
      </c>
      <c r="C524">
        <f t="shared" si="8"/>
        <v>-3.1208096606024902E-3</v>
      </c>
      <c r="D524" s="13">
        <f>LN(B524/B523) - VLOOKUP(A524, 'Risk Free'!A$1:C$784, 3)/252</f>
        <v>-3.1295398193326488E-3</v>
      </c>
      <c r="E524" s="13">
        <f>'S&amp;P'!D525</f>
        <v>1.4373518063305675E-2</v>
      </c>
    </row>
    <row r="525" spans="1:5" x14ac:dyDescent="0.25">
      <c r="A525" s="1">
        <v>43930</v>
      </c>
      <c r="B525">
        <v>370.72000100000002</v>
      </c>
      <c r="C525">
        <f t="shared" si="8"/>
        <v>-1.0783835892372873E-3</v>
      </c>
      <c r="D525" s="13">
        <f>LN(B525/B524) - VLOOKUP(A525, 'Risk Free'!A$1:C$784, 3)/252</f>
        <v>-1.0883042241579223E-3</v>
      </c>
      <c r="E525" s="13">
        <f>'S&amp;P'!D526</f>
        <v>-1.0166309967666735E-2</v>
      </c>
    </row>
    <row r="526" spans="1:5" x14ac:dyDescent="0.25">
      <c r="A526" s="1">
        <v>43934</v>
      </c>
      <c r="B526">
        <v>396.72000100000002</v>
      </c>
      <c r="C526">
        <f t="shared" si="8"/>
        <v>6.7783681320028336E-2</v>
      </c>
      <c r="D526" s="13">
        <f>LN(B526/B525) - VLOOKUP(A526, 'Risk Free'!A$1:C$784, 3)/252</f>
        <v>6.7773363859710875E-2</v>
      </c>
      <c r="E526" s="13">
        <f>'S&amp;P'!D527</f>
        <v>3.0106560042519891E-2</v>
      </c>
    </row>
    <row r="527" spans="1:5" x14ac:dyDescent="0.25">
      <c r="A527" s="1">
        <v>43935</v>
      </c>
      <c r="B527">
        <v>413.54998799999998</v>
      </c>
      <c r="C527">
        <f t="shared" si="8"/>
        <v>4.1547652419319535E-2</v>
      </c>
      <c r="D527" s="13">
        <f>LN(B527/B526) - VLOOKUP(A527, 'Risk Free'!A$1:C$784, 3)/252</f>
        <v>4.1539715911383029E-2</v>
      </c>
      <c r="E527" s="13">
        <f>'S&amp;P'!D528</f>
        <v>-2.2282306234567929E-2</v>
      </c>
    </row>
    <row r="528" spans="1:5" x14ac:dyDescent="0.25">
      <c r="A528" s="1">
        <v>43936</v>
      </c>
      <c r="B528">
        <v>426.75</v>
      </c>
      <c r="C528">
        <f t="shared" si="8"/>
        <v>3.141996455368249E-2</v>
      </c>
      <c r="D528" s="13">
        <f>LN(B528/B527) - VLOOKUP(A528, 'Risk Free'!A$1:C$784, 3)/252</f>
        <v>3.1414408998126933E-2</v>
      </c>
      <c r="E528" s="13">
        <f>'S&amp;P'!D529</f>
        <v>5.794303436881804E-3</v>
      </c>
    </row>
    <row r="529" spans="1:5" x14ac:dyDescent="0.25">
      <c r="A529" s="1">
        <v>43937</v>
      </c>
      <c r="B529">
        <v>439.17001299999998</v>
      </c>
      <c r="C529">
        <f t="shared" si="8"/>
        <v>2.8688249778173035E-2</v>
      </c>
      <c r="D529" s="13">
        <f>LN(B529/B528) - VLOOKUP(A529, 'Risk Free'!A$1:C$784, 3)/252</f>
        <v>2.8682694222617478E-2</v>
      </c>
      <c r="E529" s="13">
        <f>'S&amp;P'!D530</f>
        <v>2.6436167174423569E-2</v>
      </c>
    </row>
    <row r="530" spans="1:5" x14ac:dyDescent="0.25">
      <c r="A530" s="1">
        <v>43938</v>
      </c>
      <c r="B530">
        <v>422.959991</v>
      </c>
      <c r="C530">
        <f t="shared" si="8"/>
        <v>-3.7609020804136334E-2</v>
      </c>
      <c r="D530" s="13">
        <f>LN(B530/B529) - VLOOKUP(A530, 'Risk Free'!A$1:C$784, 3)/252</f>
        <v>-3.7613782708898237E-2</v>
      </c>
      <c r="E530" s="13">
        <f>'S&amp;P'!D531</f>
        <v>-1.8047556004552271E-2</v>
      </c>
    </row>
    <row r="531" spans="1:5" x14ac:dyDescent="0.25">
      <c r="A531" s="1">
        <v>43941</v>
      </c>
      <c r="B531">
        <v>437.48998999999998</v>
      </c>
      <c r="C531">
        <f t="shared" si="8"/>
        <v>3.3776234887331308E-2</v>
      </c>
      <c r="D531" s="13">
        <f>LN(B531/B530) - VLOOKUP(A531, 'Risk Free'!A$1:C$784, 3)/252</f>
        <v>3.3771472982569405E-2</v>
      </c>
      <c r="E531" s="13">
        <f>'S&amp;P'!D532</f>
        <v>-3.1159532859160542E-2</v>
      </c>
    </row>
    <row r="532" spans="1:5" x14ac:dyDescent="0.25">
      <c r="A532" s="1">
        <v>43942</v>
      </c>
      <c r="B532">
        <v>433.82998700000002</v>
      </c>
      <c r="C532">
        <f t="shared" si="8"/>
        <v>-8.4011032067625915E-3</v>
      </c>
      <c r="D532" s="13">
        <f>LN(B532/B531) - VLOOKUP(A532, 'Risk Free'!A$1:C$784, 3)/252</f>
        <v>-8.4054682861276712E-3</v>
      </c>
      <c r="E532" s="13">
        <f>'S&amp;P'!D533</f>
        <v>2.2666539157339294E-2</v>
      </c>
    </row>
    <row r="533" spans="1:5" x14ac:dyDescent="0.25">
      <c r="A533" s="1">
        <v>43943</v>
      </c>
      <c r="B533">
        <v>421.42001299999998</v>
      </c>
      <c r="C533">
        <f t="shared" si="8"/>
        <v>-2.9022730392409372E-2</v>
      </c>
      <c r="D533" s="13">
        <f>LN(B533/B532) - VLOOKUP(A533, 'Risk Free'!A$1:C$784, 3)/252</f>
        <v>-2.9027492297171276E-2</v>
      </c>
      <c r="E533" s="13">
        <f>'S&amp;P'!D534</f>
        <v>-5.4392926039193129E-4</v>
      </c>
    </row>
    <row r="534" spans="1:5" x14ac:dyDescent="0.25">
      <c r="A534" s="1">
        <v>43944</v>
      </c>
      <c r="B534">
        <v>426.70001200000002</v>
      </c>
      <c r="C534">
        <f t="shared" si="8"/>
        <v>1.245122638001097E-2</v>
      </c>
      <c r="D534" s="13">
        <f>LN(B534/B533) - VLOOKUP(A534, 'Risk Free'!A$1:C$784, 3)/252</f>
        <v>1.244686130064589E-2</v>
      </c>
      <c r="E534" s="13">
        <f>'S&amp;P'!D535</f>
        <v>1.38173495569577E-2</v>
      </c>
    </row>
    <row r="535" spans="1:5" x14ac:dyDescent="0.25">
      <c r="A535" s="1">
        <v>43945</v>
      </c>
      <c r="B535">
        <v>424.98998999999998</v>
      </c>
      <c r="C535">
        <f t="shared" si="8"/>
        <v>-4.0156026108914122E-3</v>
      </c>
      <c r="D535" s="13">
        <f>LN(B535/B534) - VLOOKUP(A535, 'Risk Free'!A$1:C$784, 3)/252</f>
        <v>-4.0203645156533172E-3</v>
      </c>
      <c r="E535" s="13">
        <f>'S&amp;P'!D536</f>
        <v>1.4602109619687267E-2</v>
      </c>
    </row>
    <row r="536" spans="1:5" x14ac:dyDescent="0.25">
      <c r="A536" s="1">
        <v>43948</v>
      </c>
      <c r="B536">
        <v>421.38000499999998</v>
      </c>
      <c r="C536">
        <f t="shared" si="8"/>
        <v>-8.530564441107117E-3</v>
      </c>
      <c r="D536" s="13">
        <f>LN(B536/B535) - VLOOKUP(A536, 'Risk Free'!A$1:C$784, 3)/252</f>
        <v>-8.535326345869022E-3</v>
      </c>
      <c r="E536" s="13">
        <f>'S&amp;P'!D537</f>
        <v>-5.2605045394849169E-3</v>
      </c>
    </row>
    <row r="537" spans="1:5" x14ac:dyDescent="0.25">
      <c r="A537" s="1">
        <v>43949</v>
      </c>
      <c r="B537">
        <v>403.82998700000002</v>
      </c>
      <c r="C537">
        <f t="shared" si="8"/>
        <v>-4.2541086132411365E-2</v>
      </c>
      <c r="D537" s="13">
        <f>LN(B537/B536) - VLOOKUP(A537, 'Risk Free'!A$1:C$784, 3)/252</f>
        <v>-4.2545451211776442E-2</v>
      </c>
      <c r="E537" s="13">
        <f>'S&amp;P'!D538</f>
        <v>2.6232694953280986E-2</v>
      </c>
    </row>
    <row r="538" spans="1:5" x14ac:dyDescent="0.25">
      <c r="A538" s="1">
        <v>43950</v>
      </c>
      <c r="B538">
        <v>411.89001500000001</v>
      </c>
      <c r="C538">
        <f t="shared" si="8"/>
        <v>1.9762394695153555E-2</v>
      </c>
      <c r="D538" s="13">
        <f>LN(B538/B537) - VLOOKUP(A538, 'Risk Free'!A$1:C$784, 3)/252</f>
        <v>1.9758426441185303E-2</v>
      </c>
      <c r="E538" s="13">
        <f>'S&amp;P'!D539</f>
        <v>-9.258687953837089E-3</v>
      </c>
    </row>
    <row r="539" spans="1:5" x14ac:dyDescent="0.25">
      <c r="A539" s="1">
        <v>43951</v>
      </c>
      <c r="B539">
        <v>419.85000600000001</v>
      </c>
      <c r="C539">
        <f t="shared" si="8"/>
        <v>1.9141159092889617E-2</v>
      </c>
      <c r="D539" s="13">
        <f>LN(B539/B538) - VLOOKUP(A539, 'Risk Free'!A$1:C$784, 3)/252</f>
        <v>1.9137587664318188E-2</v>
      </c>
      <c r="E539" s="13">
        <f>'S&amp;P'!D540</f>
        <v>-2.8464982591590721E-2</v>
      </c>
    </row>
    <row r="540" spans="1:5" x14ac:dyDescent="0.25">
      <c r="A540" s="1">
        <v>43952</v>
      </c>
      <c r="B540">
        <v>415.26998900000001</v>
      </c>
      <c r="C540">
        <f t="shared" si="8"/>
        <v>-1.0968634318840192E-2</v>
      </c>
      <c r="D540" s="13">
        <f>LN(B540/B539) - VLOOKUP(A540, 'Risk Free'!A$1:C$784, 3)/252</f>
        <v>-1.0973396223602097E-2</v>
      </c>
      <c r="E540" s="13">
        <f>'S&amp;P'!D541</f>
        <v>4.2356534844351403E-3</v>
      </c>
    </row>
    <row r="541" spans="1:5" x14ac:dyDescent="0.25">
      <c r="A541" s="1">
        <v>43955</v>
      </c>
      <c r="B541">
        <v>428.14999399999999</v>
      </c>
      <c r="C541">
        <f t="shared" si="8"/>
        <v>3.0544702856870592E-2</v>
      </c>
      <c r="D541" s="13">
        <f>LN(B541/B540) - VLOOKUP(A541, 'Risk Free'!A$1:C$784, 3)/252</f>
        <v>3.0539544126711862E-2</v>
      </c>
      <c r="E541" s="13">
        <f>'S&amp;P'!D542</f>
        <v>8.9947934593793202E-3</v>
      </c>
    </row>
    <row r="542" spans="1:5" x14ac:dyDescent="0.25">
      <c r="A542" s="1">
        <v>43956</v>
      </c>
      <c r="B542">
        <v>424.67999300000002</v>
      </c>
      <c r="C542">
        <f t="shared" si="8"/>
        <v>-8.1376597960474591E-3</v>
      </c>
      <c r="D542" s="13">
        <f>LN(B542/B541) - VLOOKUP(A542, 'Risk Free'!A$1:C$784, 3)/252</f>
        <v>-8.1428185262061893E-3</v>
      </c>
      <c r="E542" s="13">
        <f>'S&amp;P'!D543</f>
        <v>-7.0086353033622486E-3</v>
      </c>
    </row>
    <row r="543" spans="1:5" x14ac:dyDescent="0.25">
      <c r="A543" s="1">
        <v>43957</v>
      </c>
      <c r="B543">
        <v>434.26001000000002</v>
      </c>
      <c r="C543">
        <f t="shared" si="8"/>
        <v>2.2307528430931742E-2</v>
      </c>
      <c r="D543" s="13">
        <f>LN(B543/B542) - VLOOKUP(A543, 'Risk Free'!A$1:C$784, 3)/252</f>
        <v>2.2302766526169839E-2</v>
      </c>
      <c r="E543" s="13">
        <f>'S&amp;P'!D544</f>
        <v>1.1434583584688502E-2</v>
      </c>
    </row>
    <row r="544" spans="1:5" x14ac:dyDescent="0.25">
      <c r="A544" s="1">
        <v>43958</v>
      </c>
      <c r="B544">
        <v>436.52999899999998</v>
      </c>
      <c r="C544">
        <f t="shared" si="8"/>
        <v>5.2136430561987362E-3</v>
      </c>
      <c r="D544" s="13">
        <f>LN(B544/B543) - VLOOKUP(A544, 'Risk Free'!A$1:C$784, 3)/252</f>
        <v>5.2092779768336565E-3</v>
      </c>
      <c r="E544" s="13">
        <f>'S&amp;P'!D545</f>
        <v>1.6725996157788619E-2</v>
      </c>
    </row>
    <row r="545" spans="1:5" x14ac:dyDescent="0.25">
      <c r="A545" s="1">
        <v>43959</v>
      </c>
      <c r="B545">
        <v>435.54998799999998</v>
      </c>
      <c r="C545">
        <f t="shared" si="8"/>
        <v>-2.2475264359748076E-3</v>
      </c>
      <c r="D545" s="13">
        <f>LN(B545/B544) - VLOOKUP(A545, 'Risk Free'!A$1:C$784, 3)/252</f>
        <v>-2.2522883407367121E-3</v>
      </c>
      <c r="E545" s="13">
        <f>'S&amp;P'!D546</f>
        <v>1.727088642205216E-4</v>
      </c>
    </row>
    <row r="546" spans="1:5" x14ac:dyDescent="0.25">
      <c r="A546" s="1">
        <v>43962</v>
      </c>
      <c r="B546">
        <v>440.51998900000001</v>
      </c>
      <c r="C546">
        <f t="shared" si="8"/>
        <v>1.134624961272479E-2</v>
      </c>
      <c r="D546" s="13">
        <f>LN(B546/B545) - VLOOKUP(A546, 'Risk Free'!A$1:C$784, 3)/252</f>
        <v>1.1341487707962885E-2</v>
      </c>
      <c r="E546" s="13">
        <f>'S&amp;P'!D547</f>
        <v>-2.0762950068545134E-2</v>
      </c>
    </row>
    <row r="547" spans="1:5" x14ac:dyDescent="0.25">
      <c r="A547" s="1">
        <v>43963</v>
      </c>
      <c r="B547">
        <v>431.82000699999998</v>
      </c>
      <c r="C547">
        <f t="shared" si="8"/>
        <v>-1.9946971368027783E-2</v>
      </c>
      <c r="D547" s="13">
        <f>LN(B547/B546) - VLOOKUP(A547, 'Risk Free'!A$1:C$784, 3)/252</f>
        <v>-1.9952130098186513E-2</v>
      </c>
      <c r="E547" s="13">
        <f>'S&amp;P'!D548</f>
        <v>-1.7622114524265264E-2</v>
      </c>
    </row>
    <row r="548" spans="1:5" x14ac:dyDescent="0.25">
      <c r="A548" s="1">
        <v>43964</v>
      </c>
      <c r="B548">
        <v>438.26998900000001</v>
      </c>
      <c r="C548">
        <f t="shared" si="8"/>
        <v>1.4826282755622909E-2</v>
      </c>
      <c r="D548" s="13">
        <f>LN(B548/B547) - VLOOKUP(A548, 'Risk Free'!A$1:C$784, 3)/252</f>
        <v>1.4821124025464179E-2</v>
      </c>
      <c r="E548" s="13">
        <f>'S&amp;P'!D549</f>
        <v>1.1454155899309586E-2</v>
      </c>
    </row>
    <row r="549" spans="1:5" x14ac:dyDescent="0.25">
      <c r="A549" s="1">
        <v>43965</v>
      </c>
      <c r="B549">
        <v>441.95001200000002</v>
      </c>
      <c r="C549">
        <f t="shared" si="8"/>
        <v>8.3616469455007822E-3</v>
      </c>
      <c r="D549" s="13">
        <f>LN(B549/B548) - VLOOKUP(A549, 'Risk Free'!A$1:C$784, 3)/252</f>
        <v>8.3568850407388772E-3</v>
      </c>
      <c r="E549" s="13">
        <f>'S&amp;P'!D550</f>
        <v>3.9139303496734217E-3</v>
      </c>
    </row>
    <row r="550" spans="1:5" x14ac:dyDescent="0.25">
      <c r="A550" s="1">
        <v>43966</v>
      </c>
      <c r="B550">
        <v>454.19000199999999</v>
      </c>
      <c r="C550">
        <f t="shared" si="8"/>
        <v>2.7318836440463547E-2</v>
      </c>
      <c r="D550" s="13">
        <f>LN(B550/B549) - VLOOKUP(A550, 'Risk Free'!A$1:C$784, 3)/252</f>
        <v>2.7314074535701643E-2</v>
      </c>
      <c r="E550" s="13">
        <f>'S&amp;P'!D551</f>
        <v>3.1010062743198143E-2</v>
      </c>
    </row>
    <row r="551" spans="1:5" x14ac:dyDescent="0.25">
      <c r="A551" s="1">
        <v>43969</v>
      </c>
      <c r="B551">
        <v>452.57998700000002</v>
      </c>
      <c r="C551">
        <f t="shared" si="8"/>
        <v>-3.551102730422247E-3</v>
      </c>
      <c r="D551" s="13">
        <f>LN(B551/B550) - VLOOKUP(A551, 'Risk Free'!A$1:C$784, 3)/252</f>
        <v>-3.5562614605809772E-3</v>
      </c>
      <c r="E551" s="13">
        <f>'S&amp;P'!D552</f>
        <v>-1.0544916149584525E-2</v>
      </c>
    </row>
    <row r="552" spans="1:5" x14ac:dyDescent="0.25">
      <c r="A552" s="1">
        <v>43970</v>
      </c>
      <c r="B552">
        <v>451.040009</v>
      </c>
      <c r="C552">
        <f t="shared" si="8"/>
        <v>-3.4084670497041354E-3</v>
      </c>
      <c r="D552" s="13">
        <f>LN(B552/B551) - VLOOKUP(A552, 'Risk Free'!A$1:C$784, 3)/252</f>
        <v>-3.4136257798628657E-3</v>
      </c>
      <c r="E552" s="13">
        <f>'S&amp;P'!D553</f>
        <v>1.6509172513099617E-2</v>
      </c>
    </row>
    <row r="553" spans="1:5" x14ac:dyDescent="0.25">
      <c r="A553" s="1">
        <v>43971</v>
      </c>
      <c r="B553">
        <v>447.67001299999998</v>
      </c>
      <c r="C553">
        <f t="shared" si="8"/>
        <v>-7.499664436651691E-3</v>
      </c>
      <c r="D553" s="13">
        <f>LN(B553/B552) - VLOOKUP(A553, 'Risk Free'!A$1:C$784, 3)/252</f>
        <v>-7.504426341413596E-3</v>
      </c>
      <c r="E553" s="13">
        <f>'S&amp;P'!D554</f>
        <v>-7.808697377385038E-3</v>
      </c>
    </row>
    <row r="554" spans="1:5" x14ac:dyDescent="0.25">
      <c r="A554" s="1">
        <v>43972</v>
      </c>
      <c r="B554">
        <v>436.25</v>
      </c>
      <c r="C554">
        <f t="shared" si="8"/>
        <v>-2.5840909366397987E-2</v>
      </c>
      <c r="D554" s="13">
        <f>LN(B554/B553) - VLOOKUP(A554, 'Risk Free'!A$1:C$784, 3)/252</f>
        <v>-2.584567127115989E-2</v>
      </c>
      <c r="E554" s="13">
        <f>'S&amp;P'!D555</f>
        <v>2.3462036154889582E-3</v>
      </c>
    </row>
    <row r="555" spans="1:5" x14ac:dyDescent="0.25">
      <c r="A555" s="1">
        <v>43973</v>
      </c>
      <c r="B555">
        <v>429.32000699999998</v>
      </c>
      <c r="C555">
        <f t="shared" si="8"/>
        <v>-1.6012895598459299E-2</v>
      </c>
      <c r="D555" s="13">
        <f>LN(B555/B554) - VLOOKUP(A555, 'Risk Free'!A$1:C$784, 3)/252</f>
        <v>-1.6017657503221202E-2</v>
      </c>
      <c r="E555" s="13">
        <f>'S&amp;P'!D556</f>
        <v>1.2208706416194606E-2</v>
      </c>
    </row>
    <row r="556" spans="1:5" x14ac:dyDescent="0.25">
      <c r="A556" s="1">
        <v>43977</v>
      </c>
      <c r="B556">
        <v>414.76998900000001</v>
      </c>
      <c r="C556">
        <f t="shared" si="8"/>
        <v>-3.4478454710607329E-2</v>
      </c>
      <c r="D556" s="13">
        <f>LN(B556/B555) - VLOOKUP(A556, 'Risk Free'!A$1:C$784, 3)/252</f>
        <v>-3.4484010266162886E-2</v>
      </c>
      <c r="E556" s="13">
        <f>'S&amp;P'!D557</f>
        <v>1.4712540235344308E-2</v>
      </c>
    </row>
    <row r="557" spans="1:5" x14ac:dyDescent="0.25">
      <c r="A557" s="1">
        <v>43978</v>
      </c>
      <c r="B557">
        <v>419.89001500000001</v>
      </c>
      <c r="C557">
        <f t="shared" si="8"/>
        <v>1.2268684728538513E-2</v>
      </c>
      <c r="D557" s="13">
        <f>LN(B557/B556) - VLOOKUP(A557, 'Risk Free'!A$1:C$784, 3)/252</f>
        <v>1.2262732347586132E-2</v>
      </c>
      <c r="E557" s="13">
        <f>'S&amp;P'!D558</f>
        <v>-2.1161238569966882E-3</v>
      </c>
    </row>
    <row r="558" spans="1:5" x14ac:dyDescent="0.25">
      <c r="A558" s="1">
        <v>43979</v>
      </c>
      <c r="B558">
        <v>413.44000199999999</v>
      </c>
      <c r="C558">
        <f t="shared" si="8"/>
        <v>-1.5480401944465231E-2</v>
      </c>
      <c r="D558" s="13">
        <f>LN(B558/B557) - VLOOKUP(A558, 'Risk Free'!A$1:C$784, 3)/252</f>
        <v>-1.5486354325417612E-2</v>
      </c>
      <c r="E558" s="13">
        <f>'S&amp;P'!D559</f>
        <v>4.7952123032489686E-3</v>
      </c>
    </row>
    <row r="559" spans="1:5" x14ac:dyDescent="0.25">
      <c r="A559" s="1">
        <v>43980</v>
      </c>
      <c r="B559">
        <v>419.73001099999999</v>
      </c>
      <c r="C559">
        <f t="shared" si="8"/>
        <v>1.5099267628984078E-2</v>
      </c>
      <c r="D559" s="13">
        <f>LN(B559/B558) - VLOOKUP(A559, 'Risk Free'!A$1:C$784, 3)/252</f>
        <v>1.5093712073428522E-2</v>
      </c>
      <c r="E559" s="13">
        <f>'S&amp;P'!D560</f>
        <v>3.7386865614614994E-3</v>
      </c>
    </row>
    <row r="560" spans="1:5" x14ac:dyDescent="0.25">
      <c r="A560" s="1">
        <v>43983</v>
      </c>
      <c r="B560">
        <v>425.92001299999998</v>
      </c>
      <c r="C560">
        <f t="shared" si="8"/>
        <v>1.463989210828252E-2</v>
      </c>
      <c r="D560" s="13">
        <f>LN(B560/B559) - VLOOKUP(A560, 'Risk Free'!A$1:C$784, 3)/252</f>
        <v>1.4634336552726964E-2</v>
      </c>
      <c r="E560" s="13">
        <f>'S&amp;P'!D561</f>
        <v>8.1713263210710842E-3</v>
      </c>
    </row>
    <row r="561" spans="1:5" x14ac:dyDescent="0.25">
      <c r="A561" s="1">
        <v>43984</v>
      </c>
      <c r="B561">
        <v>427.30999800000001</v>
      </c>
      <c r="C561">
        <f t="shared" si="8"/>
        <v>3.2581747283118544E-3</v>
      </c>
      <c r="D561" s="13">
        <f>LN(B561/B560) - VLOOKUP(A561, 'Risk Free'!A$1:C$784, 3)/252</f>
        <v>3.2522223473594736E-3</v>
      </c>
      <c r="E561" s="13">
        <f>'S&amp;P'!D562</f>
        <v>1.355030626933262E-2</v>
      </c>
    </row>
    <row r="562" spans="1:5" x14ac:dyDescent="0.25">
      <c r="A562" s="1">
        <v>43985</v>
      </c>
      <c r="B562">
        <v>421.97000100000002</v>
      </c>
      <c r="C562">
        <f t="shared" si="8"/>
        <v>-1.2575516625783996E-2</v>
      </c>
      <c r="D562" s="13">
        <f>LN(B562/B561) - VLOOKUP(A562, 'Risk Free'!A$1:C$784, 3)/252</f>
        <v>-1.2581865832133202E-2</v>
      </c>
      <c r="E562" s="13">
        <f>'S&amp;P'!D563</f>
        <v>-3.3803353159981759E-3</v>
      </c>
    </row>
    <row r="563" spans="1:5" x14ac:dyDescent="0.25">
      <c r="A563" s="1">
        <v>43986</v>
      </c>
      <c r="B563">
        <v>414.32998700000002</v>
      </c>
      <c r="C563">
        <f t="shared" si="8"/>
        <v>-1.8271497449447852E-2</v>
      </c>
      <c r="D563" s="13">
        <f>LN(B563/B562) - VLOOKUP(A563, 'Risk Free'!A$1:C$784, 3)/252</f>
        <v>-1.8277449830400232E-2</v>
      </c>
      <c r="E563" s="13">
        <f>'S&amp;P'!D564</f>
        <v>2.5868113220600591E-2</v>
      </c>
    </row>
    <row r="564" spans="1:5" x14ac:dyDescent="0.25">
      <c r="A564" s="1">
        <v>43987</v>
      </c>
      <c r="B564">
        <v>419.60000600000001</v>
      </c>
      <c r="C564">
        <f t="shared" si="8"/>
        <v>1.2639164439484514E-2</v>
      </c>
      <c r="D564" s="13">
        <f>LN(B564/B563) - VLOOKUP(A564, 'Risk Free'!A$1:C$784, 3)/252</f>
        <v>1.2633212058532134E-2</v>
      </c>
      <c r="E564" s="13">
        <f>'S&amp;P'!D565</f>
        <v>1.1962922204113031E-2</v>
      </c>
    </row>
    <row r="565" spans="1:5" x14ac:dyDescent="0.25">
      <c r="A565" s="1">
        <v>43990</v>
      </c>
      <c r="B565">
        <v>419.48998999999998</v>
      </c>
      <c r="C565">
        <f t="shared" si="8"/>
        <v>-2.6222693907663119E-4</v>
      </c>
      <c r="D565" s="13">
        <f>LN(B565/B564) - VLOOKUP(A565, 'Risk Free'!A$1:C$784, 3)/252</f>
        <v>-2.6897297082266295E-4</v>
      </c>
      <c r="E565" s="13">
        <f>'S&amp;P'!D566</f>
        <v>-7.8372950207377442E-3</v>
      </c>
    </row>
    <row r="566" spans="1:5" x14ac:dyDescent="0.25">
      <c r="A566" s="1">
        <v>43991</v>
      </c>
      <c r="B566">
        <v>434.04998799999998</v>
      </c>
      <c r="C566">
        <f t="shared" si="8"/>
        <v>3.4120043308833892E-2</v>
      </c>
      <c r="D566" s="13">
        <f>LN(B566/B565) - VLOOKUP(A566, 'Risk Free'!A$1:C$784, 3)/252</f>
        <v>3.4112503626294206E-2</v>
      </c>
      <c r="E566" s="13">
        <f>'S&amp;P'!D567</f>
        <v>-5.3339894083168759E-3</v>
      </c>
    </row>
    <row r="567" spans="1:5" x14ac:dyDescent="0.25">
      <c r="A567" s="1">
        <v>43992</v>
      </c>
      <c r="B567">
        <v>434.48001099999999</v>
      </c>
      <c r="C567">
        <f t="shared" si="8"/>
        <v>9.902318529785637E-4</v>
      </c>
      <c r="D567" s="13">
        <f>LN(B567/B566) - VLOOKUP(A567, 'Risk Free'!A$1:C$784, 3)/252</f>
        <v>9.8348582123253194E-4</v>
      </c>
      <c r="E567" s="13">
        <f>'S&amp;P'!D568</f>
        <v>-6.0759505230438923E-2</v>
      </c>
    </row>
    <row r="568" spans="1:5" x14ac:dyDescent="0.25">
      <c r="A568" s="1">
        <v>43993</v>
      </c>
      <c r="B568">
        <v>425.55999800000001</v>
      </c>
      <c r="C568">
        <f t="shared" si="8"/>
        <v>-2.074399509573505E-2</v>
      </c>
      <c r="D568" s="13">
        <f>LN(B568/B567) - VLOOKUP(A568, 'Risk Free'!A$1:C$784, 3)/252</f>
        <v>-2.0750741127481081E-2</v>
      </c>
      <c r="E568" s="13">
        <f>'S&amp;P'!D569</f>
        <v>1.296995066221723E-2</v>
      </c>
    </row>
    <row r="569" spans="1:5" x14ac:dyDescent="0.25">
      <c r="A569" s="1">
        <v>43994</v>
      </c>
      <c r="B569">
        <v>418.07000699999998</v>
      </c>
      <c r="C569">
        <f t="shared" si="8"/>
        <v>-1.7757044585828934E-2</v>
      </c>
      <c r="D569" s="13">
        <f>LN(B569/B568) - VLOOKUP(A569, 'Risk Free'!A$1:C$784, 3)/252</f>
        <v>-1.7763393792178141E-2</v>
      </c>
      <c r="E569" s="13">
        <f>'S&amp;P'!D570</f>
        <v>8.2707085662874474E-3</v>
      </c>
    </row>
    <row r="570" spans="1:5" x14ac:dyDescent="0.25">
      <c r="A570" s="1">
        <v>43997</v>
      </c>
      <c r="B570">
        <v>425.5</v>
      </c>
      <c r="C570">
        <f t="shared" si="8"/>
        <v>1.7616048650782225E-2</v>
      </c>
      <c r="D570" s="13">
        <f>LN(B570/B569) - VLOOKUP(A570, 'Risk Free'!A$1:C$784, 3)/252</f>
        <v>1.7608905793639367E-2</v>
      </c>
      <c r="E570" s="13">
        <f>'S&amp;P'!D571</f>
        <v>1.8778138620926959E-2</v>
      </c>
    </row>
    <row r="571" spans="1:5" x14ac:dyDescent="0.25">
      <c r="A571" s="1">
        <v>43998</v>
      </c>
      <c r="B571">
        <v>436.13000499999998</v>
      </c>
      <c r="C571">
        <f t="shared" si="8"/>
        <v>2.4675427495300866E-2</v>
      </c>
      <c r="D571" s="13">
        <f>LN(B571/B570) - VLOOKUP(A571, 'Risk Free'!A$1:C$784, 3)/252</f>
        <v>2.4668681463554835E-2</v>
      </c>
      <c r="E571" s="13">
        <f>'S&amp;P'!D572</f>
        <v>-3.613542253082901E-3</v>
      </c>
    </row>
    <row r="572" spans="1:5" x14ac:dyDescent="0.25">
      <c r="A572" s="1">
        <v>43999</v>
      </c>
      <c r="B572">
        <v>447.76998900000001</v>
      </c>
      <c r="C572">
        <f t="shared" si="8"/>
        <v>2.6339307651693213E-2</v>
      </c>
      <c r="D572" s="13">
        <f>LN(B572/B571) - VLOOKUP(A572, 'Risk Free'!A$1:C$784, 3)/252</f>
        <v>2.6332561619947181E-2</v>
      </c>
      <c r="E572" s="13">
        <f>'S&amp;P'!D573</f>
        <v>5.8766284869098606E-4</v>
      </c>
    </row>
    <row r="573" spans="1:5" x14ac:dyDescent="0.25">
      <c r="A573" s="1">
        <v>44000</v>
      </c>
      <c r="B573">
        <v>449.86999500000002</v>
      </c>
      <c r="C573">
        <f t="shared" si="8"/>
        <v>4.6789578642983847E-3</v>
      </c>
      <c r="D573" s="13">
        <f>LN(B573/B572) - VLOOKUP(A573, 'Risk Free'!A$1:C$784, 3)/252</f>
        <v>4.6726086579491786E-3</v>
      </c>
      <c r="E573" s="13">
        <f>'S&amp;P'!D574</f>
        <v>-5.6714345819171555E-3</v>
      </c>
    </row>
    <row r="574" spans="1:5" x14ac:dyDescent="0.25">
      <c r="A574" s="1">
        <v>44001</v>
      </c>
      <c r="B574">
        <v>453.72000100000002</v>
      </c>
      <c r="C574">
        <f t="shared" si="8"/>
        <v>8.5216288701231175E-3</v>
      </c>
      <c r="D574" s="13">
        <f>LN(B574/B573) - VLOOKUP(A574, 'Risk Free'!A$1:C$784, 3)/252</f>
        <v>8.5156764891707367E-3</v>
      </c>
      <c r="E574" s="13">
        <f>'S&amp;P'!D575</f>
        <v>6.4677064840899202E-3</v>
      </c>
    </row>
    <row r="575" spans="1:5" x14ac:dyDescent="0.25">
      <c r="A575" s="1">
        <v>44004</v>
      </c>
      <c r="B575">
        <v>468.040009</v>
      </c>
      <c r="C575">
        <f t="shared" si="8"/>
        <v>3.1073511685038486E-2</v>
      </c>
      <c r="D575" s="13">
        <f>LN(B575/B574) - VLOOKUP(A575, 'Risk Free'!A$1:C$784, 3)/252</f>
        <v>3.1067162478689278E-2</v>
      </c>
      <c r="E575" s="13">
        <f>'S&amp;P'!D576</f>
        <v>4.2918419639633304E-3</v>
      </c>
    </row>
    <row r="576" spans="1:5" x14ac:dyDescent="0.25">
      <c r="A576" s="1">
        <v>44005</v>
      </c>
      <c r="B576">
        <v>466.26001000000002</v>
      </c>
      <c r="C576">
        <f t="shared" si="8"/>
        <v>-3.8103416834158353E-3</v>
      </c>
      <c r="D576" s="13">
        <f>LN(B576/B575) - VLOOKUP(A576, 'Risk Free'!A$1:C$784, 3)/252</f>
        <v>-3.8166908897650418E-3</v>
      </c>
      <c r="E576" s="13">
        <f>'S&amp;P'!D577</f>
        <v>-2.6201231113706872E-2</v>
      </c>
    </row>
    <row r="577" spans="1:5" x14ac:dyDescent="0.25">
      <c r="A577" s="1">
        <v>44006</v>
      </c>
      <c r="B577">
        <v>457.85000600000001</v>
      </c>
      <c r="C577">
        <f t="shared" si="8"/>
        <v>-1.8201807237997164E-2</v>
      </c>
      <c r="D577" s="13">
        <f>LN(B577/B576) - VLOOKUP(A577, 'Risk Free'!A$1:C$784, 3)/252</f>
        <v>-1.8207759618949545E-2</v>
      </c>
      <c r="E577" s="13">
        <f>'S&amp;P'!D578</f>
        <v>1.0893500967060082E-2</v>
      </c>
    </row>
    <row r="578" spans="1:5" x14ac:dyDescent="0.25">
      <c r="A578" s="1">
        <v>44007</v>
      </c>
      <c r="B578">
        <v>465.91000400000001</v>
      </c>
      <c r="C578">
        <f t="shared" si="8"/>
        <v>1.7450858352726421E-2</v>
      </c>
      <c r="D578" s="13">
        <f>LN(B578/B577) - VLOOKUP(A578, 'Risk Free'!A$1:C$784, 3)/252</f>
        <v>1.7444509146377213E-2</v>
      </c>
      <c r="E578" s="13">
        <f>'S&amp;P'!D579</f>
        <v>-2.4530772890685022E-2</v>
      </c>
    </row>
    <row r="579" spans="1:5" x14ac:dyDescent="0.25">
      <c r="A579" s="1">
        <v>44008</v>
      </c>
      <c r="B579">
        <v>443.39999399999999</v>
      </c>
      <c r="C579">
        <f t="shared" si="8"/>
        <v>-4.9520207360784815E-2</v>
      </c>
      <c r="D579" s="13">
        <f>LN(B579/B578) - VLOOKUP(A579, 'Risk Free'!A$1:C$784, 3)/252</f>
        <v>-4.9525762916340373E-2</v>
      </c>
      <c r="E579" s="13">
        <f>'S&amp;P'!D580</f>
        <v>1.4573351983514301E-2</v>
      </c>
    </row>
    <row r="580" spans="1:5" x14ac:dyDescent="0.25">
      <c r="A580" s="1">
        <v>44011</v>
      </c>
      <c r="B580">
        <v>447.23998999999998</v>
      </c>
      <c r="C580">
        <f t="shared" ref="C580:C643" si="9">LN(B580/B579)</f>
        <v>8.6230572693962084E-3</v>
      </c>
      <c r="D580" s="13">
        <f>LN(B580/B579) - VLOOKUP(A580, 'Risk Free'!A$1:C$784, 3)/252</f>
        <v>8.6175017138406529E-3</v>
      </c>
      <c r="E580" s="13">
        <f>'S&amp;P'!D581</f>
        <v>1.5285984431332254E-2</v>
      </c>
    </row>
    <row r="581" spans="1:5" x14ac:dyDescent="0.25">
      <c r="A581" s="1">
        <v>44012</v>
      </c>
      <c r="B581">
        <v>455.040009</v>
      </c>
      <c r="C581">
        <f t="shared" si="9"/>
        <v>1.7290006033494742E-2</v>
      </c>
      <c r="D581" s="13">
        <f>LN(B581/B580) - VLOOKUP(A581, 'Risk Free'!A$1:C$784, 3)/252</f>
        <v>1.7283656827145534E-2</v>
      </c>
      <c r="E581" s="13">
        <f>'S&amp;P'!D582</f>
        <v>5.0039865441085752E-3</v>
      </c>
    </row>
    <row r="582" spans="1:5" x14ac:dyDescent="0.25">
      <c r="A582" s="1">
        <v>44013</v>
      </c>
      <c r="B582">
        <v>485.64001500000001</v>
      </c>
      <c r="C582">
        <f t="shared" si="9"/>
        <v>6.50822926095488E-2</v>
      </c>
      <c r="D582" s="13">
        <f>LN(B582/B581) - VLOOKUP(A582, 'Risk Free'!A$1:C$784, 3)/252</f>
        <v>6.507673705399325E-2</v>
      </c>
      <c r="E582" s="13">
        <f>'S&amp;P'!D583</f>
        <v>4.5254462770977248E-3</v>
      </c>
    </row>
    <row r="583" spans="1:5" x14ac:dyDescent="0.25">
      <c r="A583" s="1">
        <v>44014</v>
      </c>
      <c r="B583">
        <v>476.89001500000001</v>
      </c>
      <c r="C583">
        <f t="shared" si="9"/>
        <v>-1.818175178127851E-2</v>
      </c>
      <c r="D583" s="13">
        <f>LN(B583/B582) - VLOOKUP(A583, 'Risk Free'!A$1:C$784, 3)/252</f>
        <v>-1.8187307336834067E-2</v>
      </c>
      <c r="E583" s="13">
        <f>'S&amp;P'!D584</f>
        <v>1.5750990784873933E-2</v>
      </c>
    </row>
    <row r="584" spans="1:5" x14ac:dyDescent="0.25">
      <c r="A584" s="1">
        <v>44018</v>
      </c>
      <c r="B584">
        <v>493.80999800000001</v>
      </c>
      <c r="C584">
        <f t="shared" si="9"/>
        <v>3.4864935988126143E-2</v>
      </c>
      <c r="D584" s="13">
        <f>LN(B584/B583) - VLOOKUP(A584, 'Risk Free'!A$1:C$784, 3)/252</f>
        <v>3.4858983607173759E-2</v>
      </c>
      <c r="E584" s="13">
        <f>'S&amp;P'!D585</f>
        <v>-1.0883461197939643E-2</v>
      </c>
    </row>
    <row r="585" spans="1:5" x14ac:dyDescent="0.25">
      <c r="A585" s="1">
        <v>44019</v>
      </c>
      <c r="B585">
        <v>493.16000400000001</v>
      </c>
      <c r="C585">
        <f t="shared" si="9"/>
        <v>-1.3171506583886674E-3</v>
      </c>
      <c r="D585" s="13">
        <f>LN(B585/B584) - VLOOKUP(A585, 'Risk Free'!A$1:C$784, 3)/252</f>
        <v>-1.3231030393410484E-3</v>
      </c>
      <c r="E585" s="13">
        <f>'S&amp;P'!D586</f>
        <v>7.7910741003394055E-3</v>
      </c>
    </row>
    <row r="586" spans="1:5" x14ac:dyDescent="0.25">
      <c r="A586" s="1">
        <v>44020</v>
      </c>
      <c r="B586">
        <v>502.77999899999998</v>
      </c>
      <c r="C586">
        <f t="shared" si="9"/>
        <v>1.931902357729072E-2</v>
      </c>
      <c r="D586" s="13">
        <f>LN(B586/B585) - VLOOKUP(A586, 'Risk Free'!A$1:C$784, 3)/252</f>
        <v>1.9313071196338339E-2</v>
      </c>
      <c r="E586" s="13">
        <f>'S&amp;P'!D587</f>
        <v>-5.664784181446645E-3</v>
      </c>
    </row>
    <row r="587" spans="1:5" x14ac:dyDescent="0.25">
      <c r="A587" s="1">
        <v>44021</v>
      </c>
      <c r="B587">
        <v>507.76001000000002</v>
      </c>
      <c r="C587">
        <f t="shared" si="9"/>
        <v>9.856218003957631E-3</v>
      </c>
      <c r="D587" s="13">
        <f>LN(B587/B586) - VLOOKUP(A587, 'Risk Free'!A$1:C$784, 3)/252</f>
        <v>9.8510592737989008E-3</v>
      </c>
      <c r="E587" s="13">
        <f>'S&amp;P'!D588</f>
        <v>1.0406654270827745E-2</v>
      </c>
    </row>
    <row r="588" spans="1:5" x14ac:dyDescent="0.25">
      <c r="A588" s="1">
        <v>44022</v>
      </c>
      <c r="B588">
        <v>548.72997999999995</v>
      </c>
      <c r="C588">
        <f t="shared" si="9"/>
        <v>7.7597566115587505E-2</v>
      </c>
      <c r="D588" s="13">
        <f>LN(B588/B587) - VLOOKUP(A588, 'Risk Free'!A$1:C$784, 3)/252</f>
        <v>7.7592407385428774E-2</v>
      </c>
      <c r="E588" s="13">
        <f>'S&amp;P'!D589</f>
        <v>-9.4121792220390257E-3</v>
      </c>
    </row>
    <row r="589" spans="1:5" x14ac:dyDescent="0.25">
      <c r="A589" s="1">
        <v>44025</v>
      </c>
      <c r="B589">
        <v>525.5</v>
      </c>
      <c r="C589">
        <f t="shared" si="9"/>
        <v>-4.3256290491139895E-2</v>
      </c>
      <c r="D589" s="13">
        <f>LN(B589/B588) - VLOOKUP(A589, 'Risk Free'!A$1:C$784, 3)/252</f>
        <v>-4.3261846046695453E-2</v>
      </c>
      <c r="E589" s="13">
        <f>'S&amp;P'!D590</f>
        <v>1.3311332808493757E-2</v>
      </c>
    </row>
    <row r="590" spans="1:5" x14ac:dyDescent="0.25">
      <c r="A590" s="1">
        <v>44026</v>
      </c>
      <c r="B590">
        <v>524.88000499999998</v>
      </c>
      <c r="C590">
        <f t="shared" si="9"/>
        <v>-1.1805157543969145E-3</v>
      </c>
      <c r="D590" s="13">
        <f>LN(B590/B589) - VLOOKUP(A590, 'Risk Free'!A$1:C$784, 3)/252</f>
        <v>-1.1864681353492956E-3</v>
      </c>
      <c r="E590" s="13">
        <f>'S&amp;P'!D591</f>
        <v>9.0346956784350015E-3</v>
      </c>
    </row>
    <row r="591" spans="1:5" x14ac:dyDescent="0.25">
      <c r="A591" s="1">
        <v>44027</v>
      </c>
      <c r="B591">
        <v>523.26000999999997</v>
      </c>
      <c r="C591">
        <f t="shared" si="9"/>
        <v>-3.0911829847017343E-3</v>
      </c>
      <c r="D591" s="13">
        <f>LN(B591/B590) - VLOOKUP(A591, 'Risk Free'!A$1:C$784, 3)/252</f>
        <v>-3.0975321910509408E-3</v>
      </c>
      <c r="E591" s="13">
        <f>'S&amp;P'!D592</f>
        <v>-3.4162833925268951E-3</v>
      </c>
    </row>
    <row r="592" spans="1:5" x14ac:dyDescent="0.25">
      <c r="A592" s="1">
        <v>44028</v>
      </c>
      <c r="B592">
        <v>527.39001499999995</v>
      </c>
      <c r="C592">
        <f t="shared" si="9"/>
        <v>7.8618496630050907E-3</v>
      </c>
      <c r="D592" s="13">
        <f>LN(B592/B591) - VLOOKUP(A592, 'Risk Free'!A$1:C$784, 3)/252</f>
        <v>7.857484583640011E-3</v>
      </c>
      <c r="E592" s="13">
        <f>'S&amp;P'!D593</f>
        <v>2.8402248237937404E-3</v>
      </c>
    </row>
    <row r="593" spans="1:5" x14ac:dyDescent="0.25">
      <c r="A593" s="1">
        <v>44029</v>
      </c>
      <c r="B593">
        <v>492.98998999999998</v>
      </c>
      <c r="C593">
        <f t="shared" si="9"/>
        <v>-6.7451471663991347E-2</v>
      </c>
      <c r="D593" s="13">
        <f>LN(B593/B592) - VLOOKUP(A593, 'Risk Free'!A$1:C$784, 3)/252</f>
        <v>-6.7455836743356423E-2</v>
      </c>
      <c r="E593" s="13">
        <f>'S&amp;P'!D594</f>
        <v>8.3666054403060512E-3</v>
      </c>
    </row>
    <row r="594" spans="1:5" x14ac:dyDescent="0.25">
      <c r="A594" s="1">
        <v>44032</v>
      </c>
      <c r="B594">
        <v>502.41000400000001</v>
      </c>
      <c r="C594">
        <f t="shared" si="9"/>
        <v>1.8927657799200574E-2</v>
      </c>
      <c r="D594" s="13">
        <f>LN(B594/B593) - VLOOKUP(A594, 'Risk Free'!A$1:C$784, 3)/252</f>
        <v>1.8922499069041844E-2</v>
      </c>
      <c r="E594" s="13">
        <f>'S&amp;P'!D595</f>
        <v>1.6724826420006585E-3</v>
      </c>
    </row>
    <row r="595" spans="1:5" x14ac:dyDescent="0.25">
      <c r="A595" s="1">
        <v>44033</v>
      </c>
      <c r="B595">
        <v>490.10000600000001</v>
      </c>
      <c r="C595">
        <f t="shared" si="9"/>
        <v>-2.480706321822029E-2</v>
      </c>
      <c r="D595" s="13">
        <f>LN(B595/B594) - VLOOKUP(A595, 'Risk Free'!A$1:C$784, 3)/252</f>
        <v>-2.481222194837902E-2</v>
      </c>
      <c r="E595" s="13">
        <f>'S&amp;P'!D596</f>
        <v>5.7254808927989969E-3</v>
      </c>
    </row>
    <row r="596" spans="1:5" x14ac:dyDescent="0.25">
      <c r="A596" s="1">
        <v>44034</v>
      </c>
      <c r="B596">
        <v>489.82000699999998</v>
      </c>
      <c r="C596">
        <f t="shared" si="9"/>
        <v>-5.7147318945565437E-4</v>
      </c>
      <c r="D596" s="13">
        <f>LN(B596/B595) - VLOOKUP(A596, 'Risk Free'!A$1:C$784, 3)/252</f>
        <v>-5.7663191961438451E-4</v>
      </c>
      <c r="E596" s="13">
        <f>'S&amp;P'!D597</f>
        <v>-1.2401107192003468E-2</v>
      </c>
    </row>
    <row r="597" spans="1:5" x14ac:dyDescent="0.25">
      <c r="A597" s="1">
        <v>44035</v>
      </c>
      <c r="B597">
        <v>477.57998700000002</v>
      </c>
      <c r="C597">
        <f t="shared" si="9"/>
        <v>-2.5306333034351397E-2</v>
      </c>
      <c r="D597" s="13">
        <f>LN(B597/B596) - VLOOKUP(A597, 'Risk Free'!A$1:C$784, 3)/252</f>
        <v>-2.53110949391133E-2</v>
      </c>
      <c r="E597" s="13">
        <f>'S&amp;P'!D598</f>
        <v>-6.2139958236701121E-3</v>
      </c>
    </row>
    <row r="598" spans="1:5" x14ac:dyDescent="0.25">
      <c r="A598" s="1">
        <v>44036</v>
      </c>
      <c r="B598">
        <v>480.45001200000002</v>
      </c>
      <c r="C598">
        <f t="shared" si="9"/>
        <v>5.9915317657666146E-3</v>
      </c>
      <c r="D598" s="13">
        <f>LN(B598/B597) - VLOOKUP(A598, 'Risk Free'!A$1:C$784, 3)/252</f>
        <v>5.9871666864015349E-3</v>
      </c>
      <c r="E598" s="13">
        <f>'S&amp;P'!D599</f>
        <v>7.3635544307016814E-3</v>
      </c>
    </row>
    <row r="599" spans="1:5" x14ac:dyDescent="0.25">
      <c r="A599" s="1">
        <v>44039</v>
      </c>
      <c r="B599">
        <v>495.64999399999999</v>
      </c>
      <c r="C599">
        <f t="shared" si="9"/>
        <v>3.1146830673729167E-2</v>
      </c>
      <c r="D599" s="13">
        <f>LN(B599/B598) - VLOOKUP(A599, 'Risk Free'!A$1:C$784, 3)/252</f>
        <v>3.1142465594364087E-2</v>
      </c>
      <c r="E599" s="13">
        <f>'S&amp;P'!D600</f>
        <v>-6.4988094240514219E-3</v>
      </c>
    </row>
    <row r="600" spans="1:5" x14ac:dyDescent="0.25">
      <c r="A600" s="1">
        <v>44040</v>
      </c>
      <c r="B600">
        <v>488.51001000000002</v>
      </c>
      <c r="C600">
        <f t="shared" si="9"/>
        <v>-1.4510057800798868E-2</v>
      </c>
      <c r="D600" s="13">
        <f>LN(B600/B599) - VLOOKUP(A600, 'Risk Free'!A$1:C$784, 3)/252</f>
        <v>-1.4514422880163948E-2</v>
      </c>
      <c r="E600" s="13">
        <f>'S&amp;P'!D601</f>
        <v>1.2347418048888548E-2</v>
      </c>
    </row>
    <row r="601" spans="1:5" x14ac:dyDescent="0.25">
      <c r="A601" s="1">
        <v>44041</v>
      </c>
      <c r="B601">
        <v>484.48001099999999</v>
      </c>
      <c r="C601">
        <f t="shared" si="9"/>
        <v>-8.283789059006683E-3</v>
      </c>
      <c r="D601" s="13">
        <f>LN(B601/B600) - VLOOKUP(A601, 'Risk Free'!A$1:C$784, 3)/252</f>
        <v>-8.2881541383717627E-3</v>
      </c>
      <c r="E601" s="13">
        <f>'S&amp;P'!D602</f>
        <v>-3.7608821492545685E-3</v>
      </c>
    </row>
    <row r="602" spans="1:5" x14ac:dyDescent="0.25">
      <c r="A602" s="1">
        <v>44042</v>
      </c>
      <c r="B602">
        <v>485.79998799999998</v>
      </c>
      <c r="C602">
        <f t="shared" si="9"/>
        <v>2.7208183527638952E-3</v>
      </c>
      <c r="D602" s="13">
        <f>LN(B602/B601) - VLOOKUP(A602, 'Risk Free'!A$1:C$784, 3)/252</f>
        <v>2.7172469241924665E-3</v>
      </c>
      <c r="E602" s="13">
        <f>'S&amp;P'!D603</f>
        <v>7.6376199638002393E-3</v>
      </c>
    </row>
    <row r="603" spans="1:5" x14ac:dyDescent="0.25">
      <c r="A603" s="1">
        <v>44043</v>
      </c>
      <c r="B603">
        <v>488.88000499999998</v>
      </c>
      <c r="C603">
        <f t="shared" si="9"/>
        <v>6.3200789475702469E-3</v>
      </c>
      <c r="D603" s="13">
        <f>LN(B603/B602) - VLOOKUP(A603, 'Risk Free'!A$1:C$784, 3)/252</f>
        <v>6.3165075189988186E-3</v>
      </c>
      <c r="E603" s="13">
        <f>'S&amp;P'!D604</f>
        <v>7.1513976299373526E-3</v>
      </c>
    </row>
    <row r="604" spans="1:5" x14ac:dyDescent="0.25">
      <c r="A604" s="1">
        <v>44046</v>
      </c>
      <c r="B604">
        <v>498.61999500000002</v>
      </c>
      <c r="C604">
        <f t="shared" si="9"/>
        <v>1.9727201757665541E-2</v>
      </c>
      <c r="D604" s="13">
        <f>LN(B604/B603) - VLOOKUP(A604, 'Risk Free'!A$1:C$784, 3)/252</f>
        <v>1.9723233503697288E-2</v>
      </c>
      <c r="E604" s="13">
        <f>'S&amp;P'!D605</f>
        <v>3.6018812494464213E-3</v>
      </c>
    </row>
    <row r="605" spans="1:5" x14ac:dyDescent="0.25">
      <c r="A605" s="1">
        <v>44047</v>
      </c>
      <c r="B605">
        <v>509.64001500000001</v>
      </c>
      <c r="C605">
        <f t="shared" si="9"/>
        <v>2.1860350973936123E-2</v>
      </c>
      <c r="D605" s="13">
        <f>LN(B605/B604) - VLOOKUP(A605, 'Risk Free'!A$1:C$784, 3)/252</f>
        <v>2.1856779545364694E-2</v>
      </c>
      <c r="E605" s="13">
        <f>'S&amp;P'!D606</f>
        <v>6.405189265832968E-3</v>
      </c>
    </row>
    <row r="606" spans="1:5" x14ac:dyDescent="0.25">
      <c r="A606" s="1">
        <v>44048</v>
      </c>
      <c r="B606">
        <v>502.10998499999999</v>
      </c>
      <c r="C606">
        <f t="shared" si="9"/>
        <v>-1.4885434225996362E-2</v>
      </c>
      <c r="D606" s="13">
        <f>LN(B606/B605) - VLOOKUP(A606, 'Risk Free'!A$1:C$784, 3)/252</f>
        <v>-1.4889402479964616E-2</v>
      </c>
      <c r="E606" s="13">
        <f>'S&amp;P'!D607</f>
        <v>6.4031898784551221E-3</v>
      </c>
    </row>
    <row r="607" spans="1:5" x14ac:dyDescent="0.25">
      <c r="A607" s="1">
        <v>44049</v>
      </c>
      <c r="B607">
        <v>509.07998700000002</v>
      </c>
      <c r="C607">
        <f t="shared" si="9"/>
        <v>1.3785960267860673E-2</v>
      </c>
      <c r="D607" s="13">
        <f>LN(B607/B606) - VLOOKUP(A607, 'Risk Free'!A$1:C$784, 3)/252</f>
        <v>1.3781992013892418E-2</v>
      </c>
      <c r="E607" s="13">
        <f>'S&amp;P'!D608</f>
        <v>6.2882603140478543E-4</v>
      </c>
    </row>
    <row r="608" spans="1:5" x14ac:dyDescent="0.25">
      <c r="A608" s="1">
        <v>44050</v>
      </c>
      <c r="B608">
        <v>494.73001099999999</v>
      </c>
      <c r="C608">
        <f t="shared" si="9"/>
        <v>-2.8592968144446392E-2</v>
      </c>
      <c r="D608" s="13">
        <f>LN(B608/B607) - VLOOKUP(A608, 'Risk Free'!A$1:C$784, 3)/252</f>
        <v>-2.8596936398414645E-2</v>
      </c>
      <c r="E608" s="13">
        <f>'S&amp;P'!D609</f>
        <v>2.7341176541108504E-3</v>
      </c>
    </row>
    <row r="609" spans="1:5" x14ac:dyDescent="0.25">
      <c r="A609" s="1">
        <v>44053</v>
      </c>
      <c r="B609">
        <v>483.38000499999998</v>
      </c>
      <c r="C609">
        <f t="shared" si="9"/>
        <v>-2.3209077289478734E-2</v>
      </c>
      <c r="D609" s="13">
        <f>LN(B609/B608) - VLOOKUP(A609, 'Risk Free'!A$1:C$784, 3)/252</f>
        <v>-2.3213442368843814E-2</v>
      </c>
      <c r="E609" s="13">
        <f>'S&amp;P'!D610</f>
        <v>-8.0054116225863683E-3</v>
      </c>
    </row>
    <row r="610" spans="1:5" x14ac:dyDescent="0.25">
      <c r="A610" s="1">
        <v>44054</v>
      </c>
      <c r="B610">
        <v>466.92999300000002</v>
      </c>
      <c r="C610">
        <f t="shared" si="9"/>
        <v>-3.4623765644989944E-2</v>
      </c>
      <c r="D610" s="13">
        <f>LN(B610/B609) - VLOOKUP(A610, 'Risk Free'!A$1:C$784, 3)/252</f>
        <v>-3.462813072435502E-2</v>
      </c>
      <c r="E610" s="13">
        <f>'S&amp;P'!D611</f>
        <v>1.3895090748614135E-2</v>
      </c>
    </row>
    <row r="611" spans="1:5" x14ac:dyDescent="0.25">
      <c r="A611" s="1">
        <v>44055</v>
      </c>
      <c r="B611">
        <v>475.47000100000002</v>
      </c>
      <c r="C611">
        <f t="shared" si="9"/>
        <v>1.8124452106956603E-2</v>
      </c>
      <c r="D611" s="13">
        <f>LN(B611/B610) - VLOOKUP(A611, 'Risk Free'!A$1:C$784, 3)/252</f>
        <v>1.8120087027591523E-2</v>
      </c>
      <c r="E611" s="13">
        <f>'S&amp;P'!D612</f>
        <v>-2.0531917766787727E-3</v>
      </c>
    </row>
    <row r="612" spans="1:5" x14ac:dyDescent="0.25">
      <c r="A612" s="1">
        <v>44056</v>
      </c>
      <c r="B612">
        <v>481.32998700000002</v>
      </c>
      <c r="C612">
        <f t="shared" si="9"/>
        <v>1.2249287928802555E-2</v>
      </c>
      <c r="D612" s="13">
        <f>LN(B612/B611) - VLOOKUP(A612, 'Risk Free'!A$1:C$784, 3)/252</f>
        <v>1.2245319674834301E-2</v>
      </c>
      <c r="E612" s="13">
        <f>'S&amp;P'!D613</f>
        <v>-1.7591486793296519E-4</v>
      </c>
    </row>
    <row r="613" spans="1:5" x14ac:dyDescent="0.25">
      <c r="A613" s="1">
        <v>44057</v>
      </c>
      <c r="B613">
        <v>482.67999300000002</v>
      </c>
      <c r="C613">
        <f t="shared" si="9"/>
        <v>2.8008151586094471E-3</v>
      </c>
      <c r="D613" s="13">
        <f>LN(B613/B612) - VLOOKUP(A613, 'Risk Free'!A$1:C$784, 3)/252</f>
        <v>2.7968469046411931E-3</v>
      </c>
      <c r="E613" s="13">
        <f>'S&amp;P'!D614</f>
        <v>2.7022410946226042E-3</v>
      </c>
    </row>
    <row r="614" spans="1:5" x14ac:dyDescent="0.25">
      <c r="A614" s="1">
        <v>44060</v>
      </c>
      <c r="B614">
        <v>482.35000600000001</v>
      </c>
      <c r="C614">
        <f t="shared" si="9"/>
        <v>-6.8388964737545448E-4</v>
      </c>
      <c r="D614" s="13">
        <f>LN(B614/B613) - VLOOKUP(A614, 'Risk Free'!A$1:C$784, 3)/252</f>
        <v>-6.8785790134370849E-4</v>
      </c>
      <c r="E614" s="13">
        <f>'S&amp;P'!D615</f>
        <v>2.2971574610007005E-3</v>
      </c>
    </row>
    <row r="615" spans="1:5" x14ac:dyDescent="0.25">
      <c r="A615" s="1">
        <v>44061</v>
      </c>
      <c r="B615">
        <v>491.86999500000002</v>
      </c>
      <c r="C615">
        <f t="shared" si="9"/>
        <v>1.9544439714807495E-2</v>
      </c>
      <c r="D615" s="13">
        <f>LN(B615/B614) - VLOOKUP(A615, 'Risk Free'!A$1:C$784, 3)/252</f>
        <v>1.9540868286236066E-2</v>
      </c>
      <c r="E615" s="13">
        <f>'S&amp;P'!D616</f>
        <v>-4.4185087183111205E-3</v>
      </c>
    </row>
    <row r="616" spans="1:5" x14ac:dyDescent="0.25">
      <c r="A616" s="1">
        <v>44062</v>
      </c>
      <c r="B616">
        <v>484.52999899999998</v>
      </c>
      <c r="C616">
        <f t="shared" si="9"/>
        <v>-1.5035096915794598E-2</v>
      </c>
      <c r="D616" s="13">
        <f>LN(B616/B615) - VLOOKUP(A616, 'Risk Free'!A$1:C$784, 3)/252</f>
        <v>-1.5039461995159677E-2</v>
      </c>
      <c r="E616" s="13">
        <f>'S&amp;P'!D617</f>
        <v>3.1493157409161142E-3</v>
      </c>
    </row>
    <row r="617" spans="1:5" x14ac:dyDescent="0.25">
      <c r="A617" s="1">
        <v>44063</v>
      </c>
      <c r="B617">
        <v>497.89999399999999</v>
      </c>
      <c r="C617">
        <f t="shared" si="9"/>
        <v>2.7219894742848534E-2</v>
      </c>
      <c r="D617" s="13">
        <f>LN(B617/B616) - VLOOKUP(A617, 'Risk Free'!A$1:C$784, 3)/252</f>
        <v>2.7215529663483454E-2</v>
      </c>
      <c r="E617" s="13">
        <f>'S&amp;P'!D618</f>
        <v>3.4312604853347925E-3</v>
      </c>
    </row>
    <row r="618" spans="1:5" x14ac:dyDescent="0.25">
      <c r="A618" s="1">
        <v>44064</v>
      </c>
      <c r="B618">
        <v>492.30999800000001</v>
      </c>
      <c r="C618">
        <f t="shared" si="9"/>
        <v>-1.1290646284765086E-2</v>
      </c>
      <c r="D618" s="13">
        <f>LN(B618/B617) - VLOOKUP(A618, 'Risk Free'!A$1:C$784, 3)/252</f>
        <v>-1.1294614538733341E-2</v>
      </c>
      <c r="E618" s="13">
        <f>'S&amp;P'!D619</f>
        <v>9.9888190501702008E-3</v>
      </c>
    </row>
    <row r="619" spans="1:5" x14ac:dyDescent="0.25">
      <c r="A619" s="1">
        <v>44067</v>
      </c>
      <c r="B619">
        <v>488.80999800000001</v>
      </c>
      <c r="C619">
        <f t="shared" si="9"/>
        <v>-7.1347334910713397E-3</v>
      </c>
      <c r="D619" s="13">
        <f>LN(B619/B618) - VLOOKUP(A619, 'Risk Free'!A$1:C$784, 3)/252</f>
        <v>-7.1394953958332447E-3</v>
      </c>
      <c r="E619" s="13">
        <f>'S&amp;P'!D620</f>
        <v>3.5855091740294707E-3</v>
      </c>
    </row>
    <row r="620" spans="1:5" x14ac:dyDescent="0.25">
      <c r="A620" s="1">
        <v>44068</v>
      </c>
      <c r="B620">
        <v>490.57998700000002</v>
      </c>
      <c r="C620">
        <f t="shared" si="9"/>
        <v>3.6144762640029442E-3</v>
      </c>
      <c r="D620" s="13">
        <f>LN(B620/B619) - VLOOKUP(A620, 'Risk Free'!A$1:C$784, 3)/252</f>
        <v>3.6101111846378649E-3</v>
      </c>
      <c r="E620" s="13">
        <f>'S&amp;P'!D621</f>
        <v>1.0139675910275743E-2</v>
      </c>
    </row>
    <row r="621" spans="1:5" x14ac:dyDescent="0.25">
      <c r="A621" s="1">
        <v>44069</v>
      </c>
      <c r="B621">
        <v>547.53002900000001</v>
      </c>
      <c r="C621">
        <f t="shared" si="9"/>
        <v>0.10982896958948117</v>
      </c>
      <c r="D621" s="13">
        <f>LN(B621/B620) - VLOOKUP(A621, 'Risk Free'!A$1:C$784, 3)/252</f>
        <v>0.10982460451011609</v>
      </c>
      <c r="E621" s="13">
        <f>'S&amp;P'!D622</f>
        <v>1.6672613252179463E-3</v>
      </c>
    </row>
    <row r="622" spans="1:5" x14ac:dyDescent="0.25">
      <c r="A622" s="1">
        <v>44070</v>
      </c>
      <c r="B622">
        <v>526.27002000000005</v>
      </c>
      <c r="C622">
        <f t="shared" si="9"/>
        <v>-3.9602880646843523E-2</v>
      </c>
      <c r="D622" s="13">
        <f>LN(B622/B621) - VLOOKUP(A622, 'Risk Free'!A$1:C$784, 3)/252</f>
        <v>-3.9607245726208599E-2</v>
      </c>
      <c r="E622" s="13">
        <f>'S&amp;P'!D623</f>
        <v>6.706045824543436E-3</v>
      </c>
    </row>
    <row r="623" spans="1:5" x14ac:dyDescent="0.25">
      <c r="A623" s="1">
        <v>44071</v>
      </c>
      <c r="B623">
        <v>523.89001499999995</v>
      </c>
      <c r="C623">
        <f t="shared" si="9"/>
        <v>-4.5326597765006907E-3</v>
      </c>
      <c r="D623" s="13">
        <f>LN(B623/B622) - VLOOKUP(A623, 'Risk Free'!A$1:C$784, 3)/252</f>
        <v>-4.5366280304689442E-3</v>
      </c>
      <c r="E623" s="13">
        <f>'S&amp;P'!D624</f>
        <v>-2.2017542106546151E-3</v>
      </c>
    </row>
    <row r="624" spans="1:5" x14ac:dyDescent="0.25">
      <c r="A624" s="1">
        <v>44074</v>
      </c>
      <c r="B624">
        <v>529.55999799999995</v>
      </c>
      <c r="C624">
        <f t="shared" si="9"/>
        <v>1.0764702040908002E-2</v>
      </c>
      <c r="D624" s="13">
        <f>LN(B624/B623) - VLOOKUP(A624, 'Risk Free'!A$1:C$784, 3)/252</f>
        <v>1.0760336961542922E-2</v>
      </c>
      <c r="E624" s="13">
        <f>'S&amp;P'!D625</f>
        <v>7.4921139464721081E-3</v>
      </c>
    </row>
    <row r="625" spans="1:5" x14ac:dyDescent="0.25">
      <c r="A625" s="1">
        <v>44075</v>
      </c>
      <c r="B625">
        <v>556.54998799999998</v>
      </c>
      <c r="C625">
        <f t="shared" si="9"/>
        <v>4.9710523085093765E-2</v>
      </c>
      <c r="D625" s="13">
        <f>LN(B625/B624) - VLOOKUP(A625, 'Risk Free'!A$1:C$784, 3)/252</f>
        <v>4.9705761180331862E-2</v>
      </c>
      <c r="E625" s="13">
        <f>'S&amp;P'!D626</f>
        <v>1.5244236003473842E-2</v>
      </c>
    </row>
    <row r="626" spans="1:5" x14ac:dyDescent="0.25">
      <c r="A626" s="1">
        <v>44076</v>
      </c>
      <c r="B626">
        <v>552.84002699999996</v>
      </c>
      <c r="C626">
        <f t="shared" si="9"/>
        <v>-6.6883148032811333E-3</v>
      </c>
      <c r="D626" s="13">
        <f>LN(B626/B625) - VLOOKUP(A626, 'Risk Free'!A$1:C$784, 3)/252</f>
        <v>-6.6930767080430383E-3</v>
      </c>
      <c r="E626" s="13">
        <f>'S&amp;P'!D627</f>
        <v>-3.576195163567851E-2</v>
      </c>
    </row>
    <row r="627" spans="1:5" x14ac:dyDescent="0.25">
      <c r="A627" s="1">
        <v>44077</v>
      </c>
      <c r="B627">
        <v>525.75</v>
      </c>
      <c r="C627">
        <f t="shared" si="9"/>
        <v>-5.0242862991739225E-2</v>
      </c>
      <c r="D627" s="13">
        <f>LN(B627/B626) - VLOOKUP(A627, 'Risk Free'!A$1:C$784, 3)/252</f>
        <v>-5.0247228071104301E-2</v>
      </c>
      <c r="E627" s="13">
        <f>'S&amp;P'!D628</f>
        <v>-8.1706174762309798E-3</v>
      </c>
    </row>
    <row r="628" spans="1:5" x14ac:dyDescent="0.25">
      <c r="A628" s="1">
        <v>44078</v>
      </c>
      <c r="B628">
        <v>516.04998799999998</v>
      </c>
      <c r="C628">
        <f t="shared" si="9"/>
        <v>-1.8622177824427884E-2</v>
      </c>
      <c r="D628" s="13">
        <f>LN(B628/B627) - VLOOKUP(A628, 'Risk Free'!A$1:C$784, 3)/252</f>
        <v>-1.8626542903792963E-2</v>
      </c>
      <c r="E628" s="13">
        <f>'S&amp;P'!D629</f>
        <v>-2.8154025594217012E-2</v>
      </c>
    </row>
    <row r="629" spans="1:5" x14ac:dyDescent="0.25">
      <c r="A629" s="1">
        <v>44082</v>
      </c>
      <c r="B629">
        <v>507.01998900000001</v>
      </c>
      <c r="C629">
        <f t="shared" si="9"/>
        <v>-1.7653207908880916E-2</v>
      </c>
      <c r="D629" s="13">
        <f>LN(B629/B628) - VLOOKUP(A629, 'Risk Free'!A$1:C$784, 3)/252</f>
        <v>-1.7658366639039646E-2</v>
      </c>
      <c r="E629" s="13">
        <f>'S&amp;P'!D630</f>
        <v>1.9940036628909422E-2</v>
      </c>
    </row>
    <row r="630" spans="1:5" x14ac:dyDescent="0.25">
      <c r="A630" s="1">
        <v>44083</v>
      </c>
      <c r="B630">
        <v>500.19000199999999</v>
      </c>
      <c r="C630">
        <f t="shared" si="9"/>
        <v>-1.3562398610542675E-2</v>
      </c>
      <c r="D630" s="13">
        <f>LN(B630/B629) - VLOOKUP(A630, 'Risk Free'!A$1:C$784, 3)/252</f>
        <v>-1.356716051530458E-2</v>
      </c>
      <c r="E630" s="13">
        <f>'S&amp;P'!D631</f>
        <v>-1.7746001775348883E-2</v>
      </c>
    </row>
    <row r="631" spans="1:5" x14ac:dyDescent="0.25">
      <c r="A631" s="1">
        <v>44084</v>
      </c>
      <c r="B631">
        <v>480.67001299999998</v>
      </c>
      <c r="C631">
        <f t="shared" si="9"/>
        <v>-3.9807039227876845E-2</v>
      </c>
      <c r="D631" s="13">
        <f>LN(B631/B630) - VLOOKUP(A631, 'Risk Free'!A$1:C$784, 3)/252</f>
        <v>-3.9811801132638748E-2</v>
      </c>
      <c r="E631" s="13">
        <f>'S&amp;P'!D632</f>
        <v>5.2855630040049562E-4</v>
      </c>
    </row>
    <row r="632" spans="1:5" x14ac:dyDescent="0.25">
      <c r="A632" s="1">
        <v>44085</v>
      </c>
      <c r="B632">
        <v>482.02999899999998</v>
      </c>
      <c r="C632">
        <f t="shared" si="9"/>
        <v>2.8253596919903521E-3</v>
      </c>
      <c r="D632" s="13">
        <f>LN(B632/B631) - VLOOKUP(A632, 'Risk Free'!A$1:C$784, 3)/252</f>
        <v>2.8209946126252728E-3</v>
      </c>
      <c r="E632" s="13">
        <f>'S&amp;P'!D633</f>
        <v>1.2656949631823979E-2</v>
      </c>
    </row>
    <row r="633" spans="1:5" x14ac:dyDescent="0.25">
      <c r="A633" s="1">
        <v>44088</v>
      </c>
      <c r="B633">
        <v>476.26001000000002</v>
      </c>
      <c r="C633">
        <f t="shared" si="9"/>
        <v>-1.2042406110339939E-2</v>
      </c>
      <c r="D633" s="13">
        <f>LN(B633/B632) - VLOOKUP(A633, 'Risk Free'!A$1:C$784, 3)/252</f>
        <v>-1.2046771189705019E-2</v>
      </c>
      <c r="E633" s="13">
        <f>'S&amp;P'!D634</f>
        <v>5.2014467521421014E-3</v>
      </c>
    </row>
    <row r="634" spans="1:5" x14ac:dyDescent="0.25">
      <c r="A634" s="1">
        <v>44089</v>
      </c>
      <c r="B634">
        <v>495.98998999999998</v>
      </c>
      <c r="C634">
        <f t="shared" si="9"/>
        <v>4.0591800476935114E-2</v>
      </c>
      <c r="D634" s="13">
        <f>LN(B634/B633) - VLOOKUP(A634, 'Risk Free'!A$1:C$784, 3)/252</f>
        <v>4.0587435397570037E-2</v>
      </c>
      <c r="E634" s="13">
        <f>'S&amp;P'!D635</f>
        <v>-4.6344202685072089E-3</v>
      </c>
    </row>
    <row r="635" spans="1:5" x14ac:dyDescent="0.25">
      <c r="A635" s="1">
        <v>44090</v>
      </c>
      <c r="B635">
        <v>483.85998499999999</v>
      </c>
      <c r="C635">
        <f t="shared" si="9"/>
        <v>-2.476016739472801E-2</v>
      </c>
      <c r="D635" s="13">
        <f>LN(B635/B634) - VLOOKUP(A635, 'Risk Free'!A$1:C$784, 3)/252</f>
        <v>-2.4764929299489914E-2</v>
      </c>
      <c r="E635" s="13">
        <f>'S&amp;P'!D636</f>
        <v>-8.4515267507014238E-3</v>
      </c>
    </row>
    <row r="636" spans="1:5" x14ac:dyDescent="0.25">
      <c r="A636" s="1">
        <v>44091</v>
      </c>
      <c r="B636">
        <v>470.20001200000002</v>
      </c>
      <c r="C636">
        <f t="shared" si="9"/>
        <v>-2.8637416047914508E-2</v>
      </c>
      <c r="D636" s="13">
        <f>LN(B636/B635) - VLOOKUP(A636, 'Risk Free'!A$1:C$784, 3)/252</f>
        <v>-2.8640987476485937E-2</v>
      </c>
      <c r="E636" s="13">
        <f>'S&amp;P'!D637</f>
        <v>-1.1249533467003322E-2</v>
      </c>
    </row>
    <row r="637" spans="1:5" x14ac:dyDescent="0.25">
      <c r="A637" s="1">
        <v>44092</v>
      </c>
      <c r="B637">
        <v>469.959991</v>
      </c>
      <c r="C637">
        <f t="shared" si="9"/>
        <v>-5.1059607821808749E-4</v>
      </c>
      <c r="D637" s="13">
        <f>LN(B637/B636) - VLOOKUP(A637, 'Risk Free'!A$1:C$784, 3)/252</f>
        <v>-5.1456433218634149E-4</v>
      </c>
      <c r="E637" s="13">
        <f>'S&amp;P'!D638</f>
        <v>-1.1642558965211691E-2</v>
      </c>
    </row>
    <row r="638" spans="1:5" x14ac:dyDescent="0.25">
      <c r="A638" s="1">
        <v>44095</v>
      </c>
      <c r="B638">
        <v>487.35000600000001</v>
      </c>
      <c r="C638">
        <f t="shared" si="9"/>
        <v>3.6334997545893748E-2</v>
      </c>
      <c r="D638" s="13">
        <f>LN(B638/B637) - VLOOKUP(A638, 'Risk Free'!A$1:C$784, 3)/252</f>
        <v>3.6331029291925492E-2</v>
      </c>
      <c r="E638" s="13">
        <f>'S&amp;P'!D639</f>
        <v>1.0459045384900612E-2</v>
      </c>
    </row>
    <row r="639" spans="1:5" x14ac:dyDescent="0.25">
      <c r="A639" s="1">
        <v>44096</v>
      </c>
      <c r="B639">
        <v>491.17001299999998</v>
      </c>
      <c r="C639">
        <f t="shared" si="9"/>
        <v>7.8077634219319578E-3</v>
      </c>
      <c r="D639" s="13">
        <f>LN(B639/B638) - VLOOKUP(A639, 'Risk Free'!A$1:C$784, 3)/252</f>
        <v>7.8037951679637042E-3</v>
      </c>
      <c r="E639" s="13">
        <f>'S&amp;P'!D640</f>
        <v>-2.4011659240456933E-2</v>
      </c>
    </row>
    <row r="640" spans="1:5" x14ac:dyDescent="0.25">
      <c r="A640" s="1">
        <v>44097</v>
      </c>
      <c r="B640">
        <v>470.60998499999999</v>
      </c>
      <c r="C640">
        <f t="shared" si="9"/>
        <v>-4.2760632853898993E-2</v>
      </c>
      <c r="D640" s="13">
        <f>LN(B640/B639) - VLOOKUP(A640, 'Risk Free'!A$1:C$784, 3)/252</f>
        <v>-4.2764997933264069E-2</v>
      </c>
      <c r="E640" s="13">
        <f>'S&amp;P'!D641</f>
        <v>2.9789860933890607E-3</v>
      </c>
    </row>
    <row r="641" spans="1:5" x14ac:dyDescent="0.25">
      <c r="A641" s="1">
        <v>44098</v>
      </c>
      <c r="B641">
        <v>473.07998700000002</v>
      </c>
      <c r="C641">
        <f t="shared" si="9"/>
        <v>5.2347862406873944E-3</v>
      </c>
      <c r="D641" s="13">
        <f>LN(B641/B640) - VLOOKUP(A641, 'Risk Free'!A$1:C$784, 3)/252</f>
        <v>5.2308179867191409E-3</v>
      </c>
      <c r="E641" s="13">
        <f>'S&amp;P'!D642</f>
        <v>1.5846509884541223E-2</v>
      </c>
    </row>
    <row r="642" spans="1:5" x14ac:dyDescent="0.25">
      <c r="A642" s="1">
        <v>44099</v>
      </c>
      <c r="B642">
        <v>482.88000499999998</v>
      </c>
      <c r="C642">
        <f t="shared" si="9"/>
        <v>2.0503706030603645E-2</v>
      </c>
      <c r="D642" s="13">
        <f>LN(B642/B641) - VLOOKUP(A642, 'Risk Free'!A$1:C$784, 3)/252</f>
        <v>2.0499737776635392E-2</v>
      </c>
      <c r="E642" s="13">
        <f>'S&amp;P'!D643</f>
        <v>1.5977785794638644E-2</v>
      </c>
    </row>
    <row r="643" spans="1:5" x14ac:dyDescent="0.25">
      <c r="A643" s="1">
        <v>44102</v>
      </c>
      <c r="B643">
        <v>490.64999399999999</v>
      </c>
      <c r="C643">
        <f t="shared" si="9"/>
        <v>1.5962844489802962E-2</v>
      </c>
      <c r="D643" s="13">
        <f>LN(B643/B642) - VLOOKUP(A643, 'Risk Free'!A$1:C$784, 3)/252</f>
        <v>1.5958479410437883E-2</v>
      </c>
      <c r="E643" s="13">
        <f>'S&amp;P'!D644</f>
        <v>-4.8278162123804522E-3</v>
      </c>
    </row>
    <row r="644" spans="1:5" x14ac:dyDescent="0.25">
      <c r="A644" s="1">
        <v>44103</v>
      </c>
      <c r="B644">
        <v>493.48001099999999</v>
      </c>
      <c r="C644">
        <f t="shared" ref="C644:C707" si="10">LN(B644/B643)</f>
        <v>5.7513230701076428E-3</v>
      </c>
      <c r="D644" s="13">
        <f>LN(B644/B643) - VLOOKUP(A644, 'Risk Free'!A$1:C$784, 3)/252</f>
        <v>5.7477516415362145E-3</v>
      </c>
      <c r="E644" s="13">
        <f>'S&amp;P'!D645</f>
        <v>8.2158655309790794E-3</v>
      </c>
    </row>
    <row r="645" spans="1:5" x14ac:dyDescent="0.25">
      <c r="A645" s="1">
        <v>44104</v>
      </c>
      <c r="B645">
        <v>500.02999899999998</v>
      </c>
      <c r="C645">
        <f t="shared" si="10"/>
        <v>1.318574112844967E-2</v>
      </c>
      <c r="D645" s="13">
        <f>LN(B645/B644) - VLOOKUP(A645, 'Risk Free'!A$1:C$784, 3)/252</f>
        <v>1.3181772874481416E-2</v>
      </c>
      <c r="E645" s="13">
        <f>'S&amp;P'!D646</f>
        <v>5.27536369295131E-3</v>
      </c>
    </row>
    <row r="646" spans="1:5" x14ac:dyDescent="0.25">
      <c r="A646" s="1">
        <v>44105</v>
      </c>
      <c r="B646">
        <v>527.51000999999997</v>
      </c>
      <c r="C646">
        <f t="shared" si="10"/>
        <v>5.349974685110763E-2</v>
      </c>
      <c r="D646" s="13">
        <f>LN(B646/B645) - VLOOKUP(A646, 'Risk Free'!A$1:C$784, 3)/252</f>
        <v>5.34961754225362E-2</v>
      </c>
      <c r="E646" s="13">
        <f>'S&amp;P'!D647</f>
        <v>-9.6213735717536747E-3</v>
      </c>
    </row>
    <row r="647" spans="1:5" x14ac:dyDescent="0.25">
      <c r="A647" s="1">
        <v>44106</v>
      </c>
      <c r="B647">
        <v>503.05999800000001</v>
      </c>
      <c r="C647">
        <f t="shared" si="10"/>
        <v>-4.7458398168992132E-2</v>
      </c>
      <c r="D647" s="13">
        <f>LN(B647/B646) - VLOOKUP(A647, 'Risk Free'!A$1:C$784, 3)/252</f>
        <v>-4.7461969597563561E-2</v>
      </c>
      <c r="E647" s="13">
        <f>'S&amp;P'!D648</f>
        <v>1.7811917047209556E-2</v>
      </c>
    </row>
    <row r="648" spans="1:5" x14ac:dyDescent="0.25">
      <c r="A648" s="1">
        <v>44109</v>
      </c>
      <c r="B648">
        <v>520.65002400000003</v>
      </c>
      <c r="C648">
        <f t="shared" si="10"/>
        <v>3.436863376763076E-2</v>
      </c>
      <c r="D648" s="13">
        <f>LN(B648/B647) - VLOOKUP(A648, 'Risk Free'!A$1:C$784, 3)/252</f>
        <v>3.4364665513662504E-2</v>
      </c>
      <c r="E648" s="13">
        <f>'S&amp;P'!D649</f>
        <v>-1.4090747184150846E-2</v>
      </c>
    </row>
    <row r="649" spans="1:5" x14ac:dyDescent="0.25">
      <c r="A649" s="1">
        <v>44110</v>
      </c>
      <c r="B649">
        <v>505.86999500000002</v>
      </c>
      <c r="C649">
        <f t="shared" si="10"/>
        <v>-2.8798367673499286E-2</v>
      </c>
      <c r="D649" s="13">
        <f>LN(B649/B648) - VLOOKUP(A649, 'Risk Free'!A$1:C$784, 3)/252</f>
        <v>-2.8802335927467539E-2</v>
      </c>
      <c r="E649" s="13">
        <f>'S&amp;P'!D650</f>
        <v>1.7252079066911237E-2</v>
      </c>
    </row>
    <row r="650" spans="1:5" x14ac:dyDescent="0.25">
      <c r="A650" s="1">
        <v>44111</v>
      </c>
      <c r="B650">
        <v>534.65997300000004</v>
      </c>
      <c r="C650">
        <f t="shared" si="10"/>
        <v>5.5351270954668803E-2</v>
      </c>
      <c r="D650" s="13">
        <f>LN(B650/B649) - VLOOKUP(A650, 'Risk Free'!A$1:C$784, 3)/252</f>
        <v>5.5347302700700547E-2</v>
      </c>
      <c r="E650" s="13">
        <f>'S&amp;P'!D651</f>
        <v>7.9716772138727892E-3</v>
      </c>
    </row>
    <row r="651" spans="1:5" x14ac:dyDescent="0.25">
      <c r="A651" s="1">
        <v>44112</v>
      </c>
      <c r="B651">
        <v>531.78997800000002</v>
      </c>
      <c r="C651">
        <f t="shared" si="10"/>
        <v>-5.3823471525703843E-3</v>
      </c>
      <c r="D651" s="13">
        <f>LN(B651/B650) - VLOOKUP(A651, 'Risk Free'!A$1:C$784, 3)/252</f>
        <v>-5.3859185811418126E-3</v>
      </c>
      <c r="E651" s="13">
        <f>'S&amp;P'!D652</f>
        <v>8.7483045553803929E-3</v>
      </c>
    </row>
    <row r="652" spans="1:5" x14ac:dyDescent="0.25">
      <c r="A652" s="1">
        <v>44113</v>
      </c>
      <c r="B652">
        <v>539.44000200000005</v>
      </c>
      <c r="C652">
        <f t="shared" si="10"/>
        <v>1.4282934933146E-2</v>
      </c>
      <c r="D652" s="13">
        <f>LN(B652/B651) - VLOOKUP(A652, 'Risk Free'!A$1:C$784, 3)/252</f>
        <v>1.4278966679177746E-2</v>
      </c>
      <c r="E652" s="13">
        <f>'S&amp;P'!D653</f>
        <v>0</v>
      </c>
    </row>
    <row r="653" spans="1:5" x14ac:dyDescent="0.25">
      <c r="A653" s="1">
        <v>44116</v>
      </c>
      <c r="B653">
        <v>539.80999799999995</v>
      </c>
      <c r="C653">
        <f t="shared" si="10"/>
        <v>6.8565395319917914E-4</v>
      </c>
      <c r="D653" s="13"/>
      <c r="E653" s="13">
        <f>'S&amp;P'!D654</f>
        <v>-6.3312455331138908E-3</v>
      </c>
    </row>
    <row r="654" spans="1:5" x14ac:dyDescent="0.25">
      <c r="A654" s="1">
        <v>44117</v>
      </c>
      <c r="B654">
        <v>554.09002699999996</v>
      </c>
      <c r="C654">
        <f t="shared" si="10"/>
        <v>2.6109955068036154E-2</v>
      </c>
      <c r="D654" s="13">
        <f>LN(B654/B653) - VLOOKUP(A654, 'Risk Free'!A$1:C$784, 3)/252</f>
        <v>2.6105589988671074E-2</v>
      </c>
      <c r="E654" s="13">
        <f>'S&amp;P'!D655</f>
        <v>-6.6499310598027985E-3</v>
      </c>
    </row>
    <row r="655" spans="1:5" x14ac:dyDescent="0.25">
      <c r="A655" s="1">
        <v>44118</v>
      </c>
      <c r="B655">
        <v>541.45001200000002</v>
      </c>
      <c r="C655">
        <f t="shared" si="10"/>
        <v>-2.3076428918011149E-2</v>
      </c>
      <c r="D655" s="13">
        <f>LN(B655/B654) - VLOOKUP(A655, 'Risk Free'!A$1:C$784, 3)/252</f>
        <v>-2.3081190822773053E-2</v>
      </c>
      <c r="E655" s="13">
        <f>'S&amp;P'!D656</f>
        <v>-1.5333362192090198E-3</v>
      </c>
    </row>
    <row r="656" spans="1:5" x14ac:dyDescent="0.25">
      <c r="A656" s="1">
        <v>44119</v>
      </c>
      <c r="B656">
        <v>541.94000200000005</v>
      </c>
      <c r="C656">
        <f t="shared" si="10"/>
        <v>9.0454965816138102E-4</v>
      </c>
      <c r="D656" s="13">
        <f>LN(B656/B655) - VLOOKUP(A656, 'Risk Free'!A$1:C$784, 3)/252</f>
        <v>9.0018457879630163E-4</v>
      </c>
      <c r="E656" s="13">
        <f>'S&amp;P'!D657</f>
        <v>1.3055379010446853E-4</v>
      </c>
    </row>
    <row r="657" spans="1:5" x14ac:dyDescent="0.25">
      <c r="A657" s="1">
        <v>44120</v>
      </c>
      <c r="B657">
        <v>530.78997800000002</v>
      </c>
      <c r="C657">
        <f t="shared" si="10"/>
        <v>-2.0788876549894073E-2</v>
      </c>
      <c r="D657" s="13">
        <f>LN(B657/B656) - VLOOKUP(A657, 'Risk Free'!A$1:C$784, 3)/252</f>
        <v>-2.0793241629259152E-2</v>
      </c>
      <c r="E657" s="13">
        <f>'S&amp;P'!D658</f>
        <v>-1.6468988977997718E-2</v>
      </c>
    </row>
    <row r="658" spans="1:5" x14ac:dyDescent="0.25">
      <c r="A658" s="1">
        <v>44123</v>
      </c>
      <c r="B658">
        <v>530.71997099999999</v>
      </c>
      <c r="C658">
        <f t="shared" si="10"/>
        <v>-1.31900789375518E-4</v>
      </c>
      <c r="D658" s="13">
        <f>LN(B658/B657) - VLOOKUP(A658, 'Risk Free'!A$1:C$784, 3)/252</f>
        <v>-1.3626586874059736E-4</v>
      </c>
      <c r="E658" s="13">
        <f>'S&amp;P'!D659</f>
        <v>4.7121702333294598E-3</v>
      </c>
    </row>
    <row r="659" spans="1:5" x14ac:dyDescent="0.25">
      <c r="A659" s="1">
        <v>44124</v>
      </c>
      <c r="B659">
        <v>525.419983</v>
      </c>
      <c r="C659">
        <f t="shared" si="10"/>
        <v>-1.0036610148872098E-2</v>
      </c>
      <c r="D659" s="13">
        <f>LN(B659/B658) - VLOOKUP(A659, 'Risk Free'!A$1:C$784, 3)/252</f>
        <v>-1.0040578402840353E-2</v>
      </c>
      <c r="E659" s="13">
        <f>'S&amp;P'!D660</f>
        <v>-2.2020652853542034E-3</v>
      </c>
    </row>
    <row r="660" spans="1:5" x14ac:dyDescent="0.25">
      <c r="A660" s="1">
        <v>44125</v>
      </c>
      <c r="B660">
        <v>489.04998799999998</v>
      </c>
      <c r="C660">
        <f t="shared" si="10"/>
        <v>-7.1733201207986014E-2</v>
      </c>
      <c r="D660" s="13">
        <f>LN(B660/B659) - VLOOKUP(A660, 'Risk Free'!A$1:C$784, 3)/252</f>
        <v>-7.173716946195427E-2</v>
      </c>
      <c r="E660" s="13">
        <f>'S&amp;P'!D661</f>
        <v>5.2018024577548333E-3</v>
      </c>
    </row>
    <row r="661" spans="1:5" x14ac:dyDescent="0.25">
      <c r="A661" s="1">
        <v>44126</v>
      </c>
      <c r="B661">
        <v>485.23001099999999</v>
      </c>
      <c r="C661">
        <f t="shared" si="10"/>
        <v>-7.8416811978585105E-3</v>
      </c>
      <c r="D661" s="13">
        <f>LN(B661/B660) - VLOOKUP(A661, 'Risk Free'!A$1:C$784, 3)/252</f>
        <v>-7.8452526264299396E-3</v>
      </c>
      <c r="E661" s="13">
        <f>'S&amp;P'!D662</f>
        <v>3.4358982371614937E-3</v>
      </c>
    </row>
    <row r="662" spans="1:5" x14ac:dyDescent="0.25">
      <c r="A662" s="1">
        <v>44127</v>
      </c>
      <c r="B662">
        <v>488.27999899999998</v>
      </c>
      <c r="C662">
        <f t="shared" si="10"/>
        <v>6.2659817523188829E-3</v>
      </c>
      <c r="D662" s="13">
        <f>LN(B662/B661) - VLOOKUP(A662, 'Risk Free'!A$1:C$784, 3)/252</f>
        <v>6.2620134983506293E-3</v>
      </c>
      <c r="E662" s="13">
        <f>'S&amp;P'!D663</f>
        <v>-1.8768860448912253E-2</v>
      </c>
    </row>
    <row r="663" spans="1:5" x14ac:dyDescent="0.25">
      <c r="A663" s="1">
        <v>44130</v>
      </c>
      <c r="B663">
        <v>488.23998999999998</v>
      </c>
      <c r="C663">
        <f t="shared" si="10"/>
        <v>-8.1941999084643474E-5</v>
      </c>
      <c r="D663" s="13">
        <f>LN(B663/B662) - VLOOKUP(A663, 'Risk Free'!A$1:C$784, 3)/252</f>
        <v>-8.6307078449722845E-5</v>
      </c>
      <c r="E663" s="13">
        <f>'S&amp;P'!D664</f>
        <v>-3.0341620577207244E-3</v>
      </c>
    </row>
    <row r="664" spans="1:5" x14ac:dyDescent="0.25">
      <c r="A664" s="1">
        <v>44131</v>
      </c>
      <c r="B664">
        <v>488.92999300000002</v>
      </c>
      <c r="C664">
        <f t="shared" si="10"/>
        <v>1.4122478722948823E-3</v>
      </c>
      <c r="D664" s="13">
        <f>LN(B664/B663) - VLOOKUP(A664, 'Risk Free'!A$1:C$784, 3)/252</f>
        <v>1.4082796183266283E-3</v>
      </c>
      <c r="E664" s="13">
        <f>'S&amp;P'!D665</f>
        <v>-3.5929539479977145E-2</v>
      </c>
    </row>
    <row r="665" spans="1:5" x14ac:dyDescent="0.25">
      <c r="A665" s="1">
        <v>44132</v>
      </c>
      <c r="B665">
        <v>486.23998999999998</v>
      </c>
      <c r="C665">
        <f t="shared" si="10"/>
        <v>-5.5170070242968189E-3</v>
      </c>
      <c r="D665" s="13">
        <f>LN(B665/B664) - VLOOKUP(A665, 'Risk Free'!A$1:C$784, 3)/252</f>
        <v>-5.5209752782650725E-3</v>
      </c>
      <c r="E665" s="13">
        <f>'S&amp;P'!D666</f>
        <v>1.1872930015234071E-2</v>
      </c>
    </row>
    <row r="666" spans="1:5" x14ac:dyDescent="0.25">
      <c r="A666" s="1">
        <v>44133</v>
      </c>
      <c r="B666">
        <v>504.209991</v>
      </c>
      <c r="C666">
        <f t="shared" si="10"/>
        <v>3.6290521504372203E-2</v>
      </c>
      <c r="D666" s="13">
        <f>LN(B666/B665) - VLOOKUP(A666, 'Risk Free'!A$1:C$784, 3)/252</f>
        <v>3.6286950075800774E-2</v>
      </c>
      <c r="E666" s="13">
        <f>'S&amp;P'!D667</f>
        <v>-1.220724047530693E-2</v>
      </c>
    </row>
    <row r="667" spans="1:5" x14ac:dyDescent="0.25">
      <c r="A667" s="1">
        <v>44134</v>
      </c>
      <c r="B667">
        <v>475.73998999999998</v>
      </c>
      <c r="C667">
        <f t="shared" si="10"/>
        <v>-5.812136461440174E-2</v>
      </c>
      <c r="D667" s="13">
        <f>LN(B667/B666) - VLOOKUP(A667, 'Risk Free'!A$1:C$784, 3)/252</f>
        <v>-5.8124936042973169E-2</v>
      </c>
      <c r="E667" s="13">
        <f>'S&amp;P'!D668</f>
        <v>1.223937046628135E-2</v>
      </c>
    </row>
    <row r="668" spans="1:5" x14ac:dyDescent="0.25">
      <c r="A668" s="1">
        <v>44137</v>
      </c>
      <c r="B668">
        <v>484.11999500000002</v>
      </c>
      <c r="C668">
        <f t="shared" si="10"/>
        <v>1.7461334049907708E-2</v>
      </c>
      <c r="D668" s="13">
        <f>LN(B668/B667) - VLOOKUP(A668, 'Risk Free'!A$1:C$784, 3)/252</f>
        <v>1.7457762621336279E-2</v>
      </c>
      <c r="E668" s="13">
        <f>'S&amp;P'!D669</f>
        <v>1.7597238319198311E-2</v>
      </c>
    </row>
    <row r="669" spans="1:5" x14ac:dyDescent="0.25">
      <c r="A669" s="1">
        <v>44138</v>
      </c>
      <c r="B669">
        <v>487.22000100000002</v>
      </c>
      <c r="C669">
        <f t="shared" si="10"/>
        <v>6.3829689663177178E-3</v>
      </c>
      <c r="D669" s="13">
        <f>LN(B669/B668) - VLOOKUP(A669, 'Risk Free'!A$1:C$784, 3)/252</f>
        <v>6.3790007123494643E-3</v>
      </c>
      <c r="E669" s="13">
        <f>'S&amp;P'!D670</f>
        <v>2.1845102577959841E-2</v>
      </c>
    </row>
    <row r="670" spans="1:5" x14ac:dyDescent="0.25">
      <c r="A670" s="1">
        <v>44139</v>
      </c>
      <c r="B670">
        <v>496.95001200000002</v>
      </c>
      <c r="C670">
        <f t="shared" si="10"/>
        <v>1.9773673052609964E-2</v>
      </c>
      <c r="D670" s="13">
        <f>LN(B670/B669) - VLOOKUP(A670, 'Risk Free'!A$1:C$784, 3)/252</f>
        <v>1.9769704798641711E-2</v>
      </c>
      <c r="E670" s="13">
        <f>'S&amp;P'!D671</f>
        <v>1.9269294416045659E-2</v>
      </c>
    </row>
    <row r="671" spans="1:5" x14ac:dyDescent="0.25">
      <c r="A671" s="1">
        <v>44140</v>
      </c>
      <c r="B671">
        <v>513.76000999999997</v>
      </c>
      <c r="C671">
        <f t="shared" si="10"/>
        <v>3.3266808244231984E-2</v>
      </c>
      <c r="D671" s="13">
        <f>LN(B671/B670) - VLOOKUP(A671, 'Risk Free'!A$1:C$784, 3)/252</f>
        <v>3.3262839990263728E-2</v>
      </c>
      <c r="E671" s="13">
        <f>'S&amp;P'!D672</f>
        <v>-2.9172205266566649E-4</v>
      </c>
    </row>
    <row r="672" spans="1:5" x14ac:dyDescent="0.25">
      <c r="A672" s="1">
        <v>44141</v>
      </c>
      <c r="B672">
        <v>514.72997999999995</v>
      </c>
      <c r="C672">
        <f t="shared" si="10"/>
        <v>1.8862026796715183E-3</v>
      </c>
      <c r="D672" s="13">
        <f>LN(B672/B671) - VLOOKUP(A672, 'Risk Free'!A$1:C$784, 3)/252</f>
        <v>1.8822344257032643E-3</v>
      </c>
      <c r="E672" s="13">
        <f>'S&amp;P'!D673</f>
        <v>1.1627592970939123E-2</v>
      </c>
    </row>
    <row r="673" spans="1:5" x14ac:dyDescent="0.25">
      <c r="A673" s="1">
        <v>44144</v>
      </c>
      <c r="B673">
        <v>470.5</v>
      </c>
      <c r="C673">
        <f t="shared" si="10"/>
        <v>-8.9846493459782184E-2</v>
      </c>
      <c r="D673" s="13">
        <f>LN(B673/B672) - VLOOKUP(A673, 'Risk Free'!A$1:C$784, 3)/252</f>
        <v>-8.985085853914726E-2</v>
      </c>
      <c r="E673" s="13">
        <f>'S&amp;P'!D674</f>
        <v>-1.4047517378811317E-3</v>
      </c>
    </row>
    <row r="674" spans="1:5" x14ac:dyDescent="0.25">
      <c r="A674" s="1">
        <v>44145</v>
      </c>
      <c r="B674">
        <v>480.23998999999998</v>
      </c>
      <c r="C674">
        <f t="shared" si="10"/>
        <v>2.0489999095231297E-2</v>
      </c>
      <c r="D674" s="13">
        <f>LN(B674/B673) - VLOOKUP(A674, 'Risk Free'!A$1:C$784, 3)/252</f>
        <v>2.0486030841263044E-2</v>
      </c>
      <c r="E674" s="13">
        <f>'S&amp;P'!D675</f>
        <v>0</v>
      </c>
    </row>
    <row r="675" spans="1:5" x14ac:dyDescent="0.25">
      <c r="A675" s="1">
        <v>44146</v>
      </c>
      <c r="B675">
        <v>490.76001000000002</v>
      </c>
      <c r="C675">
        <f t="shared" si="10"/>
        <v>2.1669272178875224E-2</v>
      </c>
      <c r="D675" s="13"/>
      <c r="E675" s="13">
        <f>'S&amp;P'!D676</f>
        <v>-1.0032647162913617E-2</v>
      </c>
    </row>
    <row r="676" spans="1:5" x14ac:dyDescent="0.25">
      <c r="A676" s="1">
        <v>44147</v>
      </c>
      <c r="B676">
        <v>486.76998900000001</v>
      </c>
      <c r="C676">
        <f t="shared" si="10"/>
        <v>-8.1635206346491636E-3</v>
      </c>
      <c r="D676" s="13">
        <f>LN(B676/B675) - VLOOKUP(A676, 'Risk Free'!A$1:C$784, 3)/252</f>
        <v>-8.167488888617418E-3</v>
      </c>
      <c r="E676" s="13">
        <f>'S&amp;P'!D677</f>
        <v>1.351500527780343E-2</v>
      </c>
    </row>
    <row r="677" spans="1:5" x14ac:dyDescent="0.25">
      <c r="A677" s="1">
        <v>44148</v>
      </c>
      <c r="B677">
        <v>482.83999599999999</v>
      </c>
      <c r="C677">
        <f t="shared" si="10"/>
        <v>-8.1063821162830792E-3</v>
      </c>
      <c r="D677" s="13">
        <f>LN(B677/B676) - VLOOKUP(A677, 'Risk Free'!A$1:C$784, 3)/252</f>
        <v>-8.1099535448545083E-3</v>
      </c>
      <c r="E677" s="13">
        <f>'S&amp;P'!D678</f>
        <v>1.1577160488085075E-2</v>
      </c>
    </row>
    <row r="678" spans="1:5" x14ac:dyDescent="0.25">
      <c r="A678" s="1">
        <v>44151</v>
      </c>
      <c r="B678">
        <v>479.10000600000001</v>
      </c>
      <c r="C678">
        <f t="shared" si="10"/>
        <v>-7.7759711360506209E-3</v>
      </c>
      <c r="D678" s="13">
        <f>LN(B678/B677) - VLOOKUP(A678, 'Risk Free'!A$1:C$784, 3)/252</f>
        <v>-7.7795425646220492E-3</v>
      </c>
      <c r="E678" s="13">
        <f>'S&amp;P'!D679</f>
        <v>-4.8070475626751184E-3</v>
      </c>
    </row>
    <row r="679" spans="1:5" x14ac:dyDescent="0.25">
      <c r="A679" s="1">
        <v>44152</v>
      </c>
      <c r="B679">
        <v>480.63000499999998</v>
      </c>
      <c r="C679">
        <f t="shared" si="10"/>
        <v>3.188397317187344E-3</v>
      </c>
      <c r="D679" s="13">
        <f>LN(B679/B678) - VLOOKUP(A679, 'Risk Free'!A$1:C$784, 3)/252</f>
        <v>3.1848258886159153E-3</v>
      </c>
      <c r="E679" s="13">
        <f>'S&amp;P'!D680</f>
        <v>-1.1634784908172748E-2</v>
      </c>
    </row>
    <row r="680" spans="1:5" x14ac:dyDescent="0.25">
      <c r="A680" s="1">
        <v>44153</v>
      </c>
      <c r="B680">
        <v>481.790009</v>
      </c>
      <c r="C680">
        <f t="shared" si="10"/>
        <v>2.4105994157576582E-3</v>
      </c>
      <c r="D680" s="13">
        <f>LN(B680/B679) - VLOOKUP(A680, 'Risk Free'!A$1:C$784, 3)/252</f>
        <v>2.4070279871862294E-3</v>
      </c>
      <c r="E680" s="13">
        <f>'S&amp;P'!D681</f>
        <v>3.9358761447609381E-3</v>
      </c>
    </row>
    <row r="681" spans="1:5" x14ac:dyDescent="0.25">
      <c r="A681" s="1">
        <v>44154</v>
      </c>
      <c r="B681">
        <v>484.67001299999998</v>
      </c>
      <c r="C681">
        <f t="shared" si="10"/>
        <v>5.9599206576675156E-3</v>
      </c>
      <c r="D681" s="13">
        <f>LN(B681/B680) - VLOOKUP(A681, 'Risk Free'!A$1:C$784, 3)/252</f>
        <v>5.9571428798897378E-3</v>
      </c>
      <c r="E681" s="13">
        <f>'S&amp;P'!D682</f>
        <v>-6.8184934140476695E-3</v>
      </c>
    </row>
    <row r="682" spans="1:5" x14ac:dyDescent="0.25">
      <c r="A682" s="1">
        <v>44155</v>
      </c>
      <c r="B682">
        <v>488.23998999999998</v>
      </c>
      <c r="C682">
        <f t="shared" si="10"/>
        <v>7.3387939513386491E-3</v>
      </c>
      <c r="D682" s="13">
        <f>LN(B682/B681) - VLOOKUP(A682, 'Risk Free'!A$1:C$784, 3)/252</f>
        <v>7.3360161735608713E-3</v>
      </c>
      <c r="E682" s="13">
        <f>'S&amp;P'!D683</f>
        <v>5.6169199918832185E-3</v>
      </c>
    </row>
    <row r="683" spans="1:5" x14ac:dyDescent="0.25">
      <c r="A683" s="1">
        <v>44158</v>
      </c>
      <c r="B683">
        <v>476.61999500000002</v>
      </c>
      <c r="C683">
        <f t="shared" si="10"/>
        <v>-2.4087550549828519E-2</v>
      </c>
      <c r="D683" s="13">
        <f>LN(B683/B682) - VLOOKUP(A683, 'Risk Free'!A$1:C$784, 3)/252</f>
        <v>-2.4090725153003121E-2</v>
      </c>
      <c r="E683" s="13">
        <f>'S&amp;P'!D684</f>
        <v>1.6028936128714338E-2</v>
      </c>
    </row>
    <row r="684" spans="1:5" x14ac:dyDescent="0.25">
      <c r="A684" s="1">
        <v>44159</v>
      </c>
      <c r="B684">
        <v>482.88000499999998</v>
      </c>
      <c r="C684">
        <f t="shared" si="10"/>
        <v>1.3048668729343038E-2</v>
      </c>
      <c r="D684" s="13">
        <f>LN(B684/B683) - VLOOKUP(A684, 'Risk Free'!A$1:C$784, 3)/252</f>
        <v>1.3045097300771609E-2</v>
      </c>
      <c r="E684" s="13">
        <f>'S&amp;P'!D685</f>
        <v>-1.5892434552003483E-3</v>
      </c>
    </row>
    <row r="685" spans="1:5" x14ac:dyDescent="0.25">
      <c r="A685" s="1">
        <v>44160</v>
      </c>
      <c r="B685">
        <v>485</v>
      </c>
      <c r="C685">
        <f t="shared" si="10"/>
        <v>4.3807050034597866E-3</v>
      </c>
      <c r="D685" s="13">
        <f>LN(B685/B684) - VLOOKUP(A685, 'Risk Free'!A$1:C$784, 3)/252</f>
        <v>4.3771335748883583E-3</v>
      </c>
      <c r="E685" s="13">
        <f>'S&amp;P'!D686</f>
        <v>2.3904858513802089E-3</v>
      </c>
    </row>
    <row r="686" spans="1:5" x14ac:dyDescent="0.25">
      <c r="A686" s="1">
        <v>44162</v>
      </c>
      <c r="B686">
        <v>491.35998499999999</v>
      </c>
      <c r="C686">
        <f t="shared" si="10"/>
        <v>1.3028135227513046E-2</v>
      </c>
      <c r="D686" s="13">
        <f>LN(B686/B685) - VLOOKUP(A686, 'Risk Free'!A$1:C$784, 3)/252</f>
        <v>1.3024563798941617E-2</v>
      </c>
      <c r="E686" s="13">
        <f>'S&amp;P'!D687</f>
        <v>-4.6092560416717008E-3</v>
      </c>
    </row>
    <row r="687" spans="1:5" x14ac:dyDescent="0.25">
      <c r="A687" s="1">
        <v>44165</v>
      </c>
      <c r="B687">
        <v>490.70001200000002</v>
      </c>
      <c r="C687">
        <f t="shared" si="10"/>
        <v>-1.3440586142784072E-3</v>
      </c>
      <c r="D687" s="13">
        <f>LN(B687/B686) - VLOOKUP(A687, 'Risk Free'!A$1:C$784, 3)/252</f>
        <v>-1.3472332174530104E-3</v>
      </c>
      <c r="E687" s="13">
        <f>'S&amp;P'!D688</f>
        <v>1.1204550207446547E-2</v>
      </c>
    </row>
    <row r="688" spans="1:5" x14ac:dyDescent="0.25">
      <c r="A688" s="1">
        <v>44166</v>
      </c>
      <c r="B688">
        <v>504.57998700000002</v>
      </c>
      <c r="C688">
        <f t="shared" si="10"/>
        <v>2.7893406751999646E-2</v>
      </c>
      <c r="D688" s="13">
        <f>LN(B688/B687) - VLOOKUP(A688, 'Risk Free'!A$1:C$784, 3)/252</f>
        <v>2.7889835323428216E-2</v>
      </c>
      <c r="E688" s="13">
        <f>'S&amp;P'!D689</f>
        <v>1.7859771062883336E-3</v>
      </c>
    </row>
    <row r="689" spans="1:5" x14ac:dyDescent="0.25">
      <c r="A689" s="1">
        <v>44167</v>
      </c>
      <c r="B689">
        <v>503.38000499999998</v>
      </c>
      <c r="C689">
        <f t="shared" si="10"/>
        <v>-2.3810122950067548E-3</v>
      </c>
      <c r="D689" s="13">
        <f>LN(B689/B688) - VLOOKUP(A689, 'Risk Free'!A$1:C$784, 3)/252</f>
        <v>-2.3845837235781835E-3</v>
      </c>
      <c r="E689" s="13">
        <f>'S&amp;P'!D690</f>
        <v>-6.2751603187702776E-4</v>
      </c>
    </row>
    <row r="690" spans="1:5" x14ac:dyDescent="0.25">
      <c r="A690" s="1">
        <v>44168</v>
      </c>
      <c r="B690">
        <v>497.51998900000001</v>
      </c>
      <c r="C690">
        <f t="shared" si="10"/>
        <v>-1.1709627321741104E-2</v>
      </c>
      <c r="D690" s="13">
        <f>LN(B690/B689) - VLOOKUP(A690, 'Risk Free'!A$1:C$784, 3)/252</f>
        <v>-1.1712801924915708E-2</v>
      </c>
      <c r="E690" s="13">
        <f>'S&amp;P'!D691</f>
        <v>8.7938526168432739E-3</v>
      </c>
    </row>
    <row r="691" spans="1:5" x14ac:dyDescent="0.25">
      <c r="A691" s="1">
        <v>44169</v>
      </c>
      <c r="B691">
        <v>498.30999800000001</v>
      </c>
      <c r="C691">
        <f t="shared" si="10"/>
        <v>1.5866346184477708E-3</v>
      </c>
      <c r="D691" s="13">
        <f>LN(B691/B690) - VLOOKUP(A691, 'Risk Free'!A$1:C$784, 3)/252</f>
        <v>1.5830631898763423E-3</v>
      </c>
      <c r="E691" s="13">
        <f>'S&amp;P'!D692</f>
        <v>-1.9406457818829208E-3</v>
      </c>
    </row>
    <row r="692" spans="1:5" x14ac:dyDescent="0.25">
      <c r="A692" s="1">
        <v>44172</v>
      </c>
      <c r="B692">
        <v>515.78002900000001</v>
      </c>
      <c r="C692">
        <f t="shared" si="10"/>
        <v>3.4458004897705764E-2</v>
      </c>
      <c r="D692" s="13">
        <f>LN(B692/B691) - VLOOKUP(A692, 'Risk Free'!A$1:C$784, 3)/252</f>
        <v>3.4454830294531162E-2</v>
      </c>
      <c r="E692" s="13">
        <f>'S&amp;P'!D693</f>
        <v>2.7796891611756905E-3</v>
      </c>
    </row>
    <row r="693" spans="1:5" x14ac:dyDescent="0.25">
      <c r="A693" s="1">
        <v>44173</v>
      </c>
      <c r="B693">
        <v>512.65997300000004</v>
      </c>
      <c r="C693">
        <f t="shared" si="10"/>
        <v>-6.0675694568513841E-3</v>
      </c>
      <c r="D693" s="13">
        <f>LN(B693/B692) - VLOOKUP(A693, 'Risk Free'!A$1:C$784, 3)/252</f>
        <v>-6.0711408854228124E-3</v>
      </c>
      <c r="E693" s="13">
        <f>'S&amp;P'!D694</f>
        <v>-7.9841581638773005E-3</v>
      </c>
    </row>
    <row r="694" spans="1:5" x14ac:dyDescent="0.25">
      <c r="A694" s="1">
        <v>44174</v>
      </c>
      <c r="B694">
        <v>493.60000600000001</v>
      </c>
      <c r="C694">
        <f t="shared" si="10"/>
        <v>-3.7887319998502325E-2</v>
      </c>
      <c r="D694" s="13">
        <f>LN(B694/B693) - VLOOKUP(A694, 'Risk Free'!A$1:C$784, 3)/252</f>
        <v>-3.7890494601676927E-2</v>
      </c>
      <c r="E694" s="13">
        <f>'S&amp;P'!D695</f>
        <v>-1.2891171418306232E-3</v>
      </c>
    </row>
    <row r="695" spans="1:5" x14ac:dyDescent="0.25">
      <c r="A695" s="1">
        <v>44175</v>
      </c>
      <c r="B695">
        <v>501.08999599999999</v>
      </c>
      <c r="C695">
        <f t="shared" si="10"/>
        <v>1.5060232940598444E-2</v>
      </c>
      <c r="D695" s="13">
        <f>LN(B695/B694) - VLOOKUP(A695, 'Risk Free'!A$1:C$784, 3)/252</f>
        <v>1.5057058337423841E-2</v>
      </c>
      <c r="E695" s="13">
        <f>'S&amp;P'!D696</f>
        <v>-1.2689354015580525E-3</v>
      </c>
    </row>
    <row r="696" spans="1:5" x14ac:dyDescent="0.25">
      <c r="A696" s="1">
        <v>44176</v>
      </c>
      <c r="B696">
        <v>503.22000100000002</v>
      </c>
      <c r="C696">
        <f t="shared" si="10"/>
        <v>4.2417345242097603E-3</v>
      </c>
      <c r="D696" s="13">
        <f>LN(B696/B695) - VLOOKUP(A696, 'Risk Free'!A$1:C$784, 3)/252</f>
        <v>4.2385599210351572E-3</v>
      </c>
      <c r="E696" s="13">
        <f>'S&amp;P'!D697</f>
        <v>-4.3723676590978477E-3</v>
      </c>
    </row>
    <row r="697" spans="1:5" x14ac:dyDescent="0.25">
      <c r="A697" s="1">
        <v>44179</v>
      </c>
      <c r="B697">
        <v>522.419983</v>
      </c>
      <c r="C697">
        <f t="shared" si="10"/>
        <v>3.7444377316133523E-2</v>
      </c>
      <c r="D697" s="13">
        <f>LN(B697/B696) - VLOOKUP(A697, 'Risk Free'!A$1:C$784, 3)/252</f>
        <v>3.7440805887562094E-2</v>
      </c>
      <c r="E697" s="13">
        <f>'S&amp;P'!D698</f>
        <v>1.2835273023272174E-2</v>
      </c>
    </row>
    <row r="698" spans="1:5" x14ac:dyDescent="0.25">
      <c r="A698" s="1">
        <v>44180</v>
      </c>
      <c r="B698">
        <v>519.78002900000001</v>
      </c>
      <c r="C698">
        <f t="shared" si="10"/>
        <v>-5.0661286047734228E-3</v>
      </c>
      <c r="D698" s="13">
        <f>LN(B698/B697) - VLOOKUP(A698, 'Risk Free'!A$1:C$784, 3)/252</f>
        <v>-5.0693032079480258E-3</v>
      </c>
      <c r="E698" s="13">
        <f>'S&amp;P'!D699</f>
        <v>1.7677070183592131E-3</v>
      </c>
    </row>
    <row r="699" spans="1:5" x14ac:dyDescent="0.25">
      <c r="A699" s="1">
        <v>44181</v>
      </c>
      <c r="B699">
        <v>524.830017</v>
      </c>
      <c r="C699">
        <f t="shared" si="10"/>
        <v>9.6687320986929143E-3</v>
      </c>
      <c r="D699" s="13">
        <f>LN(B699/B698) - VLOOKUP(A699, 'Risk Free'!A$1:C$784, 3)/252</f>
        <v>9.6651606701214851E-3</v>
      </c>
      <c r="E699" s="13">
        <f>'S&amp;P'!D700</f>
        <v>5.7379523444564531E-3</v>
      </c>
    </row>
    <row r="700" spans="1:5" x14ac:dyDescent="0.25">
      <c r="A700" s="1">
        <v>44182</v>
      </c>
      <c r="B700">
        <v>532.90002400000003</v>
      </c>
      <c r="C700">
        <f t="shared" si="10"/>
        <v>1.5259401317697041E-2</v>
      </c>
      <c r="D700" s="13">
        <f>LN(B700/B699) - VLOOKUP(A700, 'Risk Free'!A$1:C$784, 3)/252</f>
        <v>1.5256226714522437E-2</v>
      </c>
      <c r="E700" s="13">
        <f>'S&amp;P'!D701</f>
        <v>-3.5204531081977951E-3</v>
      </c>
    </row>
    <row r="701" spans="1:5" x14ac:dyDescent="0.25">
      <c r="A701" s="1">
        <v>44183</v>
      </c>
      <c r="B701">
        <v>534.45001200000002</v>
      </c>
      <c r="C701">
        <f t="shared" si="10"/>
        <v>2.9043688336156362E-3</v>
      </c>
      <c r="D701" s="13">
        <f>LN(B701/B700) - VLOOKUP(A701, 'Risk Free'!A$1:C$784, 3)/252</f>
        <v>2.9011942304410332E-3</v>
      </c>
      <c r="E701" s="13">
        <f>'S&amp;P'!D702</f>
        <v>-3.9175024655495423E-3</v>
      </c>
    </row>
    <row r="702" spans="1:5" x14ac:dyDescent="0.25">
      <c r="A702" s="1">
        <v>44186</v>
      </c>
      <c r="B702">
        <v>528.90997300000004</v>
      </c>
      <c r="C702">
        <f t="shared" si="10"/>
        <v>-1.0419969162315483E-2</v>
      </c>
      <c r="D702" s="13">
        <f>LN(B702/B701) - VLOOKUP(A702, 'Risk Free'!A$1:C$784, 3)/252</f>
        <v>-1.0423540590886913E-2</v>
      </c>
      <c r="E702" s="13">
        <f>'S&amp;P'!D703</f>
        <v>-2.0788399127142855E-3</v>
      </c>
    </row>
    <row r="703" spans="1:5" x14ac:dyDescent="0.25">
      <c r="A703" s="1">
        <v>44187</v>
      </c>
      <c r="B703">
        <v>527.330017</v>
      </c>
      <c r="C703">
        <f t="shared" si="10"/>
        <v>-2.9916632457556084E-3</v>
      </c>
      <c r="D703" s="13">
        <f>LN(B703/B702) - VLOOKUP(A703, 'Risk Free'!A$1:C$784, 3)/252</f>
        <v>-2.9952346743270372E-3</v>
      </c>
      <c r="E703" s="13">
        <f>'S&amp;P'!D704</f>
        <v>7.4196184522109685E-4</v>
      </c>
    </row>
    <row r="704" spans="1:5" x14ac:dyDescent="0.25">
      <c r="A704" s="1">
        <v>44188</v>
      </c>
      <c r="B704">
        <v>514.47997999999995</v>
      </c>
      <c r="C704">
        <f t="shared" si="10"/>
        <v>-2.4669927812468705E-2</v>
      </c>
      <c r="D704" s="13">
        <f>LN(B704/B703) - VLOOKUP(A704, 'Risk Free'!A$1:C$784, 3)/252</f>
        <v>-2.4673499241040134E-2</v>
      </c>
      <c r="E704" s="13">
        <f>'S&amp;P'!D705</f>
        <v>3.5267653743567195E-3</v>
      </c>
    </row>
    <row r="705" spans="1:5" x14ac:dyDescent="0.25">
      <c r="A705" s="1">
        <v>44189</v>
      </c>
      <c r="B705">
        <v>513.96997099999999</v>
      </c>
      <c r="C705">
        <f t="shared" si="10"/>
        <v>-9.9180138286900196E-4</v>
      </c>
      <c r="D705" s="13">
        <f>LN(B705/B704) - VLOOKUP(A705, 'Risk Free'!A$1:C$784, 3)/252</f>
        <v>-9.9537281144043048E-4</v>
      </c>
      <c r="E705" s="13">
        <f>'S&amp;P'!D706</f>
        <v>8.6803295240042745E-3</v>
      </c>
    </row>
    <row r="706" spans="1:5" x14ac:dyDescent="0.25">
      <c r="A706" s="1">
        <v>44193</v>
      </c>
      <c r="B706">
        <v>519.11999500000002</v>
      </c>
      <c r="C706">
        <f t="shared" si="10"/>
        <v>9.9702191116937244E-3</v>
      </c>
      <c r="D706" s="13">
        <f>LN(B706/B705) - VLOOKUP(A706, 'Risk Free'!A$1:C$784, 3)/252</f>
        <v>9.9658540323286447E-3</v>
      </c>
      <c r="E706" s="13">
        <f>'S&amp;P'!D707</f>
        <v>-2.2338148039797575E-3</v>
      </c>
    </row>
    <row r="707" spans="1:5" x14ac:dyDescent="0.25">
      <c r="A707" s="1">
        <v>44194</v>
      </c>
      <c r="B707">
        <v>530.86999500000002</v>
      </c>
      <c r="C707">
        <f t="shared" si="10"/>
        <v>2.2382100076353943E-2</v>
      </c>
      <c r="D707" s="13">
        <f>LN(B707/B706) - VLOOKUP(A707, 'Risk Free'!A$1:C$784, 3)/252</f>
        <v>2.237813182238569E-2</v>
      </c>
      <c r="E707" s="13">
        <f>'S&amp;P'!D708</f>
        <v>1.3374735059463051E-3</v>
      </c>
    </row>
    <row r="708" spans="1:5" x14ac:dyDescent="0.25">
      <c r="A708" s="1">
        <v>44195</v>
      </c>
      <c r="B708">
        <v>524.59002699999996</v>
      </c>
      <c r="C708">
        <f t="shared" ref="C708:C757" si="11">LN(B708/B707)</f>
        <v>-1.1900104180314383E-2</v>
      </c>
      <c r="D708" s="13">
        <f>LN(B708/B707) - VLOOKUP(A708, 'Risk Free'!A$1:C$784, 3)/252</f>
        <v>-1.1903278783488987E-2</v>
      </c>
      <c r="E708" s="13">
        <f>'S&amp;P'!D709</f>
        <v>6.4146255502206548E-3</v>
      </c>
    </row>
    <row r="709" spans="1:5" x14ac:dyDescent="0.25">
      <c r="A709" s="1">
        <v>44196</v>
      </c>
      <c r="B709">
        <v>540.72997999999995</v>
      </c>
      <c r="C709">
        <f t="shared" si="11"/>
        <v>3.0302984916822838E-2</v>
      </c>
      <c r="D709" s="13">
        <f>LN(B709/B708) - VLOOKUP(A709, 'Risk Free'!A$1:C$784, 3)/252</f>
        <v>3.0299413488251409E-2</v>
      </c>
      <c r="E709" s="13">
        <f>'S&amp;P'!D710</f>
        <v>-1.4868289551944393E-2</v>
      </c>
    </row>
    <row r="710" spans="1:5" x14ac:dyDescent="0.25">
      <c r="A710" s="1">
        <v>44200</v>
      </c>
      <c r="B710">
        <v>522.85998500000005</v>
      </c>
      <c r="C710">
        <f t="shared" si="11"/>
        <v>-3.3606328376416382E-2</v>
      </c>
      <c r="D710" s="13">
        <f>LN(B710/B709) - VLOOKUP(A710, 'Risk Free'!A$1:C$784, 3)/252</f>
        <v>-3.3609899804987811E-2</v>
      </c>
      <c r="E710" s="13">
        <f>'S&amp;P'!D711</f>
        <v>7.0540047421506291E-3</v>
      </c>
    </row>
    <row r="711" spans="1:5" x14ac:dyDescent="0.25">
      <c r="A711" s="1">
        <v>44201</v>
      </c>
      <c r="B711">
        <v>520.79998799999998</v>
      </c>
      <c r="C711">
        <f t="shared" si="11"/>
        <v>-3.9476452647900333E-3</v>
      </c>
      <c r="D711" s="13">
        <f>LN(B711/B710) - VLOOKUP(A711, 'Risk Free'!A$1:C$784, 3)/252</f>
        <v>-3.9512166933614616E-3</v>
      </c>
      <c r="E711" s="13">
        <f>'S&amp;P'!D712</f>
        <v>5.6900894376461916E-3</v>
      </c>
    </row>
    <row r="712" spans="1:5" x14ac:dyDescent="0.25">
      <c r="A712" s="1">
        <v>44202</v>
      </c>
      <c r="B712">
        <v>500.48998999999998</v>
      </c>
      <c r="C712">
        <f t="shared" si="11"/>
        <v>-3.9778469297612022E-2</v>
      </c>
      <c r="D712" s="13">
        <f>LN(B712/B711) - VLOOKUP(A712, 'Risk Free'!A$1:C$784, 3)/252</f>
        <v>-3.9782040726183451E-2</v>
      </c>
      <c r="E712" s="13">
        <f>'S&amp;P'!D713</f>
        <v>1.4734649749769464E-2</v>
      </c>
    </row>
    <row r="713" spans="1:5" x14ac:dyDescent="0.25">
      <c r="A713" s="1">
        <v>44203</v>
      </c>
      <c r="B713">
        <v>508.89001500000001</v>
      </c>
      <c r="C713">
        <f t="shared" si="11"/>
        <v>1.6644314096386417E-2</v>
      </c>
      <c r="D713" s="13">
        <f>LN(B713/B712) - VLOOKUP(A713, 'Risk Free'!A$1:C$784, 3)/252</f>
        <v>1.6640742667814987E-2</v>
      </c>
      <c r="E713" s="13">
        <f>'S&amp;P'!D714</f>
        <v>5.4736909329310864E-3</v>
      </c>
    </row>
    <row r="714" spans="1:5" x14ac:dyDescent="0.25">
      <c r="A714" s="1">
        <v>44204</v>
      </c>
      <c r="B714">
        <v>510.39999399999999</v>
      </c>
      <c r="C714">
        <f t="shared" si="11"/>
        <v>2.9628076234352336E-3</v>
      </c>
      <c r="D714" s="13">
        <f>LN(B714/B713) - VLOOKUP(A714, 'Risk Free'!A$1:C$784, 3)/252</f>
        <v>2.9596330202606306E-3</v>
      </c>
      <c r="E714" s="13">
        <f>'S&amp;P'!D715</f>
        <v>-6.5795483648389778E-3</v>
      </c>
    </row>
    <row r="715" spans="1:5" x14ac:dyDescent="0.25">
      <c r="A715" s="1">
        <v>44207</v>
      </c>
      <c r="B715">
        <v>499.10000600000001</v>
      </c>
      <c r="C715">
        <f t="shared" si="11"/>
        <v>-2.2388231777891641E-2</v>
      </c>
      <c r="D715" s="13">
        <f>LN(B715/B714) - VLOOKUP(A715, 'Risk Free'!A$1:C$784, 3)/252</f>
        <v>-2.2391406381066244E-2</v>
      </c>
      <c r="E715" s="13">
        <f>'S&amp;P'!D716</f>
        <v>4.1217428839462926E-4</v>
      </c>
    </row>
    <row r="716" spans="1:5" x14ac:dyDescent="0.25">
      <c r="A716" s="1">
        <v>44208</v>
      </c>
      <c r="B716">
        <v>494.25</v>
      </c>
      <c r="C716">
        <f t="shared" si="11"/>
        <v>-9.7650264464761681E-3</v>
      </c>
      <c r="D716" s="13">
        <f>LN(B716/B715) - VLOOKUP(A716, 'Risk Free'!A$1:C$784, 3)/252</f>
        <v>-9.7685978750475973E-3</v>
      </c>
      <c r="E716" s="13">
        <f>'S&amp;P'!D717</f>
        <v>2.2694464741998825E-3</v>
      </c>
    </row>
    <row r="717" spans="1:5" x14ac:dyDescent="0.25">
      <c r="A717" s="1">
        <v>44209</v>
      </c>
      <c r="B717">
        <v>507.790009</v>
      </c>
      <c r="C717">
        <f t="shared" si="11"/>
        <v>2.7026531957370349E-2</v>
      </c>
      <c r="D717" s="13">
        <f>LN(B717/B716) - VLOOKUP(A717, 'Risk Free'!A$1:C$784, 3)/252</f>
        <v>2.702296052879892E-2</v>
      </c>
      <c r="E717" s="13">
        <f>'S&amp;P'!D718</f>
        <v>-3.7640717196250175E-3</v>
      </c>
    </row>
    <row r="718" spans="1:5" x14ac:dyDescent="0.25">
      <c r="A718" s="1">
        <v>44210</v>
      </c>
      <c r="B718">
        <v>500.85998499999999</v>
      </c>
      <c r="C718">
        <f t="shared" si="11"/>
        <v>-1.3741403040429546E-2</v>
      </c>
      <c r="D718" s="13">
        <f>LN(B718/B717) - VLOOKUP(A718, 'Risk Free'!A$1:C$784, 3)/252</f>
        <v>-1.3744974469000975E-2</v>
      </c>
      <c r="E718" s="13">
        <f>'S&amp;P'!D719</f>
        <v>-7.2195619351655676E-3</v>
      </c>
    </row>
    <row r="719" spans="1:5" x14ac:dyDescent="0.25">
      <c r="A719" s="1">
        <v>44211</v>
      </c>
      <c r="B719">
        <v>497.98001099999999</v>
      </c>
      <c r="C719">
        <f t="shared" si="11"/>
        <v>-5.7666533028042869E-3</v>
      </c>
      <c r="D719" s="13">
        <f>LN(B719/B718) - VLOOKUP(A719, 'Risk Free'!A$1:C$784, 3)/252</f>
        <v>-5.7702247313757152E-3</v>
      </c>
      <c r="E719" s="13">
        <f>'S&amp;P'!D720</f>
        <v>8.0999093429385792E-3</v>
      </c>
    </row>
    <row r="720" spans="1:5" x14ac:dyDescent="0.25">
      <c r="A720" s="1">
        <v>44215</v>
      </c>
      <c r="B720">
        <v>501.76998900000001</v>
      </c>
      <c r="C720">
        <f t="shared" si="11"/>
        <v>7.5818877830727931E-3</v>
      </c>
      <c r="D720" s="13">
        <f>LN(B720/B719) - VLOOKUP(A720, 'Risk Free'!A$1:C$784, 3)/252</f>
        <v>7.5783163545013648E-3</v>
      </c>
      <c r="E720" s="13">
        <f>'S&amp;P'!D721</f>
        <v>1.383619428451118E-2</v>
      </c>
    </row>
    <row r="721" spans="1:5" x14ac:dyDescent="0.25">
      <c r="A721" s="1">
        <v>44216</v>
      </c>
      <c r="B721">
        <v>586.34002699999996</v>
      </c>
      <c r="C721">
        <f t="shared" si="11"/>
        <v>0.15575804670188664</v>
      </c>
      <c r="D721" s="13">
        <f>LN(B721/B720) - VLOOKUP(A721, 'Risk Free'!A$1:C$784, 3)/252</f>
        <v>0.15575487209871203</v>
      </c>
      <c r="E721" s="13">
        <f>'S&amp;P'!D722</f>
        <v>3.131093442843623E-4</v>
      </c>
    </row>
    <row r="722" spans="1:5" x14ac:dyDescent="0.25">
      <c r="A722" s="1">
        <v>44217</v>
      </c>
      <c r="B722">
        <v>579.84002699999996</v>
      </c>
      <c r="C722">
        <f t="shared" si="11"/>
        <v>-1.1147622170693776E-2</v>
      </c>
      <c r="D722" s="13">
        <f>LN(B722/B721) - VLOOKUP(A722, 'Risk Free'!A$1:C$784, 3)/252</f>
        <v>-1.1151193599265205E-2</v>
      </c>
      <c r="E722" s="13">
        <f>'S&amp;P'!D723</f>
        <v>-3.0183018981028461E-3</v>
      </c>
    </row>
    <row r="723" spans="1:5" x14ac:dyDescent="0.25">
      <c r="A723" s="1">
        <v>44218</v>
      </c>
      <c r="B723">
        <v>565.169983</v>
      </c>
      <c r="C723">
        <f t="shared" si="11"/>
        <v>-2.5625709213181094E-2</v>
      </c>
      <c r="D723" s="13">
        <f>LN(B723/B722) - VLOOKUP(A723, 'Risk Free'!A$1:C$784, 3)/252</f>
        <v>-2.5628883816355696E-2</v>
      </c>
      <c r="E723" s="13">
        <f>'S&amp;P'!D724</f>
        <v>3.6057105949766732E-3</v>
      </c>
    </row>
    <row r="724" spans="1:5" x14ac:dyDescent="0.25">
      <c r="A724" s="1">
        <v>44221</v>
      </c>
      <c r="B724">
        <v>556.78002900000001</v>
      </c>
      <c r="C724">
        <f t="shared" si="11"/>
        <v>-1.4956299845886395E-2</v>
      </c>
      <c r="D724" s="13">
        <f>LN(B724/B723) - VLOOKUP(A724, 'Risk Free'!A$1:C$784, 3)/252</f>
        <v>-1.4959871274457824E-2</v>
      </c>
      <c r="E724" s="13">
        <f>'S&amp;P'!D725</f>
        <v>-1.4927235172529345E-3</v>
      </c>
    </row>
    <row r="725" spans="1:5" x14ac:dyDescent="0.25">
      <c r="A725" s="1">
        <v>44222</v>
      </c>
      <c r="B725">
        <v>561.92999299999997</v>
      </c>
      <c r="C725">
        <f t="shared" si="11"/>
        <v>9.2070335987821748E-3</v>
      </c>
      <c r="D725" s="13">
        <f>LN(B725/B724) - VLOOKUP(A725, 'Risk Free'!A$1:C$784, 3)/252</f>
        <v>9.2042558210043961E-3</v>
      </c>
      <c r="E725" s="13">
        <f>'S&amp;P'!D726</f>
        <v>-2.6016464495223282E-2</v>
      </c>
    </row>
    <row r="726" spans="1:5" x14ac:dyDescent="0.25">
      <c r="A726" s="1">
        <v>44223</v>
      </c>
      <c r="B726">
        <v>523.28002900000001</v>
      </c>
      <c r="C726">
        <f t="shared" si="11"/>
        <v>-7.1260525446226422E-2</v>
      </c>
      <c r="D726" s="13">
        <f>LN(B726/B725) - VLOOKUP(A726, 'Risk Free'!A$1:C$784, 3)/252</f>
        <v>-7.1263700049401024E-2</v>
      </c>
      <c r="E726" s="13">
        <f>'S&amp;P'!D727</f>
        <v>9.7105571498216758E-3</v>
      </c>
    </row>
    <row r="727" spans="1:5" x14ac:dyDescent="0.25">
      <c r="A727" s="1">
        <v>44224</v>
      </c>
      <c r="B727">
        <v>538.59997599999997</v>
      </c>
      <c r="C727">
        <f t="shared" si="11"/>
        <v>2.8856386744910825E-2</v>
      </c>
      <c r="D727" s="13">
        <f>LN(B727/B726) - VLOOKUP(A727, 'Risk Free'!A$1:C$784, 3)/252</f>
        <v>2.8853608967133047E-2</v>
      </c>
      <c r="E727" s="13">
        <f>'S&amp;P'!D728</f>
        <v>-1.9502786919508814E-2</v>
      </c>
    </row>
    <row r="728" spans="1:5" x14ac:dyDescent="0.25">
      <c r="A728" s="1">
        <v>44225</v>
      </c>
      <c r="B728">
        <v>532.39001499999995</v>
      </c>
      <c r="C728">
        <f t="shared" si="11"/>
        <v>-1.1596804168159787E-2</v>
      </c>
      <c r="D728" s="13">
        <f>LN(B728/B727) - VLOOKUP(A728, 'Risk Free'!A$1:C$784, 3)/252</f>
        <v>-1.1599185120540739E-2</v>
      </c>
      <c r="E728" s="13">
        <f>'S&amp;P'!D729</f>
        <v>1.5921491362940556E-2</v>
      </c>
    </row>
    <row r="729" spans="1:5" x14ac:dyDescent="0.25">
      <c r="A729" s="1">
        <v>44228</v>
      </c>
      <c r="B729">
        <v>539.03997800000002</v>
      </c>
      <c r="C729">
        <f t="shared" si="11"/>
        <v>1.2413407195576856E-2</v>
      </c>
      <c r="D729" s="13">
        <f>LN(B729/B728) - VLOOKUP(A729, 'Risk Free'!A$1:C$784, 3)/252</f>
        <v>1.2410629417799078E-2</v>
      </c>
      <c r="E729" s="13">
        <f>'S&amp;P'!D730</f>
        <v>1.3799764187871435E-2</v>
      </c>
    </row>
    <row r="730" spans="1:5" x14ac:dyDescent="0.25">
      <c r="A730" s="1">
        <v>44229</v>
      </c>
      <c r="B730">
        <v>548.15997300000004</v>
      </c>
      <c r="C730">
        <f t="shared" si="11"/>
        <v>1.6777427035117903E-2</v>
      </c>
      <c r="D730" s="13">
        <f>LN(B730/B729) - VLOOKUP(A730, 'Risk Free'!A$1:C$784, 3)/252</f>
        <v>1.6774649257340124E-2</v>
      </c>
      <c r="E730" s="13">
        <f>'S&amp;P'!D731</f>
        <v>1.0067090244075504E-3</v>
      </c>
    </row>
    <row r="731" spans="1:5" x14ac:dyDescent="0.25">
      <c r="A731" s="1">
        <v>44230</v>
      </c>
      <c r="B731">
        <v>539.45001200000002</v>
      </c>
      <c r="C731">
        <f t="shared" si="11"/>
        <v>-1.6017041637834298E-2</v>
      </c>
      <c r="D731" s="13">
        <f>LN(B731/B730) - VLOOKUP(A731, 'Risk Free'!A$1:C$784, 3)/252</f>
        <v>-1.60186289394216E-2</v>
      </c>
      <c r="E731" s="13">
        <f>'S&amp;P'!D732</f>
        <v>1.0793242467350722E-2</v>
      </c>
    </row>
    <row r="732" spans="1:5" x14ac:dyDescent="0.25">
      <c r="A732" s="1">
        <v>44231</v>
      </c>
      <c r="B732">
        <v>552.15997300000004</v>
      </c>
      <c r="C732">
        <f t="shared" si="11"/>
        <v>2.3287686208594303E-2</v>
      </c>
      <c r="D732" s="13">
        <f>LN(B732/B731) - VLOOKUP(A732, 'Risk Free'!A$1:C$784, 3)/252</f>
        <v>2.3286098907007002E-2</v>
      </c>
      <c r="E732" s="13">
        <f>'S&amp;P'!D733</f>
        <v>3.8887065093630262E-3</v>
      </c>
    </row>
    <row r="733" spans="1:5" x14ac:dyDescent="0.25">
      <c r="A733" s="1">
        <v>44232</v>
      </c>
      <c r="B733">
        <v>550.78997800000002</v>
      </c>
      <c r="C733">
        <f t="shared" si="11"/>
        <v>-2.4842391140748672E-3</v>
      </c>
      <c r="D733" s="13">
        <f>LN(B733/B732) - VLOOKUP(A733, 'Risk Free'!A$1:C$784, 3)/252</f>
        <v>-2.4854295902653435E-3</v>
      </c>
      <c r="E733" s="13">
        <f>'S&amp;P'!D734</f>
        <v>7.3701210029022404E-3</v>
      </c>
    </row>
    <row r="734" spans="1:5" x14ac:dyDescent="0.25">
      <c r="A734" s="1">
        <v>44235</v>
      </c>
      <c r="B734">
        <v>547.919983</v>
      </c>
      <c r="C734">
        <f t="shared" si="11"/>
        <v>-5.2243114735253081E-3</v>
      </c>
      <c r="D734" s="13">
        <f>LN(B734/B733) - VLOOKUP(A734, 'Risk Free'!A$1:C$784, 3)/252</f>
        <v>-5.2262956005094353E-3</v>
      </c>
      <c r="E734" s="13">
        <f>'S&amp;P'!D735</f>
        <v>-1.115705283345136E-3</v>
      </c>
    </row>
    <row r="735" spans="1:5" x14ac:dyDescent="0.25">
      <c r="A735" s="1">
        <v>44236</v>
      </c>
      <c r="B735">
        <v>559.07000700000003</v>
      </c>
      <c r="C735">
        <f t="shared" si="11"/>
        <v>2.014544158644407E-2</v>
      </c>
      <c r="D735" s="13">
        <f>LN(B735/B734) - VLOOKUP(A735, 'Risk Free'!A$1:C$784, 3)/252</f>
        <v>2.0143854284856769E-2</v>
      </c>
      <c r="E735" s="13">
        <f>'S&amp;P'!D736</f>
        <v>-3.4720367086142352E-4</v>
      </c>
    </row>
    <row r="736" spans="1:5" x14ac:dyDescent="0.25">
      <c r="A736" s="1">
        <v>44237</v>
      </c>
      <c r="B736">
        <v>563.59002699999996</v>
      </c>
      <c r="C736">
        <f t="shared" si="11"/>
        <v>8.0523832444153245E-3</v>
      </c>
      <c r="D736" s="13">
        <f>LN(B736/B735) - VLOOKUP(A736, 'Risk Free'!A$1:C$784, 3)/252</f>
        <v>8.0503991174311982E-3</v>
      </c>
      <c r="E736" s="13">
        <f>'S&amp;P'!D737</f>
        <v>1.6590906378588033E-3</v>
      </c>
    </row>
    <row r="737" spans="1:5" x14ac:dyDescent="0.25">
      <c r="A737" s="1">
        <v>44238</v>
      </c>
      <c r="B737">
        <v>557.59002699999996</v>
      </c>
      <c r="C737">
        <f t="shared" si="11"/>
        <v>-1.0703110988778009E-2</v>
      </c>
      <c r="D737" s="13">
        <f>LN(B737/B736) - VLOOKUP(A737, 'Risk Free'!A$1:C$784, 3)/252</f>
        <v>-1.0705095115762136E-2</v>
      </c>
      <c r="E737" s="13">
        <f>'S&amp;P'!D738</f>
        <v>4.6983338474387466E-3</v>
      </c>
    </row>
    <row r="738" spans="1:5" x14ac:dyDescent="0.25">
      <c r="A738" s="1">
        <v>44239</v>
      </c>
      <c r="B738">
        <v>556.52002000000005</v>
      </c>
      <c r="C738">
        <f t="shared" si="11"/>
        <v>-1.9208287940157048E-3</v>
      </c>
      <c r="D738" s="13">
        <f>LN(B738/B737) - VLOOKUP(A738, 'Risk Free'!A$1:C$784, 3)/252</f>
        <v>-1.9224160956030063E-3</v>
      </c>
      <c r="E738" s="13">
        <f>'S&amp;P'!D739</f>
        <v>-5.7102431156721566E-4</v>
      </c>
    </row>
    <row r="739" spans="1:5" x14ac:dyDescent="0.25">
      <c r="A739" s="1">
        <v>44243</v>
      </c>
      <c r="B739">
        <v>557.28002900000001</v>
      </c>
      <c r="C739">
        <f t="shared" si="11"/>
        <v>1.364713744874572E-3</v>
      </c>
      <c r="D739" s="13">
        <f>LN(B739/B738) - VLOOKUP(A739, 'Risk Free'!A$1:C$784, 3)/252</f>
        <v>1.3631264432872705E-3</v>
      </c>
      <c r="E739" s="13">
        <f>'S&amp;P'!D740</f>
        <v>-3.2203817361610318E-4</v>
      </c>
    </row>
    <row r="740" spans="1:5" x14ac:dyDescent="0.25">
      <c r="A740" s="1">
        <v>44244</v>
      </c>
      <c r="B740">
        <v>551.34002699999996</v>
      </c>
      <c r="C740">
        <f t="shared" si="11"/>
        <v>-1.0716130943718538E-2</v>
      </c>
      <c r="D740" s="13">
        <f>LN(B740/B739) - VLOOKUP(A740, 'Risk Free'!A$1:C$784, 3)/252</f>
        <v>-1.0717718245305839E-2</v>
      </c>
      <c r="E740" s="13">
        <f>'S&amp;P'!D741</f>
        <v>-4.426777345817496E-3</v>
      </c>
    </row>
    <row r="741" spans="1:5" x14ac:dyDescent="0.25">
      <c r="A741" s="1">
        <v>44245</v>
      </c>
      <c r="B741">
        <v>548.21997099999999</v>
      </c>
      <c r="C741">
        <f t="shared" si="11"/>
        <v>-5.6751143723323978E-3</v>
      </c>
      <c r="D741" s="13">
        <f>LN(B741/B740) - VLOOKUP(A741, 'Risk Free'!A$1:C$784, 3)/252</f>
        <v>-5.6763048485228736E-3</v>
      </c>
      <c r="E741" s="13">
        <f>'S&amp;P'!D742</f>
        <v>-1.8582038836363541E-3</v>
      </c>
    </row>
    <row r="742" spans="1:5" x14ac:dyDescent="0.25">
      <c r="A742" s="1">
        <v>44246</v>
      </c>
      <c r="B742">
        <v>540.21997099999999</v>
      </c>
      <c r="C742">
        <f t="shared" si="11"/>
        <v>-1.470020302408283E-2</v>
      </c>
      <c r="D742" s="13">
        <f>LN(B742/B741) - VLOOKUP(A742, 'Risk Free'!A$1:C$784, 3)/252</f>
        <v>-1.4701790325670131E-2</v>
      </c>
      <c r="E742" s="13">
        <f>'S&amp;P'!D743</f>
        <v>-7.7640933687238515E-3</v>
      </c>
    </row>
    <row r="743" spans="1:5" x14ac:dyDescent="0.25">
      <c r="A743" s="1">
        <v>44249</v>
      </c>
      <c r="B743">
        <v>533.78002900000001</v>
      </c>
      <c r="C743">
        <f t="shared" si="11"/>
        <v>-1.199258693420677E-2</v>
      </c>
      <c r="D743" s="13">
        <f>LN(B743/B742) - VLOOKUP(A743, 'Risk Free'!A$1:C$784, 3)/252</f>
        <v>-1.1993777410397246E-2</v>
      </c>
      <c r="E743" s="13">
        <f>'S&amp;P'!D744</f>
        <v>1.253912117636263E-3</v>
      </c>
    </row>
    <row r="744" spans="1:5" x14ac:dyDescent="0.25">
      <c r="A744" s="1">
        <v>44250</v>
      </c>
      <c r="B744">
        <v>546.15002400000003</v>
      </c>
      <c r="C744">
        <f t="shared" si="11"/>
        <v>2.2909883851700924E-2</v>
      </c>
      <c r="D744" s="13">
        <f>LN(B744/B743) - VLOOKUP(A744, 'Risk Free'!A$1:C$784, 3)/252</f>
        <v>2.2908296550113623E-2</v>
      </c>
      <c r="E744" s="13">
        <f>'S&amp;P'!D745</f>
        <v>1.1286524801591688E-2</v>
      </c>
    </row>
    <row r="745" spans="1:5" x14ac:dyDescent="0.25">
      <c r="A745" s="1">
        <v>44251</v>
      </c>
      <c r="B745">
        <v>553.40997300000004</v>
      </c>
      <c r="C745">
        <f t="shared" si="11"/>
        <v>1.3205381279653094E-2</v>
      </c>
      <c r="D745" s="13">
        <f>LN(B745/B744) - VLOOKUP(A745, 'Risk Free'!A$1:C$784, 3)/252</f>
        <v>1.3204190803462619E-2</v>
      </c>
      <c r="E745" s="13">
        <f>'S&amp;P'!D746</f>
        <v>-2.4785022092151405E-2</v>
      </c>
    </row>
    <row r="746" spans="1:5" x14ac:dyDescent="0.25">
      <c r="A746" s="1">
        <v>44252</v>
      </c>
      <c r="B746">
        <v>546.70001200000002</v>
      </c>
      <c r="C746">
        <f t="shared" si="11"/>
        <v>-1.2198860662341238E-2</v>
      </c>
      <c r="D746" s="13">
        <f>LN(B746/B745) - VLOOKUP(A746, 'Risk Free'!A$1:C$784, 3)/252</f>
        <v>-1.2200447963928539E-2</v>
      </c>
      <c r="E746" s="13">
        <f>'S&amp;P'!D747</f>
        <v>-4.7630710196595767E-3</v>
      </c>
    </row>
    <row r="747" spans="1:5" x14ac:dyDescent="0.25">
      <c r="A747" s="1">
        <v>44253</v>
      </c>
      <c r="B747">
        <v>538.84997599999997</v>
      </c>
      <c r="C747">
        <f t="shared" si="11"/>
        <v>-1.4463033347291468E-2</v>
      </c>
      <c r="D747" s="13">
        <f>LN(B747/B746) - VLOOKUP(A747, 'Risk Free'!A$1:C$784, 3)/252</f>
        <v>-1.4464620648878769E-2</v>
      </c>
      <c r="E747" s="13">
        <f>'S&amp;P'!D748</f>
        <v>2.3510145955012805E-2</v>
      </c>
    </row>
    <row r="748" spans="1:5" x14ac:dyDescent="0.25">
      <c r="A748" s="1">
        <v>44256</v>
      </c>
      <c r="B748">
        <v>550.64001499999995</v>
      </c>
      <c r="C748">
        <f t="shared" si="11"/>
        <v>2.1644070827593842E-2</v>
      </c>
      <c r="D748" s="13">
        <f>LN(B748/B747) - VLOOKUP(A748, 'Risk Free'!A$1:C$784, 3)/252</f>
        <v>2.1642086700609714E-2</v>
      </c>
      <c r="E748" s="13">
        <f>'S&amp;P'!D749</f>
        <v>-8.1152586141402371E-3</v>
      </c>
    </row>
    <row r="749" spans="1:5" x14ac:dyDescent="0.25">
      <c r="A749" s="1">
        <v>44257</v>
      </c>
      <c r="B749">
        <v>547.82000700000003</v>
      </c>
      <c r="C749">
        <f t="shared" si="11"/>
        <v>-5.1344867156374284E-3</v>
      </c>
      <c r="D749" s="13">
        <f>LN(B749/B748) - VLOOKUP(A749, 'Risk Free'!A$1:C$784, 3)/252</f>
        <v>-5.1360740172247303E-3</v>
      </c>
      <c r="E749" s="13">
        <f>'S&amp;P'!D750</f>
        <v>-1.3154302258971252E-2</v>
      </c>
    </row>
    <row r="750" spans="1:5" x14ac:dyDescent="0.25">
      <c r="A750" s="1">
        <v>44258</v>
      </c>
      <c r="B750">
        <v>520.70001200000002</v>
      </c>
      <c r="C750">
        <f t="shared" si="11"/>
        <v>-5.0772695400746512E-2</v>
      </c>
      <c r="D750" s="13">
        <f>LN(B750/B749) - VLOOKUP(A750, 'Risk Free'!A$1:C$784, 3)/252</f>
        <v>-5.077467952773064E-2</v>
      </c>
      <c r="E750" s="13">
        <f>'S&amp;P'!D751</f>
        <v>-1.3509625261669564E-2</v>
      </c>
    </row>
    <row r="751" spans="1:5" x14ac:dyDescent="0.25">
      <c r="A751" s="1">
        <v>44259</v>
      </c>
      <c r="B751">
        <v>511.290009</v>
      </c>
      <c r="C751">
        <f t="shared" si="11"/>
        <v>-1.8237121706963396E-2</v>
      </c>
      <c r="D751" s="13">
        <f>LN(B751/B750) - VLOOKUP(A751, 'Risk Free'!A$1:C$784, 3)/252</f>
        <v>-1.8238709008550697E-2</v>
      </c>
      <c r="E751" s="13">
        <f>'S&amp;P'!D752</f>
        <v>1.9306776513996576E-2</v>
      </c>
    </row>
    <row r="752" spans="1:5" x14ac:dyDescent="0.25">
      <c r="A752" s="1">
        <v>44260</v>
      </c>
      <c r="B752">
        <v>516.39001499999995</v>
      </c>
      <c r="C752">
        <f t="shared" si="11"/>
        <v>9.9253614915468802E-3</v>
      </c>
      <c r="D752" s="13">
        <f>LN(B752/B751) - VLOOKUP(A752, 'Risk Free'!A$1:C$784, 3)/252</f>
        <v>9.9237741899595791E-3</v>
      </c>
      <c r="E752" s="13">
        <f>'S&amp;P'!D753</f>
        <v>-5.3756681575253661E-3</v>
      </c>
    </row>
    <row r="753" spans="1:5" x14ac:dyDescent="0.25">
      <c r="A753" s="1">
        <v>44263</v>
      </c>
      <c r="B753">
        <v>493.32998700000002</v>
      </c>
      <c r="C753">
        <f t="shared" si="11"/>
        <v>-4.5684028040398804E-2</v>
      </c>
      <c r="D753" s="13">
        <f>LN(B753/B752) - VLOOKUP(A753, 'Risk Free'!A$1:C$784, 3)/252</f>
        <v>-4.5686012167382932E-2</v>
      </c>
      <c r="E753" s="13">
        <f>'S&amp;P'!D754</f>
        <v>1.405345729162932E-2</v>
      </c>
    </row>
    <row r="754" spans="1:5" x14ac:dyDescent="0.25">
      <c r="A754" s="1">
        <v>44264</v>
      </c>
      <c r="B754">
        <v>506.44000199999999</v>
      </c>
      <c r="C754">
        <f t="shared" si="11"/>
        <v>2.6227565642249904E-2</v>
      </c>
      <c r="D754" s="13">
        <f>LN(B754/B753) - VLOOKUP(A754, 'Risk Free'!A$1:C$784, 3)/252</f>
        <v>2.6225581515265776E-2</v>
      </c>
      <c r="E754" s="13">
        <f>'S&amp;P'!D755</f>
        <v>6.0105863215259101E-3</v>
      </c>
    </row>
    <row r="755" spans="1:5" x14ac:dyDescent="0.25">
      <c r="A755" s="1">
        <v>44265</v>
      </c>
      <c r="B755">
        <v>504.540009</v>
      </c>
      <c r="C755">
        <f t="shared" si="11"/>
        <v>-3.7587196902954777E-3</v>
      </c>
      <c r="D755" s="13">
        <f>LN(B755/B754) - VLOOKUP(A755, 'Risk Free'!A$1:C$784, 3)/252</f>
        <v>-3.7603069918827792E-3</v>
      </c>
      <c r="E755" s="13">
        <f>'S&amp;P'!D756</f>
        <v>1.0340230916692006E-2</v>
      </c>
    </row>
    <row r="756" spans="1:5" x14ac:dyDescent="0.25">
      <c r="A756" s="1">
        <v>44266</v>
      </c>
      <c r="B756">
        <v>523.05999799999995</v>
      </c>
      <c r="C756">
        <f t="shared" si="11"/>
        <v>3.6049035503571782E-2</v>
      </c>
      <c r="D756" s="13">
        <f>LN(B756/B755) - VLOOKUP(A756, 'Risk Free'!A$1:C$784, 3)/252</f>
        <v>3.6047448201984481E-2</v>
      </c>
      <c r="E756" s="13">
        <f>'S&amp;P'!D757</f>
        <v>1.0132960485751143E-3</v>
      </c>
    </row>
    <row r="757" spans="1:5" x14ac:dyDescent="0.25">
      <c r="A757" s="1">
        <v>44267</v>
      </c>
      <c r="B757">
        <v>518.02002000000005</v>
      </c>
      <c r="C757">
        <f t="shared" si="11"/>
        <v>-9.6822862531719366E-3</v>
      </c>
      <c r="D757" s="13">
        <f>LN(B757/B756) - VLOOKUP(A757, 'Risk Free'!A$1:C$784, 3)/252</f>
        <v>-9.6838735547592376E-3</v>
      </c>
      <c r="E757" s="13">
        <f>'S&amp;P'!D758</f>
        <v>6.4693892892695032E-3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4C49-ED56-4C23-9D30-2C84ABA6FCEF}">
  <dimension ref="A1:I757"/>
  <sheetViews>
    <sheetView workbookViewId="0">
      <selection activeCell="H6" sqref="H6:H7"/>
    </sheetView>
  </sheetViews>
  <sheetFormatPr defaultRowHeight="15" x14ac:dyDescent="0.25"/>
  <cols>
    <col min="4" max="4" width="16.5703125" customWidth="1"/>
    <col min="5" max="5" width="26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10</v>
      </c>
    </row>
    <row r="2" spans="1:9" x14ac:dyDescent="0.25">
      <c r="A2" s="1">
        <v>43172</v>
      </c>
      <c r="B2">
        <v>72.599997999999999</v>
      </c>
    </row>
    <row r="3" spans="1:9" x14ac:dyDescent="0.25">
      <c r="A3" s="1">
        <v>43173</v>
      </c>
      <c r="B3">
        <v>70.739998</v>
      </c>
      <c r="C3">
        <f>LN(B3/B2)</f>
        <v>-2.5953738777753813E-2</v>
      </c>
      <c r="D3" s="13">
        <f>LN(B3/B2) - VLOOKUP(A3, 'Risk Free'!A$1:C$784, 3)/252</f>
        <v>-2.6022389571404608E-2</v>
      </c>
      <c r="E3" s="13">
        <f>'S&amp;P'!D4</f>
        <v>-8.5131955846011291E-4</v>
      </c>
      <c r="F3" t="s">
        <v>3</v>
      </c>
      <c r="G3">
        <f>252*AVERAGE(C3:C757)</f>
        <v>-8.4928331409865637E-2</v>
      </c>
      <c r="H3" t="s">
        <v>3</v>
      </c>
      <c r="I3">
        <f>252*AVERAGE(D3:D757)</f>
        <v>-7.2764838797284334E-2</v>
      </c>
    </row>
    <row r="4" spans="1:9" x14ac:dyDescent="0.25">
      <c r="A4" s="1">
        <v>43174</v>
      </c>
      <c r="B4">
        <v>70.139999000000003</v>
      </c>
      <c r="C4">
        <f t="shared" ref="C4:C67" si="0">LN(B4/B3)</f>
        <v>-8.5179250499547287E-3</v>
      </c>
      <c r="D4" s="13">
        <f>LN(B4/B3) - VLOOKUP(A4, 'Risk Free'!A$1:C$784, 3)/252</f>
        <v>-8.5869726690023483E-3</v>
      </c>
      <c r="E4" s="13">
        <f>'S&amp;P'!D5</f>
        <v>1.6325783909445037E-3</v>
      </c>
      <c r="F4" t="s">
        <v>4</v>
      </c>
      <c r="G4">
        <f>STDEV(C3:C757)*SQRT(252)</f>
        <v>0.65174981299017787</v>
      </c>
      <c r="H4" t="s">
        <v>4</v>
      </c>
      <c r="I4">
        <f>STDEV(D3:D757)*SQRT(252)</f>
        <v>0.6538210410730676</v>
      </c>
    </row>
    <row r="5" spans="1:9" x14ac:dyDescent="0.25">
      <c r="A5" s="1">
        <v>43175</v>
      </c>
      <c r="B5">
        <v>70.879997000000003</v>
      </c>
      <c r="C5">
        <f t="shared" si="0"/>
        <v>1.0495033516936137E-2</v>
      </c>
      <c r="D5" s="13">
        <f>LN(B5/B4) - VLOOKUP(A5, 'Risk Free'!A$1:C$784, 3)/252</f>
        <v>1.0425589072491692E-2</v>
      </c>
      <c r="E5" s="13">
        <f>'S&amp;P'!D6</f>
        <v>-1.4376246290684031E-2</v>
      </c>
    </row>
    <row r="6" spans="1:9" x14ac:dyDescent="0.25">
      <c r="A6" s="1">
        <v>43178</v>
      </c>
      <c r="B6">
        <v>70.129997000000003</v>
      </c>
      <c r="C6">
        <f t="shared" si="0"/>
        <v>-1.0637644200648595E-2</v>
      </c>
      <c r="D6" s="13">
        <f>LN(B6/B5) - VLOOKUP(A6, 'Risk Free'!A$1:C$784, 3)/252</f>
        <v>-1.070788229588669E-2</v>
      </c>
      <c r="E6" s="13">
        <f>'S&amp;P'!D7</f>
        <v>1.4100665097812664E-3</v>
      </c>
      <c r="F6" t="s">
        <v>12</v>
      </c>
      <c r="H6" t="s">
        <v>13</v>
      </c>
    </row>
    <row r="7" spans="1:9" x14ac:dyDescent="0.25">
      <c r="A7" s="1">
        <v>43179</v>
      </c>
      <c r="B7">
        <v>70.480002999999996</v>
      </c>
      <c r="C7">
        <f t="shared" si="0"/>
        <v>4.9784044220702707E-3</v>
      </c>
      <c r="D7" s="13">
        <f>LN(B7/B6) - VLOOKUP(A7, 'Risk Free'!A$1:C$784, 3)/252</f>
        <v>4.90776950143535E-3</v>
      </c>
      <c r="E7" s="13">
        <f>'S&amp;P'!D8</f>
        <v>-1.9135456276583407E-3</v>
      </c>
      <c r="F7">
        <f>_xlfn.COVARIANCE.S(D3:D757, E3:E757)</f>
        <v>-6.7920233017382693E-5</v>
      </c>
      <c r="H7">
        <f>F7/I4</f>
        <v>-1.0388199331411894E-4</v>
      </c>
    </row>
    <row r="8" spans="1:9" x14ac:dyDescent="0.25">
      <c r="A8" s="1">
        <v>43180</v>
      </c>
      <c r="B8">
        <v>69.940002000000007</v>
      </c>
      <c r="C8">
        <f t="shared" si="0"/>
        <v>-7.6912639620210074E-3</v>
      </c>
      <c r="D8" s="13">
        <f>LN(B8/B7) - VLOOKUP(A8, 'Risk Free'!A$1:C$784, 3)/252</f>
        <v>-7.7591211048781503E-3</v>
      </c>
      <c r="E8" s="13">
        <f>'S&amp;P'!D9</f>
        <v>-2.5551953508204224E-2</v>
      </c>
    </row>
    <row r="9" spans="1:9" x14ac:dyDescent="0.25">
      <c r="A9" s="1">
        <v>43181</v>
      </c>
      <c r="B9">
        <v>68.449996999999996</v>
      </c>
      <c r="C9">
        <f t="shared" si="0"/>
        <v>-2.1534252324323318E-2</v>
      </c>
      <c r="D9" s="13">
        <f>LN(B9/B8) - VLOOKUP(A9, 'Risk Free'!A$1:C$784, 3)/252</f>
        <v>-2.1601315816386812E-2</v>
      </c>
      <c r="E9" s="13">
        <f>'S&amp;P'!D10</f>
        <v>-2.1257690391277909E-2</v>
      </c>
    </row>
    <row r="10" spans="1:9" x14ac:dyDescent="0.25">
      <c r="A10" s="1">
        <v>43182</v>
      </c>
      <c r="B10">
        <v>67.389999000000003</v>
      </c>
      <c r="C10">
        <f t="shared" si="0"/>
        <v>-1.5606883787716758E-2</v>
      </c>
      <c r="D10" s="13">
        <f>LN(B10/B9) - VLOOKUP(A10, 'Risk Free'!A$1:C$784, 3)/252</f>
        <v>-1.5674740930573902E-2</v>
      </c>
      <c r="E10" s="13">
        <f>'S&amp;P'!D11</f>
        <v>2.6725184842790888E-2</v>
      </c>
    </row>
    <row r="11" spans="1:9" x14ac:dyDescent="0.25">
      <c r="A11" s="1">
        <v>43185</v>
      </c>
      <c r="B11">
        <v>68.480002999999996</v>
      </c>
      <c r="C11">
        <f t="shared" si="0"/>
        <v>1.6045151522768111E-2</v>
      </c>
      <c r="D11" s="13">
        <f>LN(B11/B10) - VLOOKUP(A11, 'Risk Free'!A$1:C$784, 3)/252</f>
        <v>1.5975310252926842E-2</v>
      </c>
      <c r="E11" s="13">
        <f>'S&amp;P'!D12</f>
        <v>-1.7496359752318065E-2</v>
      </c>
    </row>
    <row r="12" spans="1:9" x14ac:dyDescent="0.25">
      <c r="A12" s="1">
        <v>43186</v>
      </c>
      <c r="B12">
        <v>68.180000000000007</v>
      </c>
      <c r="C12">
        <f t="shared" si="0"/>
        <v>-4.3905089321397495E-3</v>
      </c>
      <c r="D12" s="13">
        <f>LN(B12/B11) - VLOOKUP(A12, 'Risk Free'!A$1:C$784, 3)/252</f>
        <v>-4.4595565511873683E-3</v>
      </c>
      <c r="E12" s="13">
        <f>'S&amp;P'!D13</f>
        <v>-2.988334362524919E-3</v>
      </c>
    </row>
    <row r="13" spans="1:9" x14ac:dyDescent="0.25">
      <c r="A13" s="1">
        <v>43187</v>
      </c>
      <c r="B13">
        <v>67.910004000000001</v>
      </c>
      <c r="C13">
        <f t="shared" si="0"/>
        <v>-3.9679086825715141E-3</v>
      </c>
      <c r="D13" s="13">
        <f>LN(B13/B12) - VLOOKUP(A13, 'Risk Free'!A$1:C$784, 3)/252</f>
        <v>-4.0353690000318318E-3</v>
      </c>
      <c r="E13" s="13">
        <f>'S&amp;P'!D14</f>
        <v>1.360827280180304E-2</v>
      </c>
    </row>
    <row r="14" spans="1:9" x14ac:dyDescent="0.25">
      <c r="A14" s="1">
        <v>43188</v>
      </c>
      <c r="B14">
        <v>69.470000999999996</v>
      </c>
      <c r="C14">
        <f t="shared" si="0"/>
        <v>2.2711661072306672E-2</v>
      </c>
      <c r="D14" s="13">
        <f>LN(B14/B13) - VLOOKUP(A14, 'Risk Free'!A$1:C$784, 3)/252</f>
        <v>2.2644200754846355E-2</v>
      </c>
      <c r="E14" s="13">
        <f>'S&amp;P'!D15</f>
        <v>-2.2659640199524385E-2</v>
      </c>
    </row>
    <row r="15" spans="1:9" x14ac:dyDescent="0.25">
      <c r="A15" s="1">
        <v>43192</v>
      </c>
      <c r="B15">
        <v>66.769997000000004</v>
      </c>
      <c r="C15">
        <f t="shared" si="0"/>
        <v>-3.9641186160073609E-2</v>
      </c>
      <c r="D15" s="13">
        <f>LN(B15/B14) - VLOOKUP(A15, 'Risk Free'!A$1:C$784, 3)/252</f>
        <v>-3.971023377912123E-2</v>
      </c>
      <c r="E15" s="13">
        <f>'S&amp;P'!D16</f>
        <v>1.2467680635299596E-2</v>
      </c>
    </row>
    <row r="16" spans="1:9" x14ac:dyDescent="0.25">
      <c r="A16" s="1">
        <v>43193</v>
      </c>
      <c r="B16">
        <v>69.190002000000007</v>
      </c>
      <c r="C16">
        <f t="shared" si="0"/>
        <v>3.5602539477212175E-2</v>
      </c>
      <c r="D16" s="13">
        <f>LN(B16/B15) - VLOOKUP(A16, 'Risk Free'!A$1:C$784, 3)/252</f>
        <v>3.5534285508958208E-2</v>
      </c>
      <c r="E16" s="13">
        <f>'S&amp;P'!D17</f>
        <v>1.1433439158772209E-2</v>
      </c>
    </row>
    <row r="17" spans="1:5" x14ac:dyDescent="0.25">
      <c r="A17" s="1">
        <v>43194</v>
      </c>
      <c r="B17">
        <v>69.989998</v>
      </c>
      <c r="C17">
        <f t="shared" si="0"/>
        <v>1.1495973709306542E-2</v>
      </c>
      <c r="D17" s="13">
        <f>LN(B17/B16) - VLOOKUP(A17, 'Risk Free'!A$1:C$784, 3)/252</f>
        <v>1.1429307042639876E-2</v>
      </c>
      <c r="E17" s="13">
        <f>'S&amp;P'!D18</f>
        <v>6.7723027479964053E-3</v>
      </c>
    </row>
    <row r="18" spans="1:5" x14ac:dyDescent="0.25">
      <c r="A18" s="1">
        <v>43195</v>
      </c>
      <c r="B18">
        <v>70.690002000000007</v>
      </c>
      <c r="C18">
        <f t="shared" si="0"/>
        <v>9.9518023494701083E-3</v>
      </c>
      <c r="D18" s="13">
        <f>LN(B18/B17) - VLOOKUP(A18, 'Risk Free'!A$1:C$784, 3)/252</f>
        <v>9.8847388574066167E-3</v>
      </c>
      <c r="E18" s="13">
        <f>'S&amp;P'!D19</f>
        <v>-2.2231483119487656E-2</v>
      </c>
    </row>
    <row r="19" spans="1:5" x14ac:dyDescent="0.25">
      <c r="A19" s="1">
        <v>43196</v>
      </c>
      <c r="B19">
        <v>68.629997000000003</v>
      </c>
      <c r="C19">
        <f t="shared" si="0"/>
        <v>-2.9574435267527004E-2</v>
      </c>
      <c r="D19" s="13">
        <f>LN(B19/B18) - VLOOKUP(A19, 'Risk Free'!A$1:C$784, 3)/252</f>
        <v>-2.964189558498732E-2</v>
      </c>
      <c r="E19" s="13">
        <f>'S&amp;P'!D20</f>
        <v>3.2623665591003689E-3</v>
      </c>
    </row>
    <row r="20" spans="1:5" x14ac:dyDescent="0.25">
      <c r="A20" s="1">
        <v>43199</v>
      </c>
      <c r="B20">
        <v>68.519997000000004</v>
      </c>
      <c r="C20">
        <f t="shared" si="0"/>
        <v>-1.6040835347991699E-3</v>
      </c>
      <c r="D20" s="13">
        <f>LN(B20/B19) - VLOOKUP(A20, 'Risk Free'!A$1:C$784, 3)/252</f>
        <v>-1.6727343284499636E-3</v>
      </c>
      <c r="E20" s="13">
        <f>'S&amp;P'!D21</f>
        <v>1.6520664112257784E-2</v>
      </c>
    </row>
    <row r="21" spans="1:5" x14ac:dyDescent="0.25">
      <c r="A21" s="1">
        <v>43200</v>
      </c>
      <c r="B21">
        <v>67.589995999999999</v>
      </c>
      <c r="C21">
        <f t="shared" si="0"/>
        <v>-1.3665645741172197E-2</v>
      </c>
      <c r="D21" s="13">
        <f>LN(B21/B20) - VLOOKUP(A21, 'Risk Free'!A$1:C$784, 3)/252</f>
        <v>-1.3733502884029339E-2</v>
      </c>
      <c r="E21" s="13">
        <f>'S&amp;P'!D22</f>
        <v>-5.6080798063641467E-3</v>
      </c>
    </row>
    <row r="22" spans="1:5" x14ac:dyDescent="0.25">
      <c r="A22" s="1">
        <v>43201</v>
      </c>
      <c r="B22">
        <v>64.870002999999997</v>
      </c>
      <c r="C22">
        <f t="shared" si="0"/>
        <v>-4.1074670460607102E-2</v>
      </c>
      <c r="D22" s="13">
        <f>LN(B22/B21) - VLOOKUP(A22, 'Risk Free'!A$1:C$784, 3)/252</f>
        <v>-4.1142130778067422E-2</v>
      </c>
      <c r="E22" s="13">
        <f>'S&amp;P'!D23</f>
        <v>8.1486262189853671E-3</v>
      </c>
    </row>
    <row r="23" spans="1:5" x14ac:dyDescent="0.25">
      <c r="A23" s="1">
        <v>43202</v>
      </c>
      <c r="B23">
        <v>66.099997999999999</v>
      </c>
      <c r="C23">
        <f t="shared" si="0"/>
        <v>1.8783403129152301E-2</v>
      </c>
      <c r="D23" s="13">
        <f>LN(B23/B22) - VLOOKUP(A23, 'Risk Free'!A$1:C$784, 3)/252</f>
        <v>1.8715149160898333E-2</v>
      </c>
      <c r="E23" s="13">
        <f>'S&amp;P'!D24</f>
        <v>-2.9594726681530094E-3</v>
      </c>
    </row>
    <row r="24" spans="1:5" x14ac:dyDescent="0.25">
      <c r="A24" s="1">
        <v>43203</v>
      </c>
      <c r="B24">
        <v>66.540001000000004</v>
      </c>
      <c r="C24">
        <f t="shared" si="0"/>
        <v>6.6345690184307013E-3</v>
      </c>
      <c r="D24" s="13">
        <f>LN(B24/B23) - VLOOKUP(A24, 'Risk Free'!A$1:C$784, 3)/252</f>
        <v>6.5659182247799078E-3</v>
      </c>
      <c r="E24" s="13">
        <f>'S&amp;P'!D25</f>
        <v>8.0064810922664872E-3</v>
      </c>
    </row>
    <row r="25" spans="1:5" x14ac:dyDescent="0.25">
      <c r="A25" s="1">
        <v>43206</v>
      </c>
      <c r="B25">
        <v>67.309997999999993</v>
      </c>
      <c r="C25">
        <f t="shared" si="0"/>
        <v>1.1505498690469294E-2</v>
      </c>
      <c r="D25" s="13">
        <f>LN(B25/B24) - VLOOKUP(A25, 'Risk Free'!A$1:C$784, 3)/252</f>
        <v>1.1435657420628024E-2</v>
      </c>
      <c r="E25" s="13">
        <f>'S&amp;P'!D26</f>
        <v>1.0534906032033298E-2</v>
      </c>
    </row>
    <row r="26" spans="1:5" x14ac:dyDescent="0.25">
      <c r="A26" s="1">
        <v>43207</v>
      </c>
      <c r="B26">
        <v>67.339995999999999</v>
      </c>
      <c r="C26">
        <f t="shared" si="0"/>
        <v>4.4557002351296285E-4</v>
      </c>
      <c r="D26" s="13">
        <f>LN(B26/B25) - VLOOKUP(A26, 'Risk Free'!A$1:C$784, 3)/252</f>
        <v>3.7533192827486758E-4</v>
      </c>
      <c r="E26" s="13">
        <f>'S&amp;P'!D27</f>
        <v>7.6038545394704221E-4</v>
      </c>
    </row>
    <row r="27" spans="1:5" x14ac:dyDescent="0.25">
      <c r="A27" s="1">
        <v>43208</v>
      </c>
      <c r="B27">
        <v>70.580001999999993</v>
      </c>
      <c r="C27">
        <f t="shared" si="0"/>
        <v>4.6992492250895523E-2</v>
      </c>
      <c r="D27" s="13">
        <f>LN(B27/B26) - VLOOKUP(A27, 'Risk Free'!A$1:C$784, 3)/252</f>
        <v>4.6921857330260601E-2</v>
      </c>
      <c r="E27" s="13">
        <f>'S&amp;P'!D28</f>
        <v>-5.8136096873395906E-3</v>
      </c>
    </row>
    <row r="28" spans="1:5" x14ac:dyDescent="0.25">
      <c r="A28" s="1">
        <v>43209</v>
      </c>
      <c r="B28">
        <v>70.230002999999996</v>
      </c>
      <c r="C28">
        <f t="shared" si="0"/>
        <v>-4.9712336960469174E-3</v>
      </c>
      <c r="D28" s="13">
        <f>LN(B28/B27) - VLOOKUP(A28, 'Risk Free'!A$1:C$784, 3)/252</f>
        <v>-5.0422654420786634E-3</v>
      </c>
      <c r="E28" s="13">
        <f>'S&amp;P'!D29</f>
        <v>-8.6438153916807616E-3</v>
      </c>
    </row>
    <row r="29" spans="1:5" x14ac:dyDescent="0.25">
      <c r="A29" s="1">
        <v>43210</v>
      </c>
      <c r="B29">
        <v>71.75</v>
      </c>
      <c r="C29">
        <f t="shared" si="0"/>
        <v>2.1412241752014626E-2</v>
      </c>
      <c r="D29" s="13">
        <f>LN(B29/B28) - VLOOKUP(A29, 'Risk Free'!A$1:C$784, 3)/252</f>
        <v>2.1341606831379707E-2</v>
      </c>
      <c r="E29" s="13">
        <f>'S&amp;P'!D30</f>
        <v>-1.6840621195477335E-5</v>
      </c>
    </row>
    <row r="30" spans="1:5" x14ac:dyDescent="0.25">
      <c r="A30" s="1">
        <v>43213</v>
      </c>
      <c r="B30">
        <v>70.330001999999993</v>
      </c>
      <c r="C30">
        <f t="shared" si="0"/>
        <v>-1.9989375882437446E-2</v>
      </c>
      <c r="D30" s="13">
        <f>LN(B30/B29) - VLOOKUP(A30, 'Risk Free'!A$1:C$784, 3)/252</f>
        <v>-2.006239175545332E-2</v>
      </c>
      <c r="E30" s="13">
        <f>'S&amp;P'!D31</f>
        <v>-1.3543911491360991E-2</v>
      </c>
    </row>
    <row r="31" spans="1:5" x14ac:dyDescent="0.25">
      <c r="A31" s="1">
        <v>43214</v>
      </c>
      <c r="B31">
        <v>68.949996999999996</v>
      </c>
      <c r="C31">
        <f t="shared" si="0"/>
        <v>-1.9816918027772946E-2</v>
      </c>
      <c r="D31" s="13">
        <f>LN(B31/B30) - VLOOKUP(A31, 'Risk Free'!A$1:C$784, 3)/252</f>
        <v>-1.9889933900788821E-2</v>
      </c>
      <c r="E31" s="13">
        <f>'S&amp;P'!D32</f>
        <v>1.7632112504456195E-3</v>
      </c>
    </row>
    <row r="32" spans="1:5" x14ac:dyDescent="0.25">
      <c r="A32" s="1">
        <v>43215</v>
      </c>
      <c r="B32">
        <v>68.510002</v>
      </c>
      <c r="C32">
        <f t="shared" si="0"/>
        <v>-6.4018115218943119E-3</v>
      </c>
      <c r="D32" s="13">
        <f>LN(B32/B31) - VLOOKUP(A32, 'Risk Free'!A$1:C$784, 3)/252</f>
        <v>-6.4740337441165346E-3</v>
      </c>
      <c r="E32" s="13">
        <f>'S&amp;P'!D33</f>
        <v>1.0309097412336472E-2</v>
      </c>
    </row>
    <row r="33" spans="1:5" x14ac:dyDescent="0.25">
      <c r="A33" s="1">
        <v>43216</v>
      </c>
      <c r="B33">
        <v>66.620002999999997</v>
      </c>
      <c r="C33">
        <f t="shared" si="0"/>
        <v>-2.7974871410571197E-2</v>
      </c>
      <c r="D33" s="13">
        <f>LN(B33/B32) - VLOOKUP(A33, 'Risk Free'!A$1:C$784, 3)/252</f>
        <v>-2.8045903156602943E-2</v>
      </c>
      <c r="E33" s="13">
        <f>'S&amp;P'!D34</f>
        <v>1.0423812992716949E-3</v>
      </c>
    </row>
    <row r="34" spans="1:5" x14ac:dyDescent="0.25">
      <c r="A34" s="1">
        <v>43217</v>
      </c>
      <c r="B34">
        <v>67.860000999999997</v>
      </c>
      <c r="C34">
        <f t="shared" si="0"/>
        <v>1.8441896295251049E-2</v>
      </c>
      <c r="D34" s="13">
        <f>LN(B34/B33) - VLOOKUP(A34, 'Risk Free'!A$1:C$784, 3)/252</f>
        <v>1.837126137461613E-2</v>
      </c>
      <c r="E34" s="13">
        <f>'S&amp;P'!D35</f>
        <v>-8.2942597801602298E-3</v>
      </c>
    </row>
    <row r="35" spans="1:5" x14ac:dyDescent="0.25">
      <c r="A35" s="1">
        <v>43220</v>
      </c>
      <c r="B35">
        <v>67.540001000000004</v>
      </c>
      <c r="C35">
        <f t="shared" si="0"/>
        <v>-4.7267443288430654E-3</v>
      </c>
      <c r="D35" s="13">
        <f>LN(B35/B34) - VLOOKUP(A35, 'Risk Free'!A$1:C$784, 3)/252</f>
        <v>-4.7997602018589386E-3</v>
      </c>
      <c r="E35" s="13">
        <f>'S&amp;P'!D36</f>
        <v>2.4735799956882871E-3</v>
      </c>
    </row>
    <row r="36" spans="1:5" x14ac:dyDescent="0.25">
      <c r="A36" s="1">
        <v>43221</v>
      </c>
      <c r="B36">
        <v>68.379997000000003</v>
      </c>
      <c r="C36">
        <f t="shared" si="0"/>
        <v>1.236031057521444E-2</v>
      </c>
      <c r="D36" s="13">
        <f>LN(B36/B35) - VLOOKUP(A36, 'Risk Free'!A$1:C$784, 3)/252</f>
        <v>1.2288088352992218E-2</v>
      </c>
      <c r="E36" s="13">
        <f>'S&amp;P'!D37</f>
        <v>-7.3037285644151099E-3</v>
      </c>
    </row>
    <row r="37" spans="1:5" x14ac:dyDescent="0.25">
      <c r="A37" s="1">
        <v>43222</v>
      </c>
      <c r="B37">
        <v>67.919998000000007</v>
      </c>
      <c r="C37">
        <f t="shared" si="0"/>
        <v>-6.7498277819930032E-3</v>
      </c>
      <c r="D37" s="13">
        <f>LN(B37/B36) - VLOOKUP(A37, 'Risk Free'!A$1:C$784, 3)/252</f>
        <v>-6.8216531788183998E-3</v>
      </c>
      <c r="E37" s="13">
        <f>'S&amp;P'!D38</f>
        <v>-2.3276683708191746E-3</v>
      </c>
    </row>
    <row r="38" spans="1:5" x14ac:dyDescent="0.25">
      <c r="A38" s="1">
        <v>43223</v>
      </c>
      <c r="B38">
        <v>67.519997000000004</v>
      </c>
      <c r="C38">
        <f t="shared" si="0"/>
        <v>-5.9067067002628688E-3</v>
      </c>
      <c r="D38" s="13">
        <f>LN(B38/B37) - VLOOKUP(A38, 'Risk Free'!A$1:C$784, 3)/252</f>
        <v>-5.9781352716914401E-3</v>
      </c>
      <c r="E38" s="13">
        <f>'S&amp;P'!D39</f>
        <v>1.2658403362400978E-2</v>
      </c>
    </row>
    <row r="39" spans="1:5" x14ac:dyDescent="0.25">
      <c r="A39" s="1">
        <v>43224</v>
      </c>
      <c r="B39">
        <v>68.319999999999993</v>
      </c>
      <c r="C39">
        <f t="shared" si="0"/>
        <v>1.1778743623893171E-2</v>
      </c>
      <c r="D39" s="13">
        <f>LN(B39/B38) - VLOOKUP(A39, 'Risk Free'!A$1:C$784, 3)/252</f>
        <v>1.17073150524646E-2</v>
      </c>
      <c r="E39" s="13">
        <f>'S&amp;P'!D40</f>
        <v>3.3793760220431745E-3</v>
      </c>
    </row>
    <row r="40" spans="1:5" x14ac:dyDescent="0.25">
      <c r="A40" s="1">
        <v>43227</v>
      </c>
      <c r="B40">
        <v>67.519997000000004</v>
      </c>
      <c r="C40">
        <f t="shared" si="0"/>
        <v>-1.1778743623893173E-2</v>
      </c>
      <c r="D40" s="13">
        <f>LN(B40/B39) - VLOOKUP(A40, 'Risk Free'!A$1:C$784, 3)/252</f>
        <v>-1.185136267151222E-2</v>
      </c>
      <c r="E40" s="13">
        <f>'S&amp;P'!D41</f>
        <v>-3.3870709273565547E-4</v>
      </c>
    </row>
    <row r="41" spans="1:5" x14ac:dyDescent="0.25">
      <c r="A41" s="1">
        <v>43228</v>
      </c>
      <c r="B41">
        <v>67.720000999999996</v>
      </c>
      <c r="C41">
        <f t="shared" si="0"/>
        <v>2.9577661751996245E-3</v>
      </c>
      <c r="D41" s="13">
        <f>LN(B41/B40) - VLOOKUP(A41, 'Risk Free'!A$1:C$784, 3)/252</f>
        <v>2.8847503021837513E-3</v>
      </c>
      <c r="E41" s="13">
        <f>'S&amp;P'!D42</f>
        <v>9.5621915177377809E-3</v>
      </c>
    </row>
    <row r="42" spans="1:5" x14ac:dyDescent="0.25">
      <c r="A42" s="1">
        <v>43229</v>
      </c>
      <c r="B42">
        <v>65.800003000000004</v>
      </c>
      <c r="C42">
        <f t="shared" si="0"/>
        <v>-2.8761688107645053E-2</v>
      </c>
      <c r="D42" s="13">
        <f>LN(B42/B41) - VLOOKUP(A42, 'Risk Free'!A$1:C$784, 3)/252</f>
        <v>-2.8835100806057751E-2</v>
      </c>
      <c r="E42" s="13">
        <f>'S&amp;P'!D43</f>
        <v>9.2531914556944171E-3</v>
      </c>
    </row>
    <row r="43" spans="1:5" x14ac:dyDescent="0.25">
      <c r="A43" s="1">
        <v>43230</v>
      </c>
      <c r="B43">
        <v>66.019997000000004</v>
      </c>
      <c r="C43">
        <f t="shared" si="0"/>
        <v>3.3377970602946777E-3</v>
      </c>
      <c r="D43" s="13">
        <f>LN(B43/B42) - VLOOKUP(A43, 'Risk Free'!A$1:C$784, 3)/252</f>
        <v>3.2639875364851539E-3</v>
      </c>
      <c r="E43" s="13">
        <f>'S&amp;P'!D44</f>
        <v>1.6315719405728733E-3</v>
      </c>
    </row>
    <row r="44" spans="1:5" x14ac:dyDescent="0.25">
      <c r="A44" s="1">
        <v>43231</v>
      </c>
      <c r="B44">
        <v>66.919998000000007</v>
      </c>
      <c r="C44">
        <f t="shared" si="0"/>
        <v>1.3540165247920937E-2</v>
      </c>
      <c r="D44" s="13">
        <f>LN(B44/B43) - VLOOKUP(A44, 'Risk Free'!A$1:C$784, 3)/252</f>
        <v>1.3465562073317762E-2</v>
      </c>
      <c r="E44" s="13">
        <f>'S&amp;P'!D45</f>
        <v>8.0773486808479302E-4</v>
      </c>
    </row>
    <row r="45" spans="1:5" x14ac:dyDescent="0.25">
      <c r="A45" s="1">
        <v>43234</v>
      </c>
      <c r="B45">
        <v>66.639999000000003</v>
      </c>
      <c r="C45">
        <f t="shared" si="0"/>
        <v>-4.1928633796065786E-3</v>
      </c>
      <c r="D45" s="13">
        <f>LN(B45/B44) - VLOOKUP(A45, 'Risk Free'!A$1:C$784, 3)/252</f>
        <v>-4.2682602050034043E-3</v>
      </c>
      <c r="E45" s="13">
        <f>'S&amp;P'!D46</f>
        <v>-6.9406799596488968E-3</v>
      </c>
    </row>
    <row r="46" spans="1:5" x14ac:dyDescent="0.25">
      <c r="A46" s="1">
        <v>43235</v>
      </c>
      <c r="B46">
        <v>68.029999000000004</v>
      </c>
      <c r="C46">
        <f t="shared" si="0"/>
        <v>2.0643786804987289E-2</v>
      </c>
      <c r="D46" s="13">
        <f>LN(B46/B45) - VLOOKUP(A46, 'Risk Free'!A$1:C$784, 3)/252</f>
        <v>2.0568786804987291E-2</v>
      </c>
      <c r="E46" s="13">
        <f>'S&amp;P'!D47</f>
        <v>3.9777330130248032E-3</v>
      </c>
    </row>
    <row r="47" spans="1:5" x14ac:dyDescent="0.25">
      <c r="A47" s="1">
        <v>43236</v>
      </c>
      <c r="B47">
        <v>69.739998</v>
      </c>
      <c r="C47">
        <f t="shared" si="0"/>
        <v>2.4825242911986036E-2</v>
      </c>
      <c r="D47" s="13">
        <f>LN(B47/B46) - VLOOKUP(A47, 'Risk Free'!A$1:C$784, 3)/252</f>
        <v>2.4750639737382861E-2</v>
      </c>
      <c r="E47" s="13">
        <f>'S&amp;P'!D48</f>
        <v>-9.30813229868238E-4</v>
      </c>
    </row>
    <row r="48" spans="1:5" x14ac:dyDescent="0.25">
      <c r="A48" s="1">
        <v>43237</v>
      </c>
      <c r="B48">
        <v>69.489998</v>
      </c>
      <c r="C48">
        <f t="shared" si="0"/>
        <v>-3.5911840244420134E-3</v>
      </c>
      <c r="D48" s="13">
        <f>LN(B48/B47) - VLOOKUP(A48, 'Risk Free'!A$1:C$784, 3)/252</f>
        <v>-3.6657871990451881E-3</v>
      </c>
      <c r="E48" s="13">
        <f>'S&amp;P'!D49</f>
        <v>-2.7099038865181428E-3</v>
      </c>
    </row>
    <row r="49" spans="1:5" x14ac:dyDescent="0.25">
      <c r="A49" s="1">
        <v>43238</v>
      </c>
      <c r="B49">
        <v>68.419998000000007</v>
      </c>
      <c r="C49">
        <f t="shared" si="0"/>
        <v>-1.5517678226876679E-2</v>
      </c>
      <c r="D49" s="13">
        <f>LN(B49/B48) - VLOOKUP(A49, 'Risk Free'!A$1:C$784, 3)/252</f>
        <v>-1.5591884576083029E-2</v>
      </c>
      <c r="E49" s="13">
        <f>'S&amp;P'!D50</f>
        <v>7.2841933505042302E-3</v>
      </c>
    </row>
    <row r="50" spans="1:5" x14ac:dyDescent="0.25">
      <c r="A50" s="1">
        <v>43241</v>
      </c>
      <c r="B50">
        <v>70.069999999999993</v>
      </c>
      <c r="C50">
        <f t="shared" si="0"/>
        <v>2.3829592064203067E-2</v>
      </c>
      <c r="D50" s="13">
        <f>LN(B50/B49) - VLOOKUP(A50, 'Risk Free'!A$1:C$784, 3)/252</f>
        <v>2.3754195238806241E-2</v>
      </c>
      <c r="E50" s="13">
        <f>'S&amp;P'!D51</f>
        <v>-3.2160603383461655E-3</v>
      </c>
    </row>
    <row r="51" spans="1:5" x14ac:dyDescent="0.25">
      <c r="A51" s="1">
        <v>43242</v>
      </c>
      <c r="B51">
        <v>69.989998</v>
      </c>
      <c r="C51">
        <f t="shared" si="0"/>
        <v>-1.1423962565053276E-3</v>
      </c>
      <c r="D51" s="13">
        <f>LN(B51/B50) - VLOOKUP(A51, 'Risk Free'!A$1:C$784, 3)/252</f>
        <v>-1.217793081902153E-3</v>
      </c>
      <c r="E51" s="13">
        <f>'S&amp;P'!D52</f>
        <v>3.1685062341970322E-3</v>
      </c>
    </row>
    <row r="52" spans="1:5" x14ac:dyDescent="0.25">
      <c r="A52" s="1">
        <v>43243</v>
      </c>
      <c r="B52">
        <v>69.540001000000004</v>
      </c>
      <c r="C52">
        <f t="shared" si="0"/>
        <v>-6.4502051660090057E-3</v>
      </c>
      <c r="D52" s="13">
        <f>LN(B52/B51) - VLOOKUP(A52, 'Risk Free'!A$1:C$784, 3)/252</f>
        <v>-6.52480834061218E-3</v>
      </c>
      <c r="E52" s="13">
        <f>'S&amp;P'!D53</f>
        <v>-2.0994585956333124E-3</v>
      </c>
    </row>
    <row r="53" spans="1:5" x14ac:dyDescent="0.25">
      <c r="A53" s="1">
        <v>43244</v>
      </c>
      <c r="B53">
        <v>70.470000999999996</v>
      </c>
      <c r="C53">
        <f t="shared" si="0"/>
        <v>1.3284960569438457E-2</v>
      </c>
      <c r="D53" s="13">
        <f>LN(B53/B52) - VLOOKUP(A53, 'Risk Free'!A$1:C$784, 3)/252</f>
        <v>1.3210754220232107E-2</v>
      </c>
      <c r="E53" s="13">
        <f>'S&amp;P'!D54</f>
        <v>-2.4338377062945241E-3</v>
      </c>
    </row>
    <row r="54" spans="1:5" x14ac:dyDescent="0.25">
      <c r="A54" s="1">
        <v>43245</v>
      </c>
      <c r="B54">
        <v>71.680000000000007</v>
      </c>
      <c r="C54">
        <f t="shared" si="0"/>
        <v>1.7024667137308578E-2</v>
      </c>
      <c r="D54" s="13">
        <f>LN(B54/B53) - VLOOKUP(A54, 'Risk Free'!A$1:C$784, 3)/252</f>
        <v>1.6950857613499053E-2</v>
      </c>
      <c r="E54" s="13">
        <f>'S&amp;P'!D55</f>
        <v>-1.1706980564660732E-2</v>
      </c>
    </row>
    <row r="55" spans="1:5" x14ac:dyDescent="0.25">
      <c r="A55" s="1">
        <v>43249</v>
      </c>
      <c r="B55">
        <v>69.519997000000004</v>
      </c>
      <c r="C55">
        <f t="shared" si="0"/>
        <v>-3.059733086258885E-2</v>
      </c>
      <c r="D55" s="13">
        <f>LN(B55/B54) - VLOOKUP(A55, 'Risk Free'!A$1:C$784, 3)/252</f>
        <v>-3.0672727687985676E-2</v>
      </c>
      <c r="E55" s="13">
        <f>'S&amp;P'!D56</f>
        <v>1.2540514877369218E-2</v>
      </c>
    </row>
    <row r="56" spans="1:5" x14ac:dyDescent="0.25">
      <c r="A56" s="1">
        <v>43250</v>
      </c>
      <c r="B56">
        <v>69.800003000000004</v>
      </c>
      <c r="C56">
        <f t="shared" si="0"/>
        <v>4.0196149441823915E-3</v>
      </c>
      <c r="D56" s="13">
        <f>LN(B56/B55) - VLOOKUP(A56, 'Risk Free'!A$1:C$784, 3)/252</f>
        <v>3.9442181187855658E-3</v>
      </c>
      <c r="E56" s="13">
        <f>'S&amp;P'!D57</f>
        <v>-6.9783368781207011E-3</v>
      </c>
    </row>
    <row r="57" spans="1:5" x14ac:dyDescent="0.25">
      <c r="A57" s="1">
        <v>43251</v>
      </c>
      <c r="B57">
        <v>69.589995999999999</v>
      </c>
      <c r="C57">
        <f t="shared" si="0"/>
        <v>-3.0132313710345619E-3</v>
      </c>
      <c r="D57" s="13">
        <f>LN(B57/B56) - VLOOKUP(A57, 'Risk Free'!A$1:C$784, 3)/252</f>
        <v>-3.0882313710345619E-3</v>
      </c>
      <c r="E57" s="13">
        <f>'S&amp;P'!D58</f>
        <v>1.0716160901038795E-2</v>
      </c>
    </row>
    <row r="58" spans="1:5" x14ac:dyDescent="0.25">
      <c r="A58" s="1">
        <v>43252</v>
      </c>
      <c r="B58">
        <v>69.25</v>
      </c>
      <c r="C58">
        <f t="shared" si="0"/>
        <v>-4.8976763097862037E-3</v>
      </c>
      <c r="D58" s="13">
        <f>LN(B58/B57) - VLOOKUP(A58, 'Risk Free'!A$1:C$784, 3)/252</f>
        <v>-4.972279484389378E-3</v>
      </c>
      <c r="E58" s="13">
        <f>'S&amp;P'!D59</f>
        <v>4.3938014386680308E-3</v>
      </c>
    </row>
    <row r="59" spans="1:5" x14ac:dyDescent="0.25">
      <c r="A59" s="1">
        <v>43255</v>
      </c>
      <c r="B59">
        <v>69.980002999999996</v>
      </c>
      <c r="C59">
        <f t="shared" si="0"/>
        <v>1.0486384741484459E-2</v>
      </c>
      <c r="D59" s="13">
        <f>LN(B59/B58) - VLOOKUP(A59, 'Risk Free'!A$1:C$784, 3)/252</f>
        <v>1.0410591090690808E-2</v>
      </c>
      <c r="E59" s="13">
        <f>'S&amp;P'!D60</f>
        <v>6.2657751754196817E-4</v>
      </c>
    </row>
    <row r="60" spans="1:5" x14ac:dyDescent="0.25">
      <c r="A60" s="1">
        <v>43256</v>
      </c>
      <c r="B60">
        <v>69.319999999999993</v>
      </c>
      <c r="C60">
        <f t="shared" si="0"/>
        <v>-9.4760649615269806E-3</v>
      </c>
      <c r="D60" s="13">
        <f>LN(B60/B59) - VLOOKUP(A60, 'Risk Free'!A$1:C$784, 3)/252</f>
        <v>-9.5518586123206316E-3</v>
      </c>
      <c r="E60" s="13">
        <f>'S&amp;P'!D61</f>
        <v>8.4550895248720389E-3</v>
      </c>
    </row>
    <row r="61" spans="1:5" x14ac:dyDescent="0.25">
      <c r="A61" s="1">
        <v>43257</v>
      </c>
      <c r="B61">
        <v>70.360000999999997</v>
      </c>
      <c r="C61">
        <f t="shared" si="0"/>
        <v>1.4891469234572885E-2</v>
      </c>
      <c r="D61" s="13">
        <f>LN(B61/B60) - VLOOKUP(A61, 'Risk Free'!A$1:C$784, 3)/252</f>
        <v>1.4815675583779234E-2</v>
      </c>
      <c r="E61" s="13">
        <f>'S&amp;P'!D62</f>
        <v>-7.8984752260776001E-4</v>
      </c>
    </row>
    <row r="62" spans="1:5" x14ac:dyDescent="0.25">
      <c r="A62" s="1">
        <v>43258</v>
      </c>
      <c r="B62">
        <v>69.540001000000004</v>
      </c>
      <c r="C62">
        <f t="shared" si="0"/>
        <v>-1.172279312204998E-2</v>
      </c>
      <c r="D62" s="13">
        <f>LN(B62/B61) - VLOOKUP(A62, 'Risk Free'!A$1:C$784, 3)/252</f>
        <v>-1.1798189947446806E-2</v>
      </c>
      <c r="E62" s="13">
        <f>'S&amp;P'!D63</f>
        <v>3.0460606659344705E-3</v>
      </c>
    </row>
    <row r="63" spans="1:5" x14ac:dyDescent="0.25">
      <c r="A63" s="1">
        <v>43259</v>
      </c>
      <c r="B63">
        <v>69.989998</v>
      </c>
      <c r="C63">
        <f t="shared" si="0"/>
        <v>6.4502051660090655E-3</v>
      </c>
      <c r="D63" s="13">
        <f>LN(B63/B62) - VLOOKUP(A63, 'Risk Free'!A$1:C$784, 3)/252</f>
        <v>6.3752051660090651E-3</v>
      </c>
      <c r="E63" s="13">
        <f>'S&amp;P'!D64</f>
        <v>9.9235389826921885E-4</v>
      </c>
    </row>
    <row r="64" spans="1:5" x14ac:dyDescent="0.25">
      <c r="A64" s="1">
        <v>43262</v>
      </c>
      <c r="B64">
        <v>72.150002000000001</v>
      </c>
      <c r="C64">
        <f t="shared" si="0"/>
        <v>3.0394966813970088E-2</v>
      </c>
      <c r="D64" s="13">
        <f>LN(B64/B63) - VLOOKUP(A64, 'Risk Free'!A$1:C$784, 3)/252</f>
        <v>3.0319173163176439E-2</v>
      </c>
      <c r="E64" s="13">
        <f>'S&amp;P'!D65</f>
        <v>1.6668322369011133E-3</v>
      </c>
    </row>
    <row r="65" spans="1:5" x14ac:dyDescent="0.25">
      <c r="A65" s="1">
        <v>43263</v>
      </c>
      <c r="B65">
        <v>72.389999000000003</v>
      </c>
      <c r="C65">
        <f t="shared" si="0"/>
        <v>3.3208415510801292E-3</v>
      </c>
      <c r="D65" s="13">
        <f>LN(B65/B64) - VLOOKUP(A65, 'Risk Free'!A$1:C$784, 3)/252</f>
        <v>3.2458415510801292E-3</v>
      </c>
      <c r="E65" s="13">
        <f>'S&amp;P'!D66</f>
        <v>-4.1095741048598851E-3</v>
      </c>
    </row>
    <row r="66" spans="1:5" x14ac:dyDescent="0.25">
      <c r="A66" s="1">
        <v>43264</v>
      </c>
      <c r="B66">
        <v>72.5</v>
      </c>
      <c r="C66">
        <f t="shared" si="0"/>
        <v>1.5184073696419022E-3</v>
      </c>
      <c r="D66" s="13">
        <f>LN(B66/B65) - VLOOKUP(A66, 'Risk Free'!A$1:C$784, 3)/252</f>
        <v>1.4430105442450767E-3</v>
      </c>
      <c r="E66" s="13">
        <f>'S&amp;P'!D67</f>
        <v>2.3930649866324583E-3</v>
      </c>
    </row>
    <row r="67" spans="1:5" x14ac:dyDescent="0.25">
      <c r="A67" s="1">
        <v>43265</v>
      </c>
      <c r="B67">
        <v>73.019997000000004</v>
      </c>
      <c r="C67">
        <f t="shared" si="0"/>
        <v>7.1467732822265125E-3</v>
      </c>
      <c r="D67" s="13">
        <f>LN(B67/B66) - VLOOKUP(A67, 'Risk Free'!A$1:C$784, 3)/252</f>
        <v>7.0713764568296868E-3</v>
      </c>
      <c r="E67" s="13">
        <f>'S&amp;P'!D68</f>
        <v>-1.0929890313617812E-3</v>
      </c>
    </row>
    <row r="68" spans="1:5" x14ac:dyDescent="0.25">
      <c r="A68" s="1">
        <v>43266</v>
      </c>
      <c r="B68">
        <v>73.889999000000003</v>
      </c>
      <c r="C68">
        <f t="shared" ref="C68:C131" si="1">LN(B68/B67)</f>
        <v>1.1844152124069456E-2</v>
      </c>
      <c r="D68" s="13">
        <f>LN(B68/B67) - VLOOKUP(A68, 'Risk Free'!A$1:C$784, 3)/252</f>
        <v>1.1768755298672631E-2</v>
      </c>
      <c r="E68" s="13">
        <f>'S&amp;P'!D69</f>
        <v>-2.2042164508804928E-3</v>
      </c>
    </row>
    <row r="69" spans="1:5" x14ac:dyDescent="0.25">
      <c r="A69" s="1">
        <v>43269</v>
      </c>
      <c r="B69">
        <v>74.489998</v>
      </c>
      <c r="C69">
        <f t="shared" si="1"/>
        <v>8.0873740720178982E-3</v>
      </c>
      <c r="D69" s="13">
        <f>LN(B69/B68) - VLOOKUP(A69, 'Risk Free'!A$1:C$784, 3)/252</f>
        <v>8.0115804212242472E-3</v>
      </c>
      <c r="E69" s="13">
        <f>'S&amp;P'!D70</f>
        <v>-4.1073434167587571E-3</v>
      </c>
    </row>
    <row r="70" spans="1:5" x14ac:dyDescent="0.25">
      <c r="A70" s="1">
        <v>43270</v>
      </c>
      <c r="B70">
        <v>73</v>
      </c>
      <c r="C70">
        <f t="shared" si="1"/>
        <v>-2.0205420190551934E-2</v>
      </c>
      <c r="D70" s="13">
        <f>LN(B70/B69) - VLOOKUP(A70, 'Risk Free'!A$1:C$784, 3)/252</f>
        <v>-2.0281213841345583E-2</v>
      </c>
      <c r="E70" s="13">
        <f>'S&amp;P'!D71</f>
        <v>1.6353005109153774E-3</v>
      </c>
    </row>
    <row r="71" spans="1:5" x14ac:dyDescent="0.25">
      <c r="A71" s="1">
        <v>43271</v>
      </c>
      <c r="B71">
        <v>74.069999999999993</v>
      </c>
      <c r="C71">
        <f t="shared" si="1"/>
        <v>1.4551150876806699E-2</v>
      </c>
      <c r="D71" s="13">
        <f>LN(B71/B70) - VLOOKUP(A71, 'Risk Free'!A$1:C$784, 3)/252</f>
        <v>1.4475754051409873E-2</v>
      </c>
      <c r="E71" s="13">
        <f>'S&amp;P'!D72</f>
        <v>-6.4411045176891793E-3</v>
      </c>
    </row>
    <row r="72" spans="1:5" x14ac:dyDescent="0.25">
      <c r="A72" s="1">
        <v>43272</v>
      </c>
      <c r="B72">
        <v>74.419998000000007</v>
      </c>
      <c r="C72">
        <f t="shared" si="1"/>
        <v>4.7141040187822234E-3</v>
      </c>
      <c r="D72" s="13">
        <f>LN(B72/B71) - VLOOKUP(A72, 'Risk Free'!A$1:C$784, 3)/252</f>
        <v>4.6387071933853977E-3</v>
      </c>
      <c r="E72" s="13">
        <f>'S&amp;P'!D73</f>
        <v>1.7852493447316098E-3</v>
      </c>
    </row>
    <row r="73" spans="1:5" x14ac:dyDescent="0.25">
      <c r="A73" s="1">
        <v>43273</v>
      </c>
      <c r="B73">
        <v>72.940002000000007</v>
      </c>
      <c r="C73">
        <f t="shared" si="1"/>
        <v>-2.0087483243649062E-2</v>
      </c>
      <c r="D73" s="13">
        <f>LN(B73/B72) - VLOOKUP(A73, 'Risk Free'!A$1:C$784, 3)/252</f>
        <v>-2.0162483243649061E-2</v>
      </c>
      <c r="E73" s="13">
        <f>'S&amp;P'!D74</f>
        <v>-1.3895187490543297E-2</v>
      </c>
    </row>
    <row r="74" spans="1:5" x14ac:dyDescent="0.25">
      <c r="A74" s="1">
        <v>43276</v>
      </c>
      <c r="B74">
        <v>71.330001999999993</v>
      </c>
      <c r="C74">
        <f t="shared" si="1"/>
        <v>-2.2320188471691312E-2</v>
      </c>
      <c r="D74" s="13">
        <f>LN(B74/B73) - VLOOKUP(A74, 'Risk Free'!A$1:C$784, 3)/252</f>
        <v>-2.2395585297088138E-2</v>
      </c>
      <c r="E74" s="13">
        <f>'S&amp;P'!D75</f>
        <v>2.1267573219120452E-3</v>
      </c>
    </row>
    <row r="75" spans="1:5" x14ac:dyDescent="0.25">
      <c r="A75" s="1">
        <v>43277</v>
      </c>
      <c r="B75">
        <v>71.019997000000004</v>
      </c>
      <c r="C75">
        <f t="shared" si="1"/>
        <v>-4.3555390553207318E-3</v>
      </c>
      <c r="D75" s="13">
        <f>LN(B75/B74) - VLOOKUP(A75, 'Risk Free'!A$1:C$784, 3)/252</f>
        <v>-4.4309358807175575E-3</v>
      </c>
      <c r="E75" s="13">
        <f>'S&amp;P'!D76</f>
        <v>-8.7165213868015245E-3</v>
      </c>
    </row>
    <row r="76" spans="1:5" x14ac:dyDescent="0.25">
      <c r="A76" s="1">
        <v>43278</v>
      </c>
      <c r="B76">
        <v>69.569999999999993</v>
      </c>
      <c r="C76">
        <f t="shared" si="1"/>
        <v>-2.0628045337768987E-2</v>
      </c>
      <c r="D76" s="13">
        <f>LN(B76/B75) - VLOOKUP(A76, 'Risk Free'!A$1:C$784, 3)/252</f>
        <v>-2.0703045337768986E-2</v>
      </c>
      <c r="E76" s="13">
        <f>'S&amp;P'!D77</f>
        <v>6.0846150392206621E-3</v>
      </c>
    </row>
    <row r="77" spans="1:5" x14ac:dyDescent="0.25">
      <c r="A77" s="1">
        <v>43279</v>
      </c>
      <c r="B77">
        <v>69.440002000000007</v>
      </c>
      <c r="C77">
        <f t="shared" si="1"/>
        <v>-1.8703407816121525E-3</v>
      </c>
      <c r="D77" s="13">
        <f>LN(B77/B76) - VLOOKUP(A77, 'Risk Free'!A$1:C$784, 3)/252</f>
        <v>-1.9453407816121524E-3</v>
      </c>
      <c r="E77" s="13">
        <f>'S&amp;P'!D78</f>
        <v>6.8309434912754857E-4</v>
      </c>
    </row>
    <row r="78" spans="1:5" x14ac:dyDescent="0.25">
      <c r="A78" s="1">
        <v>43280</v>
      </c>
      <c r="B78">
        <v>69.730002999999996</v>
      </c>
      <c r="C78">
        <f t="shared" si="1"/>
        <v>4.1675851020698098E-3</v>
      </c>
      <c r="D78" s="13">
        <f>LN(B78/B77) - VLOOKUP(A78, 'Risk Free'!A$1:C$784, 3)/252</f>
        <v>4.0925851020698093E-3</v>
      </c>
      <c r="E78" s="13">
        <f>'S&amp;P'!D79</f>
        <v>2.9859373172578534E-3</v>
      </c>
    </row>
    <row r="79" spans="1:5" x14ac:dyDescent="0.25">
      <c r="A79" s="1">
        <v>43283</v>
      </c>
      <c r="B79">
        <v>70.919998000000007</v>
      </c>
      <c r="C79">
        <f t="shared" si="1"/>
        <v>1.6921768749209753E-2</v>
      </c>
      <c r="D79" s="13">
        <f>LN(B79/B78) - VLOOKUP(A79, 'Risk Free'!A$1:C$784, 3)/252</f>
        <v>1.68443877968288E-2</v>
      </c>
      <c r="E79" s="13">
        <f>'S&amp;P'!D80</f>
        <v>-5.0366169355654487E-3</v>
      </c>
    </row>
    <row r="80" spans="1:5" x14ac:dyDescent="0.25">
      <c r="A80" s="1">
        <v>43284</v>
      </c>
      <c r="B80">
        <v>70.160004000000001</v>
      </c>
      <c r="C80">
        <f t="shared" si="1"/>
        <v>-1.0774047928748417E-2</v>
      </c>
      <c r="D80" s="13">
        <f>LN(B80/B79) - VLOOKUP(A80, 'Risk Free'!A$1:C$784, 3)/252</f>
        <v>-1.0851032055732544E-2</v>
      </c>
      <c r="E80" s="13">
        <f>'S&amp;P'!D81</f>
        <v>8.5076162178937889E-3</v>
      </c>
    </row>
    <row r="81" spans="1:5" x14ac:dyDescent="0.25">
      <c r="A81" s="1">
        <v>43286</v>
      </c>
      <c r="B81">
        <v>70.919998000000007</v>
      </c>
      <c r="C81">
        <f t="shared" si="1"/>
        <v>1.0774047928748427E-2</v>
      </c>
      <c r="D81" s="13">
        <f>LN(B81/B80) - VLOOKUP(A81, 'Risk Free'!A$1:C$784, 3)/252</f>
        <v>1.0697857452557951E-2</v>
      </c>
      <c r="E81" s="13">
        <f>'S&amp;P'!D82</f>
        <v>8.3689447831168974E-3</v>
      </c>
    </row>
    <row r="82" spans="1:5" x14ac:dyDescent="0.25">
      <c r="A82" s="1">
        <v>43287</v>
      </c>
      <c r="B82">
        <v>70.959998999999996</v>
      </c>
      <c r="C82">
        <f t="shared" si="1"/>
        <v>5.6387090366034052E-4</v>
      </c>
      <c r="D82" s="13">
        <f>LN(B82/B81) - VLOOKUP(A82, 'Risk Free'!A$1:C$784, 3)/252</f>
        <v>4.8728360207303892E-4</v>
      </c>
      <c r="E82" s="13">
        <f>'S&amp;P'!D83</f>
        <v>8.7069626628927498E-3</v>
      </c>
    </row>
    <row r="83" spans="1:5" x14ac:dyDescent="0.25">
      <c r="A83" s="1">
        <v>43290</v>
      </c>
      <c r="B83">
        <v>71.790001000000004</v>
      </c>
      <c r="C83">
        <f t="shared" si="1"/>
        <v>1.1628880609030771E-2</v>
      </c>
      <c r="D83" s="13">
        <f>LN(B83/B82) - VLOOKUP(A83, 'Risk Free'!A$1:C$784, 3)/252</f>
        <v>1.1551499656649819E-2</v>
      </c>
      <c r="E83" s="13">
        <f>'S&amp;P'!D84</f>
        <v>3.3898088472956618E-3</v>
      </c>
    </row>
    <row r="84" spans="1:5" x14ac:dyDescent="0.25">
      <c r="A84" s="1">
        <v>43291</v>
      </c>
      <c r="B84">
        <v>71.300003000000004</v>
      </c>
      <c r="C84">
        <f t="shared" si="1"/>
        <v>-6.8488350219224866E-3</v>
      </c>
      <c r="D84" s="13">
        <f>LN(B84/B83) - VLOOKUP(A84, 'Risk Free'!A$1:C$784, 3)/252</f>
        <v>-6.9262159743034386E-3</v>
      </c>
      <c r="E84" s="13">
        <f>'S&amp;P'!D85</f>
        <v>-7.1960492555609139E-3</v>
      </c>
    </row>
    <row r="85" spans="1:5" x14ac:dyDescent="0.25">
      <c r="A85" s="1">
        <v>43292</v>
      </c>
      <c r="B85">
        <v>68.879997000000003</v>
      </c>
      <c r="C85">
        <f t="shared" si="1"/>
        <v>-3.4530552930518314E-2</v>
      </c>
      <c r="D85" s="13">
        <f>LN(B85/B84) - VLOOKUP(A85, 'Risk Free'!A$1:C$784, 3)/252</f>
        <v>-3.4607140232105614E-2</v>
      </c>
      <c r="E85" s="13">
        <f>'S&amp;P'!D86</f>
        <v>8.6340005345446821E-3</v>
      </c>
    </row>
    <row r="86" spans="1:5" x14ac:dyDescent="0.25">
      <c r="A86" s="1">
        <v>43293</v>
      </c>
      <c r="B86">
        <v>71.040001000000004</v>
      </c>
      <c r="C86">
        <f t="shared" si="1"/>
        <v>3.0877296195023756E-2</v>
      </c>
      <c r="D86" s="13">
        <f>LN(B86/B85) - VLOOKUP(A86, 'Risk Free'!A$1:C$784, 3)/252</f>
        <v>3.0800312068039629E-2</v>
      </c>
      <c r="E86" s="13">
        <f>'S&amp;P'!D87</f>
        <v>1.0016644524893689E-3</v>
      </c>
    </row>
    <row r="87" spans="1:5" x14ac:dyDescent="0.25">
      <c r="A87" s="1">
        <v>43294</v>
      </c>
      <c r="B87">
        <v>72.099997999999999</v>
      </c>
      <c r="C87">
        <f t="shared" si="1"/>
        <v>1.4810903791160889E-2</v>
      </c>
      <c r="D87" s="13">
        <f>LN(B87/B86) - VLOOKUP(A87, 'Risk Free'!A$1:C$784, 3)/252</f>
        <v>1.4733919664176762E-2</v>
      </c>
      <c r="E87" s="13">
        <f>'S&amp;P'!D88</f>
        <v>-1.1071907051570676E-3</v>
      </c>
    </row>
    <row r="88" spans="1:5" x14ac:dyDescent="0.25">
      <c r="A88" s="1">
        <v>43297</v>
      </c>
      <c r="B88">
        <v>72.260002</v>
      </c>
      <c r="C88">
        <f t="shared" si="1"/>
        <v>2.2167368456718736E-3</v>
      </c>
      <c r="D88" s="13">
        <f>LN(B88/B87) - VLOOKUP(A88, 'Risk Free'!A$1:C$784, 3)/252</f>
        <v>2.1381654171004449E-3</v>
      </c>
      <c r="E88" s="13">
        <f>'S&amp;P'!D89</f>
        <v>3.8872111077723794E-3</v>
      </c>
    </row>
    <row r="89" spans="1:5" x14ac:dyDescent="0.25">
      <c r="A89" s="1">
        <v>43298</v>
      </c>
      <c r="B89">
        <v>72.620002999999997</v>
      </c>
      <c r="C89">
        <f t="shared" si="1"/>
        <v>4.9696538997986558E-3</v>
      </c>
      <c r="D89" s="13">
        <f>LN(B89/B88) - VLOOKUP(A89, 'Risk Free'!A$1:C$784, 3)/252</f>
        <v>4.8910824712272271E-3</v>
      </c>
      <c r="E89" s="13">
        <f>'S&amp;P'!D90</f>
        <v>2.0803800578046341E-3</v>
      </c>
    </row>
    <row r="90" spans="1:5" x14ac:dyDescent="0.25">
      <c r="A90" s="1">
        <v>43299</v>
      </c>
      <c r="B90">
        <v>79</v>
      </c>
      <c r="C90">
        <f t="shared" si="1"/>
        <v>8.4207445169899059E-2</v>
      </c>
      <c r="D90" s="13">
        <f>LN(B90/B89) - VLOOKUP(A90, 'Risk Free'!A$1:C$784, 3)/252</f>
        <v>8.4129667392121285E-2</v>
      </c>
      <c r="E90" s="13">
        <f>'S&amp;P'!D91</f>
        <v>-4.0385595241932059E-3</v>
      </c>
    </row>
    <row r="91" spans="1:5" x14ac:dyDescent="0.25">
      <c r="A91" s="1">
        <v>43300</v>
      </c>
      <c r="B91">
        <v>80.589995999999999</v>
      </c>
      <c r="C91">
        <f t="shared" si="1"/>
        <v>1.9926670235447638E-2</v>
      </c>
      <c r="D91" s="13">
        <f>LN(B91/B90) - VLOOKUP(A91, 'Risk Free'!A$1:C$784, 3)/252</f>
        <v>1.984889245766986E-2</v>
      </c>
      <c r="E91" s="13">
        <f>'S&amp;P'!D92</f>
        <v>-1.0263100893561498E-3</v>
      </c>
    </row>
    <row r="92" spans="1:5" x14ac:dyDescent="0.25">
      <c r="A92" s="1">
        <v>43301</v>
      </c>
      <c r="B92">
        <v>80.910004000000001</v>
      </c>
      <c r="C92">
        <f t="shared" si="1"/>
        <v>3.9629525549247334E-3</v>
      </c>
      <c r="D92" s="13">
        <f>LN(B92/B91) - VLOOKUP(A92, 'Risk Free'!A$1:C$784, 3)/252</f>
        <v>3.8855716025437809E-3</v>
      </c>
      <c r="E92" s="13">
        <f>'S&amp;P'!D93</f>
        <v>1.7586194071160942E-3</v>
      </c>
    </row>
    <row r="93" spans="1:5" x14ac:dyDescent="0.25">
      <c r="A93" s="1">
        <v>43304</v>
      </c>
      <c r="B93">
        <v>81.589995999999999</v>
      </c>
      <c r="C93">
        <f t="shared" si="1"/>
        <v>8.3691811576979813E-3</v>
      </c>
      <c r="D93" s="13">
        <f>LN(B93/B92) - VLOOKUP(A93, 'Risk Free'!A$1:C$784, 3)/252</f>
        <v>8.2914033799202039E-3</v>
      </c>
      <c r="E93" s="13">
        <f>'S&amp;P'!D94</f>
        <v>4.6909751243463648E-3</v>
      </c>
    </row>
    <row r="94" spans="1:5" x14ac:dyDescent="0.25">
      <c r="A94" s="1">
        <v>43305</v>
      </c>
      <c r="B94">
        <v>80.040001000000004</v>
      </c>
      <c r="C94">
        <f t="shared" si="1"/>
        <v>-1.9180134205805992E-2</v>
      </c>
      <c r="D94" s="13">
        <f>LN(B94/B93) - VLOOKUP(A94, 'Risk Free'!A$1:C$784, 3)/252</f>
        <v>-1.925870563437742E-2</v>
      </c>
      <c r="E94" s="13">
        <f>'S&amp;P'!D95</f>
        <v>8.9822018233667554E-3</v>
      </c>
    </row>
    <row r="95" spans="1:5" x14ac:dyDescent="0.25">
      <c r="A95" s="1">
        <v>43306</v>
      </c>
      <c r="B95">
        <v>80.559997999999993</v>
      </c>
      <c r="C95">
        <f t="shared" si="1"/>
        <v>6.4757013748041638E-3</v>
      </c>
      <c r="D95" s="13">
        <f>LN(B95/B94) - VLOOKUP(A95, 'Risk Free'!A$1:C$784, 3)/252</f>
        <v>6.3975267716295603E-3</v>
      </c>
      <c r="E95" s="13">
        <f>'S&amp;P'!D96</f>
        <v>-3.1142390321656443E-3</v>
      </c>
    </row>
    <row r="96" spans="1:5" x14ac:dyDescent="0.25">
      <c r="A96" s="1">
        <v>43307</v>
      </c>
      <c r="B96">
        <v>81.239998</v>
      </c>
      <c r="C96">
        <f t="shared" si="1"/>
        <v>8.4054885096790672E-3</v>
      </c>
      <c r="D96" s="13">
        <f>LN(B96/B95) - VLOOKUP(A96, 'Risk Free'!A$1:C$784, 3)/252</f>
        <v>8.3281075572981152E-3</v>
      </c>
      <c r="E96" s="13">
        <f>'S&amp;P'!D97</f>
        <v>-6.6616573239002925E-3</v>
      </c>
    </row>
    <row r="97" spans="1:5" x14ac:dyDescent="0.25">
      <c r="A97" s="1">
        <v>43308</v>
      </c>
      <c r="B97">
        <v>80.010002</v>
      </c>
      <c r="C97">
        <f t="shared" si="1"/>
        <v>-1.5256060234861401E-2</v>
      </c>
      <c r="D97" s="13">
        <f>LN(B97/B96) - VLOOKUP(A97, 'Risk Free'!A$1:C$784, 3)/252</f>
        <v>-1.5333838012639179E-2</v>
      </c>
      <c r="E97" s="13">
        <f>'S&amp;P'!D98</f>
        <v>-5.8505618141643069E-3</v>
      </c>
    </row>
    <row r="98" spans="1:5" x14ac:dyDescent="0.25">
      <c r="A98" s="1">
        <v>43311</v>
      </c>
      <c r="B98">
        <v>80.069999999999993</v>
      </c>
      <c r="C98">
        <f t="shared" si="1"/>
        <v>7.4960022563467827E-4</v>
      </c>
      <c r="D98" s="13">
        <f>LN(B98/B97) - VLOOKUP(A98, 'Risk Free'!A$1:C$784, 3)/252</f>
        <v>6.6983832087277352E-4</v>
      </c>
      <c r="E98" s="13">
        <f>'S&amp;P'!D99</f>
        <v>4.7938899400123787E-3</v>
      </c>
    </row>
    <row r="99" spans="1:5" x14ac:dyDescent="0.25">
      <c r="A99" s="1">
        <v>43312</v>
      </c>
      <c r="B99">
        <v>80.400002000000001</v>
      </c>
      <c r="C99">
        <f t="shared" si="1"/>
        <v>4.1129489759998616E-3</v>
      </c>
      <c r="D99" s="13">
        <f>LN(B99/B98) - VLOOKUP(A99, 'Risk Free'!A$1:C$784, 3)/252</f>
        <v>4.0339807220316076E-3</v>
      </c>
      <c r="E99" s="13">
        <f>'S&amp;P'!D100</f>
        <v>-1.1198856341097145E-3</v>
      </c>
    </row>
    <row r="100" spans="1:5" x14ac:dyDescent="0.25">
      <c r="A100" s="1">
        <v>43313</v>
      </c>
      <c r="B100">
        <v>80.019997000000004</v>
      </c>
      <c r="C100">
        <f t="shared" si="1"/>
        <v>-4.7376351220812804E-3</v>
      </c>
      <c r="D100" s="13">
        <f>LN(B100/B99) - VLOOKUP(A100, 'Risk Free'!A$1:C$784, 3)/252</f>
        <v>-4.8166033760495344E-3</v>
      </c>
      <c r="E100" s="13">
        <f>'S&amp;P'!D101</f>
        <v>4.8358266988376133E-3</v>
      </c>
    </row>
    <row r="101" spans="1:5" x14ac:dyDescent="0.25">
      <c r="A101" s="1">
        <v>43314</v>
      </c>
      <c r="B101">
        <v>80.849997999999999</v>
      </c>
      <c r="C101">
        <f t="shared" si="1"/>
        <v>1.0318995347486886E-2</v>
      </c>
      <c r="D101" s="13">
        <f>LN(B101/B100) - VLOOKUP(A101, 'Risk Free'!A$1:C$784, 3)/252</f>
        <v>1.0240423918915458E-2</v>
      </c>
      <c r="E101" s="13">
        <f>'S&amp;P'!D102</f>
        <v>4.5552127179756081E-3</v>
      </c>
    </row>
    <row r="102" spans="1:5" x14ac:dyDescent="0.25">
      <c r="A102" s="1">
        <v>43315</v>
      </c>
      <c r="B102">
        <v>81.339995999999999</v>
      </c>
      <c r="C102">
        <f t="shared" si="1"/>
        <v>6.0422900168322861E-3</v>
      </c>
      <c r="D102" s="13">
        <f>LN(B102/B101) - VLOOKUP(A102, 'Risk Free'!A$1:C$784, 3)/252</f>
        <v>5.9641154136576826E-3</v>
      </c>
      <c r="E102" s="13">
        <f>'S&amp;P'!D103</f>
        <v>3.4518925629517653E-3</v>
      </c>
    </row>
    <row r="103" spans="1:5" x14ac:dyDescent="0.25">
      <c r="A103" s="1">
        <v>43318</v>
      </c>
      <c r="B103">
        <v>81.830001999999993</v>
      </c>
      <c r="C103">
        <f t="shared" si="1"/>
        <v>6.0060976774238438E-3</v>
      </c>
      <c r="D103" s="13">
        <f>LN(B103/B102) - VLOOKUP(A103, 'Risk Free'!A$1:C$784, 3)/252</f>
        <v>5.925938947265114E-3</v>
      </c>
      <c r="E103" s="13">
        <f>'S&amp;P'!D104</f>
        <v>2.7400258378127863E-3</v>
      </c>
    </row>
    <row r="104" spans="1:5" x14ac:dyDescent="0.25">
      <c r="A104" s="1">
        <v>43319</v>
      </c>
      <c r="B104">
        <v>82.32</v>
      </c>
      <c r="C104">
        <f t="shared" si="1"/>
        <v>5.9701425455900075E-3</v>
      </c>
      <c r="D104" s="13">
        <f>LN(B104/B103) - VLOOKUP(A104, 'Risk Free'!A$1:C$784, 3)/252</f>
        <v>5.8899838154312777E-3</v>
      </c>
      <c r="E104" s="13">
        <f>'S&amp;P'!D105</f>
        <v>-3.4257311897069147E-4</v>
      </c>
    </row>
    <row r="105" spans="1:5" x14ac:dyDescent="0.25">
      <c r="A105" s="1">
        <v>43320</v>
      </c>
      <c r="B105">
        <v>82.790001000000004</v>
      </c>
      <c r="C105">
        <f t="shared" si="1"/>
        <v>5.693201703673865E-3</v>
      </c>
      <c r="D105" s="13">
        <f>LN(B105/B104) - VLOOKUP(A105, 'Risk Free'!A$1:C$784, 3)/252</f>
        <v>5.6130429735151352E-3</v>
      </c>
      <c r="E105" s="13">
        <f>'S&amp;P'!D106</f>
        <v>-1.5229178716005204E-3</v>
      </c>
    </row>
    <row r="106" spans="1:5" x14ac:dyDescent="0.25">
      <c r="A106" s="1">
        <v>43321</v>
      </c>
      <c r="B106">
        <v>82.75</v>
      </c>
      <c r="C106">
        <f t="shared" si="1"/>
        <v>-4.8327897229568745E-4</v>
      </c>
      <c r="D106" s="13">
        <f>LN(B106/B105) - VLOOKUP(A106, 'Risk Free'!A$1:C$784, 3)/252</f>
        <v>-5.6343770245441762E-4</v>
      </c>
      <c r="E106" s="13">
        <f>'S&amp;P'!D107</f>
        <v>-7.2190571303845227E-3</v>
      </c>
    </row>
    <row r="107" spans="1:5" x14ac:dyDescent="0.25">
      <c r="A107" s="1">
        <v>43322</v>
      </c>
      <c r="B107">
        <v>81.720000999999996</v>
      </c>
      <c r="C107">
        <f t="shared" si="1"/>
        <v>-1.2525232070844605E-2</v>
      </c>
      <c r="D107" s="13">
        <f>LN(B107/B106) - VLOOKUP(A107, 'Risk Free'!A$1:C$784, 3)/252</f>
        <v>-1.2604993975606511E-2</v>
      </c>
      <c r="E107" s="13">
        <f>'S&amp;P'!D108</f>
        <v>-4.0945586569335049E-3</v>
      </c>
    </row>
    <row r="108" spans="1:5" x14ac:dyDescent="0.25">
      <c r="A108" s="1">
        <v>43325</v>
      </c>
      <c r="B108">
        <v>81.209998999999996</v>
      </c>
      <c r="C108">
        <f t="shared" si="1"/>
        <v>-6.2604022057628061E-3</v>
      </c>
      <c r="D108" s="13">
        <f>LN(B108/B107) - VLOOKUP(A108, 'Risk Free'!A$1:C$784, 3)/252</f>
        <v>-6.340957761318362E-3</v>
      </c>
      <c r="E108" s="13">
        <f>'S&amp;P'!D109</f>
        <v>6.2879671657259167E-3</v>
      </c>
    </row>
    <row r="109" spans="1:5" x14ac:dyDescent="0.25">
      <c r="A109" s="1">
        <v>43326</v>
      </c>
      <c r="B109">
        <v>81.440002000000007</v>
      </c>
      <c r="C109">
        <f t="shared" si="1"/>
        <v>2.8281973796042961E-3</v>
      </c>
      <c r="D109" s="13">
        <f>LN(B109/B108) - VLOOKUP(A109, 'Risk Free'!A$1:C$784, 3)/252</f>
        <v>2.7472449986519153E-3</v>
      </c>
      <c r="E109" s="13">
        <f>'S&amp;P'!D110</f>
        <v>-7.7118194714135497E-3</v>
      </c>
    </row>
    <row r="110" spans="1:5" x14ac:dyDescent="0.25">
      <c r="A110" s="1">
        <v>43327</v>
      </c>
      <c r="B110">
        <v>81.870002999999997</v>
      </c>
      <c r="C110">
        <f t="shared" si="1"/>
        <v>5.2660826716459724E-3</v>
      </c>
      <c r="D110" s="13">
        <f>LN(B110/B109) - VLOOKUP(A110, 'Risk Free'!A$1:C$784, 3)/252</f>
        <v>5.1855271160904165E-3</v>
      </c>
      <c r="E110" s="13">
        <f>'S&amp;P'!D111</f>
        <v>7.8077212035575719E-3</v>
      </c>
    </row>
    <row r="111" spans="1:5" x14ac:dyDescent="0.25">
      <c r="A111" s="1">
        <v>43328</v>
      </c>
      <c r="B111">
        <v>81.900002000000001</v>
      </c>
      <c r="C111">
        <f t="shared" si="1"/>
        <v>3.6635524723256028E-4</v>
      </c>
      <c r="D111" s="13">
        <f>LN(B111/B110) - VLOOKUP(A111, 'Risk Free'!A$1:C$784, 3)/252</f>
        <v>2.8579969167700473E-4</v>
      </c>
      <c r="E111" s="13">
        <f>'S&amp;P'!D112</f>
        <v>3.2378649604566353E-3</v>
      </c>
    </row>
    <row r="112" spans="1:5" x14ac:dyDescent="0.25">
      <c r="A112" s="1">
        <v>43329</v>
      </c>
      <c r="B112">
        <v>82.010002</v>
      </c>
      <c r="C112">
        <f t="shared" si="1"/>
        <v>1.3422001565414352E-3</v>
      </c>
      <c r="D112" s="13">
        <f>LN(B112/B111) - VLOOKUP(A112, 'Risk Free'!A$1:C$784, 3)/252</f>
        <v>1.2624382517795304E-3</v>
      </c>
      <c r="E112" s="13">
        <f>'S&amp;P'!D113</f>
        <v>2.3444611396272004E-3</v>
      </c>
    </row>
    <row r="113" spans="1:5" x14ac:dyDescent="0.25">
      <c r="A113" s="1">
        <v>43332</v>
      </c>
      <c r="B113">
        <v>85.220000999999996</v>
      </c>
      <c r="C113">
        <f t="shared" si="1"/>
        <v>3.8394944370511053E-2</v>
      </c>
      <c r="D113" s="13">
        <f>LN(B113/B112) - VLOOKUP(A113, 'Risk Free'!A$1:C$784, 3)/252</f>
        <v>3.8314388814955497E-2</v>
      </c>
      <c r="E113" s="13">
        <f>'S&amp;P'!D114</f>
        <v>1.9854783081693201E-3</v>
      </c>
    </row>
    <row r="114" spans="1:5" x14ac:dyDescent="0.25">
      <c r="A114" s="1">
        <v>43333</v>
      </c>
      <c r="B114">
        <v>85.660004000000001</v>
      </c>
      <c r="C114">
        <f t="shared" si="1"/>
        <v>5.149859077364316E-3</v>
      </c>
      <c r="D114" s="13">
        <f>LN(B114/B113) - VLOOKUP(A114, 'Risk Free'!A$1:C$784, 3)/252</f>
        <v>5.0689066964119348E-3</v>
      </c>
      <c r="E114" s="13">
        <f>'S&amp;P'!D115</f>
        <v>-4.7961779136680206E-4</v>
      </c>
    </row>
    <row r="115" spans="1:5" x14ac:dyDescent="0.25">
      <c r="A115" s="1">
        <v>43334</v>
      </c>
      <c r="B115">
        <v>84.529999000000004</v>
      </c>
      <c r="C115">
        <f t="shared" si="1"/>
        <v>-1.3279529772748003E-2</v>
      </c>
      <c r="D115" s="13">
        <f>LN(B115/B114) - VLOOKUP(A115, 'Risk Free'!A$1:C$784, 3)/252</f>
        <v>-1.3360878979097209E-2</v>
      </c>
      <c r="E115" s="13">
        <f>'S&amp;P'!D116</f>
        <v>-1.7736155814818213E-3</v>
      </c>
    </row>
    <row r="116" spans="1:5" x14ac:dyDescent="0.25">
      <c r="A116" s="1">
        <v>43335</v>
      </c>
      <c r="B116">
        <v>84.739998</v>
      </c>
      <c r="C116">
        <f t="shared" si="1"/>
        <v>2.4812324860911173E-3</v>
      </c>
      <c r="D116" s="13">
        <f>LN(B116/B115) - VLOOKUP(A116, 'Risk Free'!A$1:C$784, 3)/252</f>
        <v>2.4002801051387366E-3</v>
      </c>
      <c r="E116" s="13">
        <f>'S&amp;P'!D117</f>
        <v>6.0983702682415658E-3</v>
      </c>
    </row>
    <row r="117" spans="1:5" x14ac:dyDescent="0.25">
      <c r="A117" s="1">
        <v>43336</v>
      </c>
      <c r="B117">
        <v>85.139999000000003</v>
      </c>
      <c r="C117">
        <f t="shared" si="1"/>
        <v>4.7092270578376338E-3</v>
      </c>
      <c r="D117" s="13">
        <f>LN(B117/B116) - VLOOKUP(A117, 'Risk Free'!A$1:C$784, 3)/252</f>
        <v>4.6278778514884274E-3</v>
      </c>
      <c r="E117" s="13">
        <f>'S&amp;P'!D118</f>
        <v>7.5585847131845454E-3</v>
      </c>
    </row>
    <row r="118" spans="1:5" x14ac:dyDescent="0.25">
      <c r="A118" s="1">
        <v>43339</v>
      </c>
      <c r="B118">
        <v>85.940002000000007</v>
      </c>
      <c r="C118">
        <f t="shared" si="1"/>
        <v>9.3524529642535336E-3</v>
      </c>
      <c r="D118" s="13">
        <f>LN(B118/B117) - VLOOKUP(A118, 'Risk Free'!A$1:C$784, 3)/252</f>
        <v>9.2699132817138513E-3</v>
      </c>
      <c r="E118" s="13">
        <f>'S&amp;P'!D119</f>
        <v>1.8629545773693229E-4</v>
      </c>
    </row>
    <row r="119" spans="1:5" x14ac:dyDescent="0.25">
      <c r="A119" s="1">
        <v>43340</v>
      </c>
      <c r="B119">
        <v>86.82</v>
      </c>
      <c r="C119">
        <f t="shared" si="1"/>
        <v>1.0187608252548387E-2</v>
      </c>
      <c r="D119" s="13">
        <f>LN(B119/B118) - VLOOKUP(A119, 'Risk Free'!A$1:C$784, 3)/252</f>
        <v>1.010467174461188E-2</v>
      </c>
      <c r="E119" s="13">
        <f>'S&amp;P'!D120</f>
        <v>5.6022992967241694E-3</v>
      </c>
    </row>
    <row r="120" spans="1:5" x14ac:dyDescent="0.25">
      <c r="A120" s="1">
        <v>43341</v>
      </c>
      <c r="B120">
        <v>87.110000999999997</v>
      </c>
      <c r="C120">
        <f t="shared" si="1"/>
        <v>3.3346894390913111E-3</v>
      </c>
      <c r="D120" s="13">
        <f>LN(B120/B119) - VLOOKUP(A120, 'Risk Free'!A$1:C$784, 3)/252</f>
        <v>3.2517529311548031E-3</v>
      </c>
      <c r="E120" s="13">
        <f>'S&amp;P'!D121</f>
        <v>-4.5222611029278213E-3</v>
      </c>
    </row>
    <row r="121" spans="1:5" x14ac:dyDescent="0.25">
      <c r="A121" s="1">
        <v>43342</v>
      </c>
      <c r="B121">
        <v>86.919998000000007</v>
      </c>
      <c r="C121">
        <f t="shared" si="1"/>
        <v>-2.1835669319741902E-3</v>
      </c>
      <c r="D121" s="13">
        <f>LN(B121/B120) - VLOOKUP(A121, 'Risk Free'!A$1:C$784, 3)/252</f>
        <v>-2.2657097891170472E-3</v>
      </c>
      <c r="E121" s="13">
        <f>'S&amp;P'!D122</f>
        <v>5.2278485032603453E-5</v>
      </c>
    </row>
    <row r="122" spans="1:5" x14ac:dyDescent="0.25">
      <c r="A122" s="1">
        <v>43343</v>
      </c>
      <c r="B122">
        <v>87.419998000000007</v>
      </c>
      <c r="C122">
        <f t="shared" si="1"/>
        <v>5.7359341785437855E-3</v>
      </c>
      <c r="D122" s="13">
        <f>LN(B122/B121) - VLOOKUP(A122, 'Risk Free'!A$1:C$784, 3)/252</f>
        <v>5.6537913214009285E-3</v>
      </c>
      <c r="E122" s="13">
        <f>'S&amp;P'!D123</f>
        <v>-1.7386117116204918E-3</v>
      </c>
    </row>
    <row r="123" spans="1:5" x14ac:dyDescent="0.25">
      <c r="A123" s="1">
        <v>43347</v>
      </c>
      <c r="B123">
        <v>88.300003000000004</v>
      </c>
      <c r="C123">
        <f t="shared" si="1"/>
        <v>1.0016075027890323E-2</v>
      </c>
      <c r="D123" s="13">
        <f>LN(B123/B122) - VLOOKUP(A123, 'Risk Free'!A$1:C$784, 3)/252</f>
        <v>9.9331385199538155E-3</v>
      </c>
      <c r="E123" s="13">
        <f>'S&amp;P'!D124</f>
        <v>-2.8904400558758246E-3</v>
      </c>
    </row>
    <row r="124" spans="1:5" x14ac:dyDescent="0.25">
      <c r="A124" s="1">
        <v>43348</v>
      </c>
      <c r="B124">
        <v>88.190002000000007</v>
      </c>
      <c r="C124">
        <f t="shared" si="1"/>
        <v>-1.2465410066013068E-3</v>
      </c>
      <c r="D124" s="13">
        <f>LN(B124/B123) - VLOOKUP(A124, 'Risk Free'!A$1:C$784, 3)/252</f>
        <v>-1.3298743399346401E-3</v>
      </c>
      <c r="E124" s="13">
        <f>'S&amp;P'!D125</f>
        <v>-3.7419107027850101E-3</v>
      </c>
    </row>
    <row r="125" spans="1:5" x14ac:dyDescent="0.25">
      <c r="A125" s="1">
        <v>43349</v>
      </c>
      <c r="B125">
        <v>87.129997000000003</v>
      </c>
      <c r="C125">
        <f t="shared" si="1"/>
        <v>-1.2092378766512125E-2</v>
      </c>
      <c r="D125" s="13">
        <f>LN(B125/B124) - VLOOKUP(A125, 'Risk Free'!A$1:C$784, 3)/252</f>
        <v>-1.2175315274448633E-2</v>
      </c>
      <c r="E125" s="13">
        <f>'S&amp;P'!D126</f>
        <v>-2.2990904579873982E-3</v>
      </c>
    </row>
    <row r="126" spans="1:5" x14ac:dyDescent="0.25">
      <c r="A126" s="1">
        <v>43350</v>
      </c>
      <c r="B126">
        <v>87.68</v>
      </c>
      <c r="C126">
        <f t="shared" si="1"/>
        <v>6.2926013878200297E-3</v>
      </c>
      <c r="D126" s="13">
        <f>LN(B126/B125) - VLOOKUP(A126, 'Risk Free'!A$1:C$784, 3)/252</f>
        <v>6.209268054486696E-3</v>
      </c>
      <c r="E126" s="13">
        <f>'S&amp;P'!D127</f>
        <v>1.8123149819941724E-3</v>
      </c>
    </row>
    <row r="127" spans="1:5" x14ac:dyDescent="0.25">
      <c r="A127" s="1">
        <v>43353</v>
      </c>
      <c r="B127">
        <v>88.089995999999999</v>
      </c>
      <c r="C127">
        <f t="shared" si="1"/>
        <v>4.6651505138923521E-3</v>
      </c>
      <c r="D127" s="13">
        <f>LN(B127/B126) - VLOOKUP(A127, 'Risk Free'!A$1:C$784, 3)/252</f>
        <v>4.5814203551621932E-3</v>
      </c>
      <c r="E127" s="13">
        <f>'S&amp;P'!D128</f>
        <v>3.6491319976485496E-3</v>
      </c>
    </row>
    <row r="128" spans="1:5" x14ac:dyDescent="0.25">
      <c r="A128" s="1">
        <v>43354</v>
      </c>
      <c r="B128">
        <v>89.120002999999997</v>
      </c>
      <c r="C128">
        <f t="shared" si="1"/>
        <v>1.1624836127852999E-2</v>
      </c>
      <c r="D128" s="13">
        <f>LN(B128/B127) - VLOOKUP(A128, 'Risk Free'!A$1:C$784, 3)/252</f>
        <v>1.154110596912284E-2</v>
      </c>
      <c r="E128" s="13">
        <f>'S&amp;P'!D129</f>
        <v>2.7247121138741391E-4</v>
      </c>
    </row>
    <row r="129" spans="1:5" x14ac:dyDescent="0.25">
      <c r="A129" s="1">
        <v>43355</v>
      </c>
      <c r="B129">
        <v>87.800003000000004</v>
      </c>
      <c r="C129">
        <f t="shared" si="1"/>
        <v>-1.4922275031815545E-2</v>
      </c>
      <c r="D129" s="13">
        <f>LN(B129/B128) - VLOOKUP(A129, 'Risk Free'!A$1:C$784, 3)/252</f>
        <v>-1.5006402015942529E-2</v>
      </c>
      <c r="E129" s="13">
        <f>'S&amp;P'!D130</f>
        <v>5.1846184959537652E-3</v>
      </c>
    </row>
    <row r="130" spans="1:5" x14ac:dyDescent="0.25">
      <c r="A130" s="1">
        <v>43356</v>
      </c>
      <c r="B130">
        <v>89.580001999999993</v>
      </c>
      <c r="C130">
        <f t="shared" si="1"/>
        <v>2.0070568295930565E-2</v>
      </c>
      <c r="D130" s="13">
        <f>LN(B130/B129) - VLOOKUP(A130, 'Risk Free'!A$1:C$784, 3)/252</f>
        <v>1.9986838137200407E-2</v>
      </c>
      <c r="E130" s="13">
        <f>'S&amp;P'!D131</f>
        <v>1.9130010173655439E-4</v>
      </c>
    </row>
    <row r="131" spans="1:5" x14ac:dyDescent="0.25">
      <c r="A131" s="1">
        <v>43357</v>
      </c>
      <c r="B131">
        <v>90.330001999999993</v>
      </c>
      <c r="C131">
        <f t="shared" si="1"/>
        <v>8.3375501972243714E-3</v>
      </c>
      <c r="D131" s="13">
        <f>LN(B131/B130) - VLOOKUP(A131, 'Risk Free'!A$1:C$784, 3)/252</f>
        <v>8.253423213097388E-3</v>
      </c>
      <c r="E131" s="13">
        <f>'S&amp;P'!D132</f>
        <v>-5.6698384270043086E-3</v>
      </c>
    </row>
    <row r="132" spans="1:5" x14ac:dyDescent="0.25">
      <c r="A132" s="1">
        <v>43360</v>
      </c>
      <c r="B132">
        <v>90.160004000000001</v>
      </c>
      <c r="C132">
        <f t="shared" ref="C132:C195" si="2">LN(B132/B131)</f>
        <v>-1.8837392056980178E-3</v>
      </c>
      <c r="D132" s="13">
        <f>LN(B132/B131) - VLOOKUP(A132, 'Risk Free'!A$1:C$784, 3)/252</f>
        <v>-1.9682630152218273E-3</v>
      </c>
      <c r="E132" s="13">
        <f>'S&amp;P'!D133</f>
        <v>5.2701257859074195E-3</v>
      </c>
    </row>
    <row r="133" spans="1:5" x14ac:dyDescent="0.25">
      <c r="A133" s="1">
        <v>43361</v>
      </c>
      <c r="B133">
        <v>90.110000999999997</v>
      </c>
      <c r="C133">
        <f t="shared" si="2"/>
        <v>-5.547567525988514E-4</v>
      </c>
      <c r="D133" s="13">
        <f>LN(B133/B132) - VLOOKUP(A133, 'Risk Free'!A$1:C$784, 3)/252</f>
        <v>-6.3928056212266091E-4</v>
      </c>
      <c r="E133" s="13">
        <f>'S&amp;P'!D134</f>
        <v>1.1683980150556852E-3</v>
      </c>
    </row>
    <row r="134" spans="1:5" x14ac:dyDescent="0.25">
      <c r="A134" s="1">
        <v>43362</v>
      </c>
      <c r="B134">
        <v>89.349997999999999</v>
      </c>
      <c r="C134">
        <f t="shared" si="2"/>
        <v>-8.4699381229400832E-3</v>
      </c>
      <c r="D134" s="13">
        <f>LN(B134/B133) - VLOOKUP(A134, 'Risk Free'!A$1:C$784, 3)/252</f>
        <v>-8.5540651070670666E-3</v>
      </c>
      <c r="E134" s="13">
        <f>'S&amp;P'!D135</f>
        <v>7.7254735845518419E-3</v>
      </c>
    </row>
    <row r="135" spans="1:5" x14ac:dyDescent="0.25">
      <c r="A135" s="1">
        <v>43363</v>
      </c>
      <c r="B135">
        <v>89.120002999999997</v>
      </c>
      <c r="C135">
        <f t="shared" si="2"/>
        <v>-2.5774093801023889E-3</v>
      </c>
      <c r="D135" s="13">
        <f>LN(B135/B134) - VLOOKUP(A135, 'Risk Free'!A$1:C$784, 3)/252</f>
        <v>-2.6619331896261984E-3</v>
      </c>
      <c r="E135" s="13">
        <f>'S&amp;P'!D136</f>
        <v>-4.5349490510126963E-4</v>
      </c>
    </row>
    <row r="136" spans="1:5" x14ac:dyDescent="0.25">
      <c r="A136" s="1">
        <v>43364</v>
      </c>
      <c r="B136">
        <v>89.940002000000007</v>
      </c>
      <c r="C136">
        <f t="shared" si="2"/>
        <v>9.1589937381571403E-3</v>
      </c>
      <c r="D136" s="13">
        <f>LN(B136/B135) - VLOOKUP(A136, 'Risk Free'!A$1:C$784, 3)/252</f>
        <v>9.0740731032365046E-3</v>
      </c>
      <c r="E136" s="13">
        <f>'S&amp;P'!D137</f>
        <v>-3.6084570587135026E-3</v>
      </c>
    </row>
    <row r="137" spans="1:5" x14ac:dyDescent="0.25">
      <c r="A137" s="1">
        <v>43367</v>
      </c>
      <c r="B137">
        <v>87.839995999999999</v>
      </c>
      <c r="C137">
        <f t="shared" si="2"/>
        <v>-2.3625871355729269E-2</v>
      </c>
      <c r="D137" s="13">
        <f>LN(B137/B136) - VLOOKUP(A137, 'Risk Free'!A$1:C$784, 3)/252</f>
        <v>-2.3712379292237205E-2</v>
      </c>
      <c r="E137" s="13">
        <f>'S&amp;P'!D138</f>
        <v>-1.3920395597746295E-3</v>
      </c>
    </row>
    <row r="138" spans="1:5" x14ac:dyDescent="0.25">
      <c r="A138" s="1">
        <v>43368</v>
      </c>
      <c r="B138">
        <v>87.919998000000007</v>
      </c>
      <c r="C138">
        <f t="shared" si="2"/>
        <v>9.1035512353420246E-4</v>
      </c>
      <c r="D138" s="13">
        <f>LN(B138/B137) - VLOOKUP(A138, 'Risk Free'!A$1:C$784, 3)/252</f>
        <v>8.2424401242309133E-4</v>
      </c>
      <c r="E138" s="13">
        <f>'S&amp;P'!D139</f>
        <v>-3.3803837883469193E-3</v>
      </c>
    </row>
    <row r="139" spans="1:5" x14ac:dyDescent="0.25">
      <c r="A139" s="1">
        <v>43369</v>
      </c>
      <c r="B139">
        <v>88.970000999999996</v>
      </c>
      <c r="C139">
        <f t="shared" si="2"/>
        <v>1.187195814900662E-2</v>
      </c>
      <c r="D139" s="13">
        <f>LN(B139/B138) - VLOOKUP(A139, 'Risk Free'!A$1:C$784, 3)/252</f>
        <v>1.1786243863292334E-2</v>
      </c>
      <c r="E139" s="13">
        <f>'S&amp;P'!D140</f>
        <v>2.6745455119742989E-3</v>
      </c>
    </row>
    <row r="140" spans="1:5" x14ac:dyDescent="0.25">
      <c r="A140" s="1">
        <v>43370</v>
      </c>
      <c r="B140">
        <v>88.339995999999999</v>
      </c>
      <c r="C140">
        <f t="shared" si="2"/>
        <v>-7.1062846076417364E-3</v>
      </c>
      <c r="D140" s="13">
        <f>LN(B140/B139) - VLOOKUP(A140, 'Risk Free'!A$1:C$784, 3)/252</f>
        <v>-7.1912052425623712E-3</v>
      </c>
      <c r="E140" s="13">
        <f>'S&amp;P'!D141</f>
        <v>-9.2180901852993775E-5</v>
      </c>
    </row>
    <row r="141" spans="1:5" x14ac:dyDescent="0.25">
      <c r="A141" s="1">
        <v>43371</v>
      </c>
      <c r="B141">
        <v>89.059997999999993</v>
      </c>
      <c r="C141">
        <f t="shared" si="2"/>
        <v>8.117316548007349E-3</v>
      </c>
      <c r="D141" s="13">
        <f>LN(B141/B140) - VLOOKUP(A141, 'Risk Free'!A$1:C$784, 3)/252</f>
        <v>8.0319990876898881E-3</v>
      </c>
      <c r="E141" s="13">
        <f>'S&amp;P'!D142</f>
        <v>3.5475508254022947E-3</v>
      </c>
    </row>
    <row r="142" spans="1:5" x14ac:dyDescent="0.25">
      <c r="A142" s="1">
        <v>43374</v>
      </c>
      <c r="B142">
        <v>87.610000999999997</v>
      </c>
      <c r="C142">
        <f t="shared" si="2"/>
        <v>-1.6415119344290852E-2</v>
      </c>
      <c r="D142" s="13">
        <f>LN(B142/B141) - VLOOKUP(A142, 'Risk Free'!A$1:C$784, 3)/252</f>
        <v>-1.6502024106195612E-2</v>
      </c>
      <c r="E142" s="13">
        <f>'S&amp;P'!D143</f>
        <v>-4.8362023661719809E-4</v>
      </c>
    </row>
    <row r="143" spans="1:5" x14ac:dyDescent="0.25">
      <c r="A143" s="1">
        <v>43375</v>
      </c>
      <c r="B143">
        <v>86.709998999999996</v>
      </c>
      <c r="C143">
        <f t="shared" si="2"/>
        <v>-1.0325952236120661E-2</v>
      </c>
      <c r="D143" s="13">
        <f>LN(B143/B142) - VLOOKUP(A143, 'Risk Free'!A$1:C$784, 3)/252</f>
        <v>-1.0412856998025423E-2</v>
      </c>
      <c r="E143" s="13">
        <f>'S&amp;P'!D144</f>
        <v>6.2433525344279437E-4</v>
      </c>
    </row>
    <row r="144" spans="1:5" x14ac:dyDescent="0.25">
      <c r="A144" s="1">
        <v>43376</v>
      </c>
      <c r="B144">
        <v>87.389999000000003</v>
      </c>
      <c r="C144">
        <f t="shared" si="2"/>
        <v>7.8116423401223588E-3</v>
      </c>
      <c r="D144" s="13">
        <f>LN(B144/B143) - VLOOKUP(A144, 'Risk Free'!A$1:C$784, 3)/252</f>
        <v>7.7247375782175968E-3</v>
      </c>
      <c r="E144" s="13">
        <f>'S&amp;P'!D145</f>
        <v>-8.2895770408965095E-3</v>
      </c>
    </row>
    <row r="145" spans="1:5" x14ac:dyDescent="0.25">
      <c r="A145" s="1">
        <v>43377</v>
      </c>
      <c r="B145">
        <v>86.040001000000004</v>
      </c>
      <c r="C145">
        <f t="shared" si="2"/>
        <v>-1.5568532174465622E-2</v>
      </c>
      <c r="D145" s="13">
        <f>LN(B145/B144) - VLOOKUP(A145, 'Risk Free'!A$1:C$784, 3)/252</f>
        <v>-1.5655040110973559E-2</v>
      </c>
      <c r="E145" s="13">
        <f>'S&amp;P'!D146</f>
        <v>-5.6298091897347847E-3</v>
      </c>
    </row>
    <row r="146" spans="1:5" x14ac:dyDescent="0.25">
      <c r="A146" s="1">
        <v>43378</v>
      </c>
      <c r="B146">
        <v>84.139999000000003</v>
      </c>
      <c r="C146">
        <f t="shared" si="2"/>
        <v>-2.2330249744609322E-2</v>
      </c>
      <c r="D146" s="13">
        <f>LN(B146/B145) - VLOOKUP(A146, 'Risk Free'!A$1:C$784, 3)/252</f>
        <v>-2.2416757681117259E-2</v>
      </c>
      <c r="E146" s="13">
        <f>'S&amp;P'!D147</f>
        <v>0</v>
      </c>
    </row>
    <row r="147" spans="1:5" x14ac:dyDescent="0.25">
      <c r="A147" s="1">
        <v>43381</v>
      </c>
      <c r="B147">
        <v>83.68</v>
      </c>
      <c r="C147">
        <f t="shared" si="2"/>
        <v>-5.4820659608082415E-3</v>
      </c>
      <c r="D147" s="13"/>
      <c r="E147" s="13">
        <f>'S&amp;P'!D148</f>
        <v>-1.5066624602679362E-3</v>
      </c>
    </row>
    <row r="148" spans="1:5" x14ac:dyDescent="0.25">
      <c r="A148" s="1">
        <v>43382</v>
      </c>
      <c r="B148">
        <v>81.430000000000007</v>
      </c>
      <c r="C148">
        <f t="shared" si="2"/>
        <v>-2.7256244837572805E-2</v>
      </c>
      <c r="D148" s="13">
        <f>LN(B148/B147) - VLOOKUP(A148, 'Risk Free'!A$1:C$784, 3)/252</f>
        <v>-2.7343943250271219E-2</v>
      </c>
      <c r="E148" s="13">
        <f>'S&amp;P'!D149</f>
        <v>-3.3504826052553775E-2</v>
      </c>
    </row>
    <row r="149" spans="1:5" x14ac:dyDescent="0.25">
      <c r="A149" s="1">
        <v>43383</v>
      </c>
      <c r="B149">
        <v>78.930000000000007</v>
      </c>
      <c r="C149">
        <f t="shared" si="2"/>
        <v>-3.1182371758728917E-2</v>
      </c>
      <c r="D149" s="13">
        <f>LN(B149/B148) - VLOOKUP(A149, 'Risk Free'!A$1:C$784, 3)/252</f>
        <v>-3.1270863822220982E-2</v>
      </c>
      <c r="E149" s="13">
        <f>'S&amp;P'!D150</f>
        <v>-2.0875742701670211E-2</v>
      </c>
    </row>
    <row r="150" spans="1:5" x14ac:dyDescent="0.25">
      <c r="A150" s="1">
        <v>43384</v>
      </c>
      <c r="B150">
        <v>80.120002999999997</v>
      </c>
      <c r="C150">
        <f t="shared" si="2"/>
        <v>1.49641645211398E-2</v>
      </c>
      <c r="D150" s="13">
        <f>LN(B150/B149) - VLOOKUP(A150, 'Risk Free'!A$1:C$784, 3)/252</f>
        <v>1.4876069283044562E-2</v>
      </c>
      <c r="E150" s="13">
        <f>'S&amp;P'!D151</f>
        <v>1.4017828646188885E-2</v>
      </c>
    </row>
    <row r="151" spans="1:5" x14ac:dyDescent="0.25">
      <c r="A151" s="1">
        <v>43385</v>
      </c>
      <c r="B151">
        <v>80.180000000000007</v>
      </c>
      <c r="C151">
        <f t="shared" si="2"/>
        <v>7.4855897290994821E-4</v>
      </c>
      <c r="D151" s="13">
        <f>LN(B151/B150) - VLOOKUP(A151, 'Risk Free'!A$1:C$784, 3)/252</f>
        <v>6.600669094178847E-4</v>
      </c>
      <c r="E151" s="13">
        <f>'S&amp;P'!D152</f>
        <v>-6.012618206681683E-3</v>
      </c>
    </row>
    <row r="152" spans="1:5" x14ac:dyDescent="0.25">
      <c r="A152" s="1">
        <v>43388</v>
      </c>
      <c r="B152">
        <v>81.339995999999999</v>
      </c>
      <c r="C152">
        <f t="shared" si="2"/>
        <v>1.4363744088419211E-2</v>
      </c>
      <c r="D152" s="13">
        <f>LN(B152/B151) - VLOOKUP(A152, 'Risk Free'!A$1:C$784, 3)/252</f>
        <v>1.4273664723339845E-2</v>
      </c>
      <c r="E152" s="13">
        <f>'S&amp;P'!D153</f>
        <v>2.1178187498967608E-2</v>
      </c>
    </row>
    <row r="153" spans="1:5" x14ac:dyDescent="0.25">
      <c r="A153" s="1">
        <v>43389</v>
      </c>
      <c r="B153">
        <v>83.519997000000004</v>
      </c>
      <c r="C153">
        <f t="shared" si="2"/>
        <v>2.6448236912007549E-2</v>
      </c>
      <c r="D153" s="13">
        <f>LN(B153/B152) - VLOOKUP(A153, 'Risk Free'!A$1:C$784, 3)/252</f>
        <v>2.635855437232501E-2</v>
      </c>
      <c r="E153" s="13">
        <f>'S&amp;P'!D154</f>
        <v>-3.4278752587244574E-4</v>
      </c>
    </row>
    <row r="154" spans="1:5" x14ac:dyDescent="0.25">
      <c r="A154" s="1">
        <v>43390</v>
      </c>
      <c r="B154">
        <v>88.489998</v>
      </c>
      <c r="C154">
        <f t="shared" si="2"/>
        <v>5.7803440463046848E-2</v>
      </c>
      <c r="D154" s="13">
        <f>LN(B154/B153) - VLOOKUP(A154, 'Risk Free'!A$1:C$784, 3)/252</f>
        <v>5.7713361097967486E-2</v>
      </c>
      <c r="E154" s="13">
        <f>'S&amp;P'!D155</f>
        <v>-1.4586594426724827E-2</v>
      </c>
    </row>
    <row r="155" spans="1:5" x14ac:dyDescent="0.25">
      <c r="A155" s="1">
        <v>43391</v>
      </c>
      <c r="B155">
        <v>87.089995999999999</v>
      </c>
      <c r="C155">
        <f t="shared" si="2"/>
        <v>-1.5947507902685787E-2</v>
      </c>
      <c r="D155" s="13">
        <f>LN(B155/B154) - VLOOKUP(A155, 'Risk Free'!A$1:C$784, 3)/252</f>
        <v>-1.6037587267765153E-2</v>
      </c>
      <c r="E155" s="13">
        <f>'S&amp;P'!D156</f>
        <v>-4.5091767878490925E-4</v>
      </c>
    </row>
    <row r="156" spans="1:5" x14ac:dyDescent="0.25">
      <c r="A156" s="1">
        <v>43392</v>
      </c>
      <c r="B156">
        <v>87.43</v>
      </c>
      <c r="C156">
        <f t="shared" si="2"/>
        <v>3.8964524176507199E-3</v>
      </c>
      <c r="D156" s="13">
        <f>LN(B156/B155) - VLOOKUP(A156, 'Risk Free'!A$1:C$784, 3)/252</f>
        <v>3.8067698779681801E-3</v>
      </c>
      <c r="E156" s="13">
        <f>'S&amp;P'!D157</f>
        <v>-4.4000138300593575E-3</v>
      </c>
    </row>
    <row r="157" spans="1:5" x14ac:dyDescent="0.25">
      <c r="A157" s="1">
        <v>43395</v>
      </c>
      <c r="B157">
        <v>88.610000999999997</v>
      </c>
      <c r="C157">
        <f t="shared" si="2"/>
        <v>1.3406256151819326E-2</v>
      </c>
      <c r="D157" s="13">
        <f>LN(B157/B156) - VLOOKUP(A157, 'Risk Free'!A$1:C$784, 3)/252</f>
        <v>1.3314986310549485E-2</v>
      </c>
      <c r="E157" s="13">
        <f>'S&amp;P'!D158</f>
        <v>-5.6179703400863765E-3</v>
      </c>
    </row>
    <row r="158" spans="1:5" x14ac:dyDescent="0.25">
      <c r="A158" s="1">
        <v>43396</v>
      </c>
      <c r="B158">
        <v>86.330001999999993</v>
      </c>
      <c r="C158">
        <f t="shared" si="2"/>
        <v>-2.60675439302703E-2</v>
      </c>
      <c r="D158" s="13">
        <f>LN(B158/B157) - VLOOKUP(A158, 'Risk Free'!A$1:C$784, 3)/252</f>
        <v>-2.6158416946143317E-2</v>
      </c>
      <c r="E158" s="13">
        <f>'S&amp;P'!D159</f>
        <v>-3.1441705022992136E-2</v>
      </c>
    </row>
    <row r="159" spans="1:5" x14ac:dyDescent="0.25">
      <c r="A159" s="1">
        <v>43397</v>
      </c>
      <c r="B159">
        <v>82.190002000000007</v>
      </c>
      <c r="C159">
        <f t="shared" si="2"/>
        <v>-4.9143520920079578E-2</v>
      </c>
      <c r="D159" s="13">
        <f>LN(B159/B158) - VLOOKUP(A159, 'Risk Free'!A$1:C$784, 3)/252</f>
        <v>-4.9234393935952595E-2</v>
      </c>
      <c r="E159" s="13">
        <f>'S&amp;P'!D160</f>
        <v>1.8362856463459174E-2</v>
      </c>
    </row>
    <row r="160" spans="1:5" x14ac:dyDescent="0.25">
      <c r="A160" s="1">
        <v>43398</v>
      </c>
      <c r="B160">
        <v>85.599997999999999</v>
      </c>
      <c r="C160">
        <f t="shared" si="2"/>
        <v>4.0651595288941196E-2</v>
      </c>
      <c r="D160" s="13">
        <f>LN(B160/B159) - VLOOKUP(A160, 'Risk Free'!A$1:C$784, 3)/252</f>
        <v>4.056072227306818E-2</v>
      </c>
      <c r="E160" s="13">
        <f>'S&amp;P'!D161</f>
        <v>-1.7569566895736466E-2</v>
      </c>
    </row>
    <row r="161" spans="1:5" x14ac:dyDescent="0.25">
      <c r="A161" s="1">
        <v>43399</v>
      </c>
      <c r="B161">
        <v>84.629997000000003</v>
      </c>
      <c r="C161">
        <f t="shared" si="2"/>
        <v>-1.1396481549618726E-2</v>
      </c>
      <c r="D161" s="13">
        <f>LN(B161/B160) - VLOOKUP(A161, 'Risk Free'!A$1:C$784, 3)/252</f>
        <v>-1.1486957740094917E-2</v>
      </c>
      <c r="E161" s="13">
        <f>'S&amp;P'!D162</f>
        <v>-6.6725001750431306E-3</v>
      </c>
    </row>
    <row r="162" spans="1:5" x14ac:dyDescent="0.25">
      <c r="A162" s="1">
        <v>43402</v>
      </c>
      <c r="B162">
        <v>84.989998</v>
      </c>
      <c r="C162">
        <f t="shared" si="2"/>
        <v>4.2448007447627783E-3</v>
      </c>
      <c r="D162" s="13">
        <f>LN(B162/B161) - VLOOKUP(A162, 'Risk Free'!A$1:C$784, 3)/252</f>
        <v>4.1535309034929375E-3</v>
      </c>
      <c r="E162" s="13">
        <f>'S&amp;P'!D163</f>
        <v>1.5454493639815728E-2</v>
      </c>
    </row>
    <row r="163" spans="1:5" x14ac:dyDescent="0.25">
      <c r="A163" s="1">
        <v>43403</v>
      </c>
      <c r="B163">
        <v>85.849997999999999</v>
      </c>
      <c r="C163">
        <f t="shared" si="2"/>
        <v>1.0067985068682591E-2</v>
      </c>
      <c r="D163" s="13">
        <f>LN(B163/B162) - VLOOKUP(A163, 'Risk Free'!A$1:C$784, 3)/252</f>
        <v>9.9771120528095742E-3</v>
      </c>
      <c r="E163" s="13">
        <f>'S&amp;P'!D164</f>
        <v>1.0701965656126111E-2</v>
      </c>
    </row>
    <row r="164" spans="1:5" x14ac:dyDescent="0.25">
      <c r="A164" s="1">
        <v>43404</v>
      </c>
      <c r="B164">
        <v>85.510002</v>
      </c>
      <c r="C164">
        <f t="shared" si="2"/>
        <v>-3.9682124900959747E-3</v>
      </c>
      <c r="D164" s="13">
        <f>LN(B164/B163) - VLOOKUP(A164, 'Risk Free'!A$1:C$784, 3)/252</f>
        <v>-4.0590855059689903E-3</v>
      </c>
      <c r="E164" s="13">
        <f>'S&amp;P'!D165</f>
        <v>1.0412373138825527E-2</v>
      </c>
    </row>
    <row r="165" spans="1:5" x14ac:dyDescent="0.25">
      <c r="A165" s="1">
        <v>43405</v>
      </c>
      <c r="B165">
        <v>88.040001000000004</v>
      </c>
      <c r="C165">
        <f t="shared" si="2"/>
        <v>2.915791645979347E-2</v>
      </c>
      <c r="D165" s="13">
        <f>LN(B165/B164) - VLOOKUP(A165, 'Risk Free'!A$1:C$784, 3)/252</f>
        <v>2.9067837094714104E-2</v>
      </c>
      <c r="E165" s="13">
        <f>'S&amp;P'!D166</f>
        <v>-6.4271760005832294E-3</v>
      </c>
    </row>
    <row r="166" spans="1:5" x14ac:dyDescent="0.25">
      <c r="A166" s="1">
        <v>43406</v>
      </c>
      <c r="B166">
        <v>88.68</v>
      </c>
      <c r="C166">
        <f t="shared" si="2"/>
        <v>7.2431167313765409E-3</v>
      </c>
      <c r="D166" s="13">
        <f>LN(B166/B165) - VLOOKUP(A166, 'Risk Free'!A$1:C$784, 3)/252</f>
        <v>7.1526405409003506E-3</v>
      </c>
      <c r="E166" s="13">
        <f>'S&amp;P'!D167</f>
        <v>5.4926303249648988E-3</v>
      </c>
    </row>
    <row r="167" spans="1:5" x14ac:dyDescent="0.25">
      <c r="A167" s="1">
        <v>43409</v>
      </c>
      <c r="B167">
        <v>89.470000999999996</v>
      </c>
      <c r="C167">
        <f t="shared" si="2"/>
        <v>8.8689999883244334E-3</v>
      </c>
      <c r="D167" s="13">
        <f>LN(B167/B166) - VLOOKUP(A167, 'Risk Free'!A$1:C$784, 3)/252</f>
        <v>8.7769364962609411E-3</v>
      </c>
      <c r="E167" s="13">
        <f>'S&amp;P'!D168</f>
        <v>6.1481601960828589E-3</v>
      </c>
    </row>
    <row r="168" spans="1:5" x14ac:dyDescent="0.25">
      <c r="A168" s="1">
        <v>43410</v>
      </c>
      <c r="B168">
        <v>89.639999000000003</v>
      </c>
      <c r="C168">
        <f t="shared" si="2"/>
        <v>1.8982530405569499E-3</v>
      </c>
      <c r="D168" s="13">
        <f>LN(B168/B167) - VLOOKUP(A168, 'Risk Free'!A$1:C$784, 3)/252</f>
        <v>1.8065863738902831E-3</v>
      </c>
      <c r="E168" s="13">
        <f>'S&amp;P'!D169</f>
        <v>2.0895035523725288E-2</v>
      </c>
    </row>
    <row r="169" spans="1:5" x14ac:dyDescent="0.25">
      <c r="A169" s="1">
        <v>43411</v>
      </c>
      <c r="B169">
        <v>92.160004000000001</v>
      </c>
      <c r="C169">
        <f t="shared" si="2"/>
        <v>2.7724602573365766E-2</v>
      </c>
      <c r="D169" s="13">
        <f>LN(B169/B168) - VLOOKUP(A169, 'Risk Free'!A$1:C$784, 3)/252</f>
        <v>2.7632539081302275E-2</v>
      </c>
      <c r="E169" s="13">
        <f>'S&amp;P'!D170</f>
        <v>-2.6034048392297444E-3</v>
      </c>
    </row>
    <row r="170" spans="1:5" x14ac:dyDescent="0.25">
      <c r="A170" s="1">
        <v>43412</v>
      </c>
      <c r="B170">
        <v>92.559997999999993</v>
      </c>
      <c r="C170">
        <f t="shared" si="2"/>
        <v>4.3308209274568882E-3</v>
      </c>
      <c r="D170" s="13">
        <f>LN(B170/B169) - VLOOKUP(A170, 'Risk Free'!A$1:C$784, 3)/252</f>
        <v>4.2395510861870473E-3</v>
      </c>
      <c r="E170" s="13">
        <f>'S&amp;P'!D171</f>
        <v>-9.3332282596875274E-3</v>
      </c>
    </row>
    <row r="171" spans="1:5" x14ac:dyDescent="0.25">
      <c r="A171" s="1">
        <v>43413</v>
      </c>
      <c r="B171">
        <v>92.349997999999999</v>
      </c>
      <c r="C171">
        <f t="shared" si="2"/>
        <v>-2.2713762893069151E-3</v>
      </c>
      <c r="D171" s="13">
        <f>LN(B171/B170) - VLOOKUP(A171, 'Risk Free'!A$1:C$784, 3)/252</f>
        <v>-2.3630429559735816E-3</v>
      </c>
      <c r="E171" s="13">
        <f>'S&amp;P'!D172</f>
        <v>0</v>
      </c>
    </row>
    <row r="172" spans="1:5" x14ac:dyDescent="0.25">
      <c r="A172" s="1">
        <v>43416</v>
      </c>
      <c r="B172">
        <v>91.199996999999996</v>
      </c>
      <c r="C172">
        <f t="shared" si="2"/>
        <v>-1.2530820802959836E-2</v>
      </c>
      <c r="D172" s="13"/>
      <c r="E172" s="13">
        <f>'S&amp;P'!D173</f>
        <v>-1.5758615993698042E-3</v>
      </c>
    </row>
    <row r="173" spans="1:5" x14ac:dyDescent="0.25">
      <c r="A173" s="1">
        <v>43417</v>
      </c>
      <c r="B173">
        <v>92.599997999999999</v>
      </c>
      <c r="C173">
        <f t="shared" si="2"/>
        <v>1.5234255868312991E-2</v>
      </c>
      <c r="D173" s="13">
        <f>LN(B173/B172) - VLOOKUP(A173, 'Risk Free'!A$1:C$784, 3)/252</f>
        <v>1.5141398725455849E-2</v>
      </c>
      <c r="E173" s="13">
        <f>'S&amp;P'!D174</f>
        <v>-7.6887031661700238E-3</v>
      </c>
    </row>
    <row r="174" spans="1:5" x14ac:dyDescent="0.25">
      <c r="A174" s="1">
        <v>43418</v>
      </c>
      <c r="B174">
        <v>91.790001000000004</v>
      </c>
      <c r="C174">
        <f t="shared" si="2"/>
        <v>-8.7857499284288102E-3</v>
      </c>
      <c r="D174" s="13">
        <f>LN(B174/B173) - VLOOKUP(A174, 'Risk Free'!A$1:C$784, 3)/252</f>
        <v>-8.8782102458891277E-3</v>
      </c>
      <c r="E174" s="13">
        <f>'S&amp;P'!D175</f>
        <v>1.0446016053290709E-2</v>
      </c>
    </row>
    <row r="175" spans="1:5" x14ac:dyDescent="0.25">
      <c r="A175" s="1">
        <v>43419</v>
      </c>
      <c r="B175">
        <v>91.980002999999996</v>
      </c>
      <c r="C175">
        <f t="shared" si="2"/>
        <v>2.0678246021307357E-3</v>
      </c>
      <c r="D175" s="13">
        <f>LN(B175/B174) - VLOOKUP(A175, 'Risk Free'!A$1:C$784, 3)/252</f>
        <v>1.9757611100672434E-3</v>
      </c>
      <c r="E175" s="13">
        <f>'S&amp;P'!D176</f>
        <v>2.1291458484570024E-3</v>
      </c>
    </row>
    <row r="176" spans="1:5" x14ac:dyDescent="0.25">
      <c r="A176" s="1">
        <v>43420</v>
      </c>
      <c r="B176">
        <v>92.260002</v>
      </c>
      <c r="C176">
        <f t="shared" si="2"/>
        <v>3.039505079977823E-3</v>
      </c>
      <c r="D176" s="13">
        <f>LN(B176/B175) - VLOOKUP(A176, 'Risk Free'!A$1:C$784, 3)/252</f>
        <v>2.9478384133111565E-3</v>
      </c>
      <c r="E176" s="13">
        <f>'S&amp;P'!D177</f>
        <v>-1.6876003981950372E-2</v>
      </c>
    </row>
    <row r="177" spans="1:5" x14ac:dyDescent="0.25">
      <c r="A177" s="1">
        <v>43423</v>
      </c>
      <c r="B177">
        <v>92.089995999999999</v>
      </c>
      <c r="C177">
        <f t="shared" si="2"/>
        <v>-1.8443835100357977E-3</v>
      </c>
      <c r="D177" s="13">
        <f>LN(B177/B176) - VLOOKUP(A177, 'Risk Free'!A$1:C$784, 3)/252</f>
        <v>-1.9372406528929405E-3</v>
      </c>
      <c r="E177" s="13">
        <f>'S&amp;P'!D178</f>
        <v>-1.841081929716562E-2</v>
      </c>
    </row>
    <row r="178" spans="1:5" x14ac:dyDescent="0.25">
      <c r="A178" s="1">
        <v>43424</v>
      </c>
      <c r="B178">
        <v>91.769997000000004</v>
      </c>
      <c r="C178">
        <f t="shared" si="2"/>
        <v>-3.4809021570057644E-3</v>
      </c>
      <c r="D178" s="13">
        <f>LN(B178/B177) - VLOOKUP(A178, 'Risk Free'!A$1:C$784, 3)/252</f>
        <v>-3.5737592998629072E-3</v>
      </c>
      <c r="E178" s="13">
        <f>'S&amp;P'!D179</f>
        <v>2.9450036527933882E-3</v>
      </c>
    </row>
    <row r="179" spans="1:5" x14ac:dyDescent="0.25">
      <c r="A179" s="1">
        <v>43425</v>
      </c>
      <c r="B179">
        <v>92.860000999999997</v>
      </c>
      <c r="C179">
        <f t="shared" si="2"/>
        <v>1.180757922017539E-2</v>
      </c>
      <c r="D179" s="13">
        <f>LN(B179/B178) - VLOOKUP(A179, 'Risk Free'!A$1:C$784, 3)/252</f>
        <v>1.1713928426524597E-2</v>
      </c>
      <c r="E179" s="13">
        <f>'S&amp;P'!D180</f>
        <v>-6.6701185595059147E-3</v>
      </c>
    </row>
    <row r="180" spans="1:5" x14ac:dyDescent="0.25">
      <c r="A180" s="1">
        <v>43427</v>
      </c>
      <c r="B180">
        <v>94.839995999999999</v>
      </c>
      <c r="C180">
        <f t="shared" si="2"/>
        <v>2.1098225660231895E-2</v>
      </c>
      <c r="D180" s="13">
        <f>LN(B180/B179) - VLOOKUP(A180, 'Risk Free'!A$1:C$784, 3)/252</f>
        <v>2.10045748665811E-2</v>
      </c>
      <c r="E180" s="13">
        <f>'S&amp;P'!D181</f>
        <v>1.5318968747733858E-2</v>
      </c>
    </row>
    <row r="181" spans="1:5" x14ac:dyDescent="0.25">
      <c r="A181" s="1">
        <v>43430</v>
      </c>
      <c r="B181">
        <v>91.75</v>
      </c>
      <c r="C181">
        <f t="shared" si="2"/>
        <v>-3.3123732086227216E-2</v>
      </c>
      <c r="D181" s="13">
        <f>LN(B181/B180) - VLOOKUP(A181, 'Risk Free'!A$1:C$784, 3)/252</f>
        <v>-3.3217779705274834E-2</v>
      </c>
      <c r="E181" s="13">
        <f>'S&amp;P'!D182</f>
        <v>3.1627444344094753E-3</v>
      </c>
    </row>
    <row r="182" spans="1:5" x14ac:dyDescent="0.25">
      <c r="A182" s="1">
        <v>43431</v>
      </c>
      <c r="B182">
        <v>93.379997000000003</v>
      </c>
      <c r="C182">
        <f t="shared" si="2"/>
        <v>1.7609670481317105E-2</v>
      </c>
      <c r="D182" s="13">
        <f>LN(B182/B181) - VLOOKUP(A182, 'Risk Free'!A$1:C$784, 3)/252</f>
        <v>1.751601968766631E-2</v>
      </c>
      <c r="E182" s="13">
        <f>'S&amp;P'!D183</f>
        <v>2.2620753970630261E-2</v>
      </c>
    </row>
    <row r="183" spans="1:5" x14ac:dyDescent="0.25">
      <c r="A183" s="1">
        <v>43432</v>
      </c>
      <c r="B183">
        <v>94.480002999999996</v>
      </c>
      <c r="C183">
        <f t="shared" si="2"/>
        <v>1.1711046225861412E-2</v>
      </c>
      <c r="D183" s="13">
        <f>LN(B183/B182) - VLOOKUP(A183, 'Risk Free'!A$1:C$784, 3)/252</f>
        <v>1.1617792257607444E-2</v>
      </c>
      <c r="E183" s="13">
        <f>'S&amp;P'!D184</f>
        <v>-2.2921720133173167E-3</v>
      </c>
    </row>
    <row r="184" spans="1:5" x14ac:dyDescent="0.25">
      <c r="A184" s="1">
        <v>43433</v>
      </c>
      <c r="B184">
        <v>95.07</v>
      </c>
      <c r="C184">
        <f t="shared" si="2"/>
        <v>6.2252587290808521E-3</v>
      </c>
      <c r="D184" s="13">
        <f>LN(B184/B183) - VLOOKUP(A184, 'Risk Free'!A$1:C$784, 3)/252</f>
        <v>6.1331952370173599E-3</v>
      </c>
      <c r="E184" s="13">
        <f>'S&amp;P'!D185</f>
        <v>8.0601407415253189E-3</v>
      </c>
    </row>
    <row r="185" spans="1:5" x14ac:dyDescent="0.25">
      <c r="A185" s="1">
        <v>43434</v>
      </c>
      <c r="B185">
        <v>96.699996999999996</v>
      </c>
      <c r="C185">
        <f t="shared" si="2"/>
        <v>1.6999909064524234E-2</v>
      </c>
      <c r="D185" s="13">
        <f>LN(B185/B184) - VLOOKUP(A185, 'Risk Free'!A$1:C$784, 3)/252</f>
        <v>1.6907845572460743E-2</v>
      </c>
      <c r="E185" s="13">
        <f>'S&amp;P'!D186</f>
        <v>1.0789074349970984E-2</v>
      </c>
    </row>
    <row r="186" spans="1:5" x14ac:dyDescent="0.25">
      <c r="A186" s="1">
        <v>43437</v>
      </c>
      <c r="B186">
        <v>96.459998999999996</v>
      </c>
      <c r="C186">
        <f t="shared" si="2"/>
        <v>-2.484967161628957E-3</v>
      </c>
      <c r="D186" s="13">
        <f>LN(B186/B185) - VLOOKUP(A186, 'Risk Free'!A$1:C$784, 3)/252</f>
        <v>-2.5778243044860998E-3</v>
      </c>
      <c r="E186" s="13">
        <f>'S&amp;P'!D187</f>
        <v>-3.2994652986789233E-2</v>
      </c>
    </row>
    <row r="187" spans="1:5" x14ac:dyDescent="0.25">
      <c r="A187" s="1">
        <v>43438</v>
      </c>
      <c r="B187">
        <v>91.940002000000007</v>
      </c>
      <c r="C187">
        <f t="shared" si="2"/>
        <v>-4.7992192142435032E-2</v>
      </c>
      <c r="D187" s="13">
        <f>LN(B187/B186) - VLOOKUP(A187, 'Risk Free'!A$1:C$784, 3)/252</f>
        <v>-4.8086636586879478E-2</v>
      </c>
      <c r="E187" s="13">
        <f>'S&amp;P'!D188</f>
        <v>-1.6169988952303414E-3</v>
      </c>
    </row>
    <row r="188" spans="1:5" x14ac:dyDescent="0.25">
      <c r="A188" s="1">
        <v>43440</v>
      </c>
      <c r="B188">
        <v>93.029999000000004</v>
      </c>
      <c r="C188">
        <f t="shared" si="2"/>
        <v>1.1785798899847356E-2</v>
      </c>
      <c r="D188" s="13">
        <f>LN(B188/B187) - VLOOKUP(A188, 'Risk Free'!A$1:C$784, 3)/252</f>
        <v>1.1692148106196563E-2</v>
      </c>
      <c r="E188" s="13">
        <f>'S&amp;P'!D189</f>
        <v>-2.3689637206809975E-2</v>
      </c>
    </row>
    <row r="189" spans="1:5" x14ac:dyDescent="0.25">
      <c r="A189" s="1">
        <v>43441</v>
      </c>
      <c r="B189">
        <v>88.230002999999996</v>
      </c>
      <c r="C189">
        <f t="shared" si="2"/>
        <v>-5.2974935795193738E-2</v>
      </c>
      <c r="D189" s="13">
        <f>LN(B189/B188) - VLOOKUP(A189, 'Risk Free'!A$1:C$784, 3)/252</f>
        <v>-5.306818976344771E-2</v>
      </c>
      <c r="E189" s="13">
        <f>'S&amp;P'!D190</f>
        <v>1.6665963813376121E-3</v>
      </c>
    </row>
    <row r="190" spans="1:5" x14ac:dyDescent="0.25">
      <c r="A190" s="1">
        <v>43444</v>
      </c>
      <c r="B190">
        <v>88.550003000000004</v>
      </c>
      <c r="C190">
        <f t="shared" si="2"/>
        <v>3.6203228719534014E-3</v>
      </c>
      <c r="D190" s="13">
        <f>LN(B190/B189) - VLOOKUP(A190, 'Risk Free'!A$1:C$784, 3)/252</f>
        <v>3.5262752529057824E-3</v>
      </c>
      <c r="E190" s="13">
        <f>'S&amp;P'!D191</f>
        <v>-4.5047951209960593E-4</v>
      </c>
    </row>
    <row r="191" spans="1:5" x14ac:dyDescent="0.25">
      <c r="A191" s="1">
        <v>43445</v>
      </c>
      <c r="B191">
        <v>88.139999000000003</v>
      </c>
      <c r="C191">
        <f t="shared" si="2"/>
        <v>-4.6409500397520276E-3</v>
      </c>
      <c r="D191" s="13">
        <f>LN(B191/B190) - VLOOKUP(A191, 'Risk Free'!A$1:C$784, 3)/252</f>
        <v>-4.7349976587996471E-3</v>
      </c>
      <c r="E191" s="13">
        <f>'S&amp;P'!D192</f>
        <v>5.3100150657842213E-3</v>
      </c>
    </row>
    <row r="192" spans="1:5" x14ac:dyDescent="0.25">
      <c r="A192" s="1">
        <v>43446</v>
      </c>
      <c r="B192">
        <v>89.629997000000003</v>
      </c>
      <c r="C192">
        <f t="shared" si="2"/>
        <v>1.6763603830079462E-2</v>
      </c>
      <c r="D192" s="13">
        <f>LN(B192/B191) - VLOOKUP(A192, 'Risk Free'!A$1:C$784, 3)/252</f>
        <v>1.6668762560238193E-2</v>
      </c>
      <c r="E192" s="13">
        <f>'S&amp;P'!D193</f>
        <v>-2.9438370884366427E-4</v>
      </c>
    </row>
    <row r="193" spans="1:5" x14ac:dyDescent="0.25">
      <c r="A193" s="1">
        <v>43447</v>
      </c>
      <c r="B193">
        <v>87.480002999999996</v>
      </c>
      <c r="C193">
        <f t="shared" si="2"/>
        <v>-2.427982179621441E-2</v>
      </c>
      <c r="D193" s="13">
        <f>LN(B193/B192) - VLOOKUP(A193, 'Risk Free'!A$1:C$784, 3)/252</f>
        <v>-2.4374266240658856E-2</v>
      </c>
      <c r="E193" s="13">
        <f>'S&amp;P'!D194</f>
        <v>-1.9365226369775262E-2</v>
      </c>
    </row>
    <row r="194" spans="1:5" x14ac:dyDescent="0.25">
      <c r="A194" s="1">
        <v>43448</v>
      </c>
      <c r="B194">
        <v>87.739998</v>
      </c>
      <c r="C194">
        <f t="shared" si="2"/>
        <v>2.9676428413278068E-3</v>
      </c>
      <c r="D194" s="13">
        <f>LN(B194/B193) - VLOOKUP(A194, 'Risk Free'!A$1:C$784, 3)/252</f>
        <v>2.8735952222801878E-3</v>
      </c>
      <c r="E194" s="13">
        <f>'S&amp;P'!D195</f>
        <v>-2.108593138805253E-2</v>
      </c>
    </row>
    <row r="195" spans="1:5" x14ac:dyDescent="0.25">
      <c r="A195" s="1">
        <v>43451</v>
      </c>
      <c r="B195">
        <v>86.209998999999996</v>
      </c>
      <c r="C195">
        <f t="shared" si="2"/>
        <v>-1.7591704321196101E-2</v>
      </c>
      <c r="D195" s="13">
        <f>LN(B195/B194) - VLOOKUP(A195, 'Risk Free'!A$1:C$784, 3)/252</f>
        <v>-1.7685355114846896E-2</v>
      </c>
      <c r="E195" s="13">
        <f>'S&amp;P'!D196</f>
        <v>-6.4487847587074292E-6</v>
      </c>
    </row>
    <row r="196" spans="1:5" x14ac:dyDescent="0.25">
      <c r="A196" s="1">
        <v>43452</v>
      </c>
      <c r="B196">
        <v>87.800003000000004</v>
      </c>
      <c r="C196">
        <f t="shared" ref="C196:C259" si="3">LN(B196/B195)</f>
        <v>1.8275366187384328E-2</v>
      </c>
      <c r="D196" s="13">
        <f>LN(B196/B195) - VLOOKUP(A196, 'Risk Free'!A$1:C$784, 3)/252</f>
        <v>1.8182509044527184E-2</v>
      </c>
      <c r="E196" s="13">
        <f>'S&amp;P'!D197</f>
        <v>-1.5608732081463652E-2</v>
      </c>
    </row>
    <row r="197" spans="1:5" x14ac:dyDescent="0.25">
      <c r="A197" s="1">
        <v>43453</v>
      </c>
      <c r="B197">
        <v>86.370002999999997</v>
      </c>
      <c r="C197">
        <f t="shared" si="3"/>
        <v>-1.6421106783159004E-2</v>
      </c>
      <c r="D197" s="13">
        <f>LN(B197/B196) - VLOOKUP(A197, 'Risk Free'!A$1:C$784, 3)/252</f>
        <v>-1.6514360751412972E-2</v>
      </c>
      <c r="E197" s="13">
        <f>'S&amp;P'!D198</f>
        <v>-1.5990650545954024E-2</v>
      </c>
    </row>
    <row r="198" spans="1:5" x14ac:dyDescent="0.25">
      <c r="A198" s="1">
        <v>43454</v>
      </c>
      <c r="B198">
        <v>84.410004000000001</v>
      </c>
      <c r="C198">
        <f t="shared" si="3"/>
        <v>-2.2954502643098573E-2</v>
      </c>
      <c r="D198" s="13">
        <f>LN(B198/B197) - VLOOKUP(A198, 'Risk Free'!A$1:C$784, 3)/252</f>
        <v>-2.3047359785955717E-2</v>
      </c>
      <c r="E198" s="13">
        <f>'S&amp;P'!D199</f>
        <v>-2.089605779634026E-2</v>
      </c>
    </row>
    <row r="199" spans="1:5" x14ac:dyDescent="0.25">
      <c r="A199" s="1">
        <v>43455</v>
      </c>
      <c r="B199">
        <v>81.470000999999996</v>
      </c>
      <c r="C199">
        <f t="shared" si="3"/>
        <v>-3.545105878637058E-2</v>
      </c>
      <c r="D199" s="13">
        <f>LN(B199/B198) - VLOOKUP(A199, 'Risk Free'!A$1:C$784, 3)/252</f>
        <v>-3.5543915929227725E-2</v>
      </c>
      <c r="E199" s="13">
        <f>'S&amp;P'!D200</f>
        <v>-2.7582200843042328E-2</v>
      </c>
    </row>
    <row r="200" spans="1:5" x14ac:dyDescent="0.25">
      <c r="A200" s="1">
        <v>43458</v>
      </c>
      <c r="B200">
        <v>79.120002999999997</v>
      </c>
      <c r="C200">
        <f t="shared" si="3"/>
        <v>-2.9269141365463273E-2</v>
      </c>
      <c r="D200" s="13">
        <f>LN(B200/B199) - VLOOKUP(A200, 'Risk Free'!A$1:C$784, 3)/252</f>
        <v>-2.9364776286098192E-2</v>
      </c>
      <c r="E200" s="13">
        <f>'S&amp;P'!D201</f>
        <v>4.8308397724268169E-2</v>
      </c>
    </row>
    <row r="201" spans="1:5" x14ac:dyDescent="0.25">
      <c r="A201" s="1">
        <v>43460</v>
      </c>
      <c r="B201">
        <v>83.800003000000004</v>
      </c>
      <c r="C201">
        <f t="shared" si="3"/>
        <v>5.7467318056015522E-2</v>
      </c>
      <c r="D201" s="13">
        <f>LN(B201/B200) - VLOOKUP(A201, 'Risk Free'!A$1:C$784, 3)/252</f>
        <v>5.7372476786174249E-2</v>
      </c>
      <c r="E201" s="13">
        <f>'S&amp;P'!D202</f>
        <v>8.4325269980180303E-3</v>
      </c>
    </row>
    <row r="202" spans="1:5" x14ac:dyDescent="0.25">
      <c r="A202" s="1">
        <v>43461</v>
      </c>
      <c r="B202">
        <v>83.040001000000004</v>
      </c>
      <c r="C202">
        <f t="shared" si="3"/>
        <v>-9.110611827591767E-3</v>
      </c>
      <c r="D202" s="13">
        <f>LN(B202/B201) - VLOOKUP(A202, 'Risk Free'!A$1:C$784, 3)/252</f>
        <v>-9.2042626212425604E-3</v>
      </c>
      <c r="E202" s="13">
        <f>'S&amp;P'!D203</f>
        <v>-1.3355725595750932E-3</v>
      </c>
    </row>
    <row r="203" spans="1:5" x14ac:dyDescent="0.25">
      <c r="A203" s="1">
        <v>43462</v>
      </c>
      <c r="B203">
        <v>83.169998000000007</v>
      </c>
      <c r="C203">
        <f t="shared" si="3"/>
        <v>1.5642503734959714E-3</v>
      </c>
      <c r="D203" s="13">
        <f>LN(B203/B202) - VLOOKUP(A203, 'Risk Free'!A$1:C$784, 3)/252</f>
        <v>1.4709964052420032E-3</v>
      </c>
      <c r="E203" s="13">
        <f>'S&amp;P'!D204</f>
        <v>8.3613448825493042E-3</v>
      </c>
    </row>
    <row r="204" spans="1:5" x14ac:dyDescent="0.25">
      <c r="A204" s="1">
        <v>43465</v>
      </c>
      <c r="B204">
        <v>83.730002999999996</v>
      </c>
      <c r="C204">
        <f t="shared" si="3"/>
        <v>6.7106902123280293E-3</v>
      </c>
      <c r="D204" s="13">
        <f>LN(B204/B203) - VLOOKUP(A204, 'Risk Free'!A$1:C$784, 3)/252</f>
        <v>6.6154521170899341E-3</v>
      </c>
      <c r="E204" s="13">
        <f>'S&amp;P'!D205</f>
        <v>1.1736727274170996E-3</v>
      </c>
    </row>
    <row r="205" spans="1:5" x14ac:dyDescent="0.25">
      <c r="A205" s="1">
        <v>43467</v>
      </c>
      <c r="B205">
        <v>84.18</v>
      </c>
      <c r="C205">
        <f t="shared" si="3"/>
        <v>5.3599912966329714E-3</v>
      </c>
      <c r="D205" s="13">
        <f>LN(B205/B204) - VLOOKUP(A205, 'Risk Free'!A$1:C$784, 3)/252</f>
        <v>5.2659436775853519E-3</v>
      </c>
      <c r="E205" s="13">
        <f>'S&amp;P'!D206</f>
        <v>-2.5161927057186038E-2</v>
      </c>
    </row>
    <row r="206" spans="1:5" x14ac:dyDescent="0.25">
      <c r="A206" s="1">
        <v>43468</v>
      </c>
      <c r="B206">
        <v>80</v>
      </c>
      <c r="C206">
        <f t="shared" si="3"/>
        <v>-5.0930728668543063E-2</v>
      </c>
      <c r="D206" s="13">
        <f>LN(B206/B205) - VLOOKUP(A206, 'Risk Free'!A$1:C$784, 3)/252</f>
        <v>-5.1024379462193854E-2</v>
      </c>
      <c r="E206" s="13">
        <f>'S&amp;P'!D207</f>
        <v>3.3665330699681265E-2</v>
      </c>
    </row>
    <row r="207" spans="1:5" x14ac:dyDescent="0.25">
      <c r="A207" s="1">
        <v>43469</v>
      </c>
      <c r="B207">
        <v>82.68</v>
      </c>
      <c r="C207">
        <f t="shared" si="3"/>
        <v>3.2951100139685982E-2</v>
      </c>
      <c r="D207" s="13">
        <f>LN(B207/B206) - VLOOKUP(A207, 'Risk Free'!A$1:C$784, 3)/252</f>
        <v>3.2857052520638363E-2</v>
      </c>
      <c r="E207" s="13">
        <f>'S&amp;P'!D208</f>
        <v>6.8903409134898081E-3</v>
      </c>
    </row>
    <row r="208" spans="1:5" x14ac:dyDescent="0.25">
      <c r="A208" s="1">
        <v>43472</v>
      </c>
      <c r="B208">
        <v>83.230002999999996</v>
      </c>
      <c r="C208">
        <f t="shared" si="3"/>
        <v>6.6301609891308124E-3</v>
      </c>
      <c r="D208" s="13">
        <f>LN(B208/B207) - VLOOKUP(A208, 'Risk Free'!A$1:C$784, 3)/252</f>
        <v>6.5345260684958918E-3</v>
      </c>
      <c r="E208" s="13">
        <f>'S&amp;P'!D209</f>
        <v>9.5529635752318025E-3</v>
      </c>
    </row>
    <row r="209" spans="1:5" x14ac:dyDescent="0.25">
      <c r="A209" s="1">
        <v>43473</v>
      </c>
      <c r="B209">
        <v>82.379997000000003</v>
      </c>
      <c r="C209">
        <f t="shared" si="3"/>
        <v>-1.0265243211370359E-2</v>
      </c>
      <c r="D209" s="13">
        <f>LN(B209/B208) - VLOOKUP(A209, 'Risk Free'!A$1:C$784, 3)/252</f>
        <v>-1.036087813200528E-2</v>
      </c>
      <c r="E209" s="13">
        <f>'S&amp;P'!D210</f>
        <v>3.9944142089323315E-3</v>
      </c>
    </row>
    <row r="210" spans="1:5" x14ac:dyDescent="0.25">
      <c r="A210" s="1">
        <v>43474</v>
      </c>
      <c r="B210">
        <v>83.760002</v>
      </c>
      <c r="C210">
        <f t="shared" si="3"/>
        <v>1.6612937848699084E-2</v>
      </c>
      <c r="D210" s="13">
        <f>LN(B210/B209) - VLOOKUP(A210, 'Risk Free'!A$1:C$784, 3)/252</f>
        <v>1.6517699753460988E-2</v>
      </c>
      <c r="E210" s="13">
        <f>'S&amp;P'!D211</f>
        <v>4.4138231881339363E-3</v>
      </c>
    </row>
    <row r="211" spans="1:5" x14ac:dyDescent="0.25">
      <c r="A211" s="1">
        <v>43475</v>
      </c>
      <c r="B211">
        <v>81.370002999999997</v>
      </c>
      <c r="C211">
        <f t="shared" si="3"/>
        <v>-2.8948898862837101E-2</v>
      </c>
      <c r="D211" s="13">
        <f>LN(B211/B210) - VLOOKUP(A211, 'Risk Free'!A$1:C$784, 3)/252</f>
        <v>-2.9043343307281547E-2</v>
      </c>
      <c r="E211" s="13">
        <f>'S&amp;P'!D212</f>
        <v>-2.4079811991594555E-4</v>
      </c>
    </row>
    <row r="212" spans="1:5" x14ac:dyDescent="0.25">
      <c r="A212" s="1">
        <v>43476</v>
      </c>
      <c r="B212">
        <v>80.069999999999993</v>
      </c>
      <c r="C212">
        <f t="shared" si="3"/>
        <v>-1.6105439492647561E-2</v>
      </c>
      <c r="D212" s="13">
        <f>LN(B212/B211) - VLOOKUP(A212, 'Risk Free'!A$1:C$784, 3)/252</f>
        <v>-1.6199883937092006E-2</v>
      </c>
      <c r="E212" s="13">
        <f>'S&amp;P'!D213</f>
        <v>-5.3666705153742507E-3</v>
      </c>
    </row>
    <row r="213" spans="1:5" x14ac:dyDescent="0.25">
      <c r="A213" s="1">
        <v>43479</v>
      </c>
      <c r="B213">
        <v>79.910004000000001</v>
      </c>
      <c r="C213">
        <f t="shared" si="3"/>
        <v>-2.0002006418588163E-3</v>
      </c>
      <c r="D213" s="13">
        <f>LN(B213/B212) - VLOOKUP(A213, 'Risk Free'!A$1:C$784, 3)/252</f>
        <v>-2.0954387370969115E-3</v>
      </c>
      <c r="E213" s="13">
        <f>'S&amp;P'!D214</f>
        <v>1.0569403672886305E-2</v>
      </c>
    </row>
    <row r="214" spans="1:5" x14ac:dyDescent="0.25">
      <c r="A214" s="1">
        <v>43480</v>
      </c>
      <c r="B214">
        <v>81.199996999999996</v>
      </c>
      <c r="C214">
        <f t="shared" si="3"/>
        <v>1.6014158779135153E-2</v>
      </c>
      <c r="D214" s="13">
        <f>LN(B214/B213) - VLOOKUP(A214, 'Risk Free'!A$1:C$784, 3)/252</f>
        <v>1.5918920683897057E-2</v>
      </c>
      <c r="E214" s="13">
        <f>'S&amp;P'!D215</f>
        <v>2.1250574616441839E-3</v>
      </c>
    </row>
    <row r="215" spans="1:5" x14ac:dyDescent="0.25">
      <c r="A215" s="1">
        <v>43481</v>
      </c>
      <c r="B215">
        <v>86.360000999999997</v>
      </c>
      <c r="C215">
        <f t="shared" si="3"/>
        <v>6.1609407004222662E-2</v>
      </c>
      <c r="D215" s="13">
        <f>LN(B215/B214) - VLOOKUP(A215, 'Risk Free'!A$1:C$784, 3)/252</f>
        <v>6.1514962559778216E-2</v>
      </c>
      <c r="E215" s="13">
        <f>'S&amp;P'!D216</f>
        <v>7.4687352352105834E-3</v>
      </c>
    </row>
    <row r="216" spans="1:5" x14ac:dyDescent="0.25">
      <c r="A216" s="1">
        <v>43482</v>
      </c>
      <c r="B216">
        <v>86.739998</v>
      </c>
      <c r="C216">
        <f t="shared" si="3"/>
        <v>4.3904981237655773E-3</v>
      </c>
      <c r="D216" s="13">
        <f>LN(B216/B215) - VLOOKUP(A216, 'Risk Free'!A$1:C$784, 3)/252</f>
        <v>4.2964505047179578E-3</v>
      </c>
      <c r="E216" s="13">
        <f>'S&amp;P'!D217</f>
        <v>1.300326185338609E-2</v>
      </c>
    </row>
    <row r="217" spans="1:5" x14ac:dyDescent="0.25">
      <c r="A217" s="1">
        <v>43483</v>
      </c>
      <c r="B217">
        <v>85.589995999999999</v>
      </c>
      <c r="C217">
        <f t="shared" si="3"/>
        <v>-1.3346708190721356E-2</v>
      </c>
      <c r="D217" s="13">
        <f>LN(B217/B216) - VLOOKUP(A217, 'Risk Free'!A$1:C$784, 3)/252</f>
        <v>-1.3440358984372149E-2</v>
      </c>
      <c r="E217" s="13">
        <f>'S&amp;P'!D218</f>
        <v>-1.4352898807921311E-2</v>
      </c>
    </row>
    <row r="218" spans="1:5" x14ac:dyDescent="0.25">
      <c r="A218" s="1">
        <v>43487</v>
      </c>
      <c r="B218">
        <v>83.339995999999999</v>
      </c>
      <c r="C218">
        <f t="shared" si="3"/>
        <v>-2.663982916093971E-2</v>
      </c>
      <c r="D218" s="13">
        <f>LN(B218/B217) - VLOOKUP(A218, 'Risk Free'!A$1:C$784, 3)/252</f>
        <v>-2.6734273605384155E-2</v>
      </c>
      <c r="E218" s="13">
        <f>'S&amp;P'!D219</f>
        <v>2.1068205396579023E-3</v>
      </c>
    </row>
    <row r="219" spans="1:5" x14ac:dyDescent="0.25">
      <c r="A219" s="1">
        <v>43488</v>
      </c>
      <c r="B219">
        <v>82.879997000000003</v>
      </c>
      <c r="C219">
        <f t="shared" si="3"/>
        <v>-5.5348356838848551E-3</v>
      </c>
      <c r="D219" s="13">
        <f>LN(B219/B218) - VLOOKUP(A219, 'Risk Free'!A$1:C$784, 3)/252</f>
        <v>-5.6284864775356484E-3</v>
      </c>
      <c r="E219" s="13">
        <f>'S&amp;P'!D220</f>
        <v>1.2826685475920512E-3</v>
      </c>
    </row>
    <row r="220" spans="1:5" x14ac:dyDescent="0.25">
      <c r="A220" s="1">
        <v>43489</v>
      </c>
      <c r="B220">
        <v>84.029999000000004</v>
      </c>
      <c r="C220">
        <f t="shared" si="3"/>
        <v>1.3780123725354041E-2</v>
      </c>
      <c r="D220" s="13">
        <f>LN(B220/B219) - VLOOKUP(A220, 'Risk Free'!A$1:C$784, 3)/252</f>
        <v>1.3688060233290548E-2</v>
      </c>
      <c r="E220" s="13">
        <f>'S&amp;P'!D221</f>
        <v>8.3600364596390277E-3</v>
      </c>
    </row>
    <row r="221" spans="1:5" x14ac:dyDescent="0.25">
      <c r="A221" s="1">
        <v>43490</v>
      </c>
      <c r="B221">
        <v>84.139999000000003</v>
      </c>
      <c r="C221">
        <f t="shared" si="3"/>
        <v>1.308200237806057E-3</v>
      </c>
      <c r="D221" s="13">
        <f>LN(B221/B220) - VLOOKUP(A221, 'Risk Free'!A$1:C$784, 3)/252</f>
        <v>1.2153430949489142E-3</v>
      </c>
      <c r="E221" s="13">
        <f>'S&amp;P'!D222</f>
        <v>-7.9718567401634664E-3</v>
      </c>
    </row>
    <row r="222" spans="1:5" x14ac:dyDescent="0.25">
      <c r="A222" s="1">
        <v>43493</v>
      </c>
      <c r="B222">
        <v>84.599997999999999</v>
      </c>
      <c r="C222">
        <f t="shared" si="3"/>
        <v>5.4521766940942877E-3</v>
      </c>
      <c r="D222" s="13">
        <f>LN(B222/B221) - VLOOKUP(A222, 'Risk Free'!A$1:C$784, 3)/252</f>
        <v>5.3581290750466682E-3</v>
      </c>
      <c r="E222" s="13">
        <f>'S&amp;P'!D223</f>
        <v>-1.5513186170259617E-3</v>
      </c>
    </row>
    <row r="223" spans="1:5" x14ac:dyDescent="0.25">
      <c r="A223" s="1">
        <v>43494</v>
      </c>
      <c r="B223">
        <v>85.669998000000007</v>
      </c>
      <c r="C223">
        <f t="shared" si="3"/>
        <v>1.2568439659041898E-2</v>
      </c>
      <c r="D223" s="13">
        <f>LN(B223/B222) - VLOOKUP(A223, 'Risk Free'!A$1:C$784, 3)/252</f>
        <v>1.247439203999428E-2</v>
      </c>
      <c r="E223" s="13">
        <f>'S&amp;P'!D224</f>
        <v>1.5335544060198483E-2</v>
      </c>
    </row>
    <row r="224" spans="1:5" x14ac:dyDescent="0.25">
      <c r="A224" s="1">
        <v>43495</v>
      </c>
      <c r="B224">
        <v>87.470000999999996</v>
      </c>
      <c r="C224">
        <f t="shared" si="3"/>
        <v>2.0793206233697244E-2</v>
      </c>
      <c r="D224" s="13">
        <f>LN(B224/B223) - VLOOKUP(A224, 'Risk Free'!A$1:C$784, 3)/252</f>
        <v>2.0699158614649625E-2</v>
      </c>
      <c r="E224" s="13">
        <f>'S&amp;P'!D225</f>
        <v>8.4669801142901006E-3</v>
      </c>
    </row>
    <row r="225" spans="1:5" x14ac:dyDescent="0.25">
      <c r="A225" s="1">
        <v>43496</v>
      </c>
      <c r="B225">
        <v>87.269997000000004</v>
      </c>
      <c r="C225">
        <f t="shared" si="3"/>
        <v>-2.2891620651094729E-3</v>
      </c>
      <c r="D225" s="13">
        <f>LN(B225/B224) - VLOOKUP(A225, 'Risk Free'!A$1:C$784, 3)/252</f>
        <v>-2.3828128587602667E-3</v>
      </c>
      <c r="E225" s="13">
        <f>'S&amp;P'!D226</f>
        <v>8.0497790617886091E-4</v>
      </c>
    </row>
    <row r="226" spans="1:5" x14ac:dyDescent="0.25">
      <c r="A226" s="1">
        <v>43497</v>
      </c>
      <c r="B226">
        <v>87.489998</v>
      </c>
      <c r="C226">
        <f t="shared" si="3"/>
        <v>2.5177514592723952E-3</v>
      </c>
      <c r="D226" s="13">
        <f>LN(B226/B225) - VLOOKUP(A226, 'Risk Free'!A$1:C$784, 3)/252</f>
        <v>2.4244974910184272E-3</v>
      </c>
      <c r="E226" s="13">
        <f>'S&amp;P'!D227</f>
        <v>6.6593013163091337E-3</v>
      </c>
    </row>
    <row r="227" spans="1:5" x14ac:dyDescent="0.25">
      <c r="A227" s="1">
        <v>43500</v>
      </c>
      <c r="B227">
        <v>88.620002999999997</v>
      </c>
      <c r="C227">
        <f t="shared" si="3"/>
        <v>1.2833121365328898E-2</v>
      </c>
      <c r="D227" s="13">
        <f>LN(B227/B226) - VLOOKUP(A227, 'Risk Free'!A$1:C$784, 3)/252</f>
        <v>1.273907374628128E-2</v>
      </c>
      <c r="E227" s="13">
        <f>'S&amp;P'!D228</f>
        <v>4.6033836603954475E-3</v>
      </c>
    </row>
    <row r="228" spans="1:5" x14ac:dyDescent="0.25">
      <c r="A228" s="1">
        <v>43501</v>
      </c>
      <c r="B228">
        <v>89.459998999999996</v>
      </c>
      <c r="C228">
        <f t="shared" si="3"/>
        <v>9.4339872027753638E-3</v>
      </c>
      <c r="D228" s="13">
        <f>LN(B228/B227) - VLOOKUP(A228, 'Risk Free'!A$1:C$784, 3)/252</f>
        <v>9.3399395837277452E-3</v>
      </c>
      <c r="E228" s="13">
        <f>'S&amp;P'!D229</f>
        <v>-2.3210204974907964E-3</v>
      </c>
    </row>
    <row r="229" spans="1:5" x14ac:dyDescent="0.25">
      <c r="A229" s="1">
        <v>43502</v>
      </c>
      <c r="B229">
        <v>89.75</v>
      </c>
      <c r="C229">
        <f t="shared" si="3"/>
        <v>3.2364405418665544E-3</v>
      </c>
      <c r="D229" s="13">
        <f>LN(B229/B228) - VLOOKUP(A229, 'Risk Free'!A$1:C$784, 3)/252</f>
        <v>3.1423929228189353E-3</v>
      </c>
      <c r="E229" s="13">
        <f>'S&amp;P'!D230</f>
        <v>-9.4952195398569222E-3</v>
      </c>
    </row>
    <row r="230" spans="1:5" x14ac:dyDescent="0.25">
      <c r="A230" s="1">
        <v>43503</v>
      </c>
      <c r="B230">
        <v>87.860000999999997</v>
      </c>
      <c r="C230">
        <f t="shared" si="3"/>
        <v>-2.128337743901115E-2</v>
      </c>
      <c r="D230" s="13">
        <f>LN(B230/B229) - VLOOKUP(A230, 'Risk Free'!A$1:C$784, 3)/252</f>
        <v>-2.1377425058058768E-2</v>
      </c>
      <c r="E230" s="13">
        <f>'S&amp;P'!D231</f>
        <v>5.8158944210217635E-4</v>
      </c>
    </row>
    <row r="231" spans="1:5" x14ac:dyDescent="0.25">
      <c r="A231" s="1">
        <v>43504</v>
      </c>
      <c r="B231">
        <v>88.169998000000007</v>
      </c>
      <c r="C231">
        <f t="shared" si="3"/>
        <v>3.5220964861059963E-3</v>
      </c>
      <c r="D231" s="13">
        <f>LN(B231/B230) - VLOOKUP(A231, 'Risk Free'!A$1:C$784, 3)/252</f>
        <v>3.427652041661552E-3</v>
      </c>
      <c r="E231" s="13">
        <f>'S&amp;P'!D232</f>
        <v>6.1355241301699068E-4</v>
      </c>
    </row>
    <row r="232" spans="1:5" x14ac:dyDescent="0.25">
      <c r="A232" s="1">
        <v>43507</v>
      </c>
      <c r="B232">
        <v>89.150002000000001</v>
      </c>
      <c r="C232">
        <f t="shared" si="3"/>
        <v>1.1053620327765898E-2</v>
      </c>
      <c r="D232" s="13">
        <f>LN(B232/B231) - VLOOKUP(A232, 'Risk Free'!A$1:C$784, 3)/252</f>
        <v>1.0958382232527803E-2</v>
      </c>
      <c r="E232" s="13">
        <f>'S&amp;P'!D233</f>
        <v>1.2713433593391435E-2</v>
      </c>
    </row>
    <row r="233" spans="1:5" x14ac:dyDescent="0.25">
      <c r="A233" s="1">
        <v>43508</v>
      </c>
      <c r="B233">
        <v>87.970000999999996</v>
      </c>
      <c r="C233">
        <f t="shared" si="3"/>
        <v>-1.3324508111154314E-2</v>
      </c>
      <c r="D233" s="13">
        <f>LN(B233/B232) - VLOOKUP(A233, 'Risk Free'!A$1:C$784, 3)/252</f>
        <v>-1.3418952555598758E-2</v>
      </c>
      <c r="E233" s="13">
        <f>'S&amp;P'!D234</f>
        <v>2.9245725662764175E-3</v>
      </c>
    </row>
    <row r="234" spans="1:5" x14ac:dyDescent="0.25">
      <c r="A234" s="1">
        <v>43509</v>
      </c>
      <c r="B234">
        <v>88.580001999999993</v>
      </c>
      <c r="C234">
        <f t="shared" si="3"/>
        <v>6.910262441417187E-3</v>
      </c>
      <c r="D234" s="13">
        <f>LN(B234/B233) - VLOOKUP(A234, 'Risk Free'!A$1:C$784, 3)/252</f>
        <v>6.815421171575917E-3</v>
      </c>
      <c r="E234" s="13">
        <f>'S&amp;P'!D235</f>
        <v>-2.7495900731414162E-3</v>
      </c>
    </row>
    <row r="235" spans="1:5" x14ac:dyDescent="0.25">
      <c r="A235" s="1">
        <v>43510</v>
      </c>
      <c r="B235">
        <v>88.150002000000001</v>
      </c>
      <c r="C235">
        <f t="shared" si="3"/>
        <v>-4.86618954103403E-3</v>
      </c>
      <c r="D235" s="13">
        <f>LN(B235/B234) - VLOOKUP(A235, 'Risk Free'!A$1:C$784, 3)/252</f>
        <v>-4.9606339854784747E-3</v>
      </c>
      <c r="E235" s="13">
        <f>'S&amp;P'!D236</f>
        <v>1.0725517923361839E-2</v>
      </c>
    </row>
    <row r="236" spans="1:5" x14ac:dyDescent="0.25">
      <c r="A236" s="1">
        <v>43511</v>
      </c>
      <c r="B236">
        <v>88.309997999999993</v>
      </c>
      <c r="C236">
        <f t="shared" si="3"/>
        <v>1.8133973007406668E-3</v>
      </c>
      <c r="D236" s="13">
        <f>LN(B236/B235) - VLOOKUP(A236, 'Risk Free'!A$1:C$784, 3)/252</f>
        <v>1.7189528562962222E-3</v>
      </c>
      <c r="E236" s="13">
        <f>'S&amp;P'!D237</f>
        <v>1.4020180766726124E-3</v>
      </c>
    </row>
    <row r="237" spans="1:5" x14ac:dyDescent="0.25">
      <c r="A237" s="1">
        <v>43515</v>
      </c>
      <c r="B237">
        <v>89.239998</v>
      </c>
      <c r="C237">
        <f t="shared" si="3"/>
        <v>1.0476018319638127E-2</v>
      </c>
      <c r="D237" s="13">
        <f>LN(B237/B236) - VLOOKUP(A237, 'Risk Free'!A$1:C$784, 3)/252</f>
        <v>1.0380383399003205E-2</v>
      </c>
      <c r="E237" s="13">
        <f>'S&amp;P'!D238</f>
        <v>1.6803165130499188E-3</v>
      </c>
    </row>
    <row r="238" spans="1:5" x14ac:dyDescent="0.25">
      <c r="A238" s="1">
        <v>43516</v>
      </c>
      <c r="B238">
        <v>88.5</v>
      </c>
      <c r="C238">
        <f t="shared" si="3"/>
        <v>-8.3267951389730047E-3</v>
      </c>
      <c r="D238" s="13">
        <f>LN(B238/B237) - VLOOKUP(A238, 'Risk Free'!A$1:C$784, 3)/252</f>
        <v>-8.4220332342110991E-3</v>
      </c>
      <c r="E238" s="13">
        <f>'S&amp;P'!D239</f>
        <v>-3.6278827239519186E-3</v>
      </c>
    </row>
    <row r="239" spans="1:5" x14ac:dyDescent="0.25">
      <c r="A239" s="1">
        <v>43517</v>
      </c>
      <c r="B239">
        <v>88.839995999999999</v>
      </c>
      <c r="C239">
        <f t="shared" si="3"/>
        <v>3.8344019875781368E-3</v>
      </c>
      <c r="D239" s="13">
        <f>LN(B239/B238) - VLOOKUP(A239, 'Risk Free'!A$1:C$784, 3)/252</f>
        <v>3.7391638923400415E-3</v>
      </c>
      <c r="E239" s="13">
        <f>'S&amp;P'!D240</f>
        <v>6.2949895175393221E-3</v>
      </c>
    </row>
    <row r="240" spans="1:5" x14ac:dyDescent="0.25">
      <c r="A240" s="1">
        <v>43518</v>
      </c>
      <c r="B240">
        <v>89.43</v>
      </c>
      <c r="C240">
        <f t="shared" si="3"/>
        <v>6.6192423566278184E-3</v>
      </c>
      <c r="D240" s="13">
        <f>LN(B240/B239) - VLOOKUP(A240, 'Risk Free'!A$1:C$784, 3)/252</f>
        <v>6.5236074359928979E-3</v>
      </c>
      <c r="E240" s="13">
        <f>'S&amp;P'!D241</f>
        <v>1.1350063103707315E-3</v>
      </c>
    </row>
    <row r="241" spans="1:5" x14ac:dyDescent="0.25">
      <c r="A241" s="1">
        <v>43521</v>
      </c>
      <c r="B241">
        <v>89.580001999999993</v>
      </c>
      <c r="C241">
        <f t="shared" si="3"/>
        <v>1.6759067474760581E-3</v>
      </c>
      <c r="D241" s="13">
        <f>LN(B241/B240) - VLOOKUP(A241, 'Risk Free'!A$1:C$784, 3)/252</f>
        <v>1.579875001444312E-3</v>
      </c>
      <c r="E241" s="13">
        <f>'S&amp;P'!D242</f>
        <v>-8.8593439636857371E-4</v>
      </c>
    </row>
    <row r="242" spans="1:5" x14ac:dyDescent="0.25">
      <c r="A242" s="1">
        <v>43522</v>
      </c>
      <c r="B242">
        <v>89.529999000000004</v>
      </c>
      <c r="C242">
        <f t="shared" si="3"/>
        <v>-5.5834962894160407E-4</v>
      </c>
      <c r="D242" s="13">
        <f>LN(B242/B241) - VLOOKUP(A242, 'Risk Free'!A$1:C$784, 3)/252</f>
        <v>-6.5358772417969935E-4</v>
      </c>
      <c r="E242" s="13">
        <f>'S&amp;P'!D243</f>
        <v>-6.3942851802800584E-4</v>
      </c>
    </row>
    <row r="243" spans="1:5" x14ac:dyDescent="0.25">
      <c r="A243" s="1">
        <v>43523</v>
      </c>
      <c r="B243">
        <v>87.599997999999999</v>
      </c>
      <c r="C243">
        <f t="shared" si="3"/>
        <v>-2.1792778365328884E-2</v>
      </c>
      <c r="D243" s="13">
        <f>LN(B243/B242) - VLOOKUP(A243, 'Risk Free'!A$1:C$784, 3)/252</f>
        <v>-2.188801646056698E-2</v>
      </c>
      <c r="E243" s="13">
        <f>'S&amp;P'!D244</f>
        <v>-2.924784153927685E-3</v>
      </c>
    </row>
    <row r="244" spans="1:5" x14ac:dyDescent="0.25">
      <c r="A244" s="1">
        <v>43524</v>
      </c>
      <c r="B244">
        <v>87.809997999999993</v>
      </c>
      <c r="C244">
        <f t="shared" si="3"/>
        <v>2.3943914841594973E-3</v>
      </c>
      <c r="D244" s="13">
        <f>LN(B244/B243) - VLOOKUP(A244, 'Risk Free'!A$1:C$784, 3)/252</f>
        <v>2.299153388921402E-3</v>
      </c>
      <c r="E244" s="13">
        <f>'S&amp;P'!D245</f>
        <v>6.7768327105194818E-3</v>
      </c>
    </row>
    <row r="245" spans="1:5" x14ac:dyDescent="0.25">
      <c r="A245" s="1">
        <v>43525</v>
      </c>
      <c r="B245">
        <v>86.919998000000007</v>
      </c>
      <c r="C245">
        <f t="shared" si="3"/>
        <v>-1.0187234216890027E-2</v>
      </c>
      <c r="D245" s="13">
        <f>LN(B245/B244) - VLOOKUP(A245, 'Risk Free'!A$1:C$784, 3)/252</f>
        <v>-1.0282075486731296E-2</v>
      </c>
      <c r="E245" s="13">
        <f>'S&amp;P'!D246</f>
        <v>-3.9837841949011722E-3</v>
      </c>
    </row>
    <row r="246" spans="1:5" x14ac:dyDescent="0.25">
      <c r="A246" s="1">
        <v>43528</v>
      </c>
      <c r="B246">
        <v>84.309997999999993</v>
      </c>
      <c r="C246">
        <f t="shared" si="3"/>
        <v>-3.0487674165959183E-2</v>
      </c>
      <c r="D246" s="13">
        <f>LN(B246/B245) - VLOOKUP(A246, 'Risk Free'!A$1:C$784, 3)/252</f>
        <v>-3.0583309086594103E-2</v>
      </c>
      <c r="E246" s="13">
        <f>'S&amp;P'!D247</f>
        <v>-1.2277524234962243E-3</v>
      </c>
    </row>
    <row r="247" spans="1:5" x14ac:dyDescent="0.25">
      <c r="A247" s="1">
        <v>43529</v>
      </c>
      <c r="B247">
        <v>85.050003000000004</v>
      </c>
      <c r="C247">
        <f t="shared" si="3"/>
        <v>8.7388959026333691E-3</v>
      </c>
      <c r="D247" s="13">
        <f>LN(B247/B246) - VLOOKUP(A247, 'Risk Free'!A$1:C$784, 3)/252</f>
        <v>8.6432609819984477E-3</v>
      </c>
      <c r="E247" s="13">
        <f>'S&amp;P'!D248</f>
        <v>-6.6411259131328249E-3</v>
      </c>
    </row>
    <row r="248" spans="1:5" x14ac:dyDescent="0.25">
      <c r="A248" s="1">
        <v>43530</v>
      </c>
      <c r="B248">
        <v>84.330001999999993</v>
      </c>
      <c r="C248">
        <f t="shared" si="3"/>
        <v>-8.5016568123365659E-3</v>
      </c>
      <c r="D248" s="13">
        <f>LN(B248/B247) - VLOOKUP(A248, 'Risk Free'!A$1:C$784, 3)/252</f>
        <v>-8.5972917329714873E-3</v>
      </c>
      <c r="E248" s="13">
        <f>'S&amp;P'!D249</f>
        <v>-8.2541419841981566E-3</v>
      </c>
    </row>
    <row r="249" spans="1:5" x14ac:dyDescent="0.25">
      <c r="A249" s="1">
        <v>43531</v>
      </c>
      <c r="B249">
        <v>82.610000999999997</v>
      </c>
      <c r="C249">
        <f t="shared" si="3"/>
        <v>-2.0606946623416476E-2</v>
      </c>
      <c r="D249" s="13">
        <f>LN(B249/B248) - VLOOKUP(A249, 'Risk Free'!A$1:C$784, 3)/252</f>
        <v>-2.0702184718654572E-2</v>
      </c>
      <c r="E249" s="13">
        <f>'S&amp;P'!D250</f>
        <v>-2.2296488404735769E-3</v>
      </c>
    </row>
    <row r="250" spans="1:5" x14ac:dyDescent="0.25">
      <c r="A250" s="1">
        <v>43532</v>
      </c>
      <c r="B250">
        <v>82.400002000000001</v>
      </c>
      <c r="C250">
        <f t="shared" si="3"/>
        <v>-2.5452894922154104E-3</v>
      </c>
      <c r="D250" s="13">
        <f>LN(B250/B249) - VLOOKUP(A250, 'Risk Free'!A$1:C$784, 3)/252</f>
        <v>-2.640924412850331E-3</v>
      </c>
      <c r="E250" s="13">
        <f>'S&amp;P'!D251</f>
        <v>1.4463908020360189E-2</v>
      </c>
    </row>
    <row r="251" spans="1:5" x14ac:dyDescent="0.25">
      <c r="A251" s="1">
        <v>43535</v>
      </c>
      <c r="B251">
        <v>82.379997000000003</v>
      </c>
      <c r="C251">
        <f t="shared" si="3"/>
        <v>-2.4280859594232938E-4</v>
      </c>
      <c r="D251" s="13">
        <f>LN(B251/B250) - VLOOKUP(A251, 'Risk Free'!A$1:C$784, 3)/252</f>
        <v>-3.3844351657725001E-4</v>
      </c>
      <c r="E251" s="13">
        <f>'S&amp;P'!D252</f>
        <v>2.8533413537829067E-3</v>
      </c>
    </row>
    <row r="252" spans="1:5" x14ac:dyDescent="0.25">
      <c r="A252" s="1">
        <v>43536</v>
      </c>
      <c r="B252">
        <v>79.849997999999999</v>
      </c>
      <c r="C252">
        <f t="shared" si="3"/>
        <v>-3.1192802977269996E-2</v>
      </c>
      <c r="D252" s="13">
        <f>LN(B252/B251) - VLOOKUP(A252, 'Risk Free'!A$1:C$784, 3)/252</f>
        <v>-3.1288437897904919E-2</v>
      </c>
      <c r="E252" s="13">
        <f>'S&amp;P'!D253</f>
        <v>6.8303434518093746E-3</v>
      </c>
    </row>
    <row r="253" spans="1:5" x14ac:dyDescent="0.25">
      <c r="A253" s="1">
        <v>43537</v>
      </c>
      <c r="B253">
        <v>81.209998999999996</v>
      </c>
      <c r="C253">
        <f t="shared" si="3"/>
        <v>1.6888530366506869E-2</v>
      </c>
      <c r="D253" s="13">
        <f>LN(B253/B252) - VLOOKUP(A253, 'Risk Free'!A$1:C$784, 3)/252</f>
        <v>1.6793292271268773E-2</v>
      </c>
      <c r="E253" s="13">
        <f>'S&amp;P'!D254</f>
        <v>-9.6365826584154241E-4</v>
      </c>
    </row>
    <row r="254" spans="1:5" x14ac:dyDescent="0.25">
      <c r="A254" s="1">
        <v>43538</v>
      </c>
      <c r="B254">
        <v>81.489998</v>
      </c>
      <c r="C254">
        <f t="shared" si="3"/>
        <v>3.4419088086745028E-3</v>
      </c>
      <c r="D254" s="13">
        <f>LN(B254/B253) - VLOOKUP(A254, 'Risk Free'!A$1:C$784, 3)/252</f>
        <v>3.3466707134364075E-3</v>
      </c>
      <c r="E254" s="13">
        <f>'S&amp;P'!D255</f>
        <v>4.8772812786976438E-3</v>
      </c>
    </row>
    <row r="255" spans="1:5" x14ac:dyDescent="0.25">
      <c r="A255" s="1">
        <v>43539</v>
      </c>
      <c r="B255">
        <v>81.690002000000007</v>
      </c>
      <c r="C255">
        <f t="shared" si="3"/>
        <v>2.4513310473390742E-3</v>
      </c>
      <c r="D255" s="13">
        <f>LN(B255/B254) - VLOOKUP(A255, 'Risk Free'!A$1:C$784, 3)/252</f>
        <v>2.356092952100979E-3</v>
      </c>
      <c r="E255" s="13">
        <f>'S&amp;P'!D256</f>
        <v>3.6042692921957461E-3</v>
      </c>
    </row>
    <row r="256" spans="1:5" x14ac:dyDescent="0.25">
      <c r="A256" s="1">
        <v>43542</v>
      </c>
      <c r="B256">
        <v>80.730002999999996</v>
      </c>
      <c r="C256">
        <f t="shared" si="3"/>
        <v>-1.1821329268748465E-2</v>
      </c>
      <c r="D256" s="13">
        <f>LN(B256/B255) - VLOOKUP(A256, 'Risk Free'!A$1:C$784, 3)/252</f>
        <v>-1.1916170538589734E-2</v>
      </c>
      <c r="E256" s="13">
        <f>'S&amp;P'!D257</f>
        <v>-2.2624981691995018E-4</v>
      </c>
    </row>
    <row r="257" spans="1:5" x14ac:dyDescent="0.25">
      <c r="A257" s="1">
        <v>43543</v>
      </c>
      <c r="B257">
        <v>81.339995999999999</v>
      </c>
      <c r="C257">
        <f t="shared" si="3"/>
        <v>7.5275607349501285E-3</v>
      </c>
      <c r="D257" s="13">
        <f>LN(B257/B256) - VLOOKUP(A257, 'Risk Free'!A$1:C$784, 3)/252</f>
        <v>7.431925814315208E-3</v>
      </c>
      <c r="E257" s="13">
        <f>'S&amp;P'!D258</f>
        <v>-3.0446974378598468E-3</v>
      </c>
    </row>
    <row r="258" spans="1:5" x14ac:dyDescent="0.25">
      <c r="A258" s="1">
        <v>43544</v>
      </c>
      <c r="B258">
        <v>79.830001999999993</v>
      </c>
      <c r="C258">
        <f t="shared" si="3"/>
        <v>-1.8738452591835004E-2</v>
      </c>
      <c r="D258" s="13">
        <f>LN(B258/B257) - VLOOKUP(A258, 'Risk Free'!A$1:C$784, 3)/252</f>
        <v>-1.883448433786675E-2</v>
      </c>
      <c r="E258" s="13">
        <f>'S&amp;P'!D259</f>
        <v>1.0697621055794894E-2</v>
      </c>
    </row>
    <row r="259" spans="1:5" x14ac:dyDescent="0.25">
      <c r="A259" s="1">
        <v>43545</v>
      </c>
      <c r="B259">
        <v>81</v>
      </c>
      <c r="C259">
        <f t="shared" si="3"/>
        <v>1.4549755961493592E-2</v>
      </c>
      <c r="D259" s="13">
        <f>LN(B259/B258) - VLOOKUP(A259, 'Risk Free'!A$1:C$784, 3)/252</f>
        <v>1.445332739006502E-2</v>
      </c>
      <c r="E259" s="13">
        <f>'S&amp;P'!D260</f>
        <v>-1.9252489155687828E-2</v>
      </c>
    </row>
    <row r="260" spans="1:5" x14ac:dyDescent="0.25">
      <c r="A260" s="1">
        <v>43546</v>
      </c>
      <c r="B260">
        <v>79.629997000000003</v>
      </c>
      <c r="C260">
        <f t="shared" ref="C260:C323" si="4">LN(B260/B259)</f>
        <v>-1.7058286077329329E-2</v>
      </c>
      <c r="D260" s="13">
        <f>LN(B260/B259) - VLOOKUP(A260, 'Risk Free'!A$1:C$784, 3)/252</f>
        <v>-1.7153920997964249E-2</v>
      </c>
      <c r="E260" s="13">
        <f>'S&amp;P'!D261</f>
        <v>-9.3506008873994522E-4</v>
      </c>
    </row>
    <row r="261" spans="1:5" x14ac:dyDescent="0.25">
      <c r="A261" s="1">
        <v>43549</v>
      </c>
      <c r="B261">
        <v>78.120002999999997</v>
      </c>
      <c r="C261">
        <f t="shared" si="4"/>
        <v>-1.9144724184174303E-2</v>
      </c>
      <c r="D261" s="13">
        <f>LN(B261/B260) - VLOOKUP(A261, 'Risk Free'!A$1:C$784, 3)/252</f>
        <v>-1.9240359104809222E-2</v>
      </c>
      <c r="E261" s="13">
        <f>'S&amp;P'!D262</f>
        <v>7.0614702742567556E-3</v>
      </c>
    </row>
    <row r="262" spans="1:5" x14ac:dyDescent="0.25">
      <c r="A262" s="1">
        <v>43550</v>
      </c>
      <c r="B262">
        <v>77.489998</v>
      </c>
      <c r="C262">
        <f t="shared" si="4"/>
        <v>-8.0972744448585803E-3</v>
      </c>
      <c r="D262" s="13">
        <f>LN(B262/B261) - VLOOKUP(A262, 'Risk Free'!A$1:C$784, 3)/252</f>
        <v>-8.1929093654935017E-3</v>
      </c>
      <c r="E262" s="13">
        <f>'S&amp;P'!D263</f>
        <v>-4.7500401785232115E-3</v>
      </c>
    </row>
    <row r="263" spans="1:5" x14ac:dyDescent="0.25">
      <c r="A263" s="1">
        <v>43551</v>
      </c>
      <c r="B263">
        <v>78.529999000000004</v>
      </c>
      <c r="C263">
        <f t="shared" si="4"/>
        <v>1.3331834686719706E-2</v>
      </c>
      <c r="D263" s="13">
        <f>LN(B263/B262) - VLOOKUP(A263, 'Risk Free'!A$1:C$784, 3)/252</f>
        <v>1.3236993416878437E-2</v>
      </c>
      <c r="E263" s="13">
        <f>'S&amp;P'!D264</f>
        <v>3.4886728549597518E-3</v>
      </c>
    </row>
    <row r="264" spans="1:5" x14ac:dyDescent="0.25">
      <c r="A264" s="1">
        <v>43552</v>
      </c>
      <c r="B264">
        <v>78.599997999999999</v>
      </c>
      <c r="C264">
        <f t="shared" si="4"/>
        <v>8.9096933707167854E-4</v>
      </c>
      <c r="D264" s="13">
        <f>LN(B264/B263) - VLOOKUP(A264, 'Risk Free'!A$1:C$784, 3)/252</f>
        <v>7.9652489262723412E-4</v>
      </c>
      <c r="E264" s="13">
        <f>'S&amp;P'!D265</f>
        <v>6.6184657174337518E-3</v>
      </c>
    </row>
    <row r="265" spans="1:5" x14ac:dyDescent="0.25">
      <c r="A265" s="1">
        <v>43553</v>
      </c>
      <c r="B265">
        <v>79.779999000000004</v>
      </c>
      <c r="C265">
        <f t="shared" si="4"/>
        <v>1.4901159952922766E-2</v>
      </c>
      <c r="D265" s="13">
        <f>LN(B265/B264) - VLOOKUP(A265, 'Risk Free'!A$1:C$784, 3)/252</f>
        <v>1.4807905984668798E-2</v>
      </c>
      <c r="E265" s="13">
        <f>'S&amp;P'!D266</f>
        <v>1.1407737055608337E-2</v>
      </c>
    </row>
    <row r="266" spans="1:5" x14ac:dyDescent="0.25">
      <c r="A266" s="1">
        <v>43556</v>
      </c>
      <c r="B266">
        <v>80.870002999999997</v>
      </c>
      <c r="C266">
        <f t="shared" si="4"/>
        <v>1.3570130261514119E-2</v>
      </c>
      <c r="D266" s="13">
        <f>LN(B266/B265) - VLOOKUP(A266, 'Risk Free'!A$1:C$784, 3)/252</f>
        <v>1.3475685817069675E-2</v>
      </c>
      <c r="E266" s="13">
        <f>'S&amp;P'!D267</f>
        <v>-7.6609094207054455E-5</v>
      </c>
    </row>
    <row r="267" spans="1:5" x14ac:dyDescent="0.25">
      <c r="A267" s="1">
        <v>43557</v>
      </c>
      <c r="B267">
        <v>82.769997000000004</v>
      </c>
      <c r="C267">
        <f t="shared" si="4"/>
        <v>2.3222676447982728E-2</v>
      </c>
      <c r="D267" s="13">
        <f>LN(B267/B266) - VLOOKUP(A267, 'Risk Free'!A$1:C$784, 3)/252</f>
        <v>2.312862882893511E-2</v>
      </c>
      <c r="E267" s="13">
        <f>'S&amp;P'!D268</f>
        <v>2.0512617306218486E-3</v>
      </c>
    </row>
    <row r="268" spans="1:5" x14ac:dyDescent="0.25">
      <c r="A268" s="1">
        <v>43558</v>
      </c>
      <c r="B268">
        <v>84.199996999999996</v>
      </c>
      <c r="C268">
        <f t="shared" si="4"/>
        <v>1.7129244966539163E-2</v>
      </c>
      <c r="D268" s="13">
        <f>LN(B268/B267) - VLOOKUP(A268, 'Risk Free'!A$1:C$784, 3)/252</f>
        <v>1.7034403696697894E-2</v>
      </c>
      <c r="E268" s="13">
        <f>'S&amp;P'!D269</f>
        <v>1.9876272940116033E-3</v>
      </c>
    </row>
    <row r="269" spans="1:5" x14ac:dyDescent="0.25">
      <c r="A269" s="1">
        <v>43559</v>
      </c>
      <c r="B269">
        <v>84.639999000000003</v>
      </c>
      <c r="C269">
        <f t="shared" si="4"/>
        <v>5.2120706764178055E-3</v>
      </c>
      <c r="D269" s="13">
        <f>LN(B269/B268) - VLOOKUP(A269, 'Risk Free'!A$1:C$784, 3)/252</f>
        <v>5.1172294065765355E-3</v>
      </c>
      <c r="E269" s="13">
        <f>'S&amp;P'!D270</f>
        <v>4.5308424220013013E-3</v>
      </c>
    </row>
    <row r="270" spans="1:5" x14ac:dyDescent="0.25">
      <c r="A270" s="1">
        <v>43560</v>
      </c>
      <c r="B270">
        <v>84.910004000000001</v>
      </c>
      <c r="C270">
        <f t="shared" si="4"/>
        <v>3.1849628247298404E-3</v>
      </c>
      <c r="D270" s="13">
        <f>LN(B270/B269) - VLOOKUP(A270, 'Risk Free'!A$1:C$784, 3)/252</f>
        <v>3.0901215548885703E-3</v>
      </c>
      <c r="E270" s="13">
        <f>'S&amp;P'!D271</f>
        <v>9.5245718541921533E-4</v>
      </c>
    </row>
    <row r="271" spans="1:5" x14ac:dyDescent="0.25">
      <c r="A271" s="1">
        <v>43563</v>
      </c>
      <c r="B271">
        <v>84.580001999999993</v>
      </c>
      <c r="C271">
        <f t="shared" si="4"/>
        <v>-3.8940634293800325E-3</v>
      </c>
      <c r="D271" s="13">
        <f>LN(B271/B270) - VLOOKUP(A271, 'Risk Free'!A$1:C$784, 3)/252</f>
        <v>-3.9885078738244768E-3</v>
      </c>
      <c r="E271" s="13">
        <f>'S&amp;P'!D272</f>
        <v>-6.1800003451522893E-3</v>
      </c>
    </row>
    <row r="272" spans="1:5" x14ac:dyDescent="0.25">
      <c r="A272" s="1">
        <v>43564</v>
      </c>
      <c r="B272">
        <v>84.25</v>
      </c>
      <c r="C272">
        <f t="shared" si="4"/>
        <v>-3.9092864581231008E-3</v>
      </c>
      <c r="D272" s="13">
        <f>LN(B272/B271) - VLOOKUP(A272, 'Risk Free'!A$1:C$784, 3)/252</f>
        <v>-4.0033340771707202E-3</v>
      </c>
      <c r="E272" s="13">
        <f>'S&amp;P'!D273</f>
        <v>3.3773898700553049E-3</v>
      </c>
    </row>
    <row r="273" spans="1:5" x14ac:dyDescent="0.25">
      <c r="A273" s="1">
        <v>43565</v>
      </c>
      <c r="B273">
        <v>84.519997000000004</v>
      </c>
      <c r="C273">
        <f t="shared" si="4"/>
        <v>3.1995880208268474E-3</v>
      </c>
      <c r="D273" s="13">
        <f>LN(B273/B272) - VLOOKUP(A273, 'Risk Free'!A$1:C$784, 3)/252</f>
        <v>3.1051435763824031E-3</v>
      </c>
      <c r="E273" s="13">
        <f>'S&amp;P'!D274</f>
        <v>-5.635929643574661E-5</v>
      </c>
    </row>
    <row r="274" spans="1:5" x14ac:dyDescent="0.25">
      <c r="A274" s="1">
        <v>43566</v>
      </c>
      <c r="B274">
        <v>85.75</v>
      </c>
      <c r="C274">
        <f t="shared" si="4"/>
        <v>1.4447928792751445E-2</v>
      </c>
      <c r="D274" s="13">
        <f>LN(B274/B273) - VLOOKUP(A274, 'Risk Free'!A$1:C$784, 3)/252</f>
        <v>1.4353484348307001E-2</v>
      </c>
      <c r="E274" s="13">
        <f>'S&amp;P'!D275</f>
        <v>6.4927910170952639E-3</v>
      </c>
    </row>
    <row r="275" spans="1:5" x14ac:dyDescent="0.25">
      <c r="A275" s="1">
        <v>43567</v>
      </c>
      <c r="B275">
        <v>85.489998</v>
      </c>
      <c r="C275">
        <f t="shared" si="4"/>
        <v>-3.0366994024563086E-3</v>
      </c>
      <c r="D275" s="13">
        <f>LN(B275/B274) - VLOOKUP(A275, 'Risk Free'!A$1:C$784, 3)/252</f>
        <v>-3.1315406722975787E-3</v>
      </c>
      <c r="E275" s="13">
        <f>'S&amp;P'!D276</f>
        <v>-7.2406880659027745E-4</v>
      </c>
    </row>
    <row r="276" spans="1:5" x14ac:dyDescent="0.25">
      <c r="A276" s="1">
        <v>43570</v>
      </c>
      <c r="B276">
        <v>84.519997000000004</v>
      </c>
      <c r="C276">
        <f t="shared" si="4"/>
        <v>-1.1411229390295112E-2</v>
      </c>
      <c r="D276" s="13">
        <f>LN(B276/B275) - VLOOKUP(A276, 'Risk Free'!A$1:C$784, 3)/252</f>
        <v>-1.1505673834739556E-2</v>
      </c>
      <c r="E276" s="13">
        <f>'S&amp;P'!D277</f>
        <v>4.1479061294172239E-4</v>
      </c>
    </row>
    <row r="277" spans="1:5" x14ac:dyDescent="0.25">
      <c r="A277" s="1">
        <v>43571</v>
      </c>
      <c r="B277">
        <v>85.169998000000007</v>
      </c>
      <c r="C277">
        <f t="shared" si="4"/>
        <v>7.6610784172445826E-3</v>
      </c>
      <c r="D277" s="13">
        <f>LN(B277/B276) - VLOOKUP(A277, 'Risk Free'!A$1:C$784, 3)/252</f>
        <v>7.5666339728001379E-3</v>
      </c>
      <c r="E277" s="13">
        <f>'S&amp;P'!D278</f>
        <v>-2.3712051002353304E-3</v>
      </c>
    </row>
    <row r="278" spans="1:5" x14ac:dyDescent="0.25">
      <c r="A278" s="1">
        <v>43572</v>
      </c>
      <c r="B278">
        <v>89.239998</v>
      </c>
      <c r="C278">
        <f t="shared" si="4"/>
        <v>4.668011148231449E-2</v>
      </c>
      <c r="D278" s="13">
        <f>LN(B278/B277) - VLOOKUP(A278, 'Risk Free'!A$1:C$784, 3)/252</f>
        <v>4.6585270212473218E-2</v>
      </c>
      <c r="E278" s="13">
        <f>'S&amp;P'!D279</f>
        <v>1.4837722856511177E-3</v>
      </c>
    </row>
    <row r="279" spans="1:5" x14ac:dyDescent="0.25">
      <c r="A279" s="1">
        <v>43573</v>
      </c>
      <c r="B279">
        <v>88.279999000000004</v>
      </c>
      <c r="C279">
        <f t="shared" si="4"/>
        <v>-1.0815777091915212E-2</v>
      </c>
      <c r="D279" s="13">
        <f>LN(B279/B278) - VLOOKUP(A279, 'Risk Free'!A$1:C$784, 3)/252</f>
        <v>-1.0909824710962831E-2</v>
      </c>
      <c r="E279" s="13">
        <f>'S&amp;P'!D280</f>
        <v>9.1668470665286195E-4</v>
      </c>
    </row>
    <row r="280" spans="1:5" x14ac:dyDescent="0.25">
      <c r="A280" s="1">
        <v>43577</v>
      </c>
      <c r="B280">
        <v>87.559997999999993</v>
      </c>
      <c r="C280">
        <f t="shared" si="4"/>
        <v>-8.1893202477598317E-3</v>
      </c>
      <c r="D280" s="13">
        <f>LN(B280/B279) - VLOOKUP(A280, 'Risk Free'!A$1:C$784, 3)/252</f>
        <v>-8.2841615176011008E-3</v>
      </c>
      <c r="E280" s="13">
        <f>'S&amp;P'!D281</f>
        <v>8.7071263066533112E-3</v>
      </c>
    </row>
    <row r="281" spans="1:5" x14ac:dyDescent="0.25">
      <c r="A281" s="1">
        <v>43578</v>
      </c>
      <c r="B281">
        <v>87.970000999999996</v>
      </c>
      <c r="C281">
        <f t="shared" si="4"/>
        <v>4.6716088189129364E-3</v>
      </c>
      <c r="D281" s="13">
        <f>LN(B281/B280) - VLOOKUP(A281, 'Risk Free'!A$1:C$784, 3)/252</f>
        <v>4.5763707236748411E-3</v>
      </c>
      <c r="E281" s="13">
        <f>'S&amp;P'!D282</f>
        <v>-2.2890331744562843E-3</v>
      </c>
    </row>
    <row r="282" spans="1:5" x14ac:dyDescent="0.25">
      <c r="A282" s="1">
        <v>43579</v>
      </c>
      <c r="B282">
        <v>88.029999000000004</v>
      </c>
      <c r="C282">
        <f t="shared" si="4"/>
        <v>6.817954809562939E-4</v>
      </c>
      <c r="D282" s="13">
        <f>LN(B282/B281) - VLOOKUP(A282, 'Risk Free'!A$1:C$784, 3)/252</f>
        <v>5.8695421111502411E-4</v>
      </c>
      <c r="E282" s="13">
        <f>'S&amp;P'!D283</f>
        <v>-4.634594859946428E-4</v>
      </c>
    </row>
    <row r="283" spans="1:5" x14ac:dyDescent="0.25">
      <c r="A283" s="1">
        <v>43580</v>
      </c>
      <c r="B283">
        <v>86.860000999999997</v>
      </c>
      <c r="C283">
        <f t="shared" si="4"/>
        <v>-1.3380015493596124E-2</v>
      </c>
      <c r="D283" s="13">
        <f>LN(B283/B282) - VLOOKUP(A283, 'Risk Free'!A$1:C$784, 3)/252</f>
        <v>-1.3474459938040568E-2</v>
      </c>
      <c r="E283" s="13">
        <f>'S&amp;P'!D284</f>
        <v>4.5803158668563954E-3</v>
      </c>
    </row>
    <row r="284" spans="1:5" x14ac:dyDescent="0.25">
      <c r="A284" s="1">
        <v>43581</v>
      </c>
      <c r="B284">
        <v>87.940002000000007</v>
      </c>
      <c r="C284">
        <f t="shared" si="4"/>
        <v>1.2357147875988178E-2</v>
      </c>
      <c r="D284" s="13">
        <f>LN(B284/B283) - VLOOKUP(A284, 'Risk Free'!A$1:C$784, 3)/252</f>
        <v>1.226310025694056E-2</v>
      </c>
      <c r="E284" s="13">
        <f>'S&amp;P'!D285</f>
        <v>9.7605741840700198E-4</v>
      </c>
    </row>
    <row r="285" spans="1:5" x14ac:dyDescent="0.25">
      <c r="A285" s="1">
        <v>43584</v>
      </c>
      <c r="B285">
        <v>89.610000999999997</v>
      </c>
      <c r="C285">
        <f t="shared" si="4"/>
        <v>1.8812145560153697E-2</v>
      </c>
      <c r="D285" s="13">
        <f>LN(B285/B284) - VLOOKUP(A285, 'Risk Free'!A$1:C$784, 3)/252</f>
        <v>1.8717304290312427E-2</v>
      </c>
      <c r="E285" s="13">
        <f>'S&amp;P'!D286</f>
        <v>8.5650368847207654E-4</v>
      </c>
    </row>
    <row r="286" spans="1:5" x14ac:dyDescent="0.25">
      <c r="A286" s="1">
        <v>43585</v>
      </c>
      <c r="B286">
        <v>88.860000999999997</v>
      </c>
      <c r="C286">
        <f t="shared" si="4"/>
        <v>-8.4048232941771276E-3</v>
      </c>
      <c r="D286" s="13">
        <f>LN(B286/B285) - VLOOKUP(A286, 'Risk Free'!A$1:C$784, 3)/252</f>
        <v>-8.4992677386215715E-3</v>
      </c>
      <c r="E286" s="13">
        <f>'S&amp;P'!D287</f>
        <v>-7.6248570939460121E-3</v>
      </c>
    </row>
    <row r="287" spans="1:5" x14ac:dyDescent="0.25">
      <c r="A287" s="1">
        <v>43586</v>
      </c>
      <c r="B287">
        <v>87.940002000000007</v>
      </c>
      <c r="C287">
        <f t="shared" si="4"/>
        <v>-1.0407322265976682E-2</v>
      </c>
      <c r="D287" s="13">
        <f>LN(B287/B286) - VLOOKUP(A287, 'Risk Free'!A$1:C$784, 3)/252</f>
        <v>-1.0501766710421126E-2</v>
      </c>
      <c r="E287" s="13">
        <f>'S&amp;P'!D288</f>
        <v>-2.2218929440386815E-3</v>
      </c>
    </row>
    <row r="288" spans="1:5" x14ac:dyDescent="0.25">
      <c r="A288" s="1">
        <v>43587</v>
      </c>
      <c r="B288">
        <v>88.309997999999993</v>
      </c>
      <c r="C288">
        <f t="shared" si="4"/>
        <v>4.1985423377757852E-3</v>
      </c>
      <c r="D288" s="13">
        <f>LN(B288/B287) - VLOOKUP(A288, 'Risk Free'!A$1:C$784, 3)/252</f>
        <v>4.1029074171408646E-3</v>
      </c>
      <c r="E288" s="13">
        <f>'S&amp;P'!D289</f>
        <v>9.497726197037093E-3</v>
      </c>
    </row>
    <row r="289" spans="1:5" x14ac:dyDescent="0.25">
      <c r="A289" s="1">
        <v>43588</v>
      </c>
      <c r="B289">
        <v>88.5</v>
      </c>
      <c r="C289">
        <f t="shared" si="4"/>
        <v>2.1492231806650537E-3</v>
      </c>
      <c r="D289" s="13">
        <f>LN(B289/B288) - VLOOKUP(A289, 'Risk Free'!A$1:C$784, 3)/252</f>
        <v>2.0547787362206094E-3</v>
      </c>
      <c r="E289" s="13">
        <f>'S&amp;P'!D290</f>
        <v>-4.5758809364965965E-3</v>
      </c>
    </row>
    <row r="290" spans="1:5" x14ac:dyDescent="0.25">
      <c r="A290" s="1">
        <v>43591</v>
      </c>
      <c r="B290">
        <v>87.790001000000004</v>
      </c>
      <c r="C290">
        <f t="shared" si="4"/>
        <v>-8.0549416849475183E-3</v>
      </c>
      <c r="D290" s="13">
        <f>LN(B290/B289) - VLOOKUP(A290, 'Risk Free'!A$1:C$784, 3)/252</f>
        <v>-8.1497829547887875E-3</v>
      </c>
      <c r="E290" s="13">
        <f>'S&amp;P'!D291</f>
        <v>-1.6743959454262786E-2</v>
      </c>
    </row>
    <row r="291" spans="1:5" x14ac:dyDescent="0.25">
      <c r="A291" s="1">
        <v>43592</v>
      </c>
      <c r="B291">
        <v>85.68</v>
      </c>
      <c r="C291">
        <f t="shared" si="4"/>
        <v>-2.4328184189442926E-2</v>
      </c>
      <c r="D291" s="13">
        <f>LN(B291/B290) - VLOOKUP(A291, 'Risk Free'!A$1:C$784, 3)/252</f>
        <v>-2.4422628633887371E-2</v>
      </c>
      <c r="E291" s="13">
        <f>'S&amp;P'!D292</f>
        <v>-1.7011157712623467E-3</v>
      </c>
    </row>
    <row r="292" spans="1:5" x14ac:dyDescent="0.25">
      <c r="A292" s="1">
        <v>43593</v>
      </c>
      <c r="B292">
        <v>84.639999000000003</v>
      </c>
      <c r="C292">
        <f t="shared" si="4"/>
        <v>-1.2212469844248936E-2</v>
      </c>
      <c r="D292" s="13">
        <f>LN(B292/B291) - VLOOKUP(A292, 'Risk Free'!A$1:C$784, 3)/252</f>
        <v>-1.230691428869338E-2</v>
      </c>
      <c r="E292" s="13">
        <f>'S&amp;P'!D293</f>
        <v>-3.1204600331632276E-3</v>
      </c>
    </row>
    <row r="293" spans="1:5" x14ac:dyDescent="0.25">
      <c r="A293" s="1">
        <v>43594</v>
      </c>
      <c r="B293">
        <v>84.120002999999997</v>
      </c>
      <c r="C293">
        <f t="shared" si="4"/>
        <v>-6.1625697974080082E-3</v>
      </c>
      <c r="D293" s="13">
        <f>LN(B293/B292) - VLOOKUP(A293, 'Risk Free'!A$1:C$784, 3)/252</f>
        <v>-6.257014241852453E-3</v>
      </c>
      <c r="E293" s="13">
        <f>'S&amp;P'!D294</f>
        <v>3.618973312009647E-3</v>
      </c>
    </row>
    <row r="294" spans="1:5" x14ac:dyDescent="0.25">
      <c r="A294" s="1">
        <v>43595</v>
      </c>
      <c r="B294">
        <v>84.790001000000004</v>
      </c>
      <c r="C294">
        <f t="shared" si="4"/>
        <v>7.933236611918847E-3</v>
      </c>
      <c r="D294" s="13">
        <f>LN(B294/B293) - VLOOKUP(A294, 'Risk Free'!A$1:C$784, 3)/252</f>
        <v>7.8387921674744031E-3</v>
      </c>
      <c r="E294" s="13">
        <f>'S&amp;P'!D295</f>
        <v>-2.452019550009496E-2</v>
      </c>
    </row>
    <row r="295" spans="1:5" x14ac:dyDescent="0.25">
      <c r="A295" s="1">
        <v>43598</v>
      </c>
      <c r="B295">
        <v>82.07</v>
      </c>
      <c r="C295">
        <f t="shared" si="4"/>
        <v>-3.2605081468135066E-2</v>
      </c>
      <c r="D295" s="13">
        <f>LN(B295/B294) - VLOOKUP(A295, 'Risk Free'!A$1:C$784, 3)/252</f>
        <v>-3.2698732261785858E-2</v>
      </c>
      <c r="E295" s="13">
        <f>'S&amp;P'!D296</f>
        <v>7.8904094140043891E-3</v>
      </c>
    </row>
    <row r="296" spans="1:5" x14ac:dyDescent="0.25">
      <c r="A296" s="1">
        <v>43599</v>
      </c>
      <c r="B296">
        <v>83.449996999999996</v>
      </c>
      <c r="C296">
        <f t="shared" si="4"/>
        <v>1.6675072516552685E-2</v>
      </c>
      <c r="D296" s="13">
        <f>LN(B296/B295) - VLOOKUP(A296, 'Risk Free'!A$1:C$784, 3)/252</f>
        <v>1.658142172290189E-2</v>
      </c>
      <c r="E296" s="13">
        <f>'S&amp;P'!D297</f>
        <v>5.7279294017626272E-3</v>
      </c>
    </row>
    <row r="297" spans="1:5" x14ac:dyDescent="0.25">
      <c r="A297" s="1">
        <v>43600</v>
      </c>
      <c r="B297">
        <v>82.349997999999999</v>
      </c>
      <c r="C297">
        <f t="shared" si="4"/>
        <v>-1.326918182110561E-2</v>
      </c>
      <c r="D297" s="13">
        <f>LN(B297/B296) - VLOOKUP(A297, 'Risk Free'!A$1:C$784, 3)/252</f>
        <v>-1.3363229440153229E-2</v>
      </c>
      <c r="E297" s="13">
        <f>'S&amp;P'!D298</f>
        <v>8.7626656804581943E-3</v>
      </c>
    </row>
    <row r="298" spans="1:5" x14ac:dyDescent="0.25">
      <c r="A298" s="1">
        <v>43601</v>
      </c>
      <c r="B298">
        <v>82.580001999999993</v>
      </c>
      <c r="C298">
        <f t="shared" si="4"/>
        <v>2.7891123398156113E-3</v>
      </c>
      <c r="D298" s="13">
        <f>LN(B298/B297) - VLOOKUP(A298, 'Risk Free'!A$1:C$784, 3)/252</f>
        <v>2.6958583715616432E-3</v>
      </c>
      <c r="E298" s="13">
        <f>'S&amp;P'!D299</f>
        <v>-5.9472807959853134E-3</v>
      </c>
    </row>
    <row r="299" spans="1:5" x14ac:dyDescent="0.25">
      <c r="A299" s="1">
        <v>43602</v>
      </c>
      <c r="B299">
        <v>81.5</v>
      </c>
      <c r="C299">
        <f t="shared" si="4"/>
        <v>-1.3164524430066023E-2</v>
      </c>
      <c r="D299" s="13">
        <f>LN(B299/B298) - VLOOKUP(A299, 'Risk Free'!A$1:C$784, 3)/252</f>
        <v>-1.3257381572923166E-2</v>
      </c>
      <c r="E299" s="13">
        <f>'S&amp;P'!D300</f>
        <v>-6.8650979962724982E-3</v>
      </c>
    </row>
    <row r="300" spans="1:5" x14ac:dyDescent="0.25">
      <c r="A300" s="1">
        <v>43605</v>
      </c>
      <c r="B300">
        <v>81.739998</v>
      </c>
      <c r="C300">
        <f t="shared" si="4"/>
        <v>2.9404334214891133E-3</v>
      </c>
      <c r="D300" s="13">
        <f>LN(B300/B299) - VLOOKUP(A300, 'Risk Free'!A$1:C$784, 3)/252</f>
        <v>2.8475762786319705E-3</v>
      </c>
      <c r="E300" s="13">
        <f>'S&amp;P'!D301</f>
        <v>8.3670475707666638E-3</v>
      </c>
    </row>
    <row r="301" spans="1:5" x14ac:dyDescent="0.25">
      <c r="A301" s="1">
        <v>43606</v>
      </c>
      <c r="B301">
        <v>82.970000999999996</v>
      </c>
      <c r="C301">
        <f t="shared" si="4"/>
        <v>1.4935655060436684E-2</v>
      </c>
      <c r="D301" s="13">
        <f>LN(B301/B300) - VLOOKUP(A301, 'Risk Free'!A$1:C$784, 3)/252</f>
        <v>1.4842797917579541E-2</v>
      </c>
      <c r="E301" s="13">
        <f>'S&amp;P'!D302</f>
        <v>-2.9208220164631689E-3</v>
      </c>
    </row>
    <row r="302" spans="1:5" x14ac:dyDescent="0.25">
      <c r="A302" s="1">
        <v>43607</v>
      </c>
      <c r="B302">
        <v>81.879997000000003</v>
      </c>
      <c r="C302">
        <f t="shared" si="4"/>
        <v>-1.322438457463862E-2</v>
      </c>
      <c r="D302" s="13">
        <f>LN(B302/B301) - VLOOKUP(A302, 'Risk Free'!A$1:C$784, 3)/252</f>
        <v>-1.3316844892098938E-2</v>
      </c>
      <c r="E302" s="13">
        <f>'S&amp;P'!D303</f>
        <v>-1.2077745435079928E-2</v>
      </c>
    </row>
    <row r="303" spans="1:5" x14ac:dyDescent="0.25">
      <c r="A303" s="1">
        <v>43608</v>
      </c>
      <c r="B303">
        <v>80.910004000000001</v>
      </c>
      <c r="C303">
        <f t="shared" si="4"/>
        <v>-1.1917248896710374E-2</v>
      </c>
      <c r="D303" s="13">
        <f>LN(B303/B302) - VLOOKUP(A303, 'Risk Free'!A$1:C$784, 3)/252</f>
        <v>-1.2009312388773867E-2</v>
      </c>
      <c r="E303" s="13">
        <f>'S&amp;P'!D304</f>
        <v>1.261349737157741E-3</v>
      </c>
    </row>
    <row r="304" spans="1:5" x14ac:dyDescent="0.25">
      <c r="A304" s="1">
        <v>43609</v>
      </c>
      <c r="B304">
        <v>80.790001000000004</v>
      </c>
      <c r="C304">
        <f t="shared" si="4"/>
        <v>-1.4842673880071267E-3</v>
      </c>
      <c r="D304" s="13">
        <f>LN(B304/B303) - VLOOKUP(A304, 'Risk Free'!A$1:C$784, 3)/252</f>
        <v>-1.575537229276968E-3</v>
      </c>
      <c r="E304" s="13">
        <f>'S&amp;P'!D305</f>
        <v>-8.5029544267163307E-3</v>
      </c>
    </row>
    <row r="305" spans="1:5" x14ac:dyDescent="0.25">
      <c r="A305" s="1">
        <v>43613</v>
      </c>
      <c r="B305">
        <v>79.900002000000001</v>
      </c>
      <c r="C305">
        <f t="shared" si="4"/>
        <v>-1.107733006586898E-2</v>
      </c>
      <c r="D305" s="13">
        <f>LN(B305/B304) - VLOOKUP(A305, 'Risk Free'!A$1:C$784, 3)/252</f>
        <v>-1.1169393557932472E-2</v>
      </c>
      <c r="E305" s="13">
        <f>'S&amp;P'!D306</f>
        <v>-7.0280190095373049E-3</v>
      </c>
    </row>
    <row r="306" spans="1:5" x14ac:dyDescent="0.25">
      <c r="A306" s="1">
        <v>43614</v>
      </c>
      <c r="B306">
        <v>79.25</v>
      </c>
      <c r="C306">
        <f t="shared" si="4"/>
        <v>-8.1684650461277472E-3</v>
      </c>
      <c r="D306" s="13">
        <f>LN(B306/B305) - VLOOKUP(A306, 'Risk Free'!A$1:C$784, 3)/252</f>
        <v>-8.2605285381912395E-3</v>
      </c>
      <c r="E306" s="13">
        <f>'S&amp;P'!D307</f>
        <v>2.0037808573402419E-3</v>
      </c>
    </row>
    <row r="307" spans="1:5" x14ac:dyDescent="0.25">
      <c r="A307" s="1">
        <v>43615</v>
      </c>
      <c r="B307">
        <v>79.470000999999996</v>
      </c>
      <c r="C307">
        <f t="shared" si="4"/>
        <v>2.7721917780627126E-3</v>
      </c>
      <c r="D307" s="13">
        <f>LN(B307/B306) - VLOOKUP(A307, 'Risk Free'!A$1:C$784, 3)/252</f>
        <v>2.6797314606023951E-3</v>
      </c>
      <c r="E307" s="13">
        <f>'S&amp;P'!D308</f>
        <v>-1.3374457864390026E-2</v>
      </c>
    </row>
    <row r="308" spans="1:5" x14ac:dyDescent="0.25">
      <c r="A308" s="1">
        <v>43616</v>
      </c>
      <c r="B308">
        <v>77.650002000000001</v>
      </c>
      <c r="C308">
        <f t="shared" si="4"/>
        <v>-2.3168029184156835E-2</v>
      </c>
      <c r="D308" s="13">
        <f>LN(B308/B307) - VLOOKUP(A308, 'Risk Free'!A$1:C$784, 3)/252</f>
        <v>-2.3259299025426675E-2</v>
      </c>
      <c r="E308" s="13">
        <f>'S&amp;P'!D309</f>
        <v>-2.8603014131199913E-3</v>
      </c>
    </row>
    <row r="309" spans="1:5" x14ac:dyDescent="0.25">
      <c r="A309" s="1">
        <v>43619</v>
      </c>
      <c r="B309">
        <v>77.720000999999996</v>
      </c>
      <c r="C309">
        <f t="shared" si="4"/>
        <v>9.0106202464440642E-4</v>
      </c>
      <c r="D309" s="13">
        <f>LN(B309/B308) - VLOOKUP(A309, 'Risk Free'!A$1:C$784, 3)/252</f>
        <v>8.0979218337456514E-4</v>
      </c>
      <c r="E309" s="13">
        <f>'S&amp;P'!D310</f>
        <v>2.1114632480909709E-2</v>
      </c>
    </row>
    <row r="310" spans="1:5" x14ac:dyDescent="0.25">
      <c r="A310" s="1">
        <v>43620</v>
      </c>
      <c r="B310">
        <v>80.519997000000004</v>
      </c>
      <c r="C310">
        <f t="shared" si="4"/>
        <v>3.5392926137825791E-2</v>
      </c>
      <c r="D310" s="13">
        <f>LN(B310/B309) - VLOOKUP(A310, 'Risk Free'!A$1:C$784, 3)/252</f>
        <v>3.5301656296555947E-2</v>
      </c>
      <c r="E310" s="13">
        <f>'S&amp;P'!D311</f>
        <v>8.037498659371629E-3</v>
      </c>
    </row>
    <row r="311" spans="1:5" x14ac:dyDescent="0.25">
      <c r="A311" s="1">
        <v>43621</v>
      </c>
      <c r="B311">
        <v>81.849997999999999</v>
      </c>
      <c r="C311">
        <f t="shared" si="4"/>
        <v>1.6382715868435656E-2</v>
      </c>
      <c r="D311" s="13">
        <f>LN(B311/B310) - VLOOKUP(A311, 'Risk Free'!A$1:C$784, 3)/252</f>
        <v>1.6291446027165816E-2</v>
      </c>
      <c r="E311" s="13">
        <f>'S&amp;P'!D312</f>
        <v>6.026333365389872E-3</v>
      </c>
    </row>
    <row r="312" spans="1:5" x14ac:dyDescent="0.25">
      <c r="A312" s="1">
        <v>43622</v>
      </c>
      <c r="B312">
        <v>82.959998999999996</v>
      </c>
      <c r="C312">
        <f t="shared" si="4"/>
        <v>1.3470272485068281E-2</v>
      </c>
      <c r="D312" s="13">
        <f>LN(B312/B311) - VLOOKUP(A312, 'Risk Free'!A$1:C$784, 3)/252</f>
        <v>1.337979629459209E-2</v>
      </c>
      <c r="E312" s="13">
        <f>'S&amp;P'!D313</f>
        <v>1.0354453161075017E-2</v>
      </c>
    </row>
    <row r="313" spans="1:5" x14ac:dyDescent="0.25">
      <c r="A313" s="1">
        <v>43623</v>
      </c>
      <c r="B313">
        <v>83.269997000000004</v>
      </c>
      <c r="C313">
        <f t="shared" si="4"/>
        <v>3.7297523530767183E-3</v>
      </c>
      <c r="D313" s="13">
        <f>LN(B313/B312) - VLOOKUP(A313, 'Risk Free'!A$1:C$784, 3)/252</f>
        <v>3.6412602895846548E-3</v>
      </c>
      <c r="E313" s="13">
        <f>'S&amp;P'!D314</f>
        <v>4.5603685400633486E-3</v>
      </c>
    </row>
    <row r="314" spans="1:5" x14ac:dyDescent="0.25">
      <c r="A314" s="1">
        <v>43626</v>
      </c>
      <c r="B314">
        <v>82.669998000000007</v>
      </c>
      <c r="C314">
        <f t="shared" si="4"/>
        <v>-7.2315491483353573E-3</v>
      </c>
      <c r="D314" s="13">
        <f>LN(B314/B313) - VLOOKUP(A314, 'Risk Free'!A$1:C$784, 3)/252</f>
        <v>-7.3204380372242465E-3</v>
      </c>
      <c r="E314" s="13">
        <f>'S&amp;P'!D315</f>
        <v>-4.3803330955773811E-4</v>
      </c>
    </row>
    <row r="315" spans="1:5" x14ac:dyDescent="0.25">
      <c r="A315" s="1">
        <v>43627</v>
      </c>
      <c r="B315">
        <v>82.769997000000004</v>
      </c>
      <c r="C315">
        <f t="shared" si="4"/>
        <v>1.2088855802762696E-3</v>
      </c>
      <c r="D315" s="13">
        <f>LN(B315/B314) - VLOOKUP(A315, 'Risk Free'!A$1:C$784, 3)/252</f>
        <v>1.1207903421810315E-3</v>
      </c>
      <c r="E315" s="13">
        <f>'S&amp;P'!D316</f>
        <v>-2.1266032607777036E-3</v>
      </c>
    </row>
    <row r="316" spans="1:5" x14ac:dyDescent="0.25">
      <c r="A316" s="1">
        <v>43628</v>
      </c>
      <c r="B316">
        <v>83.790001000000004</v>
      </c>
      <c r="C316">
        <f t="shared" si="4"/>
        <v>1.2248039907506019E-2</v>
      </c>
      <c r="D316" s="13">
        <f>LN(B316/B315) - VLOOKUP(A316, 'Risk Free'!A$1:C$784, 3)/252</f>
        <v>1.2161135145601257E-2</v>
      </c>
      <c r="E316" s="13">
        <f>'S&amp;P'!D317</f>
        <v>4.0041575363211146E-3</v>
      </c>
    </row>
    <row r="317" spans="1:5" x14ac:dyDescent="0.25">
      <c r="A317" s="1">
        <v>43629</v>
      </c>
      <c r="B317">
        <v>87.110000999999997</v>
      </c>
      <c r="C317">
        <f t="shared" si="4"/>
        <v>3.8858018750745321E-2</v>
      </c>
      <c r="D317" s="13">
        <f>LN(B317/B316) - VLOOKUP(A317, 'Risk Free'!A$1:C$784, 3)/252</f>
        <v>3.8773098115824689E-2</v>
      </c>
      <c r="E317" s="13">
        <f>'S&amp;P'!D318</f>
        <v>-1.6981596303011833E-3</v>
      </c>
    </row>
    <row r="318" spans="1:5" x14ac:dyDescent="0.25">
      <c r="A318" s="1">
        <v>43630</v>
      </c>
      <c r="B318">
        <v>87.120002999999997</v>
      </c>
      <c r="C318">
        <f t="shared" si="4"/>
        <v>1.148137494273578E-4</v>
      </c>
      <c r="D318" s="13">
        <f>LN(B318/B317) - VLOOKUP(A318, 'Risk Free'!A$1:C$784, 3)/252</f>
        <v>2.9496289109897498E-5</v>
      </c>
      <c r="E318" s="13">
        <f>'S&amp;P'!D319</f>
        <v>8.448277665168845E-4</v>
      </c>
    </row>
    <row r="319" spans="1:5" x14ac:dyDescent="0.25">
      <c r="A319" s="1">
        <v>43633</v>
      </c>
      <c r="B319">
        <v>86.769997000000004</v>
      </c>
      <c r="C319">
        <f t="shared" si="4"/>
        <v>-4.0256078287298994E-3</v>
      </c>
      <c r="D319" s="13">
        <f>LN(B319/B318) - VLOOKUP(A319, 'Risk Free'!A$1:C$784, 3)/252</f>
        <v>-4.1121157652378362E-3</v>
      </c>
      <c r="E319" s="13">
        <f>'S&amp;P'!D320</f>
        <v>9.5843514459000075E-3</v>
      </c>
    </row>
    <row r="320" spans="1:5" x14ac:dyDescent="0.25">
      <c r="A320" s="1">
        <v>43634</v>
      </c>
      <c r="B320">
        <v>87.400002000000001</v>
      </c>
      <c r="C320">
        <f t="shared" si="4"/>
        <v>7.23440031354861E-3</v>
      </c>
      <c r="D320" s="13">
        <f>LN(B320/B319) - VLOOKUP(A320, 'Risk Free'!A$1:C$784, 3)/252</f>
        <v>7.1482892024374986E-3</v>
      </c>
      <c r="E320" s="13">
        <f>'S&amp;P'!D321</f>
        <v>2.8962063315382237E-3</v>
      </c>
    </row>
    <row r="321" spans="1:5" x14ac:dyDescent="0.25">
      <c r="A321" s="1">
        <v>43635</v>
      </c>
      <c r="B321">
        <v>88.660004000000001</v>
      </c>
      <c r="C321">
        <f t="shared" si="4"/>
        <v>1.4313568888295932E-2</v>
      </c>
      <c r="D321" s="13">
        <f>LN(B321/B320) - VLOOKUP(A321, 'Risk Free'!A$1:C$784, 3)/252</f>
        <v>1.4229045078772122E-2</v>
      </c>
      <c r="E321" s="13">
        <f>'S&amp;P'!D322</f>
        <v>9.344678619779799E-3</v>
      </c>
    </row>
    <row r="322" spans="1:5" x14ac:dyDescent="0.25">
      <c r="A322" s="1">
        <v>43636</v>
      </c>
      <c r="B322">
        <v>87.139999000000003</v>
      </c>
      <c r="C322">
        <f t="shared" si="4"/>
        <v>-1.7292865219570703E-2</v>
      </c>
      <c r="D322" s="13">
        <f>LN(B322/B321) - VLOOKUP(A322, 'Risk Free'!A$1:C$784, 3)/252</f>
        <v>-1.737580172750721E-2</v>
      </c>
      <c r="E322" s="13">
        <f>'S&amp;P'!D323</f>
        <v>-1.3421690372914172E-3</v>
      </c>
    </row>
    <row r="323" spans="1:5" x14ac:dyDescent="0.25">
      <c r="A323" s="1">
        <v>43637</v>
      </c>
      <c r="B323">
        <v>86.720000999999996</v>
      </c>
      <c r="C323">
        <f t="shared" si="4"/>
        <v>-4.831459990808677E-3</v>
      </c>
      <c r="D323" s="13">
        <f>LN(B323/B322) - VLOOKUP(A323, 'Risk Free'!A$1:C$784, 3)/252</f>
        <v>-4.9136028479515341E-3</v>
      </c>
      <c r="E323" s="13">
        <f>'S&amp;P'!D324</f>
        <v>-1.8159745386637431E-3</v>
      </c>
    </row>
    <row r="324" spans="1:5" x14ac:dyDescent="0.25">
      <c r="A324" s="1">
        <v>43640</v>
      </c>
      <c r="B324">
        <v>86.550003000000004</v>
      </c>
      <c r="C324">
        <f t="shared" ref="C324:C387" si="5">LN(B324/B323)</f>
        <v>-1.9622329384385135E-3</v>
      </c>
      <c r="D324" s="13">
        <f>LN(B324/B323) - VLOOKUP(A324, 'Risk Free'!A$1:C$784, 3)/252</f>
        <v>-2.0447726209781962E-3</v>
      </c>
      <c r="E324" s="13">
        <f>'S&amp;P'!D325</f>
        <v>-9.623845172706199E-3</v>
      </c>
    </row>
    <row r="325" spans="1:5" x14ac:dyDescent="0.25">
      <c r="A325" s="1">
        <v>43641</v>
      </c>
      <c r="B325">
        <v>85.059997999999993</v>
      </c>
      <c r="C325">
        <f t="shared" si="5"/>
        <v>-1.7365449971590164E-2</v>
      </c>
      <c r="D325" s="13">
        <f>LN(B325/B324) - VLOOKUP(A325, 'Risk Free'!A$1:C$784, 3)/252</f>
        <v>-1.7447592828733021E-2</v>
      </c>
      <c r="E325" s="13">
        <f>'S&amp;P'!D326</f>
        <v>-1.3180792354794829E-3</v>
      </c>
    </row>
    <row r="326" spans="1:5" x14ac:dyDescent="0.25">
      <c r="A326" s="1">
        <v>43642</v>
      </c>
      <c r="B326">
        <v>85.330001999999993</v>
      </c>
      <c r="C326">
        <f t="shared" si="5"/>
        <v>3.1692496742359282E-3</v>
      </c>
      <c r="D326" s="13">
        <f>LN(B326/B325) - VLOOKUP(A326, 'Risk Free'!A$1:C$784, 3)/252</f>
        <v>3.085916340902595E-3</v>
      </c>
      <c r="E326" s="13">
        <f>'S&amp;P'!D327</f>
        <v>3.7329860493807081E-3</v>
      </c>
    </row>
    <row r="327" spans="1:5" x14ac:dyDescent="0.25">
      <c r="A327" s="1">
        <v>43643</v>
      </c>
      <c r="B327">
        <v>86.43</v>
      </c>
      <c r="C327">
        <f t="shared" si="5"/>
        <v>1.2808721777638228E-2</v>
      </c>
      <c r="D327" s="13">
        <f>LN(B327/B326) - VLOOKUP(A327, 'Risk Free'!A$1:C$784, 3)/252</f>
        <v>1.2725785269701721E-2</v>
      </c>
      <c r="E327" s="13">
        <f>'S&amp;P'!D328</f>
        <v>5.6583721282735394E-3</v>
      </c>
    </row>
    <row r="328" spans="1:5" x14ac:dyDescent="0.25">
      <c r="A328" s="1">
        <v>43644</v>
      </c>
      <c r="B328">
        <v>87.550003000000004</v>
      </c>
      <c r="C328">
        <f t="shared" si="5"/>
        <v>1.2875255233446969E-2</v>
      </c>
      <c r="D328" s="13">
        <f>LN(B328/B327) - VLOOKUP(A328, 'Risk Free'!A$1:C$784, 3)/252</f>
        <v>1.2792715550907286E-2</v>
      </c>
      <c r="E328" s="13">
        <f>'S&amp;P'!D329</f>
        <v>7.5572812898659046E-3</v>
      </c>
    </row>
    <row r="329" spans="1:5" x14ac:dyDescent="0.25">
      <c r="A329" s="1">
        <v>43647</v>
      </c>
      <c r="B329">
        <v>88.449996999999996</v>
      </c>
      <c r="C329">
        <f t="shared" si="5"/>
        <v>1.0227293690332203E-2</v>
      </c>
      <c r="D329" s="13">
        <f>LN(B329/B328) - VLOOKUP(A329, 'Risk Free'!A$1:C$784, 3)/252</f>
        <v>1.0141579404617917E-2</v>
      </c>
      <c r="E329" s="13">
        <f>'S&amp;P'!D330</f>
        <v>2.8385528869386478E-3</v>
      </c>
    </row>
    <row r="330" spans="1:5" x14ac:dyDescent="0.25">
      <c r="A330" s="1">
        <v>43648</v>
      </c>
      <c r="B330">
        <v>88.870002999999997</v>
      </c>
      <c r="C330">
        <f t="shared" si="5"/>
        <v>4.7372748192305277E-3</v>
      </c>
      <c r="D330" s="13">
        <f>LN(B330/B329) - VLOOKUP(A330, 'Risk Free'!A$1:C$784, 3)/252</f>
        <v>4.6519573589130676E-3</v>
      </c>
      <c r="E330" s="13">
        <f>'S&amp;P'!D331</f>
        <v>7.5573618414786336E-3</v>
      </c>
    </row>
    <row r="331" spans="1:5" x14ac:dyDescent="0.25">
      <c r="A331" s="1">
        <v>43649</v>
      </c>
      <c r="B331">
        <v>90.669998000000007</v>
      </c>
      <c r="C331">
        <f t="shared" si="5"/>
        <v>2.0051858092395288E-2</v>
      </c>
      <c r="D331" s="13">
        <f>LN(B331/B330) - VLOOKUP(A331, 'Risk Free'!A$1:C$784, 3)/252</f>
        <v>1.9966143806681002E-2</v>
      </c>
      <c r="E331" s="13">
        <f>'S&amp;P'!D332</f>
        <v>-1.8939899319771344E-3</v>
      </c>
    </row>
    <row r="332" spans="1:5" x14ac:dyDescent="0.25">
      <c r="A332" s="1">
        <v>43651</v>
      </c>
      <c r="B332">
        <v>90.589995999999999</v>
      </c>
      <c r="C332">
        <f t="shared" si="5"/>
        <v>-8.8273207374058537E-4</v>
      </c>
      <c r="D332" s="13">
        <f>LN(B332/B331) - VLOOKUP(A332, 'Risk Free'!A$1:C$784, 3)/252</f>
        <v>-9.6924001024852188E-4</v>
      </c>
      <c r="E332" s="13">
        <f>'S&amp;P'!D333</f>
        <v>-4.9348844060744437E-3</v>
      </c>
    </row>
    <row r="333" spans="1:5" x14ac:dyDescent="0.25">
      <c r="A333" s="1">
        <v>43654</v>
      </c>
      <c r="B333">
        <v>90.669998000000007</v>
      </c>
      <c r="C333">
        <f t="shared" si="5"/>
        <v>8.8273207374061822E-4</v>
      </c>
      <c r="D333" s="13">
        <f>LN(B333/B332) - VLOOKUP(A333, 'Risk Free'!A$1:C$784, 3)/252</f>
        <v>7.9503366104220557E-4</v>
      </c>
      <c r="E333" s="13">
        <f>'S&amp;P'!D334</f>
        <v>1.1481175677280921E-3</v>
      </c>
    </row>
    <row r="334" spans="1:5" x14ac:dyDescent="0.25">
      <c r="A334" s="1">
        <v>43655</v>
      </c>
      <c r="B334">
        <v>89.459998999999996</v>
      </c>
      <c r="C334">
        <f t="shared" si="5"/>
        <v>-1.3434932773430283E-2</v>
      </c>
      <c r="D334" s="13">
        <f>LN(B334/B333) - VLOOKUP(A334, 'Risk Free'!A$1:C$784, 3)/252</f>
        <v>-1.3522631186128696E-2</v>
      </c>
      <c r="E334" s="13">
        <f>'S&amp;P'!D335</f>
        <v>4.4151673070002813E-3</v>
      </c>
    </row>
    <row r="335" spans="1:5" x14ac:dyDescent="0.25">
      <c r="A335" s="1">
        <v>43656</v>
      </c>
      <c r="B335">
        <v>89.510002</v>
      </c>
      <c r="C335">
        <f t="shared" si="5"/>
        <v>5.5878640019774769E-4</v>
      </c>
      <c r="D335" s="13">
        <f>LN(B335/B334) - VLOOKUP(A335, 'Risk Free'!A$1:C$784, 3)/252</f>
        <v>4.7346893988028737E-4</v>
      </c>
      <c r="E335" s="13">
        <f>'S&amp;P'!D336</f>
        <v>2.1985447317926132E-3</v>
      </c>
    </row>
    <row r="336" spans="1:5" x14ac:dyDescent="0.25">
      <c r="A336" s="1">
        <v>43657</v>
      </c>
      <c r="B336">
        <v>89.480002999999996</v>
      </c>
      <c r="C336">
        <f t="shared" si="5"/>
        <v>-3.3520307774614395E-4</v>
      </c>
      <c r="D336" s="13">
        <f>LN(B336/B335) - VLOOKUP(A336, 'Risk Free'!A$1:C$784, 3)/252</f>
        <v>-4.1933006187312808E-4</v>
      </c>
      <c r="E336" s="13">
        <f>'S&amp;P'!D337</f>
        <v>4.5261651903084664E-3</v>
      </c>
    </row>
    <row r="337" spans="1:5" x14ac:dyDescent="0.25">
      <c r="A337" s="1">
        <v>43658</v>
      </c>
      <c r="B337">
        <v>91.230002999999996</v>
      </c>
      <c r="C337">
        <f t="shared" si="5"/>
        <v>1.9368653092328773E-2</v>
      </c>
      <c r="D337" s="13">
        <f>LN(B337/B336) - VLOOKUP(A337, 'Risk Free'!A$1:C$784, 3)/252</f>
        <v>1.9285319758995438E-2</v>
      </c>
      <c r="E337" s="13">
        <f>'S&amp;P'!D338</f>
        <v>9.2113851497250128E-5</v>
      </c>
    </row>
    <row r="338" spans="1:5" x14ac:dyDescent="0.25">
      <c r="A338" s="1">
        <v>43661</v>
      </c>
      <c r="B338">
        <v>91.32</v>
      </c>
      <c r="C338">
        <f t="shared" si="5"/>
        <v>9.8599842029248406E-4</v>
      </c>
      <c r="D338" s="13">
        <f>LN(B338/B337) - VLOOKUP(A338, 'Risk Free'!A$1:C$784, 3)/252</f>
        <v>9.0226826156232531E-4</v>
      </c>
      <c r="E338" s="13">
        <f>'S&amp;P'!D339</f>
        <v>-3.4929146928387575E-3</v>
      </c>
    </row>
    <row r="339" spans="1:5" x14ac:dyDescent="0.25">
      <c r="A339" s="1">
        <v>43662</v>
      </c>
      <c r="B339">
        <v>93.919998000000007</v>
      </c>
      <c r="C339">
        <f t="shared" si="5"/>
        <v>2.8073513123472463E-2</v>
      </c>
      <c r="D339" s="13">
        <f>LN(B339/B338) - VLOOKUP(A339, 'Risk Free'!A$1:C$784, 3)/252</f>
        <v>2.7990179790139128E-2</v>
      </c>
      <c r="E339" s="13">
        <f>'S&amp;P'!D340</f>
        <v>-6.6355627930914539E-3</v>
      </c>
    </row>
    <row r="340" spans="1:5" x14ac:dyDescent="0.25">
      <c r="A340" s="1">
        <v>43663</v>
      </c>
      <c r="B340">
        <v>94.779999000000004</v>
      </c>
      <c r="C340">
        <f t="shared" si="5"/>
        <v>9.1150712036258356E-3</v>
      </c>
      <c r="D340" s="13">
        <f>LN(B340/B339) - VLOOKUP(A340, 'Risk Free'!A$1:C$784, 3)/252</f>
        <v>9.032134695689328E-3</v>
      </c>
      <c r="E340" s="13">
        <f>'S&amp;P'!D341</f>
        <v>3.4957737606888936E-3</v>
      </c>
    </row>
    <row r="341" spans="1:5" x14ac:dyDescent="0.25">
      <c r="A341" s="1">
        <v>43664</v>
      </c>
      <c r="B341">
        <v>95.279999000000004</v>
      </c>
      <c r="C341">
        <f t="shared" si="5"/>
        <v>5.2615085629694278E-3</v>
      </c>
      <c r="D341" s="13">
        <f>LN(B341/B340) - VLOOKUP(A341, 'Risk Free'!A$1:C$784, 3)/252</f>
        <v>5.1817466582075233E-3</v>
      </c>
      <c r="E341" s="13">
        <f>'S&amp;P'!D342</f>
        <v>-6.2760484179135139E-3</v>
      </c>
    </row>
    <row r="342" spans="1:5" x14ac:dyDescent="0.25">
      <c r="A342" s="1">
        <v>43665</v>
      </c>
      <c r="B342">
        <v>93.830001999999993</v>
      </c>
      <c r="C342">
        <f t="shared" si="5"/>
        <v>-1.5335258934560182E-2</v>
      </c>
      <c r="D342" s="13">
        <f>LN(B342/B341) - VLOOKUP(A342, 'Risk Free'!A$1:C$784, 3)/252</f>
        <v>-1.5415417664718913E-2</v>
      </c>
      <c r="E342" s="13">
        <f>'S&amp;P'!D343</f>
        <v>2.7437755793604328E-3</v>
      </c>
    </row>
    <row r="343" spans="1:5" x14ac:dyDescent="0.25">
      <c r="A343" s="1">
        <v>43668</v>
      </c>
      <c r="B343">
        <v>93.830001999999993</v>
      </c>
      <c r="C343">
        <f t="shared" si="5"/>
        <v>0</v>
      </c>
      <c r="D343" s="13">
        <f>LN(B343/B342) - VLOOKUP(A343, 'Risk Free'!A$1:C$784, 3)/252</f>
        <v>-8.0952380952380962E-5</v>
      </c>
      <c r="E343" s="13">
        <f>'S&amp;P'!D344</f>
        <v>6.7440059715689026E-3</v>
      </c>
    </row>
    <row r="344" spans="1:5" x14ac:dyDescent="0.25">
      <c r="A344" s="1">
        <v>43669</v>
      </c>
      <c r="B344">
        <v>94.93</v>
      </c>
      <c r="C344">
        <f t="shared" si="5"/>
        <v>1.1655122276604748E-2</v>
      </c>
      <c r="D344" s="13">
        <f>LN(B344/B343) - VLOOKUP(A344, 'Risk Free'!A$1:C$784, 3)/252</f>
        <v>1.1574963546446018E-2</v>
      </c>
      <c r="E344" s="13">
        <f>'S&amp;P'!D345</f>
        <v>4.5958144545442331E-3</v>
      </c>
    </row>
    <row r="345" spans="1:5" x14ac:dyDescent="0.25">
      <c r="A345" s="1">
        <v>43670</v>
      </c>
      <c r="B345">
        <v>95.110000999999997</v>
      </c>
      <c r="C345">
        <f t="shared" si="5"/>
        <v>1.8943491147283579E-3</v>
      </c>
      <c r="D345" s="13">
        <f>LN(B345/B344) - VLOOKUP(A345, 'Risk Free'!A$1:C$784, 3)/252</f>
        <v>1.8129999083791517E-3</v>
      </c>
      <c r="E345" s="13">
        <f>'S&amp;P'!D346</f>
        <v>-5.3579971007662527E-3</v>
      </c>
    </row>
    <row r="346" spans="1:5" x14ac:dyDescent="0.25">
      <c r="A346" s="1">
        <v>43671</v>
      </c>
      <c r="B346">
        <v>93.93</v>
      </c>
      <c r="C346">
        <f t="shared" si="5"/>
        <v>-1.2484303002011502E-2</v>
      </c>
      <c r="D346" s="13">
        <f>LN(B346/B345) - VLOOKUP(A346, 'Risk Free'!A$1:C$784, 3)/252</f>
        <v>-1.2566049033757534E-2</v>
      </c>
      <c r="E346" s="13">
        <f>'S&amp;P'!D347</f>
        <v>7.277934577125009E-3</v>
      </c>
    </row>
    <row r="347" spans="1:5" x14ac:dyDescent="0.25">
      <c r="A347" s="1">
        <v>43672</v>
      </c>
      <c r="B347">
        <v>93.360000999999997</v>
      </c>
      <c r="C347">
        <f t="shared" si="5"/>
        <v>-6.0868253168982729E-3</v>
      </c>
      <c r="D347" s="13">
        <f>LN(B347/B346) - VLOOKUP(A347, 'Risk Free'!A$1:C$784, 3)/252</f>
        <v>-6.1693649994379552E-3</v>
      </c>
      <c r="E347" s="13">
        <f>'S&amp;P'!D348</f>
        <v>-1.6995195870931552E-3</v>
      </c>
    </row>
    <row r="348" spans="1:5" x14ac:dyDescent="0.25">
      <c r="A348" s="1">
        <v>43675</v>
      </c>
      <c r="B348">
        <v>93.440002000000007</v>
      </c>
      <c r="C348">
        <f t="shared" si="5"/>
        <v>8.5654179450046384E-4</v>
      </c>
      <c r="D348" s="13">
        <f>LN(B348/B347) - VLOOKUP(A348, 'Risk Free'!A$1:C$784, 3)/252</f>
        <v>7.7439893735760672E-4</v>
      </c>
      <c r="E348" s="13">
        <f>'S&amp;P'!D349</f>
        <v>-2.662924764045884E-3</v>
      </c>
    </row>
    <row r="349" spans="1:5" x14ac:dyDescent="0.25">
      <c r="A349" s="1">
        <v>43676</v>
      </c>
      <c r="B349">
        <v>93.93</v>
      </c>
      <c r="C349">
        <f t="shared" si="5"/>
        <v>5.230283522397754E-3</v>
      </c>
      <c r="D349" s="13">
        <f>LN(B349/B348) - VLOOKUP(A349, 'Risk Free'!A$1:C$784, 3)/252</f>
        <v>5.1493311414453728E-3</v>
      </c>
      <c r="E349" s="13">
        <f>'S&amp;P'!D350</f>
        <v>-1.102614270022898E-2</v>
      </c>
    </row>
    <row r="350" spans="1:5" x14ac:dyDescent="0.25">
      <c r="A350" s="1">
        <v>43677</v>
      </c>
      <c r="B350">
        <v>91.910004000000001</v>
      </c>
      <c r="C350">
        <f t="shared" si="5"/>
        <v>-2.1739943115571272E-2</v>
      </c>
      <c r="D350" s="13">
        <f>LN(B350/B349) - VLOOKUP(A350, 'Risk Free'!A$1:C$784, 3)/252</f>
        <v>-2.1820895496523652E-2</v>
      </c>
      <c r="E350" s="13">
        <f>'S&amp;P'!D351</f>
        <v>-9.1201422823602787E-3</v>
      </c>
    </row>
    <row r="351" spans="1:5" x14ac:dyDescent="0.25">
      <c r="A351" s="1">
        <v>43678</v>
      </c>
      <c r="B351">
        <v>90.489998</v>
      </c>
      <c r="C351">
        <f t="shared" si="5"/>
        <v>-1.5570555629700821E-2</v>
      </c>
      <c r="D351" s="13">
        <f>LN(B351/B350) - VLOOKUP(A351, 'Risk Free'!A$1:C$784, 3)/252</f>
        <v>-1.5651111185256375E-2</v>
      </c>
      <c r="E351" s="13">
        <f>'S&amp;P'!D352</f>
        <v>-7.389544084613669E-3</v>
      </c>
    </row>
    <row r="352" spans="1:5" x14ac:dyDescent="0.25">
      <c r="A352" s="1">
        <v>43679</v>
      </c>
      <c r="B352">
        <v>89.43</v>
      </c>
      <c r="C352">
        <f t="shared" si="5"/>
        <v>-1.1783128903062056E-2</v>
      </c>
      <c r="D352" s="13">
        <f>LN(B352/B351) - VLOOKUP(A352, 'Risk Free'!A$1:C$784, 3)/252</f>
        <v>-1.1863287633220787E-2</v>
      </c>
      <c r="E352" s="13">
        <f>'S&amp;P'!D353</f>
        <v>-3.0309527162951759E-2</v>
      </c>
    </row>
    <row r="353" spans="1:5" x14ac:dyDescent="0.25">
      <c r="A353" s="1">
        <v>43682</v>
      </c>
      <c r="B353">
        <v>85.589995999999999</v>
      </c>
      <c r="C353">
        <f t="shared" si="5"/>
        <v>-4.3887789199004226E-2</v>
      </c>
      <c r="D353" s="13">
        <f>LN(B353/B352) - VLOOKUP(A353, 'Risk Free'!A$1:C$784, 3)/252</f>
        <v>-4.3967154278369308E-2</v>
      </c>
      <c r="E353" s="13">
        <f>'S&amp;P'!D354</f>
        <v>1.2853251796015252E-2</v>
      </c>
    </row>
    <row r="354" spans="1:5" x14ac:dyDescent="0.25">
      <c r="A354" s="1">
        <v>43683</v>
      </c>
      <c r="B354">
        <v>85.459998999999996</v>
      </c>
      <c r="C354">
        <f t="shared" si="5"/>
        <v>-1.5199886445876264E-3</v>
      </c>
      <c r="D354" s="13">
        <f>LN(B354/B353) - VLOOKUP(A354, 'Risk Free'!A$1:C$784, 3)/252</f>
        <v>-1.5997505493495312E-3</v>
      </c>
      <c r="E354" s="13">
        <f>'S&amp;P'!D355</f>
        <v>6.880244551312379E-4</v>
      </c>
    </row>
    <row r="355" spans="1:5" x14ac:dyDescent="0.25">
      <c r="A355" s="1">
        <v>43684</v>
      </c>
      <c r="B355">
        <v>86.480002999999996</v>
      </c>
      <c r="C355">
        <f t="shared" si="5"/>
        <v>1.1864789506555982E-2</v>
      </c>
      <c r="D355" s="13">
        <f>LN(B355/B354) - VLOOKUP(A355, 'Risk Free'!A$1:C$784, 3)/252</f>
        <v>1.1786218077984554E-2</v>
      </c>
      <c r="E355" s="13">
        <f>'S&amp;P'!D356</f>
        <v>1.8509854351764658E-2</v>
      </c>
    </row>
    <row r="356" spans="1:5" x14ac:dyDescent="0.25">
      <c r="A356" s="1">
        <v>43685</v>
      </c>
      <c r="B356">
        <v>87.629997000000003</v>
      </c>
      <c r="C356">
        <f t="shared" si="5"/>
        <v>1.321016281185361E-2</v>
      </c>
      <c r="D356" s="13">
        <f>LN(B356/B355) - VLOOKUP(A356, 'Risk Free'!A$1:C$784, 3)/252</f>
        <v>1.3131591383282182E-2</v>
      </c>
      <c r="E356" s="13">
        <f>'S&amp;P'!D357</f>
        <v>-6.716307537839852E-3</v>
      </c>
    </row>
    <row r="357" spans="1:5" x14ac:dyDescent="0.25">
      <c r="A357" s="1">
        <v>43686</v>
      </c>
      <c r="B357">
        <v>86.980002999999996</v>
      </c>
      <c r="C357">
        <f t="shared" si="5"/>
        <v>-7.4451291727284747E-3</v>
      </c>
      <c r="D357" s="13">
        <f>LN(B357/B356) - VLOOKUP(A357, 'Risk Free'!A$1:C$784, 3)/252</f>
        <v>-7.5229069505062529E-3</v>
      </c>
      <c r="E357" s="13">
        <f>'S&amp;P'!D358</f>
        <v>-1.2336322733148873E-2</v>
      </c>
    </row>
    <row r="358" spans="1:5" x14ac:dyDescent="0.25">
      <c r="A358" s="1">
        <v>43689</v>
      </c>
      <c r="B358">
        <v>84.709998999999996</v>
      </c>
      <c r="C358">
        <f t="shared" si="5"/>
        <v>-2.644459502170152E-2</v>
      </c>
      <c r="D358" s="13">
        <f>LN(B358/B357) - VLOOKUP(A358, 'Risk Free'!A$1:C$784, 3)/252</f>
        <v>-2.6522372799479298E-2</v>
      </c>
      <c r="E358" s="13">
        <f>'S&amp;P'!D359</f>
        <v>1.4805247509404675E-2</v>
      </c>
    </row>
    <row r="359" spans="1:5" x14ac:dyDescent="0.25">
      <c r="A359" s="1">
        <v>43690</v>
      </c>
      <c r="B359">
        <v>84.559997999999993</v>
      </c>
      <c r="C359">
        <f t="shared" si="5"/>
        <v>-1.7723287283407424E-3</v>
      </c>
      <c r="D359" s="13">
        <f>LN(B359/B358) - VLOOKUP(A359, 'Risk Free'!A$1:C$784, 3)/252</f>
        <v>-1.8501065061185202E-3</v>
      </c>
      <c r="E359" s="13">
        <f>'S&amp;P'!D360</f>
        <v>-2.9806553949281844E-2</v>
      </c>
    </row>
    <row r="360" spans="1:5" x14ac:dyDescent="0.25">
      <c r="A360" s="1">
        <v>43691</v>
      </c>
      <c r="B360">
        <v>81.949996999999996</v>
      </c>
      <c r="C360">
        <f t="shared" si="5"/>
        <v>-3.1352049327986603E-2</v>
      </c>
      <c r="D360" s="13">
        <f>LN(B360/B359) - VLOOKUP(A360, 'Risk Free'!A$1:C$784, 3)/252</f>
        <v>-3.1428239804177076E-2</v>
      </c>
      <c r="E360" s="13">
        <f>'S&amp;P'!D361</f>
        <v>2.387030433484092E-3</v>
      </c>
    </row>
    <row r="361" spans="1:5" x14ac:dyDescent="0.25">
      <c r="A361" s="1">
        <v>43692</v>
      </c>
      <c r="B361">
        <v>81.620002999999997</v>
      </c>
      <c r="C361">
        <f t="shared" si="5"/>
        <v>-4.0349018487943035E-3</v>
      </c>
      <c r="D361" s="13">
        <f>LN(B361/B360) - VLOOKUP(A361, 'Risk Free'!A$1:C$784, 3)/252</f>
        <v>-4.1091081980006525E-3</v>
      </c>
      <c r="E361" s="13">
        <f>'S&amp;P'!D362</f>
        <v>1.4250497083427616E-2</v>
      </c>
    </row>
    <row r="362" spans="1:5" x14ac:dyDescent="0.25">
      <c r="A362" s="1">
        <v>43693</v>
      </c>
      <c r="B362">
        <v>82.940002000000007</v>
      </c>
      <c r="C362">
        <f t="shared" si="5"/>
        <v>1.6043112198696259E-2</v>
      </c>
      <c r="D362" s="13">
        <f>LN(B362/B361) - VLOOKUP(A362, 'Risk Free'!A$1:C$784, 3)/252</f>
        <v>1.5970493151077212E-2</v>
      </c>
      <c r="E362" s="13">
        <f>'S&amp;P'!D363</f>
        <v>1.1957788476597909E-2</v>
      </c>
    </row>
    <row r="363" spans="1:5" x14ac:dyDescent="0.25">
      <c r="A363" s="1">
        <v>43696</v>
      </c>
      <c r="B363">
        <v>83.889999000000003</v>
      </c>
      <c r="C363">
        <f t="shared" si="5"/>
        <v>1.1388926005778914E-2</v>
      </c>
      <c r="D363" s="13">
        <f>LN(B363/B362) - VLOOKUP(A363, 'Risk Free'!A$1:C$784, 3)/252</f>
        <v>1.1313529180382089E-2</v>
      </c>
      <c r="E363" s="13">
        <f>'S&amp;P'!D364</f>
        <v>-8.0216489065461256E-3</v>
      </c>
    </row>
    <row r="364" spans="1:5" x14ac:dyDescent="0.25">
      <c r="A364" s="1">
        <v>43697</v>
      </c>
      <c r="B364">
        <v>84.029999000000004</v>
      </c>
      <c r="C364">
        <f t="shared" si="5"/>
        <v>1.6674611017838264E-3</v>
      </c>
      <c r="D364" s="13">
        <f>LN(B364/B363) - VLOOKUP(A364, 'Risk Free'!A$1:C$784, 3)/252</f>
        <v>1.592064276387001E-3</v>
      </c>
      <c r="E364" s="13">
        <f>'S&amp;P'!D365</f>
        <v>8.1364189979122627E-3</v>
      </c>
    </row>
    <row r="365" spans="1:5" x14ac:dyDescent="0.25">
      <c r="A365" s="1">
        <v>43698</v>
      </c>
      <c r="B365">
        <v>85.290001000000004</v>
      </c>
      <c r="C365">
        <f t="shared" si="5"/>
        <v>1.4883360016107022E-2</v>
      </c>
      <c r="D365" s="13">
        <f>LN(B365/B364) - VLOOKUP(A365, 'Risk Free'!A$1:C$784, 3)/252</f>
        <v>1.480677271451972E-2</v>
      </c>
      <c r="E365" s="13">
        <f>'S&amp;P'!D366</f>
        <v>-5.8398740725416486E-4</v>
      </c>
    </row>
    <row r="366" spans="1:5" x14ac:dyDescent="0.25">
      <c r="A366" s="1">
        <v>43699</v>
      </c>
      <c r="B366">
        <v>85.559997999999993</v>
      </c>
      <c r="C366">
        <f t="shared" si="5"/>
        <v>3.1606347830733378E-3</v>
      </c>
      <c r="D366" s="13">
        <f>LN(B366/B365) - VLOOKUP(A366, 'Risk Free'!A$1:C$784, 3)/252</f>
        <v>3.08285700529556E-3</v>
      </c>
      <c r="E366" s="13">
        <f>'S&amp;P'!D367</f>
        <v>-2.6365522859654059E-2</v>
      </c>
    </row>
    <row r="367" spans="1:5" x14ac:dyDescent="0.25">
      <c r="A367" s="1">
        <v>43700</v>
      </c>
      <c r="B367">
        <v>82.529999000000004</v>
      </c>
      <c r="C367">
        <f t="shared" si="5"/>
        <v>-3.6056009351008653E-2</v>
      </c>
      <c r="D367" s="13">
        <f>LN(B367/B366) - VLOOKUP(A367, 'Risk Free'!A$1:C$784, 3)/252</f>
        <v>-3.6132596652595952E-2</v>
      </c>
      <c r="E367" s="13">
        <f>'S&amp;P'!D368</f>
        <v>1.0845413396171203E-2</v>
      </c>
    </row>
    <row r="368" spans="1:5" x14ac:dyDescent="0.25">
      <c r="A368" s="1">
        <v>43703</v>
      </c>
      <c r="B368">
        <v>83.580001999999993</v>
      </c>
      <c r="C368">
        <f t="shared" si="5"/>
        <v>1.2642429461151704E-2</v>
      </c>
      <c r="D368" s="13">
        <f>LN(B368/B367) - VLOOKUP(A368, 'Risk Free'!A$1:C$784, 3)/252</f>
        <v>1.2564651683373926E-2</v>
      </c>
      <c r="E368" s="13">
        <f>'S&amp;P'!D369</f>
        <v>-3.2853160076691161E-3</v>
      </c>
    </row>
    <row r="369" spans="1:5" x14ac:dyDescent="0.25">
      <c r="A369" s="1">
        <v>43704</v>
      </c>
      <c r="B369">
        <v>81.940002000000007</v>
      </c>
      <c r="C369">
        <f t="shared" si="5"/>
        <v>-1.9816984422110329E-2</v>
      </c>
      <c r="D369" s="13">
        <f>LN(B369/B368) - VLOOKUP(A369, 'Risk Free'!A$1:C$784, 3)/252</f>
        <v>-1.9893968549094455E-2</v>
      </c>
      <c r="E369" s="13">
        <f>'S&amp;P'!D370</f>
        <v>6.446760234420478E-3</v>
      </c>
    </row>
    <row r="370" spans="1:5" x14ac:dyDescent="0.25">
      <c r="A370" s="1">
        <v>43705</v>
      </c>
      <c r="B370">
        <v>82.449996999999996</v>
      </c>
      <c r="C370">
        <f t="shared" si="5"/>
        <v>6.2047160930905074E-3</v>
      </c>
      <c r="D370" s="13">
        <f>LN(B370/B369) - VLOOKUP(A370, 'Risk Free'!A$1:C$784, 3)/252</f>
        <v>6.1273351407095554E-3</v>
      </c>
      <c r="E370" s="13">
        <f>'S&amp;P'!D371</f>
        <v>1.2530054486360128E-2</v>
      </c>
    </row>
    <row r="371" spans="1:5" x14ac:dyDescent="0.25">
      <c r="A371" s="1">
        <v>43706</v>
      </c>
      <c r="B371">
        <v>84.690002000000007</v>
      </c>
      <c r="C371">
        <f t="shared" si="5"/>
        <v>2.6805541929127631E-2</v>
      </c>
      <c r="D371" s="13">
        <f>LN(B371/B370) - VLOOKUP(A371, 'Risk Free'!A$1:C$784, 3)/252</f>
        <v>2.6728160976746677E-2</v>
      </c>
      <c r="E371" s="13">
        <f>'S&amp;P'!D372</f>
        <v>5.6523986877139525E-4</v>
      </c>
    </row>
    <row r="372" spans="1:5" x14ac:dyDescent="0.25">
      <c r="A372" s="1">
        <v>43707</v>
      </c>
      <c r="B372">
        <v>84.309997999999993</v>
      </c>
      <c r="C372">
        <f t="shared" si="5"/>
        <v>-4.4970963364409445E-3</v>
      </c>
      <c r="D372" s="13">
        <f>LN(B372/B371) - VLOOKUP(A372, 'Risk Free'!A$1:C$784, 3)/252</f>
        <v>-4.5744772888218965E-3</v>
      </c>
      <c r="E372" s="13">
        <f>'S&amp;P'!D373</f>
        <v>-7.0000135280917026E-3</v>
      </c>
    </row>
    <row r="373" spans="1:5" x14ac:dyDescent="0.25">
      <c r="A373" s="1">
        <v>43711</v>
      </c>
      <c r="B373">
        <v>83.150002000000001</v>
      </c>
      <c r="C373">
        <f t="shared" si="5"/>
        <v>-1.3854228520752685E-2</v>
      </c>
      <c r="D373" s="13">
        <f>LN(B373/B372) - VLOOKUP(A373, 'Risk Free'!A$1:C$784, 3)/252</f>
        <v>-1.3931212647736812E-2</v>
      </c>
      <c r="E373" s="13">
        <f>'S&amp;P'!D374</f>
        <v>1.0707134724764244E-2</v>
      </c>
    </row>
    <row r="374" spans="1:5" x14ac:dyDescent="0.25">
      <c r="A374" s="1">
        <v>43712</v>
      </c>
      <c r="B374">
        <v>83.910004000000001</v>
      </c>
      <c r="C374">
        <f t="shared" si="5"/>
        <v>9.0986138602468618E-3</v>
      </c>
      <c r="D374" s="13">
        <f>LN(B374/B373) - VLOOKUP(A374, 'Risk Free'!A$1:C$784, 3)/252</f>
        <v>9.0220265586595603E-3</v>
      </c>
      <c r="E374" s="13">
        <f>'S&amp;P'!D375</f>
        <v>1.2849335592625952E-2</v>
      </c>
    </row>
    <row r="375" spans="1:5" x14ac:dyDescent="0.25">
      <c r="A375" s="1">
        <v>43713</v>
      </c>
      <c r="B375">
        <v>85.839995999999999</v>
      </c>
      <c r="C375">
        <f t="shared" si="5"/>
        <v>2.2740208172019823E-2</v>
      </c>
      <c r="D375" s="13">
        <f>LN(B375/B374) - VLOOKUP(A375, 'Risk Free'!A$1:C$784, 3)/252</f>
        <v>2.266362087043252E-2</v>
      </c>
      <c r="E375" s="13">
        <f>'S&amp;P'!D376</f>
        <v>8.340134420848327E-4</v>
      </c>
    </row>
    <row r="376" spans="1:5" x14ac:dyDescent="0.25">
      <c r="A376" s="1">
        <v>43714</v>
      </c>
      <c r="B376">
        <v>86.300003000000004</v>
      </c>
      <c r="C376">
        <f t="shared" si="5"/>
        <v>5.3445811277188539E-3</v>
      </c>
      <c r="D376" s="13">
        <f>LN(B376/B375) - VLOOKUP(A376, 'Risk Free'!A$1:C$784, 3)/252</f>
        <v>5.2683906515283777E-3</v>
      </c>
      <c r="E376" s="13">
        <f>'S&amp;P'!D377</f>
        <v>-1.7019531750912836E-4</v>
      </c>
    </row>
    <row r="377" spans="1:5" x14ac:dyDescent="0.25">
      <c r="A377" s="1">
        <v>43717</v>
      </c>
      <c r="B377">
        <v>87.330001999999993</v>
      </c>
      <c r="C377">
        <f t="shared" si="5"/>
        <v>1.1864436475440382E-2</v>
      </c>
      <c r="D377" s="13">
        <f>LN(B377/B376) - VLOOKUP(A377, 'Risk Free'!A$1:C$784, 3)/252</f>
        <v>1.1788245999249906E-2</v>
      </c>
      <c r="E377" s="13">
        <f>'S&amp;P'!D378</f>
        <v>2.4647187864774745E-4</v>
      </c>
    </row>
    <row r="378" spans="1:5" x14ac:dyDescent="0.25">
      <c r="A378" s="1">
        <v>43718</v>
      </c>
      <c r="B378">
        <v>87.559997999999993</v>
      </c>
      <c r="C378">
        <f t="shared" si="5"/>
        <v>2.6301804859029517E-3</v>
      </c>
      <c r="D378" s="13">
        <f>LN(B378/B377) - VLOOKUP(A378, 'Risk Free'!A$1:C$784, 3)/252</f>
        <v>2.5543868351093008E-3</v>
      </c>
      <c r="E378" s="13">
        <f>'S&amp;P'!D379</f>
        <v>7.1274685746037566E-3</v>
      </c>
    </row>
    <row r="379" spans="1:5" x14ac:dyDescent="0.25">
      <c r="A379" s="1">
        <v>43719</v>
      </c>
      <c r="B379">
        <v>88.379997000000003</v>
      </c>
      <c r="C379">
        <f t="shared" si="5"/>
        <v>9.3214159450804388E-3</v>
      </c>
      <c r="D379" s="13">
        <f>LN(B379/B378) - VLOOKUP(A379, 'Risk Free'!A$1:C$784, 3)/252</f>
        <v>9.2452254688899626E-3</v>
      </c>
      <c r="E379" s="13">
        <f>'S&amp;P'!D380</f>
        <v>2.7991771340423639E-3</v>
      </c>
    </row>
    <row r="380" spans="1:5" x14ac:dyDescent="0.25">
      <c r="A380" s="1">
        <v>43720</v>
      </c>
      <c r="B380">
        <v>89.379997000000003</v>
      </c>
      <c r="C380">
        <f t="shared" si="5"/>
        <v>1.1251244182486929E-2</v>
      </c>
      <c r="D380" s="13">
        <f>LN(B380/B379) - VLOOKUP(A380, 'Risk Free'!A$1:C$784, 3)/252</f>
        <v>1.1175450531693278E-2</v>
      </c>
      <c r="E380" s="13">
        <f>'S&amp;P'!D381</f>
        <v>-8.0080891985247573E-4</v>
      </c>
    </row>
    <row r="381" spans="1:5" x14ac:dyDescent="0.25">
      <c r="A381" s="1">
        <v>43721</v>
      </c>
      <c r="B381">
        <v>91.349997999999999</v>
      </c>
      <c r="C381">
        <f t="shared" si="5"/>
        <v>2.1801350989451438E-2</v>
      </c>
      <c r="D381" s="13">
        <f>LN(B381/B380) - VLOOKUP(A381, 'Risk Free'!A$1:C$784, 3)/252</f>
        <v>2.1725160513260962E-2</v>
      </c>
      <c r="E381" s="13">
        <f>'S&amp;P'!D382</f>
        <v>-3.2179165583470942E-3</v>
      </c>
    </row>
    <row r="382" spans="1:5" x14ac:dyDescent="0.25">
      <c r="A382" s="1">
        <v>43724</v>
      </c>
      <c r="B382">
        <v>88.760002</v>
      </c>
      <c r="C382">
        <f t="shared" si="5"/>
        <v>-2.8762140333135216E-2</v>
      </c>
      <c r="D382" s="13">
        <f>LN(B382/B381) - VLOOKUP(A382, 'Risk Free'!A$1:C$784, 3)/252</f>
        <v>-2.883952128551617E-2</v>
      </c>
      <c r="E382" s="13">
        <f>'S&amp;P'!D383</f>
        <v>2.5010476355633547E-3</v>
      </c>
    </row>
    <row r="383" spans="1:5" x14ac:dyDescent="0.25">
      <c r="A383" s="1">
        <v>43725</v>
      </c>
      <c r="B383">
        <v>89.980002999999996</v>
      </c>
      <c r="C383">
        <f t="shared" si="5"/>
        <v>1.3651336156702835E-2</v>
      </c>
      <c r="D383" s="13">
        <f>LN(B383/B382) - VLOOKUP(A383, 'Risk Free'!A$1:C$784, 3)/252</f>
        <v>1.3573955204321883E-2</v>
      </c>
      <c r="E383" s="13">
        <f>'S&amp;P'!D384</f>
        <v>2.6682988414184096E-4</v>
      </c>
    </row>
    <row r="384" spans="1:5" x14ac:dyDescent="0.25">
      <c r="A384" s="1">
        <v>43726</v>
      </c>
      <c r="B384">
        <v>90.230002999999996</v>
      </c>
      <c r="C384">
        <f t="shared" si="5"/>
        <v>2.7745425010060601E-3</v>
      </c>
      <c r="D384" s="13">
        <f>LN(B384/B383) - VLOOKUP(A384, 'Risk Free'!A$1:C$784, 3)/252</f>
        <v>2.6987488502124091E-3</v>
      </c>
      <c r="E384" s="13">
        <f>'S&amp;P'!D385</f>
        <v>-5.5044965344055869E-5</v>
      </c>
    </row>
    <row r="385" spans="1:5" x14ac:dyDescent="0.25">
      <c r="A385" s="1">
        <v>43727</v>
      </c>
      <c r="B385">
        <v>89.419998000000007</v>
      </c>
      <c r="C385">
        <f t="shared" si="5"/>
        <v>-9.0176508153006207E-3</v>
      </c>
      <c r="D385" s="13">
        <f>LN(B385/B384) - VLOOKUP(A385, 'Risk Free'!A$1:C$784, 3)/252</f>
        <v>-9.0926508153006212E-3</v>
      </c>
      <c r="E385" s="13">
        <f>'S&amp;P'!D386</f>
        <v>-4.9818153095072676E-3</v>
      </c>
    </row>
    <row r="386" spans="1:5" x14ac:dyDescent="0.25">
      <c r="A386" s="1">
        <v>43728</v>
      </c>
      <c r="B386">
        <v>89.089995999999999</v>
      </c>
      <c r="C386">
        <f t="shared" si="5"/>
        <v>-3.6972986053393901E-3</v>
      </c>
      <c r="D386" s="13">
        <f>LN(B386/B385) - VLOOKUP(A386, 'Risk Free'!A$1:C$784, 3)/252</f>
        <v>-3.7715049545457391E-3</v>
      </c>
      <c r="E386" s="13">
        <f>'S&amp;P'!D387</f>
        <v>-1.7232438883073975E-4</v>
      </c>
    </row>
    <row r="387" spans="1:5" x14ac:dyDescent="0.25">
      <c r="A387" s="1">
        <v>43731</v>
      </c>
      <c r="B387">
        <v>88.209998999999996</v>
      </c>
      <c r="C387">
        <f t="shared" si="5"/>
        <v>-9.9267259000417468E-3</v>
      </c>
      <c r="D387" s="13">
        <f>LN(B387/B386) - VLOOKUP(A387, 'Risk Free'!A$1:C$784, 3)/252</f>
        <v>-1.0002122725438573E-2</v>
      </c>
      <c r="E387" s="13">
        <f>'S&amp;P'!D388</f>
        <v>-8.5266152642747596E-3</v>
      </c>
    </row>
    <row r="388" spans="1:5" x14ac:dyDescent="0.25">
      <c r="A388" s="1">
        <v>43732</v>
      </c>
      <c r="B388">
        <v>88.300003000000004</v>
      </c>
      <c r="C388">
        <f t="shared" ref="C388:C451" si="6">LN(B388/B387)</f>
        <v>1.0198176509064794E-3</v>
      </c>
      <c r="D388" s="13">
        <f>LN(B388/B387) - VLOOKUP(A388, 'Risk Free'!A$1:C$784, 3)/252</f>
        <v>9.4521447630330484E-4</v>
      </c>
      <c r="E388" s="13">
        <f>'S&amp;P'!D389</f>
        <v>6.0662662016244331E-3</v>
      </c>
    </row>
    <row r="389" spans="1:5" x14ac:dyDescent="0.25">
      <c r="A389" s="1">
        <v>43733</v>
      </c>
      <c r="B389">
        <v>89.169998000000007</v>
      </c>
      <c r="C389">
        <f t="shared" si="6"/>
        <v>9.804496132721165E-3</v>
      </c>
      <c r="D389" s="13">
        <f>LN(B389/B388) - VLOOKUP(A389, 'Risk Free'!A$1:C$784, 3)/252</f>
        <v>9.7310834343084674E-3</v>
      </c>
      <c r="E389" s="13">
        <f>'S&amp;P'!D390</f>
        <v>-2.5029028512376207E-3</v>
      </c>
    </row>
    <row r="390" spans="1:5" x14ac:dyDescent="0.25">
      <c r="A390" s="1">
        <v>43734</v>
      </c>
      <c r="B390">
        <v>88.449996999999996</v>
      </c>
      <c r="C390">
        <f t="shared" si="6"/>
        <v>-8.107251029393657E-3</v>
      </c>
      <c r="D390" s="13">
        <f>LN(B390/B389) - VLOOKUP(A390, 'Risk Free'!A$1:C$784, 3)/252</f>
        <v>-8.178282775425403E-3</v>
      </c>
      <c r="E390" s="13">
        <f>'S&amp;P'!D391</f>
        <v>-5.4003496816888543E-3</v>
      </c>
    </row>
    <row r="391" spans="1:5" x14ac:dyDescent="0.25">
      <c r="A391" s="1">
        <v>43735</v>
      </c>
      <c r="B391">
        <v>88.139999000000003</v>
      </c>
      <c r="C391">
        <f t="shared" si="6"/>
        <v>-3.5109386200718601E-3</v>
      </c>
      <c r="D391" s="13">
        <f>LN(B391/B390) - VLOOKUP(A391, 'Risk Free'!A$1:C$784, 3)/252</f>
        <v>-3.5807798899131298E-3</v>
      </c>
      <c r="E391" s="13">
        <f>'S&amp;P'!D392</f>
        <v>4.9619108116916626E-3</v>
      </c>
    </row>
    <row r="392" spans="1:5" x14ac:dyDescent="0.25">
      <c r="A392" s="1">
        <v>43738</v>
      </c>
      <c r="B392">
        <v>88.410004000000001</v>
      </c>
      <c r="C392">
        <f t="shared" si="6"/>
        <v>3.0586825932084945E-3</v>
      </c>
      <c r="D392" s="13">
        <f>LN(B392/B391) - VLOOKUP(A392, 'Risk Free'!A$1:C$784, 3)/252</f>
        <v>2.9856667201926214E-3</v>
      </c>
      <c r="E392" s="13">
        <f>'S&amp;P'!D393</f>
        <v>-1.2404765146691947E-2</v>
      </c>
    </row>
    <row r="393" spans="1:5" x14ac:dyDescent="0.25">
      <c r="A393" s="1">
        <v>43739</v>
      </c>
      <c r="B393">
        <v>87.839995999999999</v>
      </c>
      <c r="C393">
        <f t="shared" si="6"/>
        <v>-6.4681984375838837E-3</v>
      </c>
      <c r="D393" s="13">
        <f>LN(B393/B392) - VLOOKUP(A393, 'Risk Free'!A$1:C$784, 3)/252</f>
        <v>-6.5388333582188044E-3</v>
      </c>
      <c r="E393" s="13">
        <f>'S&amp;P'!D394</f>
        <v>-1.8134885833051305E-2</v>
      </c>
    </row>
    <row r="394" spans="1:5" x14ac:dyDescent="0.25">
      <c r="A394" s="1">
        <v>43740</v>
      </c>
      <c r="B394">
        <v>83.690002000000007</v>
      </c>
      <c r="C394">
        <f t="shared" si="6"/>
        <v>-4.8397412281378567E-2</v>
      </c>
      <c r="D394" s="13">
        <f>LN(B394/B393) - VLOOKUP(A394, 'Risk Free'!A$1:C$784, 3)/252</f>
        <v>-4.8466856725823008E-2</v>
      </c>
      <c r="E394" s="13">
        <f>'S&amp;P'!D395</f>
        <v>7.8741123954628733E-3</v>
      </c>
    </row>
    <row r="395" spans="1:5" x14ac:dyDescent="0.25">
      <c r="A395" s="1">
        <v>43741</v>
      </c>
      <c r="B395">
        <v>83.269997000000004</v>
      </c>
      <c r="C395">
        <f t="shared" si="6"/>
        <v>-5.0312157221536705E-3</v>
      </c>
      <c r="D395" s="13">
        <f>LN(B395/B394) - VLOOKUP(A395, 'Risk Free'!A$1:C$784, 3)/252</f>
        <v>-5.0974855634235115E-3</v>
      </c>
      <c r="E395" s="13">
        <f>'S&amp;P'!D396</f>
        <v>1.4050075002562433E-2</v>
      </c>
    </row>
    <row r="396" spans="1:5" x14ac:dyDescent="0.25">
      <c r="A396" s="1">
        <v>43742</v>
      </c>
      <c r="B396">
        <v>84.290001000000004</v>
      </c>
      <c r="C396">
        <f t="shared" si="6"/>
        <v>1.2174941652847762E-2</v>
      </c>
      <c r="D396" s="13">
        <f>LN(B396/B395) - VLOOKUP(A396, 'Risk Free'!A$1:C$784, 3)/252</f>
        <v>1.2108274986181096E-2</v>
      </c>
      <c r="E396" s="13">
        <f>'S&amp;P'!D397</f>
        <v>-4.5562194004465043E-3</v>
      </c>
    </row>
    <row r="397" spans="1:5" x14ac:dyDescent="0.25">
      <c r="A397" s="1">
        <v>43745</v>
      </c>
      <c r="B397">
        <v>84.849997999999999</v>
      </c>
      <c r="C397">
        <f t="shared" si="6"/>
        <v>6.6217222360330039E-3</v>
      </c>
      <c r="D397" s="13">
        <f>LN(B397/B396) - VLOOKUP(A397, 'Risk Free'!A$1:C$784, 3)/252</f>
        <v>6.553865093175861E-3</v>
      </c>
      <c r="E397" s="13">
        <f>'S&amp;P'!D398</f>
        <v>-1.5749833179950812E-2</v>
      </c>
    </row>
    <row r="398" spans="1:5" x14ac:dyDescent="0.25">
      <c r="A398" s="1">
        <v>43746</v>
      </c>
      <c r="B398">
        <v>84.690002000000007</v>
      </c>
      <c r="C398">
        <f t="shared" si="6"/>
        <v>-1.8874135601808688E-3</v>
      </c>
      <c r="D398" s="13">
        <f>LN(B398/B397) - VLOOKUP(A398, 'Risk Free'!A$1:C$784, 3)/252</f>
        <v>-1.9540802268475355E-3</v>
      </c>
      <c r="E398" s="13">
        <f>'S&amp;P'!D399</f>
        <v>8.9974772029774233E-3</v>
      </c>
    </row>
    <row r="399" spans="1:5" x14ac:dyDescent="0.25">
      <c r="A399" s="1">
        <v>43747</v>
      </c>
      <c r="B399">
        <v>86.459998999999996</v>
      </c>
      <c r="C399">
        <f t="shared" si="6"/>
        <v>2.0684313124397061E-2</v>
      </c>
      <c r="D399" s="13">
        <f>LN(B399/B398) - VLOOKUP(A399, 'Risk Free'!A$1:C$784, 3)/252</f>
        <v>2.0618440108524046E-2</v>
      </c>
      <c r="E399" s="13">
        <f>'S&amp;P'!D400</f>
        <v>6.3297326555748507E-3</v>
      </c>
    </row>
    <row r="400" spans="1:5" x14ac:dyDescent="0.25">
      <c r="A400" s="1">
        <v>43748</v>
      </c>
      <c r="B400">
        <v>87.339995999999999</v>
      </c>
      <c r="C400">
        <f t="shared" si="6"/>
        <v>1.0126634585939558E-2</v>
      </c>
      <c r="D400" s="13">
        <f>LN(B400/B399) - VLOOKUP(A400, 'Risk Free'!A$1:C$784, 3)/252</f>
        <v>1.0061158395463368E-2</v>
      </c>
      <c r="E400" s="13">
        <f>'S&amp;P'!D401</f>
        <v>1.0814057022668485E-2</v>
      </c>
    </row>
    <row r="401" spans="1:5" x14ac:dyDescent="0.25">
      <c r="A401" s="1">
        <v>43749</v>
      </c>
      <c r="B401">
        <v>87.150002000000001</v>
      </c>
      <c r="C401">
        <f t="shared" si="6"/>
        <v>-2.1777073444148895E-3</v>
      </c>
      <c r="D401" s="13">
        <f>LN(B401/B400) - VLOOKUP(A401, 'Risk Free'!A$1:C$784, 3)/252</f>
        <v>-2.2431835348910799E-3</v>
      </c>
      <c r="E401" s="13">
        <f>'S&amp;P'!D402</f>
        <v>0</v>
      </c>
    </row>
    <row r="402" spans="1:5" x14ac:dyDescent="0.25">
      <c r="A402" s="1">
        <v>43752</v>
      </c>
      <c r="B402">
        <v>86.970000999999996</v>
      </c>
      <c r="C402">
        <f t="shared" si="6"/>
        <v>-2.0675518150768024E-3</v>
      </c>
      <c r="D402" s="13"/>
      <c r="E402" s="13">
        <f>'S&amp;P'!D403</f>
        <v>9.8413559071565768E-3</v>
      </c>
    </row>
    <row r="403" spans="1:5" x14ac:dyDescent="0.25">
      <c r="A403" s="1">
        <v>43753</v>
      </c>
      <c r="B403">
        <v>87.879997000000003</v>
      </c>
      <c r="C403">
        <f t="shared" si="6"/>
        <v>1.0408970279057225E-2</v>
      </c>
      <c r="D403" s="13">
        <f>LN(B403/B402) - VLOOKUP(A403, 'Risk Free'!A$1:C$784, 3)/252</f>
        <v>1.034389091397786E-2</v>
      </c>
      <c r="E403" s="13">
        <f>'S&amp;P'!D404</f>
        <v>-2.0662303135905247E-3</v>
      </c>
    </row>
    <row r="404" spans="1:5" x14ac:dyDescent="0.25">
      <c r="A404" s="1">
        <v>43754</v>
      </c>
      <c r="B404">
        <v>89.699996999999996</v>
      </c>
      <c r="C404">
        <f t="shared" si="6"/>
        <v>2.0498522240984963E-2</v>
      </c>
      <c r="D404" s="13">
        <f>LN(B404/B403) - VLOOKUP(A404, 'Risk Free'!A$1:C$784, 3)/252</f>
        <v>2.0433839701302425E-2</v>
      </c>
      <c r="E404" s="13">
        <f>'S&amp;P'!D405</f>
        <v>2.6943361186600855E-3</v>
      </c>
    </row>
    <row r="405" spans="1:5" x14ac:dyDescent="0.25">
      <c r="A405" s="1">
        <v>43755</v>
      </c>
      <c r="B405">
        <v>89.459998999999996</v>
      </c>
      <c r="C405">
        <f t="shared" si="6"/>
        <v>-2.6791487934120207E-3</v>
      </c>
      <c r="D405" s="13">
        <f>LN(B405/B404) - VLOOKUP(A405, 'Risk Free'!A$1:C$784, 3)/252</f>
        <v>-2.7438313330945601E-3</v>
      </c>
      <c r="E405" s="13">
        <f>'S&amp;P'!D406</f>
        <v>-3.9917281853961619E-3</v>
      </c>
    </row>
    <row r="406" spans="1:5" x14ac:dyDescent="0.25">
      <c r="A406" s="1">
        <v>43756</v>
      </c>
      <c r="B406">
        <v>90.089995999999999</v>
      </c>
      <c r="C406">
        <f t="shared" si="6"/>
        <v>7.0175394367815551E-3</v>
      </c>
      <c r="D406" s="13">
        <f>LN(B406/B405) - VLOOKUP(A406, 'Risk Free'!A$1:C$784, 3)/252</f>
        <v>6.9528568970990152E-3</v>
      </c>
      <c r="E406" s="13">
        <f>'S&amp;P'!D407</f>
        <v>6.7830281327957943E-3</v>
      </c>
    </row>
    <row r="407" spans="1:5" x14ac:dyDescent="0.25">
      <c r="A407" s="1">
        <v>43759</v>
      </c>
      <c r="B407">
        <v>90.779999000000004</v>
      </c>
      <c r="C407">
        <f t="shared" si="6"/>
        <v>7.6298597493742173E-3</v>
      </c>
      <c r="D407" s="13">
        <f>LN(B407/B406) - VLOOKUP(A407, 'Risk Free'!A$1:C$784, 3)/252</f>
        <v>7.5647803842948521E-3</v>
      </c>
      <c r="E407" s="13">
        <f>'S&amp;P'!D408</f>
        <v>-3.6393414568961888E-3</v>
      </c>
    </row>
    <row r="408" spans="1:5" x14ac:dyDescent="0.25">
      <c r="A408" s="1">
        <v>43760</v>
      </c>
      <c r="B408">
        <v>89.709998999999996</v>
      </c>
      <c r="C408">
        <f t="shared" si="6"/>
        <v>-1.1856751588514576E-2</v>
      </c>
      <c r="D408" s="13">
        <f>LN(B408/B407) - VLOOKUP(A408, 'Risk Free'!A$1:C$784, 3)/252</f>
        <v>-1.1921037302800291E-2</v>
      </c>
      <c r="E408" s="13">
        <f>'S&amp;P'!D409</f>
        <v>2.7788078713574661E-3</v>
      </c>
    </row>
    <row r="409" spans="1:5" x14ac:dyDescent="0.25">
      <c r="A409" s="1">
        <v>43761</v>
      </c>
      <c r="B409">
        <v>89.900002000000001</v>
      </c>
      <c r="C409">
        <f t="shared" si="6"/>
        <v>2.1157293003526401E-3</v>
      </c>
      <c r="D409" s="13">
        <f>LN(B409/B408) - VLOOKUP(A409, 'Risk Free'!A$1:C$784, 3)/252</f>
        <v>2.0514435860669259E-3</v>
      </c>
      <c r="E409" s="13">
        <f>'S&amp;P'!D410</f>
        <v>1.8535188183899562E-3</v>
      </c>
    </row>
    <row r="410" spans="1:5" x14ac:dyDescent="0.25">
      <c r="A410" s="1">
        <v>43762</v>
      </c>
      <c r="B410">
        <v>89.809997999999993</v>
      </c>
      <c r="C410">
        <f t="shared" si="6"/>
        <v>-1.0016583108923799E-3</v>
      </c>
      <c r="D410" s="13">
        <f>LN(B410/B409) - VLOOKUP(A410, 'Risk Free'!A$1:C$784, 3)/252</f>
        <v>-1.0667376759717451E-3</v>
      </c>
      <c r="E410" s="13">
        <f>'S&amp;P'!D411</f>
        <v>3.9997437926853306E-3</v>
      </c>
    </row>
    <row r="411" spans="1:5" x14ac:dyDescent="0.25">
      <c r="A411" s="1">
        <v>43763</v>
      </c>
      <c r="B411">
        <v>91.639999000000003</v>
      </c>
      <c r="C411">
        <f t="shared" si="6"/>
        <v>2.0171541259406355E-2</v>
      </c>
      <c r="D411" s="13">
        <f>LN(B411/B410) - VLOOKUP(A411, 'Risk Free'!A$1:C$784, 3)/252</f>
        <v>2.0106858719723817E-2</v>
      </c>
      <c r="E411" s="13">
        <f>'S&amp;P'!D412</f>
        <v>5.501576060362264E-3</v>
      </c>
    </row>
    <row r="412" spans="1:5" x14ac:dyDescent="0.25">
      <c r="A412" s="1">
        <v>43766</v>
      </c>
      <c r="B412">
        <v>92.190002000000007</v>
      </c>
      <c r="C412">
        <f t="shared" si="6"/>
        <v>5.9838398318004344E-3</v>
      </c>
      <c r="D412" s="13">
        <f>LN(B412/B411) - VLOOKUP(A412, 'Risk Free'!A$1:C$784, 3)/252</f>
        <v>5.9195541175147198E-3</v>
      </c>
      <c r="E412" s="13">
        <f>'S&amp;P'!D413</f>
        <v>-8.9623435155988579E-4</v>
      </c>
    </row>
    <row r="413" spans="1:5" x14ac:dyDescent="0.25">
      <c r="A413" s="1">
        <v>43767</v>
      </c>
      <c r="B413">
        <v>91.029999000000004</v>
      </c>
      <c r="C413">
        <f t="shared" si="6"/>
        <v>-1.2662574973021814E-2</v>
      </c>
      <c r="D413" s="13">
        <f>LN(B413/B412) - VLOOKUP(A413, 'Risk Free'!A$1:C$784, 3)/252</f>
        <v>-1.2726067036513878E-2</v>
      </c>
      <c r="E413" s="13">
        <f>'S&amp;P'!D414</f>
        <v>3.1849523799543254E-3</v>
      </c>
    </row>
    <row r="414" spans="1:5" x14ac:dyDescent="0.25">
      <c r="A414" s="1">
        <v>43768</v>
      </c>
      <c r="B414">
        <v>91.669998000000007</v>
      </c>
      <c r="C414">
        <f t="shared" si="6"/>
        <v>7.0060386244875754E-3</v>
      </c>
      <c r="D414" s="13">
        <f>LN(B414/B413) - VLOOKUP(A414, 'Risk Free'!A$1:C$784, 3)/252</f>
        <v>6.9429433863923374E-3</v>
      </c>
      <c r="E414" s="13">
        <f>'S&amp;P'!D415</f>
        <v>-3.0873721487246048E-3</v>
      </c>
    </row>
    <row r="415" spans="1:5" x14ac:dyDescent="0.25">
      <c r="A415" s="1">
        <v>43769</v>
      </c>
      <c r="B415">
        <v>90.839995999999999</v>
      </c>
      <c r="C415">
        <f t="shared" si="6"/>
        <v>-9.0954769524042925E-3</v>
      </c>
      <c r="D415" s="13">
        <f>LN(B415/B414) - VLOOKUP(A415, 'Risk Free'!A$1:C$784, 3)/252</f>
        <v>-9.1553975873249274E-3</v>
      </c>
      <c r="E415" s="13">
        <f>'S&amp;P'!D416</f>
        <v>9.5568515229757286E-3</v>
      </c>
    </row>
    <row r="416" spans="1:5" x14ac:dyDescent="0.25">
      <c r="A416" s="1">
        <v>43770</v>
      </c>
      <c r="B416">
        <v>91.650002000000001</v>
      </c>
      <c r="C416">
        <f t="shared" si="6"/>
        <v>8.8773229039719199E-3</v>
      </c>
      <c r="D416" s="13">
        <f>LN(B416/B415) - VLOOKUP(A416, 'Risk Free'!A$1:C$784, 3)/252</f>
        <v>8.8181959198449355E-3</v>
      </c>
      <c r="E416" s="13">
        <f>'S&amp;P'!D417</f>
        <v>3.6376869931969385E-3</v>
      </c>
    </row>
    <row r="417" spans="1:5" x14ac:dyDescent="0.25">
      <c r="A417" s="1">
        <v>43773</v>
      </c>
      <c r="B417">
        <v>92.389999000000003</v>
      </c>
      <c r="C417">
        <f t="shared" si="6"/>
        <v>8.0417407511082575E-3</v>
      </c>
      <c r="D417" s="13">
        <f>LN(B417/B416) - VLOOKUP(A417, 'Risk Free'!A$1:C$784, 3)/252</f>
        <v>7.9822169415844479E-3</v>
      </c>
      <c r="E417" s="13">
        <f>'S&amp;P'!D418</f>
        <v>-1.2471487671216106E-3</v>
      </c>
    </row>
    <row r="418" spans="1:5" x14ac:dyDescent="0.25">
      <c r="A418" s="1">
        <v>43774</v>
      </c>
      <c r="B418">
        <v>93.120002999999997</v>
      </c>
      <c r="C418">
        <f t="shared" si="6"/>
        <v>7.8702793406505538E-3</v>
      </c>
      <c r="D418" s="13">
        <f>LN(B418/B417) - VLOOKUP(A418, 'Risk Free'!A$1:C$784, 3)/252</f>
        <v>7.8095650549362683E-3</v>
      </c>
      <c r="E418" s="13">
        <f>'S&amp;P'!D419</f>
        <v>6.4156489911368613E-4</v>
      </c>
    </row>
    <row r="419" spans="1:5" x14ac:dyDescent="0.25">
      <c r="A419" s="1">
        <v>43775</v>
      </c>
      <c r="B419">
        <v>93.339995999999999</v>
      </c>
      <c r="C419">
        <f t="shared" si="6"/>
        <v>2.3596814679648246E-3</v>
      </c>
      <c r="D419" s="13">
        <f>LN(B419/B418) - VLOOKUP(A419, 'Risk Free'!A$1:C$784, 3)/252</f>
        <v>2.2989671822505387E-3</v>
      </c>
      <c r="E419" s="13">
        <f>'S&amp;P'!D420</f>
        <v>2.6656926378311628E-3</v>
      </c>
    </row>
    <row r="420" spans="1:5" x14ac:dyDescent="0.25">
      <c r="A420" s="1">
        <v>43776</v>
      </c>
      <c r="B420">
        <v>93.800003000000004</v>
      </c>
      <c r="C420">
        <f t="shared" si="6"/>
        <v>4.9161903275341612E-3</v>
      </c>
      <c r="D420" s="13">
        <f>LN(B420/B419) - VLOOKUP(A420, 'Risk Free'!A$1:C$784, 3)/252</f>
        <v>4.8554760418198758E-3</v>
      </c>
      <c r="E420" s="13">
        <f>'S&amp;P'!D421</f>
        <v>2.4970382694655666E-3</v>
      </c>
    </row>
    <row r="421" spans="1:5" x14ac:dyDescent="0.25">
      <c r="A421" s="1">
        <v>43777</v>
      </c>
      <c r="B421">
        <v>93.440002000000007</v>
      </c>
      <c r="C421">
        <f t="shared" si="6"/>
        <v>-3.8453475110945884E-3</v>
      </c>
      <c r="D421" s="13">
        <f>LN(B421/B420) - VLOOKUP(A421, 'Risk Free'!A$1:C$784, 3)/252</f>
        <v>-3.9056649714120486E-3</v>
      </c>
      <c r="E421" s="13">
        <f>'S&amp;P'!D422</f>
        <v>0</v>
      </c>
    </row>
    <row r="422" spans="1:5" x14ac:dyDescent="0.25">
      <c r="A422" s="1">
        <v>43780</v>
      </c>
      <c r="B422">
        <v>93.529999000000004</v>
      </c>
      <c r="C422">
        <f t="shared" si="6"/>
        <v>9.6268927067649594E-4</v>
      </c>
      <c r="D422" s="13"/>
      <c r="E422" s="13">
        <f>'S&amp;P'!D423</f>
        <v>1.5014932761752981E-3</v>
      </c>
    </row>
    <row r="423" spans="1:5" x14ac:dyDescent="0.25">
      <c r="A423" s="1">
        <v>43781</v>
      </c>
      <c r="B423">
        <v>92.720000999999996</v>
      </c>
      <c r="C423">
        <f t="shared" si="6"/>
        <v>-8.6980199380471933E-3</v>
      </c>
      <c r="D423" s="13">
        <f>LN(B423/B422) - VLOOKUP(A423, 'Risk Free'!A$1:C$784, 3)/252</f>
        <v>-8.7599246999519546E-3</v>
      </c>
      <c r="E423" s="13">
        <f>'S&amp;P'!D424</f>
        <v>6.5018626056632337E-4</v>
      </c>
    </row>
    <row r="424" spans="1:5" x14ac:dyDescent="0.25">
      <c r="A424" s="1">
        <v>43782</v>
      </c>
      <c r="B424">
        <v>92.419998000000007</v>
      </c>
      <c r="C424">
        <f t="shared" si="6"/>
        <v>-3.2408260148732394E-3</v>
      </c>
      <c r="D424" s="13">
        <f>LN(B424/B423) - VLOOKUP(A424, 'Risk Free'!A$1:C$784, 3)/252</f>
        <v>-3.3019371259843506E-3</v>
      </c>
      <c r="E424" s="13">
        <f>'S&amp;P'!D425</f>
        <v>7.756319719843302E-4</v>
      </c>
    </row>
    <row r="425" spans="1:5" x14ac:dyDescent="0.25">
      <c r="A425" s="1">
        <v>43783</v>
      </c>
      <c r="B425">
        <v>92.519997000000004</v>
      </c>
      <c r="C425">
        <f t="shared" si="6"/>
        <v>1.0814211360338484E-3</v>
      </c>
      <c r="D425" s="13">
        <f>LN(B425/B424) - VLOOKUP(A425, 'Risk Free'!A$1:C$784, 3)/252</f>
        <v>1.0203100249227372E-3</v>
      </c>
      <c r="E425" s="13">
        <f>'S&amp;P'!D426</f>
        <v>7.6048923414889502E-3</v>
      </c>
    </row>
    <row r="426" spans="1:5" x14ac:dyDescent="0.25">
      <c r="A426" s="1">
        <v>43784</v>
      </c>
      <c r="B426">
        <v>92.510002</v>
      </c>
      <c r="C426">
        <f t="shared" si="6"/>
        <v>-1.0803653530498284E-4</v>
      </c>
      <c r="D426" s="13">
        <f>LN(B426/B425) - VLOOKUP(A426, 'Risk Free'!A$1:C$784, 3)/252</f>
        <v>-1.6914764641609396E-4</v>
      </c>
      <c r="E426" s="13">
        <f>'S&amp;P'!D427</f>
        <v>4.4189330959374398E-4</v>
      </c>
    </row>
    <row r="427" spans="1:5" x14ac:dyDescent="0.25">
      <c r="A427" s="1">
        <v>43787</v>
      </c>
      <c r="B427">
        <v>92.769997000000004</v>
      </c>
      <c r="C427">
        <f t="shared" si="6"/>
        <v>2.8065109246278772E-3</v>
      </c>
      <c r="D427" s="13">
        <f>LN(B427/B426) - VLOOKUP(A427, 'Risk Free'!A$1:C$784, 3)/252</f>
        <v>2.745399813516766E-3</v>
      </c>
      <c r="E427" s="13">
        <f>'S&amp;P'!D428</f>
        <v>-6.5384991809298398E-4</v>
      </c>
    </row>
    <row r="428" spans="1:5" x14ac:dyDescent="0.25">
      <c r="A428" s="1">
        <v>43788</v>
      </c>
      <c r="B428">
        <v>93.290001000000004</v>
      </c>
      <c r="C428">
        <f t="shared" si="6"/>
        <v>5.589652364992888E-3</v>
      </c>
      <c r="D428" s="13">
        <f>LN(B428/B427) - VLOOKUP(A428, 'Risk Free'!A$1:C$784, 3)/252</f>
        <v>5.5285412538817772E-3</v>
      </c>
      <c r="E428" s="13">
        <f>'S&amp;P'!D429</f>
        <v>-3.8243768743323452E-3</v>
      </c>
    </row>
    <row r="429" spans="1:5" x14ac:dyDescent="0.25">
      <c r="A429" s="1">
        <v>43789</v>
      </c>
      <c r="B429">
        <v>91.699996999999996</v>
      </c>
      <c r="C429">
        <f t="shared" si="6"/>
        <v>-1.7190585145089761E-2</v>
      </c>
      <c r="D429" s="13">
        <f>LN(B429/B428) - VLOOKUP(A429, 'Risk Free'!A$1:C$784, 3)/252</f>
        <v>-1.7251696256200873E-2</v>
      </c>
      <c r="E429" s="13">
        <f>'S&amp;P'!D430</f>
        <v>-1.6455391756429899E-3</v>
      </c>
    </row>
    <row r="430" spans="1:5" x14ac:dyDescent="0.25">
      <c r="A430" s="1">
        <v>43790</v>
      </c>
      <c r="B430">
        <v>90.970000999999996</v>
      </c>
      <c r="C430">
        <f t="shared" si="6"/>
        <v>-7.9925537204370862E-3</v>
      </c>
      <c r="D430" s="13">
        <f>LN(B430/B429) - VLOOKUP(A430, 'Risk Free'!A$1:C$784, 3)/252</f>
        <v>-8.0540616569450222E-3</v>
      </c>
      <c r="E430" s="13">
        <f>'S&amp;P'!D431</f>
        <v>2.1110660331833606E-3</v>
      </c>
    </row>
    <row r="431" spans="1:5" x14ac:dyDescent="0.25">
      <c r="A431" s="1">
        <v>43791</v>
      </c>
      <c r="B431">
        <v>91.779999000000004</v>
      </c>
      <c r="C431">
        <f t="shared" si="6"/>
        <v>8.8646052444620923E-3</v>
      </c>
      <c r="D431" s="13">
        <f>LN(B431/B430) - VLOOKUP(A431, 'Risk Free'!A$1:C$784, 3)/252</f>
        <v>8.8030973079541563E-3</v>
      </c>
      <c r="E431" s="13">
        <f>'S&amp;P'!D432</f>
        <v>7.4166003141095697E-3</v>
      </c>
    </row>
    <row r="432" spans="1:5" x14ac:dyDescent="0.25">
      <c r="A432" s="1">
        <v>43794</v>
      </c>
      <c r="B432">
        <v>92.519997000000004</v>
      </c>
      <c r="C432">
        <f t="shared" si="6"/>
        <v>8.0304068667490444E-3</v>
      </c>
      <c r="D432" s="13">
        <f>LN(B432/B431) - VLOOKUP(A432, 'Risk Free'!A$1:C$784, 3)/252</f>
        <v>7.9677084540506309E-3</v>
      </c>
      <c r="E432" s="13">
        <f>'S&amp;P'!D433</f>
        <v>2.1308215583026478E-3</v>
      </c>
    </row>
    <row r="433" spans="1:5" x14ac:dyDescent="0.25">
      <c r="A433" s="1">
        <v>43795</v>
      </c>
      <c r="B433">
        <v>92.760002</v>
      </c>
      <c r="C433">
        <f t="shared" si="6"/>
        <v>2.5907290105318748E-3</v>
      </c>
      <c r="D433" s="13">
        <f>LN(B433/B432) - VLOOKUP(A433, 'Risk Free'!A$1:C$784, 3)/252</f>
        <v>2.5284274232302874E-3</v>
      </c>
      <c r="E433" s="13">
        <f>'S&amp;P'!D434</f>
        <v>4.1026837658777078E-3</v>
      </c>
    </row>
    <row r="434" spans="1:5" x14ac:dyDescent="0.25">
      <c r="A434" s="1">
        <v>43796</v>
      </c>
      <c r="B434">
        <v>93.050003000000004</v>
      </c>
      <c r="C434">
        <f t="shared" si="6"/>
        <v>3.121481380641793E-3</v>
      </c>
      <c r="D434" s="13">
        <f>LN(B434/B433) - VLOOKUP(A434, 'Risk Free'!A$1:C$784, 3)/252</f>
        <v>3.058386142546555E-3</v>
      </c>
      <c r="E434" s="13">
        <f>'S&amp;P'!D435</f>
        <v>-4.0812219332509638E-3</v>
      </c>
    </row>
    <row r="435" spans="1:5" x14ac:dyDescent="0.25">
      <c r="A435" s="1">
        <v>43798</v>
      </c>
      <c r="B435">
        <v>92.800003000000004</v>
      </c>
      <c r="C435">
        <f t="shared" si="6"/>
        <v>-2.6903432092494242E-3</v>
      </c>
      <c r="D435" s="13">
        <f>LN(B435/B434) - VLOOKUP(A435, 'Risk Free'!A$1:C$784, 3)/252</f>
        <v>-2.7522479711541859E-3</v>
      </c>
      <c r="E435" s="13">
        <f>'S&amp;P'!D436</f>
        <v>-8.7308291335045536E-3</v>
      </c>
    </row>
    <row r="436" spans="1:5" x14ac:dyDescent="0.25">
      <c r="A436" s="1">
        <v>43801</v>
      </c>
      <c r="B436">
        <v>91.629997000000003</v>
      </c>
      <c r="C436">
        <f t="shared" si="6"/>
        <v>-1.2687975882988079E-2</v>
      </c>
      <c r="D436" s="13">
        <f>LN(B436/B435) - VLOOKUP(A436, 'Risk Free'!A$1:C$784, 3)/252</f>
        <v>-1.2750277470289666E-2</v>
      </c>
      <c r="E436" s="13">
        <f>'S&amp;P'!D437</f>
        <v>-6.7212829494848097E-3</v>
      </c>
    </row>
    <row r="437" spans="1:5" x14ac:dyDescent="0.25">
      <c r="A437" s="1">
        <v>43802</v>
      </c>
      <c r="B437">
        <v>88.870002999999997</v>
      </c>
      <c r="C437">
        <f t="shared" si="6"/>
        <v>-3.0584034729195863E-2</v>
      </c>
      <c r="D437" s="13">
        <f>LN(B437/B436) - VLOOKUP(A437, 'Risk Free'!A$1:C$784, 3)/252</f>
        <v>-3.0645145840306975E-2</v>
      </c>
      <c r="E437" s="13">
        <f>'S&amp;P'!D438</f>
        <v>6.2433212255298869E-3</v>
      </c>
    </row>
    <row r="438" spans="1:5" x14ac:dyDescent="0.25">
      <c r="A438" s="1">
        <v>43803</v>
      </c>
      <c r="B438">
        <v>88.169998000000007</v>
      </c>
      <c r="C438">
        <f t="shared" si="6"/>
        <v>-7.9079150920735621E-3</v>
      </c>
      <c r="D438" s="13">
        <f>LN(B438/B437) - VLOOKUP(A438, 'Risk Free'!A$1:C$784, 3)/252</f>
        <v>-7.9682325523910223E-3</v>
      </c>
      <c r="E438" s="13">
        <f>'S&amp;P'!D439</f>
        <v>1.4392313571163625E-3</v>
      </c>
    </row>
    <row r="439" spans="1:5" x14ac:dyDescent="0.25">
      <c r="A439" s="1">
        <v>43804</v>
      </c>
      <c r="B439">
        <v>87.860000999999997</v>
      </c>
      <c r="C439">
        <f t="shared" si="6"/>
        <v>-3.5220964861059595E-3</v>
      </c>
      <c r="D439" s="13">
        <f>LN(B439/B438) - VLOOKUP(A439, 'Risk Free'!A$1:C$784, 3)/252</f>
        <v>-3.5820171210265944E-3</v>
      </c>
      <c r="E439" s="13">
        <f>'S&amp;P'!D440</f>
        <v>9.0347282308445211E-3</v>
      </c>
    </row>
    <row r="440" spans="1:5" x14ac:dyDescent="0.25">
      <c r="A440" s="1">
        <v>43805</v>
      </c>
      <c r="B440">
        <v>88.580001999999993</v>
      </c>
      <c r="C440">
        <f t="shared" si="6"/>
        <v>8.1614711441349713E-3</v>
      </c>
      <c r="D440" s="13">
        <f>LN(B440/B439) - VLOOKUP(A440, 'Risk Free'!A$1:C$784, 3)/252</f>
        <v>8.1019473346111617E-3</v>
      </c>
      <c r="E440" s="13">
        <f>'S&amp;P'!D441</f>
        <v>-3.2277698011429572E-3</v>
      </c>
    </row>
    <row r="441" spans="1:5" x14ac:dyDescent="0.25">
      <c r="A441" s="1">
        <v>43808</v>
      </c>
      <c r="B441">
        <v>87.610000999999997</v>
      </c>
      <c r="C441">
        <f t="shared" si="6"/>
        <v>-1.1010962981017449E-2</v>
      </c>
      <c r="D441" s="13">
        <f>LN(B441/B440) - VLOOKUP(A441, 'Risk Free'!A$1:C$784, 3)/252</f>
        <v>-1.1070883615938084E-2</v>
      </c>
      <c r="E441" s="13">
        <f>'S&amp;P'!D442</f>
        <v>-1.1582691460078475E-3</v>
      </c>
    </row>
    <row r="442" spans="1:5" x14ac:dyDescent="0.25">
      <c r="A442" s="1">
        <v>43809</v>
      </c>
      <c r="B442">
        <v>86.510002</v>
      </c>
      <c r="C442">
        <f t="shared" si="6"/>
        <v>-1.2635120781497233E-2</v>
      </c>
      <c r="D442" s="13">
        <f>LN(B442/B441) - VLOOKUP(A442, 'Risk Free'!A$1:C$784, 3)/252</f>
        <v>-1.2695835067211518E-2</v>
      </c>
      <c r="E442" s="13">
        <f>'S&amp;P'!D443</f>
        <v>2.8428699547328375E-3</v>
      </c>
    </row>
    <row r="443" spans="1:5" x14ac:dyDescent="0.25">
      <c r="A443" s="1">
        <v>43810</v>
      </c>
      <c r="B443">
        <v>87.019997000000004</v>
      </c>
      <c r="C443">
        <f t="shared" si="6"/>
        <v>5.8779055067028066E-3</v>
      </c>
      <c r="D443" s="13">
        <f>LN(B443/B442) - VLOOKUP(A443, 'Risk Free'!A$1:C$784, 3)/252</f>
        <v>5.8167943955916958E-3</v>
      </c>
      <c r="E443" s="13">
        <f>'S&amp;P'!D444</f>
        <v>8.4778942141403215E-3</v>
      </c>
    </row>
    <row r="444" spans="1:5" x14ac:dyDescent="0.25">
      <c r="A444" s="1">
        <v>43811</v>
      </c>
      <c r="B444">
        <v>88.470000999999996</v>
      </c>
      <c r="C444">
        <f t="shared" si="6"/>
        <v>1.6525579980861054E-2</v>
      </c>
      <c r="D444" s="13">
        <f>LN(B444/B443) - VLOOKUP(A444, 'Risk Free'!A$1:C$784, 3)/252</f>
        <v>1.6464865695146769E-2</v>
      </c>
      <c r="E444" s="13">
        <f>'S&amp;P'!D445</f>
        <v>1.147420428031004E-5</v>
      </c>
    </row>
    <row r="445" spans="1:5" x14ac:dyDescent="0.25">
      <c r="A445" s="1">
        <v>43812</v>
      </c>
      <c r="B445">
        <v>87.580001999999993</v>
      </c>
      <c r="C445">
        <f t="shared" si="6"/>
        <v>-1.0110838589045171E-2</v>
      </c>
      <c r="D445" s="13">
        <f>LN(B445/B444) - VLOOKUP(A445, 'Risk Free'!A$1:C$784, 3)/252</f>
        <v>-1.0171949700156281E-2</v>
      </c>
      <c r="E445" s="13">
        <f>'S&amp;P'!D446</f>
        <v>7.0612805401264944E-3</v>
      </c>
    </row>
    <row r="446" spans="1:5" x14ac:dyDescent="0.25">
      <c r="A446" s="1">
        <v>43815</v>
      </c>
      <c r="B446">
        <v>88.629997000000003</v>
      </c>
      <c r="C446">
        <f t="shared" si="6"/>
        <v>1.1917682692206093E-2</v>
      </c>
      <c r="D446" s="13">
        <f>LN(B446/B445) - VLOOKUP(A446, 'Risk Free'!A$1:C$784, 3)/252</f>
        <v>1.1856571581094983E-2</v>
      </c>
      <c r="E446" s="13">
        <f>'S&amp;P'!D447</f>
        <v>2.7450032526281788E-4</v>
      </c>
    </row>
    <row r="447" spans="1:5" x14ac:dyDescent="0.25">
      <c r="A447" s="1">
        <v>43816</v>
      </c>
      <c r="B447">
        <v>89.360000999999997</v>
      </c>
      <c r="C447">
        <f t="shared" si="6"/>
        <v>8.2027990499125413E-3</v>
      </c>
      <c r="D447" s="13">
        <f>LN(B447/B446) - VLOOKUP(A447, 'Risk Free'!A$1:C$784, 3)/252</f>
        <v>8.1420847641982558E-3</v>
      </c>
      <c r="E447" s="13">
        <f>'S&amp;P'!D448</f>
        <v>-4.9306814588133277E-4</v>
      </c>
    </row>
    <row r="448" spans="1:5" x14ac:dyDescent="0.25">
      <c r="A448" s="1">
        <v>43817</v>
      </c>
      <c r="B448">
        <v>88.839995999999999</v>
      </c>
      <c r="C448">
        <f t="shared" si="6"/>
        <v>-5.8362119501725023E-3</v>
      </c>
      <c r="D448" s="13">
        <f>LN(B448/B447) - VLOOKUP(A448, 'Risk Free'!A$1:C$784, 3)/252</f>
        <v>-5.8969262358867878E-3</v>
      </c>
      <c r="E448" s="13">
        <f>'S&amp;P'!D449</f>
        <v>4.3881974884721515E-3</v>
      </c>
    </row>
    <row r="449" spans="1:5" x14ac:dyDescent="0.25">
      <c r="A449" s="1">
        <v>43818</v>
      </c>
      <c r="B449">
        <v>89.220000999999996</v>
      </c>
      <c r="C449">
        <f t="shared" si="6"/>
        <v>4.2682869069057463E-3</v>
      </c>
      <c r="D449" s="13">
        <f>LN(B449/B448) - VLOOKUP(A449, 'Risk Free'!A$1:C$784, 3)/252</f>
        <v>4.2071757957946355E-3</v>
      </c>
      <c r="E449" s="13">
        <f>'S&amp;P'!D450</f>
        <v>4.8711335225298108E-3</v>
      </c>
    </row>
    <row r="450" spans="1:5" x14ac:dyDescent="0.25">
      <c r="A450" s="1">
        <v>43819</v>
      </c>
      <c r="B450">
        <v>89.279999000000004</v>
      </c>
      <c r="C450">
        <f t="shared" si="6"/>
        <v>6.7224652391616093E-4</v>
      </c>
      <c r="D450" s="13">
        <f>LN(B450/B449) - VLOOKUP(A450, 'Risk Free'!A$1:C$784, 3)/252</f>
        <v>6.1073858740822438E-4</v>
      </c>
      <c r="E450" s="13">
        <f>'S&amp;P'!D451</f>
        <v>8.038518284007181E-4</v>
      </c>
    </row>
    <row r="451" spans="1:5" x14ac:dyDescent="0.25">
      <c r="A451" s="1">
        <v>43822</v>
      </c>
      <c r="B451">
        <v>89.440002000000007</v>
      </c>
      <c r="C451">
        <f t="shared" si="6"/>
        <v>1.7905443358645333E-3</v>
      </c>
      <c r="D451" s="13">
        <f>LN(B451/B450) - VLOOKUP(A451, 'Risk Free'!A$1:C$784, 3)/252</f>
        <v>1.7286395739597713E-3</v>
      </c>
      <c r="E451" s="13">
        <f>'S&amp;P'!D452</f>
        <v>-2.5693585447329514E-4</v>
      </c>
    </row>
    <row r="452" spans="1:5" x14ac:dyDescent="0.25">
      <c r="A452" s="1">
        <v>43823</v>
      </c>
      <c r="B452">
        <v>89.150002000000001</v>
      </c>
      <c r="C452">
        <f t="shared" ref="C452:C515" si="7">LN(B452/B451)</f>
        <v>-3.2476650248994404E-3</v>
      </c>
      <c r="D452" s="13">
        <f>LN(B452/B451) - VLOOKUP(A452, 'Risk Free'!A$1:C$784, 3)/252</f>
        <v>-3.3091729614073769E-3</v>
      </c>
      <c r="E452" s="13">
        <f>'S&amp;P'!D453</f>
        <v>5.053545245563674E-3</v>
      </c>
    </row>
    <row r="453" spans="1:5" x14ac:dyDescent="0.25">
      <c r="A453" s="1">
        <v>43825</v>
      </c>
      <c r="B453">
        <v>89.260002</v>
      </c>
      <c r="C453">
        <f t="shared" si="7"/>
        <v>1.2331148643275837E-3</v>
      </c>
      <c r="D453" s="13">
        <f>LN(B453/B452) - VLOOKUP(A453, 'Risk Free'!A$1:C$784, 3)/252</f>
        <v>1.1716069278196472E-3</v>
      </c>
      <c r="E453" s="13">
        <f>'S&amp;P'!D454</f>
        <v>-2.7160127069408968E-5</v>
      </c>
    </row>
    <row r="454" spans="1:5" x14ac:dyDescent="0.25">
      <c r="A454" s="1">
        <v>43826</v>
      </c>
      <c r="B454">
        <v>88.370002999999997</v>
      </c>
      <c r="C454">
        <f t="shared" si="7"/>
        <v>-1.0020902129491752E-2</v>
      </c>
      <c r="D454" s="13">
        <f>LN(B454/B453) - VLOOKUP(A454, 'Risk Free'!A$1:C$784, 3)/252</f>
        <v>-1.0082013240602863E-2</v>
      </c>
      <c r="E454" s="13">
        <f>'S&amp;P'!D455</f>
        <v>-5.8587132886877002E-3</v>
      </c>
    </row>
    <row r="455" spans="1:5" x14ac:dyDescent="0.25">
      <c r="A455" s="1">
        <v>43829</v>
      </c>
      <c r="B455">
        <v>87.959998999999996</v>
      </c>
      <c r="C455">
        <f t="shared" si="7"/>
        <v>-4.650425160328593E-3</v>
      </c>
      <c r="D455" s="13">
        <f>LN(B455/B454) - VLOOKUP(A455, 'Risk Free'!A$1:C$784, 3)/252</f>
        <v>-4.7115362714397037E-3</v>
      </c>
      <c r="E455" s="13">
        <f>'S&amp;P'!D456</f>
        <v>2.8813762421762753E-3</v>
      </c>
    </row>
    <row r="456" spans="1:5" x14ac:dyDescent="0.25">
      <c r="A456" s="1">
        <v>43830</v>
      </c>
      <c r="B456">
        <v>88.089995999999999</v>
      </c>
      <c r="C456">
        <f t="shared" si="7"/>
        <v>1.4768193958416438E-3</v>
      </c>
      <c r="D456" s="13">
        <f>LN(B456/B455) - VLOOKUP(A456, 'Risk Free'!A$1:C$784, 3)/252</f>
        <v>1.4165019355241834E-3</v>
      </c>
      <c r="E456" s="13">
        <f>'S&amp;P'!D457</f>
        <v>8.283953819772533E-3</v>
      </c>
    </row>
    <row r="457" spans="1:5" x14ac:dyDescent="0.25">
      <c r="A457" s="1">
        <v>43832</v>
      </c>
      <c r="B457">
        <v>89.739998</v>
      </c>
      <c r="C457">
        <f t="shared" si="7"/>
        <v>1.8557604547633385E-2</v>
      </c>
      <c r="D457" s="13">
        <f>LN(B457/B456) - VLOOKUP(A457, 'Risk Free'!A$1:C$784, 3)/252</f>
        <v>1.849768391271275E-2</v>
      </c>
      <c r="E457" s="13">
        <f>'S&amp;P'!D458</f>
        <v>-7.1440365622105857E-3</v>
      </c>
    </row>
    <row r="458" spans="1:5" x14ac:dyDescent="0.25">
      <c r="A458" s="1">
        <v>43833</v>
      </c>
      <c r="B458">
        <v>87.900002000000001</v>
      </c>
      <c r="C458">
        <f t="shared" si="7"/>
        <v>-2.0716750816971684E-2</v>
      </c>
      <c r="D458" s="13">
        <f>LN(B458/B457) - VLOOKUP(A458, 'Risk Free'!A$1:C$784, 3)/252</f>
        <v>-2.0775877801098668E-2</v>
      </c>
      <c r="E458" s="13">
        <f>'S&amp;P'!D459</f>
        <v>3.4664520726082671E-3</v>
      </c>
    </row>
    <row r="459" spans="1:5" x14ac:dyDescent="0.25">
      <c r="A459" s="1">
        <v>43836</v>
      </c>
      <c r="B459">
        <v>87.699996999999996</v>
      </c>
      <c r="C459">
        <f t="shared" si="7"/>
        <v>-2.2779622736485263E-3</v>
      </c>
      <c r="D459" s="13">
        <f>LN(B459/B458) - VLOOKUP(A459, 'Risk Free'!A$1:C$784, 3)/252</f>
        <v>-2.3386765593628122E-3</v>
      </c>
      <c r="E459" s="13">
        <f>'S&amp;P'!D460</f>
        <v>-2.867065577810371E-3</v>
      </c>
    </row>
    <row r="460" spans="1:5" x14ac:dyDescent="0.25">
      <c r="A460" s="1">
        <v>43837</v>
      </c>
      <c r="B460">
        <v>86.769997000000004</v>
      </c>
      <c r="C460">
        <f t="shared" si="7"/>
        <v>-1.0660959939374869E-2</v>
      </c>
      <c r="D460" s="13">
        <f>LN(B460/B459) - VLOOKUP(A460, 'Risk Free'!A$1:C$784, 3)/252</f>
        <v>-1.0720880574295504E-2</v>
      </c>
      <c r="E460" s="13">
        <f>'S&amp;P'!D461</f>
        <v>4.8305167238162118E-3</v>
      </c>
    </row>
    <row r="461" spans="1:5" x14ac:dyDescent="0.25">
      <c r="A461" s="1">
        <v>43838</v>
      </c>
      <c r="B461">
        <v>87.300003000000004</v>
      </c>
      <c r="C461">
        <f t="shared" si="7"/>
        <v>6.0895919785809646E-3</v>
      </c>
      <c r="D461" s="13">
        <f>LN(B461/B460) - VLOOKUP(A461, 'Risk Free'!A$1:C$784, 3)/252</f>
        <v>6.0296713436603297E-3</v>
      </c>
      <c r="E461" s="13">
        <f>'S&amp;P'!D462</f>
        <v>6.5733234026550385E-3</v>
      </c>
    </row>
    <row r="462" spans="1:5" x14ac:dyDescent="0.25">
      <c r="A462" s="1">
        <v>43839</v>
      </c>
      <c r="B462">
        <v>87.949996999999996</v>
      </c>
      <c r="C462">
        <f t="shared" si="7"/>
        <v>7.4179398634594881E-3</v>
      </c>
      <c r="D462" s="13">
        <f>LN(B462/B461) - VLOOKUP(A462, 'Risk Free'!A$1:C$784, 3)/252</f>
        <v>7.3580192285388531E-3</v>
      </c>
      <c r="E462" s="13">
        <f>'S&amp;P'!D463</f>
        <v>-2.9192279399668868E-3</v>
      </c>
    </row>
    <row r="463" spans="1:5" x14ac:dyDescent="0.25">
      <c r="A463" s="1">
        <v>43840</v>
      </c>
      <c r="B463">
        <v>87.309997999999993</v>
      </c>
      <c r="C463">
        <f t="shared" si="7"/>
        <v>-7.3034561574442441E-3</v>
      </c>
      <c r="D463" s="13">
        <f>LN(B463/B462) - VLOOKUP(A463, 'Risk Free'!A$1:C$784, 3)/252</f>
        <v>-7.363376792364879E-3</v>
      </c>
      <c r="E463" s="13">
        <f>'S&amp;P'!D464</f>
        <v>6.8909484812050724E-3</v>
      </c>
    </row>
    <row r="464" spans="1:5" x14ac:dyDescent="0.25">
      <c r="A464" s="1">
        <v>43843</v>
      </c>
      <c r="B464">
        <v>86.889999000000003</v>
      </c>
      <c r="C464">
        <f t="shared" si="7"/>
        <v>-4.8220415735221005E-3</v>
      </c>
      <c r="D464" s="13">
        <f>LN(B464/B463) - VLOOKUP(A464, 'Risk Free'!A$1:C$784, 3)/252</f>
        <v>-4.8831526846332112E-3</v>
      </c>
      <c r="E464" s="13">
        <f>'S&amp;P'!D465</f>
        <v>-1.5767978428838948E-3</v>
      </c>
    </row>
    <row r="465" spans="1:5" x14ac:dyDescent="0.25">
      <c r="A465" s="1">
        <v>43844</v>
      </c>
      <c r="B465">
        <v>87.849997999999999</v>
      </c>
      <c r="C465">
        <f t="shared" si="7"/>
        <v>1.0987852524717038E-2</v>
      </c>
      <c r="D465" s="13">
        <f>LN(B465/B464) - VLOOKUP(A465, 'Risk Free'!A$1:C$784, 3)/252</f>
        <v>1.0926741413605928E-2</v>
      </c>
      <c r="E465" s="13">
        <f>'S&amp;P'!D466</f>
        <v>1.8072975122322042E-3</v>
      </c>
    </row>
    <row r="466" spans="1:5" x14ac:dyDescent="0.25">
      <c r="A466" s="1">
        <v>43845</v>
      </c>
      <c r="B466">
        <v>88.290001000000004</v>
      </c>
      <c r="C466">
        <f t="shared" si="7"/>
        <v>4.9960703727746263E-3</v>
      </c>
      <c r="D466" s="13">
        <f>LN(B466/B465) - VLOOKUP(A466, 'Risk Free'!A$1:C$784, 3)/252</f>
        <v>4.9349592616635156E-3</v>
      </c>
      <c r="E466" s="13">
        <f>'S&amp;P'!D467</f>
        <v>8.2714241718838798E-3</v>
      </c>
    </row>
    <row r="467" spans="1:5" x14ac:dyDescent="0.25">
      <c r="A467" s="1">
        <v>43846</v>
      </c>
      <c r="B467">
        <v>89.540001000000004</v>
      </c>
      <c r="C467">
        <f t="shared" si="7"/>
        <v>1.4058601741210335E-2</v>
      </c>
      <c r="D467" s="13">
        <f>LN(B467/B466) - VLOOKUP(A467, 'Risk Free'!A$1:C$784, 3)/252</f>
        <v>1.3998284280892875E-2</v>
      </c>
      <c r="E467" s="13">
        <f>'S&amp;P'!D468</f>
        <v>3.793991432007344E-3</v>
      </c>
    </row>
    <row r="468" spans="1:5" x14ac:dyDescent="0.25">
      <c r="A468" s="1">
        <v>43847</v>
      </c>
      <c r="B468">
        <v>89.699996999999996</v>
      </c>
      <c r="C468">
        <f t="shared" si="7"/>
        <v>1.7852716389214066E-3</v>
      </c>
      <c r="D468" s="13">
        <f>LN(B468/B467) - VLOOKUP(A468, 'Risk Free'!A$1:C$784, 3)/252</f>
        <v>1.7245573532071209E-3</v>
      </c>
      <c r="E468" s="13">
        <f>'S&amp;P'!D469</f>
        <v>-2.716191222856712E-3</v>
      </c>
    </row>
    <row r="469" spans="1:5" x14ac:dyDescent="0.25">
      <c r="A469" s="1">
        <v>43851</v>
      </c>
      <c r="B469">
        <v>85.790001000000004</v>
      </c>
      <c r="C469">
        <f t="shared" si="7"/>
        <v>-4.4568274378689723E-2</v>
      </c>
      <c r="D469" s="13">
        <f>LN(B469/B468) - VLOOKUP(A469, 'Risk Free'!A$1:C$784, 3)/252</f>
        <v>-4.4628988664404012E-2</v>
      </c>
      <c r="E469" s="13">
        <f>'S&amp;P'!D470</f>
        <v>2.2872859937764873E-4</v>
      </c>
    </row>
    <row r="470" spans="1:5" x14ac:dyDescent="0.25">
      <c r="A470" s="1">
        <v>43852</v>
      </c>
      <c r="B470">
        <v>83.339995999999999</v>
      </c>
      <c r="C470">
        <f t="shared" si="7"/>
        <v>-2.8973883243098159E-2</v>
      </c>
      <c r="D470" s="13">
        <f>LN(B470/B469) - VLOOKUP(A470, 'Risk Free'!A$1:C$784, 3)/252</f>
        <v>-2.903420070341562E-2</v>
      </c>
      <c r="E470" s="13">
        <f>'S&amp;P'!D471</f>
        <v>1.0799969868282499E-3</v>
      </c>
    </row>
    <row r="471" spans="1:5" x14ac:dyDescent="0.25">
      <c r="A471" s="1">
        <v>43853</v>
      </c>
      <c r="B471">
        <v>84.879997000000003</v>
      </c>
      <c r="C471">
        <f t="shared" si="7"/>
        <v>1.8309880963566071E-2</v>
      </c>
      <c r="D471" s="13">
        <f>LN(B471/B470) - VLOOKUP(A471, 'Risk Free'!A$1:C$784, 3)/252</f>
        <v>1.8249563503248609E-2</v>
      </c>
      <c r="E471" s="13">
        <f>'S&amp;P'!D472</f>
        <v>-9.1431894248573103E-3</v>
      </c>
    </row>
    <row r="472" spans="1:5" x14ac:dyDescent="0.25">
      <c r="A472" s="1">
        <v>43854</v>
      </c>
      <c r="B472">
        <v>81.900002000000001</v>
      </c>
      <c r="C472">
        <f t="shared" si="7"/>
        <v>-3.5739443682664171E-2</v>
      </c>
      <c r="D472" s="13">
        <f>LN(B472/B471) - VLOOKUP(A472, 'Risk Free'!A$1:C$784, 3)/252</f>
        <v>-3.5799364317584806E-2</v>
      </c>
      <c r="E472" s="13">
        <f>'S&amp;P'!D473</f>
        <v>-1.5916042578701148E-2</v>
      </c>
    </row>
    <row r="473" spans="1:5" x14ac:dyDescent="0.25">
      <c r="A473" s="1">
        <v>43857</v>
      </c>
      <c r="B473">
        <v>77.629997000000003</v>
      </c>
      <c r="C473">
        <f t="shared" si="7"/>
        <v>-5.3545103506313418E-2</v>
      </c>
      <c r="D473" s="13">
        <f>LN(B473/B472) - VLOOKUP(A473, 'Risk Free'!A$1:C$784, 3)/252</f>
        <v>-5.360542096663088E-2</v>
      </c>
      <c r="E473" s="13">
        <f>'S&amp;P'!D474</f>
        <v>9.9422392414782873E-3</v>
      </c>
    </row>
    <row r="474" spans="1:5" x14ac:dyDescent="0.25">
      <c r="A474" s="1">
        <v>43858</v>
      </c>
      <c r="B474">
        <v>77.050003000000004</v>
      </c>
      <c r="C474">
        <f t="shared" si="7"/>
        <v>-7.4993110708544029E-3</v>
      </c>
      <c r="D474" s="13">
        <f>LN(B474/B473) - VLOOKUP(A474, 'Risk Free'!A$1:C$784, 3)/252</f>
        <v>-7.5604221819655136E-3</v>
      </c>
      <c r="E474" s="13">
        <f>'S&amp;P'!D475</f>
        <v>-9.2793757676269217E-4</v>
      </c>
    </row>
    <row r="475" spans="1:5" x14ac:dyDescent="0.25">
      <c r="A475" s="1">
        <v>43859</v>
      </c>
      <c r="B475">
        <v>75.209998999999996</v>
      </c>
      <c r="C475">
        <f t="shared" si="7"/>
        <v>-2.4170413159672766E-2</v>
      </c>
      <c r="D475" s="13">
        <f>LN(B475/B474) - VLOOKUP(A475, 'Risk Free'!A$1:C$784, 3)/252</f>
        <v>-2.4231127445387052E-2</v>
      </c>
      <c r="E475" s="13">
        <f>'S&amp;P'!D476</f>
        <v>3.0683427518778212E-3</v>
      </c>
    </row>
    <row r="476" spans="1:5" x14ac:dyDescent="0.25">
      <c r="A476" s="1">
        <v>43860</v>
      </c>
      <c r="B476">
        <v>77.75</v>
      </c>
      <c r="C476">
        <f t="shared" si="7"/>
        <v>3.3214363517136268E-2</v>
      </c>
      <c r="D476" s="13">
        <f>LN(B476/B475) - VLOOKUP(A476, 'Risk Free'!A$1:C$784, 3)/252</f>
        <v>3.3153252406025159E-2</v>
      </c>
      <c r="E476" s="13">
        <f>'S&amp;P'!D477</f>
        <v>-1.7924793852961193E-2</v>
      </c>
    </row>
    <row r="477" spans="1:5" x14ac:dyDescent="0.25">
      <c r="A477" s="1">
        <v>43861</v>
      </c>
      <c r="B477">
        <v>74.800003000000004</v>
      </c>
      <c r="C477">
        <f t="shared" si="7"/>
        <v>-3.8680625971960862E-2</v>
      </c>
      <c r="D477" s="13">
        <f>LN(B477/B476) - VLOOKUP(A477, 'Risk Free'!A$1:C$784, 3)/252</f>
        <v>-3.8740943432278324E-2</v>
      </c>
      <c r="E477" s="13">
        <f>'S&amp;P'!D478</f>
        <v>7.1673447517994326E-3</v>
      </c>
    </row>
    <row r="478" spans="1:5" x14ac:dyDescent="0.25">
      <c r="A478" s="1">
        <v>43864</v>
      </c>
      <c r="B478">
        <v>74.910004000000001</v>
      </c>
      <c r="C478">
        <f t="shared" si="7"/>
        <v>1.4695212698177544E-3</v>
      </c>
      <c r="D478" s="13">
        <f>LN(B478/B477) - VLOOKUP(A478, 'Risk Free'!A$1:C$784, 3)/252</f>
        <v>1.4084101587066432E-3</v>
      </c>
      <c r="E478" s="13">
        <f>'S&amp;P'!D479</f>
        <v>1.4808154106955141E-2</v>
      </c>
    </row>
    <row r="479" spans="1:5" x14ac:dyDescent="0.25">
      <c r="A479" s="1">
        <v>43865</v>
      </c>
      <c r="B479">
        <v>78.889999000000003</v>
      </c>
      <c r="C479">
        <f t="shared" si="7"/>
        <v>5.176701807392E-2</v>
      </c>
      <c r="D479" s="13">
        <f>LN(B479/B478) - VLOOKUP(A479, 'Risk Free'!A$1:C$784, 3)/252</f>
        <v>5.1705906962808891E-2</v>
      </c>
      <c r="E479" s="13">
        <f>'S&amp;P'!D480</f>
        <v>1.1126711771822534E-2</v>
      </c>
    </row>
    <row r="480" spans="1:5" x14ac:dyDescent="0.25">
      <c r="A480" s="1">
        <v>43866</v>
      </c>
      <c r="B480">
        <v>81.849997999999999</v>
      </c>
      <c r="C480">
        <f t="shared" si="7"/>
        <v>3.683381495108129E-2</v>
      </c>
      <c r="D480" s="13">
        <f>LN(B480/B479) - VLOOKUP(A480, 'Risk Free'!A$1:C$784, 3)/252</f>
        <v>3.6772703839970181E-2</v>
      </c>
      <c r="E480" s="13">
        <f>'S&amp;P'!D481</f>
        <v>3.2590176185509812E-3</v>
      </c>
    </row>
    <row r="481" spans="1:5" x14ac:dyDescent="0.25">
      <c r="A481" s="1">
        <v>43867</v>
      </c>
      <c r="B481">
        <v>80.5</v>
      </c>
      <c r="C481">
        <f t="shared" si="7"/>
        <v>-1.6631094957684004E-2</v>
      </c>
      <c r="D481" s="13">
        <f>LN(B481/B480) - VLOOKUP(A481, 'Risk Free'!A$1:C$784, 3)/252</f>
        <v>-1.6692206068795117E-2</v>
      </c>
      <c r="E481" s="13">
        <f>'S&amp;P'!D482</f>
        <v>-5.4761848002534827E-3</v>
      </c>
    </row>
    <row r="482" spans="1:5" x14ac:dyDescent="0.25">
      <c r="A482" s="1">
        <v>43868</v>
      </c>
      <c r="B482">
        <v>79.480002999999996</v>
      </c>
      <c r="C482">
        <f t="shared" si="7"/>
        <v>-1.27517289955576E-2</v>
      </c>
      <c r="D482" s="13">
        <f>LN(B482/B481) - VLOOKUP(A482, 'Risk Free'!A$1:C$784, 3)/252</f>
        <v>-1.2812443281271886E-2</v>
      </c>
      <c r="E482" s="13">
        <f>'S&amp;P'!D483</f>
        <v>7.2381442258630836E-3</v>
      </c>
    </row>
    <row r="483" spans="1:5" x14ac:dyDescent="0.25">
      <c r="A483" s="1">
        <v>43871</v>
      </c>
      <c r="B483">
        <v>79.470000999999996</v>
      </c>
      <c r="C483">
        <f t="shared" si="7"/>
        <v>-1.258508935074256E-4</v>
      </c>
      <c r="D483" s="13">
        <f>LN(B483/B482) - VLOOKUP(A483, 'Risk Free'!A$1:C$784, 3)/252</f>
        <v>-1.873588300153621E-4</v>
      </c>
      <c r="E483" s="13">
        <f>'S&amp;P'!D484</f>
        <v>1.6259637945400984E-3</v>
      </c>
    </row>
    <row r="484" spans="1:5" x14ac:dyDescent="0.25">
      <c r="A484" s="1">
        <v>43872</v>
      </c>
      <c r="B484">
        <v>80.529999000000004</v>
      </c>
      <c r="C484">
        <f t="shared" si="7"/>
        <v>1.3250168854268218E-2</v>
      </c>
      <c r="D484" s="13">
        <f>LN(B484/B483) - VLOOKUP(A484, 'Risk Free'!A$1:C$784, 3)/252</f>
        <v>1.3189057743157108E-2</v>
      </c>
      <c r="E484" s="13">
        <f>'S&amp;P'!D485</f>
        <v>6.3803596172370986E-3</v>
      </c>
    </row>
    <row r="485" spans="1:5" x14ac:dyDescent="0.25">
      <c r="A485" s="1">
        <v>43873</v>
      </c>
      <c r="B485">
        <v>82.199996999999996</v>
      </c>
      <c r="C485">
        <f t="shared" si="7"/>
        <v>2.0525492176062116E-2</v>
      </c>
      <c r="D485" s="13">
        <f>LN(B485/B484) - VLOOKUP(A485, 'Risk Free'!A$1:C$784, 3)/252</f>
        <v>2.046398423955418E-2</v>
      </c>
      <c r="E485" s="13">
        <f>'S&amp;P'!D486</f>
        <v>-1.6936782038696732E-3</v>
      </c>
    </row>
    <row r="486" spans="1:5" x14ac:dyDescent="0.25">
      <c r="A486" s="1">
        <v>43874</v>
      </c>
      <c r="B486">
        <v>80.989998</v>
      </c>
      <c r="C486">
        <f t="shared" si="7"/>
        <v>-1.4829599999291629E-2</v>
      </c>
      <c r="D486" s="13">
        <f>LN(B486/B485) - VLOOKUP(A486, 'Risk Free'!A$1:C$784, 3)/252</f>
        <v>-1.489150476119639E-2</v>
      </c>
      <c r="E486" s="13">
        <f>'S&amp;P'!D487</f>
        <v>1.7803367973247043E-3</v>
      </c>
    </row>
    <row r="487" spans="1:5" x14ac:dyDescent="0.25">
      <c r="A487" s="1">
        <v>43875</v>
      </c>
      <c r="B487">
        <v>79.550003000000004</v>
      </c>
      <c r="C487">
        <f t="shared" si="7"/>
        <v>-1.7939873070565514E-2</v>
      </c>
      <c r="D487" s="13">
        <f>LN(B487/B486) - VLOOKUP(A487, 'Risk Free'!A$1:C$784, 3)/252</f>
        <v>-1.800138100707345E-2</v>
      </c>
      <c r="E487" s="13">
        <f>'S&amp;P'!D488</f>
        <v>-2.9857595148174991E-3</v>
      </c>
    </row>
    <row r="488" spans="1:5" x14ac:dyDescent="0.25">
      <c r="A488" s="1">
        <v>43879</v>
      </c>
      <c r="B488">
        <v>80.239998</v>
      </c>
      <c r="C488">
        <f t="shared" si="7"/>
        <v>8.6363262325294884E-3</v>
      </c>
      <c r="D488" s="13">
        <f>LN(B488/B487) - VLOOKUP(A488, 'Risk Free'!A$1:C$784, 3)/252</f>
        <v>8.5748182960215524E-3</v>
      </c>
      <c r="E488" s="13">
        <f>'S&amp;P'!D489</f>
        <v>4.6332807779330982E-3</v>
      </c>
    </row>
    <row r="489" spans="1:5" x14ac:dyDescent="0.25">
      <c r="A489" s="1">
        <v>43880</v>
      </c>
      <c r="B489">
        <v>79.419998000000007</v>
      </c>
      <c r="C489">
        <f t="shared" si="7"/>
        <v>-1.0271918207923916E-2</v>
      </c>
      <c r="D489" s="13">
        <f>LN(B489/B488) - VLOOKUP(A489, 'Risk Free'!A$1:C$784, 3)/252</f>
        <v>-1.0333426144431852E-2</v>
      </c>
      <c r="E489" s="13">
        <f>'S&amp;P'!D490</f>
        <v>-3.8843484143388837E-3</v>
      </c>
    </row>
    <row r="490" spans="1:5" x14ac:dyDescent="0.25">
      <c r="A490" s="1">
        <v>43881</v>
      </c>
      <c r="B490">
        <v>79.910004000000001</v>
      </c>
      <c r="C490">
        <f t="shared" si="7"/>
        <v>6.1508509221519913E-3</v>
      </c>
      <c r="D490" s="13">
        <f>LN(B490/B489) - VLOOKUP(A490, 'Risk Free'!A$1:C$784, 3)/252</f>
        <v>6.0893429856440544E-3</v>
      </c>
      <c r="E490" s="13">
        <f>'S&amp;P'!D491</f>
        <v>-1.0634529308607697E-2</v>
      </c>
    </row>
    <row r="491" spans="1:5" x14ac:dyDescent="0.25">
      <c r="A491" s="1">
        <v>43882</v>
      </c>
      <c r="B491">
        <v>78.010002</v>
      </c>
      <c r="C491">
        <f t="shared" si="7"/>
        <v>-2.4064002204723375E-2</v>
      </c>
      <c r="D491" s="13">
        <f>LN(B491/B490) - VLOOKUP(A491, 'Risk Free'!A$1:C$784, 3)/252</f>
        <v>-2.412471649043766E-2</v>
      </c>
      <c r="E491" s="13">
        <f>'S&amp;P'!D492</f>
        <v>-3.4147569930045273E-2</v>
      </c>
    </row>
    <row r="492" spans="1:5" x14ac:dyDescent="0.25">
      <c r="A492" s="1">
        <v>43885</v>
      </c>
      <c r="B492">
        <v>75.470000999999996</v>
      </c>
      <c r="C492">
        <f t="shared" si="7"/>
        <v>-3.3101809690885137E-2</v>
      </c>
      <c r="D492" s="13">
        <f>LN(B492/B491) - VLOOKUP(A492, 'Risk Free'!A$1:C$784, 3)/252</f>
        <v>-3.3161333500408945E-2</v>
      </c>
      <c r="E492" s="13">
        <f>'S&amp;P'!D493</f>
        <v>-3.0807448997623076E-2</v>
      </c>
    </row>
    <row r="493" spans="1:5" x14ac:dyDescent="0.25">
      <c r="A493" s="1">
        <v>43886</v>
      </c>
      <c r="B493">
        <v>70.569999999999993</v>
      </c>
      <c r="C493">
        <f t="shared" si="7"/>
        <v>-6.7130114534336219E-2</v>
      </c>
      <c r="D493" s="13">
        <f>LN(B493/B492) - VLOOKUP(A493, 'Risk Free'!A$1:C$784, 3)/252</f>
        <v>-6.7189638343860034E-2</v>
      </c>
      <c r="E493" s="13">
        <f>'S&amp;P'!D494</f>
        <v>-3.8451991502548239E-3</v>
      </c>
    </row>
    <row r="494" spans="1:5" x14ac:dyDescent="0.25">
      <c r="A494" s="1">
        <v>43887</v>
      </c>
      <c r="B494">
        <v>66.529999000000004</v>
      </c>
      <c r="C494">
        <f t="shared" si="7"/>
        <v>-5.8952166289755872E-2</v>
      </c>
      <c r="D494" s="13">
        <f>LN(B494/B493) - VLOOKUP(A494, 'Risk Free'!A$1:C$784, 3)/252</f>
        <v>-5.901169009927968E-2</v>
      </c>
      <c r="E494" s="13">
        <f>'S&amp;P'!D495</f>
        <v>-4.5224523307002037E-2</v>
      </c>
    </row>
    <row r="495" spans="1:5" x14ac:dyDescent="0.25">
      <c r="A495" s="1">
        <v>43888</v>
      </c>
      <c r="B495">
        <v>64.940002000000007</v>
      </c>
      <c r="C495">
        <f t="shared" si="7"/>
        <v>-2.4189161250624008E-2</v>
      </c>
      <c r="D495" s="13">
        <f>LN(B495/B494) - VLOOKUP(A495, 'Risk Free'!A$1:C$784, 3)/252</f>
        <v>-2.4245510456973214E-2</v>
      </c>
      <c r="E495" s="13">
        <f>'S&amp;P'!D496</f>
        <v>-8.3220530888790251E-3</v>
      </c>
    </row>
    <row r="496" spans="1:5" x14ac:dyDescent="0.25">
      <c r="A496" s="1">
        <v>43889</v>
      </c>
      <c r="B496">
        <v>61.59</v>
      </c>
      <c r="C496">
        <f t="shared" si="7"/>
        <v>-5.2964277773406912E-2</v>
      </c>
      <c r="D496" s="13">
        <f>LN(B496/B495) - VLOOKUP(A496, 'Risk Free'!A$1:C$784, 3)/252</f>
        <v>-5.3013880948010086E-2</v>
      </c>
      <c r="E496" s="13">
        <f>'S&amp;P'!D497</f>
        <v>4.4967214379127075E-2</v>
      </c>
    </row>
    <row r="497" spans="1:5" x14ac:dyDescent="0.25">
      <c r="A497" s="1">
        <v>43892</v>
      </c>
      <c r="B497">
        <v>61.259998000000003</v>
      </c>
      <c r="C497">
        <f t="shared" si="7"/>
        <v>-5.3724509420542453E-3</v>
      </c>
      <c r="D497" s="13">
        <f>LN(B497/B496) - VLOOKUP(A497, 'Risk Free'!A$1:C$784, 3)/252</f>
        <v>-5.416101735705039E-3</v>
      </c>
      <c r="E497" s="13">
        <f>'S&amp;P'!D498</f>
        <v>-2.8547435023810061E-2</v>
      </c>
    </row>
    <row r="498" spans="1:5" x14ac:dyDescent="0.25">
      <c r="A498" s="1">
        <v>43893</v>
      </c>
      <c r="B498">
        <v>58.290000999999997</v>
      </c>
      <c r="C498">
        <f t="shared" si="7"/>
        <v>-4.9696499543838257E-2</v>
      </c>
      <c r="D498" s="13">
        <f>LN(B498/B497) - VLOOKUP(A498, 'Risk Free'!A$1:C$784, 3)/252</f>
        <v>-4.9733404305743016E-2</v>
      </c>
      <c r="E498" s="13">
        <f>'S&amp;P'!D499</f>
        <v>4.1308176337467084E-2</v>
      </c>
    </row>
    <row r="499" spans="1:5" x14ac:dyDescent="0.25">
      <c r="A499" s="1">
        <v>43894</v>
      </c>
      <c r="B499">
        <v>59.470001000000003</v>
      </c>
      <c r="C499">
        <f t="shared" si="7"/>
        <v>2.0041431320643757E-2</v>
      </c>
      <c r="D499" s="13">
        <f>LN(B499/B498) - VLOOKUP(A499, 'Risk Free'!A$1:C$784, 3)/252</f>
        <v>2.0013256717469154E-2</v>
      </c>
      <c r="E499" s="13">
        <f>'S&amp;P'!D500</f>
        <v>-3.4534931973902866E-2</v>
      </c>
    </row>
    <row r="500" spans="1:5" x14ac:dyDescent="0.25">
      <c r="A500" s="1">
        <v>43895</v>
      </c>
      <c r="B500">
        <v>51.59</v>
      </c>
      <c r="C500">
        <f t="shared" si="7"/>
        <v>-0.14214414527714456</v>
      </c>
      <c r="D500" s="13">
        <f>LN(B500/B499) - VLOOKUP(A500, 'Risk Free'!A$1:C$784, 3)/252</f>
        <v>-0.14216835162635091</v>
      </c>
      <c r="E500" s="13">
        <f>'S&amp;P'!D501</f>
        <v>-1.7218859597477182E-2</v>
      </c>
    </row>
    <row r="501" spans="1:5" x14ac:dyDescent="0.25">
      <c r="A501" s="1">
        <v>43896</v>
      </c>
      <c r="B501">
        <v>52.099997999999999</v>
      </c>
      <c r="C501">
        <f t="shared" si="7"/>
        <v>9.8370551150458452E-3</v>
      </c>
      <c r="D501" s="13">
        <f>LN(B501/B500) - VLOOKUP(A501, 'Risk Free'!A$1:C$784, 3)/252</f>
        <v>9.8191979721887028E-3</v>
      </c>
      <c r="E501" s="13">
        <f>'S&amp;P'!D502</f>
        <v>-7.9023093260965044E-2</v>
      </c>
    </row>
    <row r="502" spans="1:5" x14ac:dyDescent="0.25">
      <c r="A502" s="1">
        <v>43899</v>
      </c>
      <c r="B502">
        <v>46.779998999999997</v>
      </c>
      <c r="C502">
        <f t="shared" si="7"/>
        <v>-0.10770917059222854</v>
      </c>
      <c r="D502" s="13">
        <f>LN(B502/B501) - VLOOKUP(A502, 'Risk Free'!A$1:C$784, 3)/252</f>
        <v>-0.10772186900492695</v>
      </c>
      <c r="E502" s="13">
        <f>'S&amp;P'!D503</f>
        <v>4.8198017043736718E-2</v>
      </c>
    </row>
    <row r="503" spans="1:5" x14ac:dyDescent="0.25">
      <c r="A503" s="1">
        <v>43900</v>
      </c>
      <c r="B503">
        <v>52.560001</v>
      </c>
      <c r="C503">
        <f t="shared" si="7"/>
        <v>0.11649965342285408</v>
      </c>
      <c r="D503" s="13">
        <f>LN(B503/B502) - VLOOKUP(A503, 'Risk Free'!A$1:C$784, 3)/252</f>
        <v>0.11648258993079058</v>
      </c>
      <c r="E503" s="13">
        <f>'S&amp;P'!D504</f>
        <v>-5.011912667868057E-2</v>
      </c>
    </row>
    <row r="504" spans="1:5" x14ac:dyDescent="0.25">
      <c r="A504" s="1">
        <v>43901</v>
      </c>
      <c r="B504">
        <v>49.34</v>
      </c>
      <c r="C504">
        <f t="shared" si="7"/>
        <v>-6.3220282101019307E-2</v>
      </c>
      <c r="D504" s="13">
        <f>LN(B504/B503) - VLOOKUP(A504, 'Risk Free'!A$1:C$784, 3)/252</f>
        <v>-6.3236551942289151E-2</v>
      </c>
      <c r="E504" s="13">
        <f>'S&amp;P'!D505</f>
        <v>-9.9957947084102675E-2</v>
      </c>
    </row>
    <row r="505" spans="1:5" x14ac:dyDescent="0.25">
      <c r="A505" s="1">
        <v>43902</v>
      </c>
      <c r="B505">
        <v>37.080002</v>
      </c>
      <c r="C505">
        <f t="shared" si="7"/>
        <v>-0.28565731646612519</v>
      </c>
      <c r="D505" s="13">
        <f>LN(B505/B504) - VLOOKUP(A505, 'Risk Free'!A$1:C$784, 3)/252</f>
        <v>-0.28567041170422042</v>
      </c>
      <c r="E505" s="13">
        <f>'S&amp;P'!D506</f>
        <v>8.8797642155032316E-2</v>
      </c>
    </row>
    <row r="506" spans="1:5" x14ac:dyDescent="0.25">
      <c r="A506" s="1">
        <v>43903</v>
      </c>
      <c r="B506">
        <v>41.639999000000003</v>
      </c>
      <c r="C506">
        <f t="shared" si="7"/>
        <v>0.1159834250963125</v>
      </c>
      <c r="D506" s="13">
        <f>LN(B506/B505) - VLOOKUP(A506, 'Risk Free'!A$1:C$784, 3)/252</f>
        <v>0.11597271081059822</v>
      </c>
      <c r="E506" s="13">
        <f>'S&amp;P'!D507</f>
        <v>-0.12766166496599707</v>
      </c>
    </row>
    <row r="507" spans="1:5" x14ac:dyDescent="0.25">
      <c r="A507" s="1">
        <v>43906</v>
      </c>
      <c r="B507">
        <v>35.470001000000003</v>
      </c>
      <c r="C507">
        <f t="shared" si="7"/>
        <v>-0.16037392275302892</v>
      </c>
      <c r="D507" s="13">
        <f>LN(B507/B506) - VLOOKUP(A507, 'Risk Free'!A$1:C$784, 3)/252</f>
        <v>-0.16038344656255274</v>
      </c>
      <c r="E507" s="13">
        <f>'S&amp;P'!D508</f>
        <v>5.8218747008202017E-2</v>
      </c>
    </row>
    <row r="508" spans="1:5" x14ac:dyDescent="0.25">
      <c r="A508" s="1">
        <v>43907</v>
      </c>
      <c r="B508">
        <v>30.67</v>
      </c>
      <c r="C508">
        <f t="shared" si="7"/>
        <v>-0.14540231885220897</v>
      </c>
      <c r="D508" s="13">
        <f>LN(B508/B507) - VLOOKUP(A508, 'Risk Free'!A$1:C$784, 3)/252</f>
        <v>-0.14540985853474866</v>
      </c>
      <c r="E508" s="13">
        <f>'S&amp;P'!D509</f>
        <v>-5.3223129872218194E-2</v>
      </c>
    </row>
    <row r="509" spans="1:5" x14ac:dyDescent="0.25">
      <c r="A509" s="1">
        <v>43908</v>
      </c>
      <c r="B509">
        <v>21.379999000000002</v>
      </c>
      <c r="C509">
        <f t="shared" si="7"/>
        <v>-0.36082911930194683</v>
      </c>
      <c r="D509" s="13">
        <f>LN(B509/B508) - VLOOKUP(A509, 'Risk Free'!A$1:C$784, 3)/252</f>
        <v>-0.36082991295274047</v>
      </c>
      <c r="E509" s="13">
        <f>'S&amp;P'!D510</f>
        <v>4.6952589758336568E-3</v>
      </c>
    </row>
    <row r="510" spans="1:5" x14ac:dyDescent="0.25">
      <c r="A510" s="1">
        <v>43909</v>
      </c>
      <c r="B510">
        <v>21.280000999999999</v>
      </c>
      <c r="C510">
        <f t="shared" si="7"/>
        <v>-4.6881473582896819E-3</v>
      </c>
      <c r="D510" s="13">
        <f>LN(B510/B509) - VLOOKUP(A510, 'Risk Free'!A$1:C$784, 3)/252</f>
        <v>-4.6897346598769839E-3</v>
      </c>
      <c r="E510" s="13">
        <f>'S&amp;P'!D511</f>
        <v>-4.4329618870142626E-2</v>
      </c>
    </row>
    <row r="511" spans="1:5" x14ac:dyDescent="0.25">
      <c r="A511" s="1">
        <v>43910</v>
      </c>
      <c r="B511">
        <v>24.5</v>
      </c>
      <c r="C511">
        <f t="shared" si="7"/>
        <v>0.14090540608475766</v>
      </c>
      <c r="D511" s="13">
        <f>LN(B511/B510) - VLOOKUP(A511, 'Risk Free'!A$1:C$784, 3)/252</f>
        <v>0.14090342195777353</v>
      </c>
      <c r="E511" s="13">
        <f>'S&amp;P'!D512</f>
        <v>-2.9732284908053595E-2</v>
      </c>
    </row>
    <row r="512" spans="1:5" x14ac:dyDescent="0.25">
      <c r="A512" s="1">
        <v>43913</v>
      </c>
      <c r="B512">
        <v>26.25</v>
      </c>
      <c r="C512">
        <f t="shared" si="7"/>
        <v>6.8992871486951421E-2</v>
      </c>
      <c r="D512" s="13">
        <f>LN(B512/B511) - VLOOKUP(A512, 'Risk Free'!A$1:C$784, 3)/252</f>
        <v>6.8992077836157767E-2</v>
      </c>
      <c r="E512" s="13">
        <f>'S&amp;P'!D513</f>
        <v>8.9682760122819671E-2</v>
      </c>
    </row>
    <row r="513" spans="1:5" x14ac:dyDescent="0.25">
      <c r="A513" s="1">
        <v>43914</v>
      </c>
      <c r="B513">
        <v>33</v>
      </c>
      <c r="C513">
        <f t="shared" si="7"/>
        <v>0.22884157242884745</v>
      </c>
      <c r="D513" s="13">
        <f>LN(B513/B512) - VLOOKUP(A513, 'Risk Free'!A$1:C$784, 3)/252</f>
        <v>0.22884117560345063</v>
      </c>
      <c r="E513" s="13">
        <f>'S&amp;P'!D514</f>
        <v>1.14705859760664E-2</v>
      </c>
    </row>
    <row r="514" spans="1:5" x14ac:dyDescent="0.25">
      <c r="A514" s="1">
        <v>43915</v>
      </c>
      <c r="B514">
        <v>36.599997999999999</v>
      </c>
      <c r="C514">
        <f t="shared" si="7"/>
        <v>0.10354062429603011</v>
      </c>
      <c r="D514" s="13">
        <f>LN(B514/B513) - VLOOKUP(A514, 'Risk Free'!A$1:C$784, 3)/252</f>
        <v>0.10354221159761742</v>
      </c>
      <c r="E514" s="13">
        <f>'S&amp;P'!D515</f>
        <v>6.0545812878651885E-2</v>
      </c>
    </row>
    <row r="515" spans="1:5" x14ac:dyDescent="0.25">
      <c r="A515" s="1">
        <v>43916</v>
      </c>
      <c r="B515">
        <v>35.549999</v>
      </c>
      <c r="C515">
        <f t="shared" si="7"/>
        <v>-2.9108057642656081E-2</v>
      </c>
      <c r="D515" s="13">
        <f>LN(B515/B514) - VLOOKUP(A515, 'Risk Free'!A$1:C$784, 3)/252</f>
        <v>-2.9106073515671953E-2</v>
      </c>
      <c r="E515" s="13">
        <f>'S&amp;P'!D516</f>
        <v>-3.4268998498819953E-2</v>
      </c>
    </row>
    <row r="516" spans="1:5" x14ac:dyDescent="0.25">
      <c r="A516" s="1">
        <v>43917</v>
      </c>
      <c r="B516">
        <v>32.840000000000003</v>
      </c>
      <c r="C516">
        <f t="shared" ref="C516:C579" si="8">LN(B516/B515)</f>
        <v>-7.9292843535626642E-2</v>
      </c>
      <c r="D516" s="13">
        <f>LN(B516/B515) - VLOOKUP(A516, 'Risk Free'!A$1:C$784, 3)/252</f>
        <v>-7.9294034011817116E-2</v>
      </c>
      <c r="E516" s="13">
        <f>'S&amp;P'!D517</f>
        <v>3.2961854316693615E-2</v>
      </c>
    </row>
    <row r="517" spans="1:5" x14ac:dyDescent="0.25">
      <c r="A517" s="1">
        <v>43920</v>
      </c>
      <c r="B517">
        <v>30.16</v>
      </c>
      <c r="C517">
        <f t="shared" si="8"/>
        <v>-8.5130741444472302E-2</v>
      </c>
      <c r="D517" s="13">
        <f>LN(B517/B516) - VLOOKUP(A517, 'Risk Free'!A$1:C$784, 3)/252</f>
        <v>-8.5135503349234212E-2</v>
      </c>
      <c r="E517" s="13">
        <f>'S&amp;P'!D518</f>
        <v>-1.6146747052427562E-2</v>
      </c>
    </row>
    <row r="518" spans="1:5" x14ac:dyDescent="0.25">
      <c r="A518" s="1">
        <v>43921</v>
      </c>
      <c r="B518">
        <v>31.549999</v>
      </c>
      <c r="C518">
        <f t="shared" si="8"/>
        <v>4.5057014151745317E-2</v>
      </c>
      <c r="D518" s="13">
        <f>LN(B518/B517) - VLOOKUP(A518, 'Risk Free'!A$1:C$784, 3)/252</f>
        <v>4.5052649072380241E-2</v>
      </c>
      <c r="E518" s="13">
        <f>'S&amp;P'!D519</f>
        <v>-4.5149900155723698E-2</v>
      </c>
    </row>
    <row r="519" spans="1:5" x14ac:dyDescent="0.25">
      <c r="A519" s="1">
        <v>43922</v>
      </c>
      <c r="B519">
        <v>25.65</v>
      </c>
      <c r="C519">
        <f t="shared" si="8"/>
        <v>-0.20702998567472206</v>
      </c>
      <c r="D519" s="13">
        <f>LN(B519/B518) - VLOOKUP(A519, 'Risk Free'!A$1:C$784, 3)/252</f>
        <v>-0.20703355710329349</v>
      </c>
      <c r="E519" s="13">
        <f>'S&amp;P'!D520</f>
        <v>2.2569124275051547E-2</v>
      </c>
    </row>
    <row r="520" spans="1:5" x14ac:dyDescent="0.25">
      <c r="A520" s="1">
        <v>43923</v>
      </c>
      <c r="B520">
        <v>23.42</v>
      </c>
      <c r="C520">
        <f t="shared" si="8"/>
        <v>-9.0953213447207096E-2</v>
      </c>
      <c r="D520" s="13">
        <f>LN(B520/B519) - VLOOKUP(A520, 'Risk Free'!A$1:C$784, 3)/252</f>
        <v>-9.0956784875778518E-2</v>
      </c>
      <c r="E520" s="13">
        <f>'S&amp;P'!D521</f>
        <v>-1.525682848592186E-2</v>
      </c>
    </row>
    <row r="521" spans="1:5" x14ac:dyDescent="0.25">
      <c r="A521" s="1">
        <v>43924</v>
      </c>
      <c r="B521">
        <v>22.889999</v>
      </c>
      <c r="C521">
        <f t="shared" si="8"/>
        <v>-2.2890267892296645E-2</v>
      </c>
      <c r="D521" s="13">
        <f>LN(B521/B520) - VLOOKUP(A521, 'Risk Free'!A$1:C$784, 3)/252</f>
        <v>-2.2894236146264898E-2</v>
      </c>
      <c r="E521" s="13">
        <f>'S&amp;P'!D522</f>
        <v>6.7962278186733657E-2</v>
      </c>
    </row>
    <row r="522" spans="1:5" x14ac:dyDescent="0.25">
      <c r="A522" s="1">
        <v>43927</v>
      </c>
      <c r="B522">
        <v>24.02</v>
      </c>
      <c r="C522">
        <f t="shared" si="8"/>
        <v>4.8186726374562699E-2</v>
      </c>
      <c r="D522" s="13">
        <f>LN(B522/B521) - VLOOKUP(A522, 'Risk Free'!A$1:C$784, 3)/252</f>
        <v>4.8180773993610315E-2</v>
      </c>
      <c r="E522" s="13">
        <f>'S&amp;P'!D523</f>
        <v>-1.6098872185078632E-3</v>
      </c>
    </row>
    <row r="523" spans="1:5" x14ac:dyDescent="0.25">
      <c r="A523" s="1">
        <v>43928</v>
      </c>
      <c r="B523">
        <v>24.48</v>
      </c>
      <c r="C523">
        <f t="shared" si="8"/>
        <v>1.8969640992287908E-2</v>
      </c>
      <c r="D523" s="13">
        <f>LN(B523/B522) - VLOOKUP(A523, 'Risk Free'!A$1:C$784, 3)/252</f>
        <v>1.896408543673235E-2</v>
      </c>
      <c r="E523" s="13">
        <f>'S&amp;P'!D524</f>
        <v>3.3480615085959793E-2</v>
      </c>
    </row>
    <row r="524" spans="1:5" x14ac:dyDescent="0.25">
      <c r="A524" s="1">
        <v>43929</v>
      </c>
      <c r="B524">
        <v>27.51</v>
      </c>
      <c r="C524">
        <f t="shared" si="8"/>
        <v>0.11669311729235785</v>
      </c>
      <c r="D524" s="13">
        <f>LN(B524/B523) - VLOOKUP(A524, 'Risk Free'!A$1:C$784, 3)/252</f>
        <v>0.11668438713362769</v>
      </c>
      <c r="E524" s="13">
        <f>'S&amp;P'!D525</f>
        <v>1.4373518063305675E-2</v>
      </c>
    </row>
    <row r="525" spans="1:5" x14ac:dyDescent="0.25">
      <c r="A525" s="1">
        <v>43930</v>
      </c>
      <c r="B525">
        <v>31.5</v>
      </c>
      <c r="C525">
        <f t="shared" si="8"/>
        <v>0.13543797089510412</v>
      </c>
      <c r="D525" s="13">
        <f>LN(B525/B524) - VLOOKUP(A525, 'Risk Free'!A$1:C$784, 3)/252</f>
        <v>0.13542805026018348</v>
      </c>
      <c r="E525" s="13">
        <f>'S&amp;P'!D526</f>
        <v>-1.0166309967666735E-2</v>
      </c>
    </row>
    <row r="526" spans="1:5" x14ac:dyDescent="0.25">
      <c r="A526" s="1">
        <v>43934</v>
      </c>
      <c r="B526">
        <v>28.91</v>
      </c>
      <c r="C526">
        <f t="shared" si="8"/>
        <v>-8.5799989803332657E-2</v>
      </c>
      <c r="D526" s="13">
        <f>LN(B526/B525) - VLOOKUP(A526, 'Risk Free'!A$1:C$784, 3)/252</f>
        <v>-8.5810307263650118E-2</v>
      </c>
      <c r="E526" s="13">
        <f>'S&amp;P'!D527</f>
        <v>3.0106560042519891E-2</v>
      </c>
    </row>
    <row r="527" spans="1:5" x14ac:dyDescent="0.25">
      <c r="A527" s="1">
        <v>43935</v>
      </c>
      <c r="B527">
        <v>30.9</v>
      </c>
      <c r="C527">
        <f t="shared" si="8"/>
        <v>6.6568627875444958E-2</v>
      </c>
      <c r="D527" s="13">
        <f>LN(B527/B526) - VLOOKUP(A527, 'Risk Free'!A$1:C$784, 3)/252</f>
        <v>6.6560691367508446E-2</v>
      </c>
      <c r="E527" s="13">
        <f>'S&amp;P'!D528</f>
        <v>-2.2282306234567929E-2</v>
      </c>
    </row>
    <row r="528" spans="1:5" x14ac:dyDescent="0.25">
      <c r="A528" s="1">
        <v>43936</v>
      </c>
      <c r="B528">
        <v>31.860001</v>
      </c>
      <c r="C528">
        <f t="shared" si="8"/>
        <v>3.0595151965521844E-2</v>
      </c>
      <c r="D528" s="13">
        <f>LN(B528/B527) - VLOOKUP(A528, 'Risk Free'!A$1:C$784, 3)/252</f>
        <v>3.0589596409966287E-2</v>
      </c>
      <c r="E528" s="13">
        <f>'S&amp;P'!D529</f>
        <v>5.794303436881804E-3</v>
      </c>
    </row>
    <row r="529" spans="1:5" x14ac:dyDescent="0.25">
      <c r="A529" s="1">
        <v>43937</v>
      </c>
      <c r="B529">
        <v>28.209999</v>
      </c>
      <c r="C529">
        <f t="shared" si="8"/>
        <v>-0.12167484630373983</v>
      </c>
      <c r="D529" s="13">
        <f>LN(B529/B528) - VLOOKUP(A529, 'Risk Free'!A$1:C$784, 3)/252</f>
        <v>-0.12168040185929538</v>
      </c>
      <c r="E529" s="13">
        <f>'S&amp;P'!D530</f>
        <v>2.6436167174423569E-2</v>
      </c>
    </row>
    <row r="530" spans="1:5" x14ac:dyDescent="0.25">
      <c r="A530" s="1">
        <v>43938</v>
      </c>
      <c r="B530">
        <v>29.08</v>
      </c>
      <c r="C530">
        <f t="shared" si="8"/>
        <v>3.0374163099836784E-2</v>
      </c>
      <c r="D530" s="13">
        <f>LN(B530/B529) - VLOOKUP(A530, 'Risk Free'!A$1:C$784, 3)/252</f>
        <v>3.0369401195074881E-2</v>
      </c>
      <c r="E530" s="13">
        <f>'S&amp;P'!D531</f>
        <v>-1.8047556004552271E-2</v>
      </c>
    </row>
    <row r="531" spans="1:5" x14ac:dyDescent="0.25">
      <c r="A531" s="1">
        <v>43941</v>
      </c>
      <c r="B531">
        <v>27.790001</v>
      </c>
      <c r="C531">
        <f t="shared" si="8"/>
        <v>-4.537437292673991E-2</v>
      </c>
      <c r="D531" s="13">
        <f>LN(B531/B530) - VLOOKUP(A531, 'Risk Free'!A$1:C$784, 3)/252</f>
        <v>-4.5379134831501813E-2</v>
      </c>
      <c r="E531" s="13">
        <f>'S&amp;P'!D532</f>
        <v>-3.1159532859160542E-2</v>
      </c>
    </row>
    <row r="532" spans="1:5" x14ac:dyDescent="0.25">
      <c r="A532" s="1">
        <v>43942</v>
      </c>
      <c r="B532">
        <v>27.879999000000002</v>
      </c>
      <c r="C532">
        <f t="shared" si="8"/>
        <v>3.2332702857380811E-3</v>
      </c>
      <c r="D532" s="13">
        <f>LN(B532/B531) - VLOOKUP(A532, 'Risk Free'!A$1:C$784, 3)/252</f>
        <v>3.2289052063730018E-3</v>
      </c>
      <c r="E532" s="13">
        <f>'S&amp;P'!D533</f>
        <v>2.2666539157339294E-2</v>
      </c>
    </row>
    <row r="533" spans="1:5" x14ac:dyDescent="0.25">
      <c r="A533" s="1">
        <v>43943</v>
      </c>
      <c r="B533">
        <v>25.879999000000002</v>
      </c>
      <c r="C533">
        <f t="shared" si="8"/>
        <v>-7.4439119031493986E-2</v>
      </c>
      <c r="D533" s="13">
        <f>LN(B533/B532) - VLOOKUP(A533, 'Risk Free'!A$1:C$784, 3)/252</f>
        <v>-7.4443880936255896E-2</v>
      </c>
      <c r="E533" s="13">
        <f>'S&amp;P'!D534</f>
        <v>-5.4392926039193129E-4</v>
      </c>
    </row>
    <row r="534" spans="1:5" x14ac:dyDescent="0.25">
      <c r="A534" s="1">
        <v>43944</v>
      </c>
      <c r="B534">
        <v>25.719999000000001</v>
      </c>
      <c r="C534">
        <f t="shared" si="8"/>
        <v>-6.2015705036536977E-3</v>
      </c>
      <c r="D534" s="13">
        <f>LN(B534/B533) - VLOOKUP(A534, 'Risk Free'!A$1:C$784, 3)/252</f>
        <v>-6.2059355830187775E-3</v>
      </c>
      <c r="E534" s="13">
        <f>'S&amp;P'!D535</f>
        <v>1.38173495569577E-2</v>
      </c>
    </row>
    <row r="535" spans="1:5" x14ac:dyDescent="0.25">
      <c r="A535" s="1">
        <v>43945</v>
      </c>
      <c r="B535">
        <v>25.559999000000001</v>
      </c>
      <c r="C535">
        <f t="shared" si="8"/>
        <v>-6.2402701034664108E-3</v>
      </c>
      <c r="D535" s="13">
        <f>LN(B535/B534) - VLOOKUP(A535, 'Risk Free'!A$1:C$784, 3)/252</f>
        <v>-6.2450320082283158E-3</v>
      </c>
      <c r="E535" s="13">
        <f>'S&amp;P'!D536</f>
        <v>1.4602109619687267E-2</v>
      </c>
    </row>
    <row r="536" spans="1:5" x14ac:dyDescent="0.25">
      <c r="A536" s="1">
        <v>43948</v>
      </c>
      <c r="B536">
        <v>25</v>
      </c>
      <c r="C536">
        <f t="shared" si="8"/>
        <v>-2.2152765517501945E-2</v>
      </c>
      <c r="D536" s="13">
        <f>LN(B536/B535) - VLOOKUP(A536, 'Risk Free'!A$1:C$784, 3)/252</f>
        <v>-2.2157527422263849E-2</v>
      </c>
      <c r="E536" s="13">
        <f>'S&amp;P'!D537</f>
        <v>-5.2605045394849169E-3</v>
      </c>
    </row>
    <row r="537" spans="1:5" x14ac:dyDescent="0.25">
      <c r="A537" s="1">
        <v>43949</v>
      </c>
      <c r="B537">
        <v>27.84</v>
      </c>
      <c r="C537">
        <f t="shared" si="8"/>
        <v>0.10759801059801807</v>
      </c>
      <c r="D537" s="13">
        <f>LN(B537/B536) - VLOOKUP(A537, 'Risk Free'!A$1:C$784, 3)/252</f>
        <v>0.107593645518653</v>
      </c>
      <c r="E537" s="13">
        <f>'S&amp;P'!D538</f>
        <v>2.6232694953280986E-2</v>
      </c>
    </row>
    <row r="538" spans="1:5" x14ac:dyDescent="0.25">
      <c r="A538" s="1">
        <v>43950</v>
      </c>
      <c r="B538">
        <v>31.209999</v>
      </c>
      <c r="C538">
        <f t="shared" si="8"/>
        <v>0.11426468877545622</v>
      </c>
      <c r="D538" s="13">
        <f>LN(B538/B537) - VLOOKUP(A538, 'Risk Free'!A$1:C$784, 3)/252</f>
        <v>0.11426072052148796</v>
      </c>
      <c r="E538" s="13">
        <f>'S&amp;P'!D539</f>
        <v>-9.258687953837089E-3</v>
      </c>
    </row>
    <row r="539" spans="1:5" x14ac:dyDescent="0.25">
      <c r="A539" s="1">
        <v>43951</v>
      </c>
      <c r="B539">
        <v>29.58</v>
      </c>
      <c r="C539">
        <f t="shared" si="8"/>
        <v>-5.3640066959021411E-2</v>
      </c>
      <c r="D539" s="13">
        <f>LN(B539/B538) - VLOOKUP(A539, 'Risk Free'!A$1:C$784, 3)/252</f>
        <v>-5.364363838759284E-2</v>
      </c>
      <c r="E539" s="13">
        <f>'S&amp;P'!D540</f>
        <v>-2.8464982591590721E-2</v>
      </c>
    </row>
    <row r="540" spans="1:5" x14ac:dyDescent="0.25">
      <c r="A540" s="1">
        <v>43952</v>
      </c>
      <c r="B540">
        <v>26.620000999999998</v>
      </c>
      <c r="C540">
        <f t="shared" si="8"/>
        <v>-0.10543560674994881</v>
      </c>
      <c r="D540" s="13">
        <f>LN(B540/B539) - VLOOKUP(A540, 'Risk Free'!A$1:C$784, 3)/252</f>
        <v>-0.10544036865471072</v>
      </c>
      <c r="E540" s="13">
        <f>'S&amp;P'!D541</f>
        <v>4.2356534844351403E-3</v>
      </c>
    </row>
    <row r="541" spans="1:5" x14ac:dyDescent="0.25">
      <c r="A541" s="1">
        <v>43955</v>
      </c>
      <c r="B541">
        <v>25.26</v>
      </c>
      <c r="C541">
        <f t="shared" si="8"/>
        <v>-5.2440733610359731E-2</v>
      </c>
      <c r="D541" s="13">
        <f>LN(B541/B540) - VLOOKUP(A541, 'Risk Free'!A$1:C$784, 3)/252</f>
        <v>-5.2445892340518462E-2</v>
      </c>
      <c r="E541" s="13">
        <f>'S&amp;P'!D542</f>
        <v>8.9947934593793202E-3</v>
      </c>
    </row>
    <row r="542" spans="1:5" x14ac:dyDescent="0.25">
      <c r="A542" s="1">
        <v>43956</v>
      </c>
      <c r="B542">
        <v>24.120000999999998</v>
      </c>
      <c r="C542">
        <f t="shared" si="8"/>
        <v>-4.6180703603991548E-2</v>
      </c>
      <c r="D542" s="13">
        <f>LN(B542/B541) - VLOOKUP(A542, 'Risk Free'!A$1:C$784, 3)/252</f>
        <v>-4.6185862334150278E-2</v>
      </c>
      <c r="E542" s="13">
        <f>'S&amp;P'!D543</f>
        <v>-7.0086353033622486E-3</v>
      </c>
    </row>
    <row r="543" spans="1:5" x14ac:dyDescent="0.25">
      <c r="A543" s="1">
        <v>43957</v>
      </c>
      <c r="B543">
        <v>22.91</v>
      </c>
      <c r="C543">
        <f t="shared" si="8"/>
        <v>-5.1467916852949484E-2</v>
      </c>
      <c r="D543" s="13">
        <f>LN(B543/B542) - VLOOKUP(A543, 'Risk Free'!A$1:C$784, 3)/252</f>
        <v>-5.1472678757711388E-2</v>
      </c>
      <c r="E543" s="13">
        <f>'S&amp;P'!D544</f>
        <v>1.1434583584688502E-2</v>
      </c>
    </row>
    <row r="544" spans="1:5" x14ac:dyDescent="0.25">
      <c r="A544" s="1">
        <v>43958</v>
      </c>
      <c r="B544">
        <v>22.75</v>
      </c>
      <c r="C544">
        <f t="shared" si="8"/>
        <v>-7.0083510684447762E-3</v>
      </c>
      <c r="D544" s="13">
        <f>LN(B544/B543) - VLOOKUP(A544, 'Risk Free'!A$1:C$784, 3)/252</f>
        <v>-7.0127161478098559E-3</v>
      </c>
      <c r="E544" s="13">
        <f>'S&amp;P'!D545</f>
        <v>1.6725996157788619E-2</v>
      </c>
    </row>
    <row r="545" spans="1:5" x14ac:dyDescent="0.25">
      <c r="A545" s="1">
        <v>43959</v>
      </c>
      <c r="B545">
        <v>25.42</v>
      </c>
      <c r="C545">
        <f t="shared" si="8"/>
        <v>0.11097112036434871</v>
      </c>
      <c r="D545" s="13">
        <f>LN(B545/B544) - VLOOKUP(A545, 'Risk Free'!A$1:C$784, 3)/252</f>
        <v>0.1109663584595868</v>
      </c>
      <c r="E545" s="13">
        <f>'S&amp;P'!D546</f>
        <v>1.727088642205216E-4</v>
      </c>
    </row>
    <row r="546" spans="1:5" x14ac:dyDescent="0.25">
      <c r="A546" s="1">
        <v>43962</v>
      </c>
      <c r="B546">
        <v>23.969999000000001</v>
      </c>
      <c r="C546">
        <f t="shared" si="8"/>
        <v>-5.8733259033831045E-2</v>
      </c>
      <c r="D546" s="13">
        <f>LN(B546/B545) - VLOOKUP(A546, 'Risk Free'!A$1:C$784, 3)/252</f>
        <v>-5.8738020938592948E-2</v>
      </c>
      <c r="E546" s="13">
        <f>'S&amp;P'!D547</f>
        <v>-2.0762950068545134E-2</v>
      </c>
    </row>
    <row r="547" spans="1:5" x14ac:dyDescent="0.25">
      <c r="A547" s="1">
        <v>43963</v>
      </c>
      <c r="B547">
        <v>22.76</v>
      </c>
      <c r="C547">
        <f t="shared" si="8"/>
        <v>-5.1798397469346745E-2</v>
      </c>
      <c r="D547" s="13">
        <f>LN(B547/B546) - VLOOKUP(A547, 'Risk Free'!A$1:C$784, 3)/252</f>
        <v>-5.1803556199505475E-2</v>
      </c>
      <c r="E547" s="13">
        <f>'S&amp;P'!D548</f>
        <v>-1.7622114524265264E-2</v>
      </c>
    </row>
    <row r="548" spans="1:5" x14ac:dyDescent="0.25">
      <c r="A548" s="1">
        <v>43964</v>
      </c>
      <c r="B548">
        <v>20.709999</v>
      </c>
      <c r="C548">
        <f t="shared" si="8"/>
        <v>-9.4387982136490883E-2</v>
      </c>
      <c r="D548" s="13">
        <f>LN(B548/B547) - VLOOKUP(A548, 'Risk Free'!A$1:C$784, 3)/252</f>
        <v>-9.4393140866649614E-2</v>
      </c>
      <c r="E548" s="13">
        <f>'S&amp;P'!D549</f>
        <v>1.1454155899309586E-2</v>
      </c>
    </row>
    <row r="549" spans="1:5" x14ac:dyDescent="0.25">
      <c r="A549" s="1">
        <v>43965</v>
      </c>
      <c r="B549">
        <v>20.299999</v>
      </c>
      <c r="C549">
        <f t="shared" si="8"/>
        <v>-1.9995790334982687E-2</v>
      </c>
      <c r="D549" s="13">
        <f>LN(B549/B548) - VLOOKUP(A549, 'Risk Free'!A$1:C$784, 3)/252</f>
        <v>-2.000055223974459E-2</v>
      </c>
      <c r="E549" s="13">
        <f>'S&amp;P'!D550</f>
        <v>3.9139303496734217E-3</v>
      </c>
    </row>
    <row r="550" spans="1:5" x14ac:dyDescent="0.25">
      <c r="A550" s="1">
        <v>43966</v>
      </c>
      <c r="B550">
        <v>19.920000000000002</v>
      </c>
      <c r="C550">
        <f t="shared" si="8"/>
        <v>-1.8896584630204386E-2</v>
      </c>
      <c r="D550" s="13">
        <f>LN(B550/B549) - VLOOKUP(A550, 'Risk Free'!A$1:C$784, 3)/252</f>
        <v>-1.8901346534966289E-2</v>
      </c>
      <c r="E550" s="13">
        <f>'S&amp;P'!D551</f>
        <v>3.1010062743198143E-2</v>
      </c>
    </row>
    <row r="551" spans="1:5" x14ac:dyDescent="0.25">
      <c r="A551" s="1">
        <v>43969</v>
      </c>
      <c r="B551">
        <v>24.129999000000002</v>
      </c>
      <c r="C551">
        <f t="shared" si="8"/>
        <v>0.1917315860382991</v>
      </c>
      <c r="D551" s="13">
        <f>LN(B551/B550) - VLOOKUP(A551, 'Risk Free'!A$1:C$784, 3)/252</f>
        <v>0.19172642730814038</v>
      </c>
      <c r="E551" s="13">
        <f>'S&amp;P'!D552</f>
        <v>-1.0544916149584525E-2</v>
      </c>
    </row>
    <row r="552" spans="1:5" x14ac:dyDescent="0.25">
      <c r="A552" s="1">
        <v>43970</v>
      </c>
      <c r="B552">
        <v>23.68</v>
      </c>
      <c r="C552">
        <f t="shared" si="8"/>
        <v>-1.8825028178946556E-2</v>
      </c>
      <c r="D552" s="13">
        <f>LN(B552/B551) - VLOOKUP(A552, 'Risk Free'!A$1:C$784, 3)/252</f>
        <v>-1.8830186909105286E-2</v>
      </c>
      <c r="E552" s="13">
        <f>'S&amp;P'!D553</f>
        <v>1.6509172513099617E-2</v>
      </c>
    </row>
    <row r="553" spans="1:5" x14ac:dyDescent="0.25">
      <c r="A553" s="1">
        <v>43971</v>
      </c>
      <c r="B553">
        <v>24.91</v>
      </c>
      <c r="C553">
        <f t="shared" si="8"/>
        <v>5.0638519258284095E-2</v>
      </c>
      <c r="D553" s="13">
        <f>LN(B553/B552) - VLOOKUP(A553, 'Risk Free'!A$1:C$784, 3)/252</f>
        <v>5.0633757353522192E-2</v>
      </c>
      <c r="E553" s="13">
        <f>'S&amp;P'!D554</f>
        <v>-7.808697377385038E-3</v>
      </c>
    </row>
    <row r="554" spans="1:5" x14ac:dyDescent="0.25">
      <c r="A554" s="1">
        <v>43972</v>
      </c>
      <c r="B554">
        <v>25.84</v>
      </c>
      <c r="C554">
        <f t="shared" si="8"/>
        <v>3.665434964031198E-2</v>
      </c>
      <c r="D554" s="13">
        <f>LN(B554/B553) - VLOOKUP(A554, 'Risk Free'!A$1:C$784, 3)/252</f>
        <v>3.6649587735550077E-2</v>
      </c>
      <c r="E554" s="13">
        <f>'S&amp;P'!D555</f>
        <v>2.3462036154889582E-3</v>
      </c>
    </row>
    <row r="555" spans="1:5" x14ac:dyDescent="0.25">
      <c r="A555" s="1">
        <v>43973</v>
      </c>
      <c r="B555">
        <v>25.4</v>
      </c>
      <c r="C555">
        <f t="shared" si="8"/>
        <v>-1.7174504889910288E-2</v>
      </c>
      <c r="D555" s="13">
        <f>LN(B555/B554) - VLOOKUP(A555, 'Risk Free'!A$1:C$784, 3)/252</f>
        <v>-1.7179266794672191E-2</v>
      </c>
      <c r="E555" s="13">
        <f>'S&amp;P'!D556</f>
        <v>1.2208706416194606E-2</v>
      </c>
    </row>
    <row r="556" spans="1:5" x14ac:dyDescent="0.25">
      <c r="A556" s="1">
        <v>43977</v>
      </c>
      <c r="B556">
        <v>29.540001</v>
      </c>
      <c r="C556">
        <f t="shared" si="8"/>
        <v>0.15099613693114577</v>
      </c>
      <c r="D556" s="13">
        <f>LN(B556/B555) - VLOOKUP(A556, 'Risk Free'!A$1:C$784, 3)/252</f>
        <v>0.15099058137559021</v>
      </c>
      <c r="E556" s="13">
        <f>'S&amp;P'!D557</f>
        <v>1.4712540235344308E-2</v>
      </c>
    </row>
    <row r="557" spans="1:5" x14ac:dyDescent="0.25">
      <c r="A557" s="1">
        <v>43978</v>
      </c>
      <c r="B557">
        <v>30.690000999999999</v>
      </c>
      <c r="C557">
        <f t="shared" si="8"/>
        <v>3.8191590259911166E-2</v>
      </c>
      <c r="D557" s="13">
        <f>LN(B557/B556) - VLOOKUP(A557, 'Risk Free'!A$1:C$784, 3)/252</f>
        <v>3.8185637878958782E-2</v>
      </c>
      <c r="E557" s="13">
        <f>'S&amp;P'!D558</f>
        <v>-2.1161238569966882E-3</v>
      </c>
    </row>
    <row r="558" spans="1:5" x14ac:dyDescent="0.25">
      <c r="A558" s="1">
        <v>43979</v>
      </c>
      <c r="B558">
        <v>28.889999</v>
      </c>
      <c r="C558">
        <f t="shared" si="8"/>
        <v>-6.0441421351457775E-2</v>
      </c>
      <c r="D558" s="13">
        <f>LN(B558/B557) - VLOOKUP(A558, 'Risk Free'!A$1:C$784, 3)/252</f>
        <v>-6.0447373732410159E-2</v>
      </c>
      <c r="E558" s="13">
        <f>'S&amp;P'!D559</f>
        <v>4.7952123032489686E-3</v>
      </c>
    </row>
    <row r="559" spans="1:5" x14ac:dyDescent="0.25">
      <c r="A559" s="1">
        <v>43980</v>
      </c>
      <c r="B559">
        <v>28.040001</v>
      </c>
      <c r="C559">
        <f t="shared" si="8"/>
        <v>-2.9863382034363173E-2</v>
      </c>
      <c r="D559" s="13">
        <f>LN(B559/B558) - VLOOKUP(A559, 'Risk Free'!A$1:C$784, 3)/252</f>
        <v>-2.986893758991873E-2</v>
      </c>
      <c r="E559" s="13">
        <f>'S&amp;P'!D560</f>
        <v>3.7386865614614994E-3</v>
      </c>
    </row>
    <row r="560" spans="1:5" x14ac:dyDescent="0.25">
      <c r="A560" s="1">
        <v>43983</v>
      </c>
      <c r="B560">
        <v>29.459999</v>
      </c>
      <c r="C560">
        <f t="shared" si="8"/>
        <v>4.9401279260425611E-2</v>
      </c>
      <c r="D560" s="13">
        <f>LN(B560/B559) - VLOOKUP(A560, 'Risk Free'!A$1:C$784, 3)/252</f>
        <v>4.9395723704870054E-2</v>
      </c>
      <c r="E560" s="13">
        <f>'S&amp;P'!D561</f>
        <v>8.1713263210710842E-3</v>
      </c>
    </row>
    <row r="561" spans="1:5" x14ac:dyDescent="0.25">
      <c r="A561" s="1">
        <v>43984</v>
      </c>
      <c r="B561">
        <v>29.91</v>
      </c>
      <c r="C561">
        <f t="shared" si="8"/>
        <v>1.515949555170436E-2</v>
      </c>
      <c r="D561" s="13">
        <f>LN(B561/B560) - VLOOKUP(A561, 'Risk Free'!A$1:C$784, 3)/252</f>
        <v>1.5153543170751979E-2</v>
      </c>
      <c r="E561" s="13">
        <f>'S&amp;P'!D562</f>
        <v>1.355030626933262E-2</v>
      </c>
    </row>
    <row r="562" spans="1:5" x14ac:dyDescent="0.25">
      <c r="A562" s="1">
        <v>43985</v>
      </c>
      <c r="B562">
        <v>33.650002000000001</v>
      </c>
      <c r="C562">
        <f t="shared" si="8"/>
        <v>0.11782024288424239</v>
      </c>
      <c r="D562" s="13">
        <f>LN(B562/B561) - VLOOKUP(A562, 'Risk Free'!A$1:C$784, 3)/252</f>
        <v>0.11781389367789319</v>
      </c>
      <c r="E562" s="13">
        <f>'S&amp;P'!D563</f>
        <v>-3.3803353159981759E-3</v>
      </c>
    </row>
    <row r="563" spans="1:5" x14ac:dyDescent="0.25">
      <c r="A563" s="1">
        <v>43986</v>
      </c>
      <c r="B563">
        <v>39.099997999999999</v>
      </c>
      <c r="C563">
        <f t="shared" si="8"/>
        <v>0.1501093003143246</v>
      </c>
      <c r="D563" s="13">
        <f>LN(B563/B562) - VLOOKUP(A563, 'Risk Free'!A$1:C$784, 3)/252</f>
        <v>0.15010334793337221</v>
      </c>
      <c r="E563" s="13">
        <f>'S&amp;P'!D564</f>
        <v>2.5868113220600591E-2</v>
      </c>
    </row>
    <row r="564" spans="1:5" x14ac:dyDescent="0.25">
      <c r="A564" s="1">
        <v>43987</v>
      </c>
      <c r="B564">
        <v>42.41</v>
      </c>
      <c r="C564">
        <f t="shared" si="8"/>
        <v>8.1261767646075567E-2</v>
      </c>
      <c r="D564" s="13">
        <f>LN(B564/B563) - VLOOKUP(A564, 'Risk Free'!A$1:C$784, 3)/252</f>
        <v>8.1255815265123182E-2</v>
      </c>
      <c r="E564" s="13">
        <f>'S&amp;P'!D565</f>
        <v>1.1962922204113031E-2</v>
      </c>
    </row>
    <row r="565" spans="1:5" x14ac:dyDescent="0.25">
      <c r="A565" s="1">
        <v>43990</v>
      </c>
      <c r="B565">
        <v>48.689999</v>
      </c>
      <c r="C565">
        <f t="shared" si="8"/>
        <v>0.13808946617001186</v>
      </c>
      <c r="D565" s="13">
        <f>LN(B565/B564) - VLOOKUP(A565, 'Risk Free'!A$1:C$784, 3)/252</f>
        <v>0.13808272013826584</v>
      </c>
      <c r="E565" s="13">
        <f>'S&amp;P'!D566</f>
        <v>-7.8372950207377442E-3</v>
      </c>
    </row>
    <row r="566" spans="1:5" x14ac:dyDescent="0.25">
      <c r="A566" s="1">
        <v>43991</v>
      </c>
      <c r="B566">
        <v>44.639999000000003</v>
      </c>
      <c r="C566">
        <f t="shared" si="8"/>
        <v>-8.6843353984889488E-2</v>
      </c>
      <c r="D566" s="13">
        <f>LN(B566/B565) - VLOOKUP(A566, 'Risk Free'!A$1:C$784, 3)/252</f>
        <v>-8.6850893667429166E-2</v>
      </c>
      <c r="E566" s="13">
        <f>'S&amp;P'!D567</f>
        <v>-5.3339894083168759E-3</v>
      </c>
    </row>
    <row r="567" spans="1:5" x14ac:dyDescent="0.25">
      <c r="A567" s="1">
        <v>43992</v>
      </c>
      <c r="B567">
        <v>39.720001000000003</v>
      </c>
      <c r="C567">
        <f t="shared" si="8"/>
        <v>-0.11677543131841635</v>
      </c>
      <c r="D567" s="13">
        <f>LN(B567/B566) - VLOOKUP(A567, 'Risk Free'!A$1:C$784, 3)/252</f>
        <v>-0.11678217735016239</v>
      </c>
      <c r="E567" s="13">
        <f>'S&amp;P'!D568</f>
        <v>-6.0759505230438923E-2</v>
      </c>
    </row>
    <row r="568" spans="1:5" x14ac:dyDescent="0.25">
      <c r="A568" s="1">
        <v>43993</v>
      </c>
      <c r="B568">
        <v>33.32</v>
      </c>
      <c r="C568">
        <f t="shared" si="8"/>
        <v>-0.17569704705456329</v>
      </c>
      <c r="D568" s="13">
        <f>LN(B568/B567) - VLOOKUP(A568, 'Risk Free'!A$1:C$784, 3)/252</f>
        <v>-0.17570379308630932</v>
      </c>
      <c r="E568" s="13">
        <f>'S&amp;P'!D569</f>
        <v>1.296995066221723E-2</v>
      </c>
    </row>
    <row r="569" spans="1:5" x14ac:dyDescent="0.25">
      <c r="A569" s="1">
        <v>43994</v>
      </c>
      <c r="B569">
        <v>39.659999999999997</v>
      </c>
      <c r="C569">
        <f t="shared" si="8"/>
        <v>0.17418530579300781</v>
      </c>
      <c r="D569" s="13">
        <f>LN(B569/B568) - VLOOKUP(A569, 'Risk Free'!A$1:C$784, 3)/252</f>
        <v>0.17417895658665861</v>
      </c>
      <c r="E569" s="13">
        <f>'S&amp;P'!D570</f>
        <v>8.2707085662874474E-3</v>
      </c>
    </row>
    <row r="570" spans="1:5" x14ac:dyDescent="0.25">
      <c r="A570" s="1">
        <v>43997</v>
      </c>
      <c r="B570">
        <v>39</v>
      </c>
      <c r="C570">
        <f t="shared" si="8"/>
        <v>-1.6781476962003432E-2</v>
      </c>
      <c r="D570" s="13">
        <f>LN(B570/B569) - VLOOKUP(A570, 'Risk Free'!A$1:C$784, 3)/252</f>
        <v>-1.678861981914629E-2</v>
      </c>
      <c r="E570" s="13">
        <f>'S&amp;P'!D571</f>
        <v>1.8778138620926959E-2</v>
      </c>
    </row>
    <row r="571" spans="1:5" x14ac:dyDescent="0.25">
      <c r="A571" s="1">
        <v>43998</v>
      </c>
      <c r="B571">
        <v>40.209999000000003</v>
      </c>
      <c r="C571">
        <f t="shared" si="8"/>
        <v>3.055404991010063E-2</v>
      </c>
      <c r="D571" s="13">
        <f>LN(B571/B570) - VLOOKUP(A571, 'Risk Free'!A$1:C$784, 3)/252</f>
        <v>3.0547303878354599E-2</v>
      </c>
      <c r="E571" s="13">
        <f>'S&amp;P'!D572</f>
        <v>-3.613542253082901E-3</v>
      </c>
    </row>
    <row r="572" spans="1:5" x14ac:dyDescent="0.25">
      <c r="A572" s="1">
        <v>43999</v>
      </c>
      <c r="B572">
        <v>39.25</v>
      </c>
      <c r="C572">
        <f t="shared" si="8"/>
        <v>-2.4164251811329529E-2</v>
      </c>
      <c r="D572" s="13">
        <f>LN(B572/B571) - VLOOKUP(A572, 'Risk Free'!A$1:C$784, 3)/252</f>
        <v>-2.417099784307556E-2</v>
      </c>
      <c r="E572" s="13">
        <f>'S&amp;P'!D573</f>
        <v>5.8766284869098606E-4</v>
      </c>
    </row>
    <row r="573" spans="1:5" x14ac:dyDescent="0.25">
      <c r="A573" s="1">
        <v>44000</v>
      </c>
      <c r="B573">
        <v>39.340000000000003</v>
      </c>
      <c r="C573">
        <f t="shared" si="8"/>
        <v>2.290368732495661E-3</v>
      </c>
      <c r="D573" s="13">
        <f>LN(B573/B572) - VLOOKUP(A573, 'Risk Free'!A$1:C$784, 3)/252</f>
        <v>2.2840195261464545E-3</v>
      </c>
      <c r="E573" s="13">
        <f>'S&amp;P'!D574</f>
        <v>-5.6714345819171555E-3</v>
      </c>
    </row>
    <row r="574" spans="1:5" x14ac:dyDescent="0.25">
      <c r="A574" s="1">
        <v>44001</v>
      </c>
      <c r="B574">
        <v>36.840000000000003</v>
      </c>
      <c r="C574">
        <f t="shared" si="8"/>
        <v>-6.5657601573806873E-2</v>
      </c>
      <c r="D574" s="13">
        <f>LN(B574/B573) - VLOOKUP(A574, 'Risk Free'!A$1:C$784, 3)/252</f>
        <v>-6.5663553954759257E-2</v>
      </c>
      <c r="E574" s="13">
        <f>'S&amp;P'!D575</f>
        <v>6.4677064840899202E-3</v>
      </c>
    </row>
    <row r="575" spans="1:5" x14ac:dyDescent="0.25">
      <c r="A575" s="1">
        <v>44004</v>
      </c>
      <c r="B575">
        <v>36.540000999999997</v>
      </c>
      <c r="C575">
        <f t="shared" si="8"/>
        <v>-8.1766330699772696E-3</v>
      </c>
      <c r="D575" s="13">
        <f>LN(B575/B574) - VLOOKUP(A575, 'Risk Free'!A$1:C$784, 3)/252</f>
        <v>-8.1829822763264757E-3</v>
      </c>
      <c r="E575" s="13">
        <f>'S&amp;P'!D576</f>
        <v>4.2918419639633304E-3</v>
      </c>
    </row>
    <row r="576" spans="1:5" x14ac:dyDescent="0.25">
      <c r="A576" s="1">
        <v>44005</v>
      </c>
      <c r="B576">
        <v>36.080002</v>
      </c>
      <c r="C576">
        <f t="shared" si="8"/>
        <v>-1.2668827690335007E-2</v>
      </c>
      <c r="D576" s="13">
        <f>LN(B576/B575) - VLOOKUP(A576, 'Risk Free'!A$1:C$784, 3)/252</f>
        <v>-1.2675176896684213E-2</v>
      </c>
      <c r="E576" s="13">
        <f>'S&amp;P'!D577</f>
        <v>-2.6201231113706872E-2</v>
      </c>
    </row>
    <row r="577" spans="1:5" x14ac:dyDescent="0.25">
      <c r="A577" s="1">
        <v>44006</v>
      </c>
      <c r="B577">
        <v>33.07</v>
      </c>
      <c r="C577">
        <f t="shared" si="8"/>
        <v>-8.711222363309247E-2</v>
      </c>
      <c r="D577" s="13">
        <f>LN(B577/B576) - VLOOKUP(A577, 'Risk Free'!A$1:C$784, 3)/252</f>
        <v>-8.7118176014044854E-2</v>
      </c>
      <c r="E577" s="13">
        <f>'S&amp;P'!D578</f>
        <v>1.0893500967060082E-2</v>
      </c>
    </row>
    <row r="578" spans="1:5" x14ac:dyDescent="0.25">
      <c r="A578" s="1">
        <v>44007</v>
      </c>
      <c r="B578">
        <v>34.689999</v>
      </c>
      <c r="C578">
        <f t="shared" si="8"/>
        <v>4.7824905161205369E-2</v>
      </c>
      <c r="D578" s="13">
        <f>LN(B578/B577) - VLOOKUP(A578, 'Risk Free'!A$1:C$784, 3)/252</f>
        <v>4.7818555954856165E-2</v>
      </c>
      <c r="E578" s="13">
        <f>'S&amp;P'!D579</f>
        <v>-2.4530772890685022E-2</v>
      </c>
    </row>
    <row r="579" spans="1:5" x14ac:dyDescent="0.25">
      <c r="A579" s="1">
        <v>44008</v>
      </c>
      <c r="B579">
        <v>32.889999000000003</v>
      </c>
      <c r="C579">
        <f t="shared" si="8"/>
        <v>-5.3282802358319718E-2</v>
      </c>
      <c r="D579" s="13">
        <f>LN(B579/B578) - VLOOKUP(A579, 'Risk Free'!A$1:C$784, 3)/252</f>
        <v>-5.3288357913875276E-2</v>
      </c>
      <c r="E579" s="13">
        <f>'S&amp;P'!D580</f>
        <v>1.4573351983514301E-2</v>
      </c>
    </row>
    <row r="580" spans="1:5" x14ac:dyDescent="0.25">
      <c r="A580" s="1">
        <v>44011</v>
      </c>
      <c r="B580">
        <v>35.270000000000003</v>
      </c>
      <c r="C580">
        <f t="shared" ref="C580:C643" si="9">LN(B580/B579)</f>
        <v>6.9864114451373638E-2</v>
      </c>
      <c r="D580" s="13">
        <f>LN(B580/B579) - VLOOKUP(A580, 'Risk Free'!A$1:C$784, 3)/252</f>
        <v>6.9858558895818088E-2</v>
      </c>
      <c r="E580" s="13">
        <f>'S&amp;P'!D581</f>
        <v>1.5285984431332254E-2</v>
      </c>
    </row>
    <row r="581" spans="1:5" x14ac:dyDescent="0.25">
      <c r="A581" s="1">
        <v>44012</v>
      </c>
      <c r="B581">
        <v>34.610000999999997</v>
      </c>
      <c r="C581">
        <f t="shared" si="9"/>
        <v>-1.8890057707324923E-2</v>
      </c>
      <c r="D581" s="13">
        <f>LN(B581/B580) - VLOOKUP(A581, 'Risk Free'!A$1:C$784, 3)/252</f>
        <v>-1.889640691367413E-2</v>
      </c>
      <c r="E581" s="13">
        <f>'S&amp;P'!D582</f>
        <v>5.0039865441085752E-3</v>
      </c>
    </row>
    <row r="582" spans="1:5" x14ac:dyDescent="0.25">
      <c r="A582" s="1">
        <v>44013</v>
      </c>
      <c r="B582">
        <v>34.450001</v>
      </c>
      <c r="C582">
        <f t="shared" si="9"/>
        <v>-4.6336600533923855E-3</v>
      </c>
      <c r="D582" s="13">
        <f>LN(B582/B581) - VLOOKUP(A582, 'Risk Free'!A$1:C$784, 3)/252</f>
        <v>-4.639215608947941E-3</v>
      </c>
      <c r="E582" s="13">
        <f>'S&amp;P'!D583</f>
        <v>4.5254462770977248E-3</v>
      </c>
    </row>
    <row r="583" spans="1:5" x14ac:dyDescent="0.25">
      <c r="A583" s="1">
        <v>44014</v>
      </c>
      <c r="B583">
        <v>34.139999000000003</v>
      </c>
      <c r="C583">
        <f t="shared" si="9"/>
        <v>-9.0393384121032309E-3</v>
      </c>
      <c r="D583" s="13">
        <f>LN(B583/B582) - VLOOKUP(A583, 'Risk Free'!A$1:C$784, 3)/252</f>
        <v>-9.0448939676587865E-3</v>
      </c>
      <c r="E583" s="13">
        <f>'S&amp;P'!D584</f>
        <v>1.5750990784873933E-2</v>
      </c>
    </row>
    <row r="584" spans="1:5" x14ac:dyDescent="0.25">
      <c r="A584" s="1">
        <v>44018</v>
      </c>
      <c r="B584">
        <v>35.209999000000003</v>
      </c>
      <c r="C584">
        <f t="shared" si="9"/>
        <v>3.0860416690798202E-2</v>
      </c>
      <c r="D584" s="13">
        <f>LN(B584/B583) - VLOOKUP(A584, 'Risk Free'!A$1:C$784, 3)/252</f>
        <v>3.0854464309845821E-2</v>
      </c>
      <c r="E584" s="13">
        <f>'S&amp;P'!D585</f>
        <v>-1.0883461197939643E-2</v>
      </c>
    </row>
    <row r="585" spans="1:5" x14ac:dyDescent="0.25">
      <c r="A585" s="1">
        <v>44019</v>
      </c>
      <c r="B585">
        <v>32.549999</v>
      </c>
      <c r="C585">
        <f t="shared" si="9"/>
        <v>-7.8552766833326806E-2</v>
      </c>
      <c r="D585" s="13">
        <f>LN(B585/B584) - VLOOKUP(A585, 'Risk Free'!A$1:C$784, 3)/252</f>
        <v>-7.8558719214279191E-2</v>
      </c>
      <c r="E585" s="13">
        <f>'S&amp;P'!D586</f>
        <v>7.7910741003394055E-3</v>
      </c>
    </row>
    <row r="586" spans="1:5" x14ac:dyDescent="0.25">
      <c r="A586" s="1">
        <v>44020</v>
      </c>
      <c r="B586">
        <v>32.529998999999997</v>
      </c>
      <c r="C586">
        <f t="shared" si="9"/>
        <v>-6.146281882066795E-4</v>
      </c>
      <c r="D586" s="13">
        <f>LN(B586/B585) - VLOOKUP(A586, 'Risk Free'!A$1:C$784, 3)/252</f>
        <v>-6.205805691590604E-4</v>
      </c>
      <c r="E586" s="13">
        <f>'S&amp;P'!D587</f>
        <v>-5.664784181446645E-3</v>
      </c>
    </row>
    <row r="587" spans="1:5" x14ac:dyDescent="0.25">
      <c r="A587" s="1">
        <v>44021</v>
      </c>
      <c r="B587">
        <v>30.17</v>
      </c>
      <c r="C587">
        <f t="shared" si="9"/>
        <v>-7.5314656573435168E-2</v>
      </c>
      <c r="D587" s="13">
        <f>LN(B587/B586) - VLOOKUP(A587, 'Risk Free'!A$1:C$784, 3)/252</f>
        <v>-7.5319815303593898E-2</v>
      </c>
      <c r="E587" s="13">
        <f>'S&amp;P'!D588</f>
        <v>1.0406654270827745E-2</v>
      </c>
    </row>
    <row r="588" spans="1:5" x14ac:dyDescent="0.25">
      <c r="A588" s="1">
        <v>44022</v>
      </c>
      <c r="B588">
        <v>32.669998</v>
      </c>
      <c r="C588">
        <f t="shared" si="9"/>
        <v>7.9609111223764198E-2</v>
      </c>
      <c r="D588" s="13">
        <f>LN(B588/B587) - VLOOKUP(A588, 'Risk Free'!A$1:C$784, 3)/252</f>
        <v>7.9603952493605468E-2</v>
      </c>
      <c r="E588" s="13">
        <f>'S&amp;P'!D589</f>
        <v>-9.4121792220390257E-3</v>
      </c>
    </row>
    <row r="589" spans="1:5" x14ac:dyDescent="0.25">
      <c r="A589" s="1">
        <v>44025</v>
      </c>
      <c r="B589">
        <v>31.76</v>
      </c>
      <c r="C589">
        <f t="shared" si="9"/>
        <v>-2.8249528015798796E-2</v>
      </c>
      <c r="D589" s="13">
        <f>LN(B589/B588) - VLOOKUP(A589, 'Risk Free'!A$1:C$784, 3)/252</f>
        <v>-2.8255083571354353E-2</v>
      </c>
      <c r="E589" s="13">
        <f>'S&amp;P'!D590</f>
        <v>1.3311332808493757E-2</v>
      </c>
    </row>
    <row r="590" spans="1:5" x14ac:dyDescent="0.25">
      <c r="A590" s="1">
        <v>44026</v>
      </c>
      <c r="B590">
        <v>31.74</v>
      </c>
      <c r="C590">
        <f t="shared" si="9"/>
        <v>-6.299212806720342E-4</v>
      </c>
      <c r="D590" s="13">
        <f>LN(B590/B589) - VLOOKUP(A590, 'Risk Free'!A$1:C$784, 3)/252</f>
        <v>-6.358736616244151E-4</v>
      </c>
      <c r="E590" s="13">
        <f>'S&amp;P'!D591</f>
        <v>9.0346956784350015E-3</v>
      </c>
    </row>
    <row r="591" spans="1:5" x14ac:dyDescent="0.25">
      <c r="A591" s="1">
        <v>44027</v>
      </c>
      <c r="B591">
        <v>36.369999</v>
      </c>
      <c r="C591">
        <f t="shared" si="9"/>
        <v>0.13616651640544591</v>
      </c>
      <c r="D591" s="13">
        <f>LN(B591/B590) - VLOOKUP(A591, 'Risk Free'!A$1:C$784, 3)/252</f>
        <v>0.13616016719909671</v>
      </c>
      <c r="E591" s="13">
        <f>'S&amp;P'!D592</f>
        <v>-3.4162833925268951E-3</v>
      </c>
    </row>
    <row r="592" spans="1:5" x14ac:dyDescent="0.25">
      <c r="A592" s="1">
        <v>44028</v>
      </c>
      <c r="B592">
        <v>34.490001999999997</v>
      </c>
      <c r="C592">
        <f t="shared" si="9"/>
        <v>-5.3074746567138578E-2</v>
      </c>
      <c r="D592" s="13">
        <f>LN(B592/B591) - VLOOKUP(A592, 'Risk Free'!A$1:C$784, 3)/252</f>
        <v>-5.3079111646503654E-2</v>
      </c>
      <c r="E592" s="13">
        <f>'S&amp;P'!D593</f>
        <v>2.8402248237937404E-3</v>
      </c>
    </row>
    <row r="593" spans="1:5" x14ac:dyDescent="0.25">
      <c r="A593" s="1">
        <v>44029</v>
      </c>
      <c r="B593">
        <v>33.919998</v>
      </c>
      <c r="C593">
        <f t="shared" si="9"/>
        <v>-1.6664732975133885E-2</v>
      </c>
      <c r="D593" s="13">
        <f>LN(B593/B592) - VLOOKUP(A593, 'Risk Free'!A$1:C$784, 3)/252</f>
        <v>-1.6669098054498965E-2</v>
      </c>
      <c r="E593" s="13">
        <f>'S&amp;P'!D594</f>
        <v>8.3666054403060512E-3</v>
      </c>
    </row>
    <row r="594" spans="1:5" x14ac:dyDescent="0.25">
      <c r="A594" s="1">
        <v>44032</v>
      </c>
      <c r="B594">
        <v>32.330002</v>
      </c>
      <c r="C594">
        <f t="shared" si="9"/>
        <v>-4.800909836204896E-2</v>
      </c>
      <c r="D594" s="13">
        <f>LN(B594/B593) - VLOOKUP(A594, 'Risk Free'!A$1:C$784, 3)/252</f>
        <v>-4.8014257092207691E-2</v>
      </c>
      <c r="E594" s="13">
        <f>'S&amp;P'!D595</f>
        <v>1.6724826420006585E-3</v>
      </c>
    </row>
    <row r="595" spans="1:5" x14ac:dyDescent="0.25">
      <c r="A595" s="1">
        <v>44033</v>
      </c>
      <c r="B595">
        <v>33.07</v>
      </c>
      <c r="C595">
        <f t="shared" si="9"/>
        <v>2.2630873394313886E-2</v>
      </c>
      <c r="D595" s="13">
        <f>LN(B595/B594) - VLOOKUP(A595, 'Risk Free'!A$1:C$784, 3)/252</f>
        <v>2.2625714664155156E-2</v>
      </c>
      <c r="E595" s="13">
        <f>'S&amp;P'!D596</f>
        <v>5.7254808927989969E-3</v>
      </c>
    </row>
    <row r="596" spans="1:5" x14ac:dyDescent="0.25">
      <c r="A596" s="1">
        <v>44034</v>
      </c>
      <c r="B596">
        <v>31.67</v>
      </c>
      <c r="C596">
        <f t="shared" si="9"/>
        <v>-4.3256666443152889E-2</v>
      </c>
      <c r="D596" s="13">
        <f>LN(B596/B595) - VLOOKUP(A596, 'Risk Free'!A$1:C$784, 3)/252</f>
        <v>-4.3261825173311619E-2</v>
      </c>
      <c r="E596" s="13">
        <f>'S&amp;P'!D597</f>
        <v>-1.2401107192003468E-2</v>
      </c>
    </row>
    <row r="597" spans="1:5" x14ac:dyDescent="0.25">
      <c r="A597" s="1">
        <v>44035</v>
      </c>
      <c r="B597">
        <v>33.229999999999997</v>
      </c>
      <c r="C597">
        <f t="shared" si="9"/>
        <v>4.8083221815954383E-2</v>
      </c>
      <c r="D597" s="13">
        <f>LN(B597/B596) - VLOOKUP(A597, 'Risk Free'!A$1:C$784, 3)/252</f>
        <v>4.807845991119248E-2</v>
      </c>
      <c r="E597" s="13">
        <f>'S&amp;P'!D598</f>
        <v>-6.2139958236701121E-3</v>
      </c>
    </row>
    <row r="598" spans="1:5" x14ac:dyDescent="0.25">
      <c r="A598" s="1">
        <v>44036</v>
      </c>
      <c r="B598">
        <v>32.880001</v>
      </c>
      <c r="C598">
        <f t="shared" si="9"/>
        <v>-1.0588481764898803E-2</v>
      </c>
      <c r="D598" s="13">
        <f>LN(B598/B597) - VLOOKUP(A598, 'Risk Free'!A$1:C$784, 3)/252</f>
        <v>-1.0592846844263882E-2</v>
      </c>
      <c r="E598" s="13">
        <f>'S&amp;P'!D599</f>
        <v>7.3635544307016814E-3</v>
      </c>
    </row>
    <row r="599" spans="1:5" x14ac:dyDescent="0.25">
      <c r="A599" s="1">
        <v>44039</v>
      </c>
      <c r="B599">
        <v>32.419998</v>
      </c>
      <c r="C599">
        <f t="shared" si="9"/>
        <v>-1.408914598439049E-2</v>
      </c>
      <c r="D599" s="13">
        <f>LN(B599/B598) - VLOOKUP(A599, 'Risk Free'!A$1:C$784, 3)/252</f>
        <v>-1.409351106375557E-2</v>
      </c>
      <c r="E599" s="13">
        <f>'S&amp;P'!D600</f>
        <v>-6.4988094240514219E-3</v>
      </c>
    </row>
    <row r="600" spans="1:5" x14ac:dyDescent="0.25">
      <c r="A600" s="1">
        <v>44040</v>
      </c>
      <c r="B600">
        <v>33.459999000000003</v>
      </c>
      <c r="C600">
        <f t="shared" si="9"/>
        <v>3.1575211055032415E-2</v>
      </c>
      <c r="D600" s="13">
        <f>LN(B600/B599) - VLOOKUP(A600, 'Risk Free'!A$1:C$784, 3)/252</f>
        <v>3.1570845975667339E-2</v>
      </c>
      <c r="E600" s="13">
        <f>'S&amp;P'!D601</f>
        <v>1.2347418048888548E-2</v>
      </c>
    </row>
    <row r="601" spans="1:5" x14ac:dyDescent="0.25">
      <c r="A601" s="1">
        <v>44041</v>
      </c>
      <c r="B601">
        <v>32.57</v>
      </c>
      <c r="C601">
        <f t="shared" si="9"/>
        <v>-2.6959046384103881E-2</v>
      </c>
      <c r="D601" s="13">
        <f>LN(B601/B600) - VLOOKUP(A601, 'Risk Free'!A$1:C$784, 3)/252</f>
        <v>-2.6963411463468961E-2</v>
      </c>
      <c r="E601" s="13">
        <f>'S&amp;P'!D602</f>
        <v>-3.7608821492545685E-3</v>
      </c>
    </row>
    <row r="602" spans="1:5" x14ac:dyDescent="0.25">
      <c r="A602" s="1">
        <v>44042</v>
      </c>
      <c r="B602">
        <v>31.74</v>
      </c>
      <c r="C602">
        <f t="shared" si="9"/>
        <v>-2.581390418987918E-2</v>
      </c>
      <c r="D602" s="13">
        <f>LN(B602/B601) - VLOOKUP(A602, 'Risk Free'!A$1:C$784, 3)/252</f>
        <v>-2.581747561845061E-2</v>
      </c>
      <c r="E602" s="13">
        <f>'S&amp;P'!D603</f>
        <v>7.6376199638002393E-3</v>
      </c>
    </row>
    <row r="603" spans="1:5" x14ac:dyDescent="0.25">
      <c r="A603" s="1">
        <v>44043</v>
      </c>
      <c r="B603">
        <v>31.379999000000002</v>
      </c>
      <c r="C603">
        <f t="shared" si="9"/>
        <v>-1.1406999660808374E-2</v>
      </c>
      <c r="D603" s="13">
        <f>LN(B603/B602) - VLOOKUP(A603, 'Risk Free'!A$1:C$784, 3)/252</f>
        <v>-1.1410571089379803E-2</v>
      </c>
      <c r="E603" s="13">
        <f>'S&amp;P'!D604</f>
        <v>7.1513976299373526E-3</v>
      </c>
    </row>
    <row r="604" spans="1:5" x14ac:dyDescent="0.25">
      <c r="A604" s="1">
        <v>44046</v>
      </c>
      <c r="B604">
        <v>31.870000999999998</v>
      </c>
      <c r="C604">
        <f t="shared" si="9"/>
        <v>1.5494444369260797E-2</v>
      </c>
      <c r="D604" s="13">
        <f>LN(B604/B603) - VLOOKUP(A604, 'Risk Free'!A$1:C$784, 3)/252</f>
        <v>1.5490476115292542E-2</v>
      </c>
      <c r="E604" s="13">
        <f>'S&amp;P'!D605</f>
        <v>3.6018812494464213E-3</v>
      </c>
    </row>
    <row r="605" spans="1:5" x14ac:dyDescent="0.25">
      <c r="A605" s="1">
        <v>44047</v>
      </c>
      <c r="B605">
        <v>32.290000999999997</v>
      </c>
      <c r="C605">
        <f t="shared" si="9"/>
        <v>1.3092455932808179E-2</v>
      </c>
      <c r="D605" s="13">
        <f>LN(B605/B604) - VLOOKUP(A605, 'Risk Free'!A$1:C$784, 3)/252</f>
        <v>1.308888450423675E-2</v>
      </c>
      <c r="E605" s="13">
        <f>'S&amp;P'!D606</f>
        <v>6.405189265832968E-3</v>
      </c>
    </row>
    <row r="606" spans="1:5" x14ac:dyDescent="0.25">
      <c r="A606" s="1">
        <v>44048</v>
      </c>
      <c r="B606">
        <v>33.729999999999997</v>
      </c>
      <c r="C606">
        <f t="shared" si="9"/>
        <v>4.3630033334035173E-2</v>
      </c>
      <c r="D606" s="13">
        <f>LN(B606/B605) - VLOOKUP(A606, 'Risk Free'!A$1:C$784, 3)/252</f>
        <v>4.3626065080066917E-2</v>
      </c>
      <c r="E606" s="13">
        <f>'S&amp;P'!D607</f>
        <v>6.4031898784551221E-3</v>
      </c>
    </row>
    <row r="607" spans="1:5" x14ac:dyDescent="0.25">
      <c r="A607" s="1">
        <v>44049</v>
      </c>
      <c r="B607">
        <v>34.400002000000001</v>
      </c>
      <c r="C607">
        <f t="shared" si="9"/>
        <v>1.9668973445327122E-2</v>
      </c>
      <c r="D607" s="13">
        <f>LN(B607/B606) - VLOOKUP(A607, 'Risk Free'!A$1:C$784, 3)/252</f>
        <v>1.9665005191358869E-2</v>
      </c>
      <c r="E607" s="13">
        <f>'S&amp;P'!D608</f>
        <v>6.2882603140478543E-4</v>
      </c>
    </row>
    <row r="608" spans="1:5" x14ac:dyDescent="0.25">
      <c r="A608" s="1">
        <v>44050</v>
      </c>
      <c r="B608">
        <v>34.330002</v>
      </c>
      <c r="C608">
        <f t="shared" si="9"/>
        <v>-2.0369567912035653E-3</v>
      </c>
      <c r="D608" s="13">
        <f>LN(B608/B607) - VLOOKUP(A608, 'Risk Free'!A$1:C$784, 3)/252</f>
        <v>-2.0409250451718193E-3</v>
      </c>
      <c r="E608" s="13">
        <f>'S&amp;P'!D609</f>
        <v>2.7341176541108504E-3</v>
      </c>
    </row>
    <row r="609" spans="1:5" x14ac:dyDescent="0.25">
      <c r="A609" s="1">
        <v>44053</v>
      </c>
      <c r="B609">
        <v>37.540000999999997</v>
      </c>
      <c r="C609">
        <f t="shared" si="9"/>
        <v>8.9387392068932564E-2</v>
      </c>
      <c r="D609" s="13">
        <f>LN(B609/B608) - VLOOKUP(A609, 'Risk Free'!A$1:C$784, 3)/252</f>
        <v>8.9383026989567488E-2</v>
      </c>
      <c r="E609" s="13">
        <f>'S&amp;P'!D610</f>
        <v>-8.0054116225863683E-3</v>
      </c>
    </row>
    <row r="610" spans="1:5" x14ac:dyDescent="0.25">
      <c r="A610" s="1">
        <v>44054</v>
      </c>
      <c r="B610">
        <v>36.830002</v>
      </c>
      <c r="C610">
        <f t="shared" si="9"/>
        <v>-1.9094273036085491E-2</v>
      </c>
      <c r="D610" s="13">
        <f>LN(B610/B609) - VLOOKUP(A610, 'Risk Free'!A$1:C$784, 3)/252</f>
        <v>-1.909863811545057E-2</v>
      </c>
      <c r="E610" s="13">
        <f>'S&amp;P'!D611</f>
        <v>1.3895090748614135E-2</v>
      </c>
    </row>
    <row r="611" spans="1:5" x14ac:dyDescent="0.25">
      <c r="A611" s="1">
        <v>44055</v>
      </c>
      <c r="B611">
        <v>36.400002000000001</v>
      </c>
      <c r="C611">
        <f t="shared" si="9"/>
        <v>-1.174395517278091E-2</v>
      </c>
      <c r="D611" s="13">
        <f>LN(B611/B610) - VLOOKUP(A611, 'Risk Free'!A$1:C$784, 3)/252</f>
        <v>-1.1748320252145989E-2</v>
      </c>
      <c r="E611" s="13">
        <f>'S&amp;P'!D612</f>
        <v>-2.0531917766787727E-3</v>
      </c>
    </row>
    <row r="612" spans="1:5" x14ac:dyDescent="0.25">
      <c r="A612" s="1">
        <v>44056</v>
      </c>
      <c r="B612">
        <v>35.810001</v>
      </c>
      <c r="C612">
        <f t="shared" si="9"/>
        <v>-1.6341617652246964E-2</v>
      </c>
      <c r="D612" s="13">
        <f>LN(B612/B611) - VLOOKUP(A612, 'Risk Free'!A$1:C$784, 3)/252</f>
        <v>-1.6345585906215217E-2</v>
      </c>
      <c r="E612" s="13">
        <f>'S&amp;P'!D613</f>
        <v>-1.7591486793296519E-4</v>
      </c>
    </row>
    <row r="613" spans="1:5" x14ac:dyDescent="0.25">
      <c r="A613" s="1">
        <v>44057</v>
      </c>
      <c r="B613">
        <v>36.18</v>
      </c>
      <c r="C613">
        <f t="shared" si="9"/>
        <v>1.0279268031647477E-2</v>
      </c>
      <c r="D613" s="13">
        <f>LN(B613/B612) - VLOOKUP(A613, 'Risk Free'!A$1:C$784, 3)/252</f>
        <v>1.0275299777679223E-2</v>
      </c>
      <c r="E613" s="13">
        <f>'S&amp;P'!D614</f>
        <v>2.7022410946226042E-3</v>
      </c>
    </row>
    <row r="614" spans="1:5" x14ac:dyDescent="0.25">
      <c r="A614" s="1">
        <v>44060</v>
      </c>
      <c r="B614">
        <v>34.400002000000001</v>
      </c>
      <c r="C614">
        <f t="shared" si="9"/>
        <v>-5.0449857448263163E-2</v>
      </c>
      <c r="D614" s="13">
        <f>LN(B614/B613) - VLOOKUP(A614, 'Risk Free'!A$1:C$784, 3)/252</f>
        <v>-5.045382570223142E-2</v>
      </c>
      <c r="E614" s="13">
        <f>'S&amp;P'!D615</f>
        <v>2.2971574610007005E-3</v>
      </c>
    </row>
    <row r="615" spans="1:5" x14ac:dyDescent="0.25">
      <c r="A615" s="1">
        <v>44061</v>
      </c>
      <c r="B615">
        <v>33.979999999999997</v>
      </c>
      <c r="C615">
        <f t="shared" si="9"/>
        <v>-1.2284506275100049E-2</v>
      </c>
      <c r="D615" s="13">
        <f>LN(B615/B614) - VLOOKUP(A615, 'Risk Free'!A$1:C$784, 3)/252</f>
        <v>-1.2288077703671478E-2</v>
      </c>
      <c r="E615" s="13">
        <f>'S&amp;P'!D616</f>
        <v>-4.4185087183111205E-3</v>
      </c>
    </row>
    <row r="616" spans="1:5" x14ac:dyDescent="0.25">
      <c r="A616" s="1">
        <v>44062</v>
      </c>
      <c r="B616">
        <v>34.439999</v>
      </c>
      <c r="C616">
        <f t="shared" si="9"/>
        <v>1.344653427973916E-2</v>
      </c>
      <c r="D616" s="13">
        <f>LN(B616/B615) - VLOOKUP(A616, 'Risk Free'!A$1:C$784, 3)/252</f>
        <v>1.3442169200374081E-2</v>
      </c>
      <c r="E616" s="13">
        <f>'S&amp;P'!D617</f>
        <v>3.1493157409161142E-3</v>
      </c>
    </row>
    <row r="617" spans="1:5" x14ac:dyDescent="0.25">
      <c r="A617" s="1">
        <v>44063</v>
      </c>
      <c r="B617">
        <v>34.049999</v>
      </c>
      <c r="C617">
        <f t="shared" si="9"/>
        <v>-1.1388647296579672E-2</v>
      </c>
      <c r="D617" s="13">
        <f>LN(B617/B616) - VLOOKUP(A617, 'Risk Free'!A$1:C$784, 3)/252</f>
        <v>-1.1393012375944752E-2</v>
      </c>
      <c r="E617" s="13">
        <f>'S&amp;P'!D618</f>
        <v>3.4312604853347925E-3</v>
      </c>
    </row>
    <row r="618" spans="1:5" x14ac:dyDescent="0.25">
      <c r="A618" s="1">
        <v>44064</v>
      </c>
      <c r="B618">
        <v>33.040000999999997</v>
      </c>
      <c r="C618">
        <f t="shared" si="9"/>
        <v>-3.0111024307824759E-2</v>
      </c>
      <c r="D618" s="13">
        <f>LN(B618/B617) - VLOOKUP(A618, 'Risk Free'!A$1:C$784, 3)/252</f>
        <v>-3.0114992561793012E-2</v>
      </c>
      <c r="E618" s="13">
        <f>'S&amp;P'!D619</f>
        <v>9.9888190501702008E-3</v>
      </c>
    </row>
    <row r="619" spans="1:5" x14ac:dyDescent="0.25">
      <c r="A619" s="1">
        <v>44067</v>
      </c>
      <c r="B619">
        <v>36.32</v>
      </c>
      <c r="C619">
        <f t="shared" si="9"/>
        <v>9.4649574813972001E-2</v>
      </c>
      <c r="D619" s="13">
        <f>LN(B619/B618) - VLOOKUP(A619, 'Risk Free'!A$1:C$784, 3)/252</f>
        <v>9.4644812909210091E-2</v>
      </c>
      <c r="E619" s="13">
        <f>'S&amp;P'!D620</f>
        <v>3.5855091740294707E-3</v>
      </c>
    </row>
    <row r="620" spans="1:5" x14ac:dyDescent="0.25">
      <c r="A620" s="1">
        <v>44068</v>
      </c>
      <c r="B620">
        <v>35.220001000000003</v>
      </c>
      <c r="C620">
        <f t="shared" si="9"/>
        <v>-3.0754422272074269E-2</v>
      </c>
      <c r="D620" s="13">
        <f>LN(B620/B619) - VLOOKUP(A620, 'Risk Free'!A$1:C$784, 3)/252</f>
        <v>-3.0758787351439349E-2</v>
      </c>
      <c r="E620" s="13">
        <f>'S&amp;P'!D621</f>
        <v>1.0139675910275743E-2</v>
      </c>
    </row>
    <row r="621" spans="1:5" x14ac:dyDescent="0.25">
      <c r="A621" s="1">
        <v>44069</v>
      </c>
      <c r="B621">
        <v>34.25</v>
      </c>
      <c r="C621">
        <f t="shared" si="9"/>
        <v>-2.7927566752784037E-2</v>
      </c>
      <c r="D621" s="13">
        <f>LN(B621/B620) - VLOOKUP(A621, 'Risk Free'!A$1:C$784, 3)/252</f>
        <v>-2.7931931832149117E-2</v>
      </c>
      <c r="E621" s="13">
        <f>'S&amp;P'!D622</f>
        <v>1.6672613252179463E-3</v>
      </c>
    </row>
    <row r="622" spans="1:5" x14ac:dyDescent="0.25">
      <c r="A622" s="1">
        <v>44070</v>
      </c>
      <c r="B622">
        <v>36.220001000000003</v>
      </c>
      <c r="C622">
        <f t="shared" si="9"/>
        <v>5.5924915356088532E-2</v>
      </c>
      <c r="D622" s="13">
        <f>LN(B622/B621) - VLOOKUP(A622, 'Risk Free'!A$1:C$784, 3)/252</f>
        <v>5.5920550276723456E-2</v>
      </c>
      <c r="E622" s="13">
        <f>'S&amp;P'!D623</f>
        <v>6.706045824543436E-3</v>
      </c>
    </row>
    <row r="623" spans="1:5" x14ac:dyDescent="0.25">
      <c r="A623" s="1">
        <v>44071</v>
      </c>
      <c r="B623">
        <v>37.340000000000003</v>
      </c>
      <c r="C623">
        <f t="shared" si="9"/>
        <v>3.0453658049253811E-2</v>
      </c>
      <c r="D623" s="13">
        <f>LN(B623/B622) - VLOOKUP(A623, 'Risk Free'!A$1:C$784, 3)/252</f>
        <v>3.0449689795285558E-2</v>
      </c>
      <c r="E623" s="13">
        <f>'S&amp;P'!D624</f>
        <v>-2.2017542106546151E-3</v>
      </c>
    </row>
    <row r="624" spans="1:5" x14ac:dyDescent="0.25">
      <c r="A624" s="1">
        <v>44074</v>
      </c>
      <c r="B624">
        <v>36</v>
      </c>
      <c r="C624">
        <f t="shared" si="9"/>
        <v>-3.654619965746659E-2</v>
      </c>
      <c r="D624" s="13">
        <f>LN(B624/B623) - VLOOKUP(A624, 'Risk Free'!A$1:C$784, 3)/252</f>
        <v>-3.6550564736831666E-2</v>
      </c>
      <c r="E624" s="13">
        <f>'S&amp;P'!D625</f>
        <v>7.4921139464721081E-3</v>
      </c>
    </row>
    <row r="625" spans="1:5" x14ac:dyDescent="0.25">
      <c r="A625" s="1">
        <v>44075</v>
      </c>
      <c r="B625">
        <v>36.009998000000003</v>
      </c>
      <c r="C625">
        <f t="shared" si="9"/>
        <v>2.7768366454469128E-4</v>
      </c>
      <c r="D625" s="13">
        <f>LN(B625/B624) - VLOOKUP(A625, 'Risk Free'!A$1:C$784, 3)/252</f>
        <v>2.7292175978278652E-4</v>
      </c>
      <c r="E625" s="13">
        <f>'S&amp;P'!D626</f>
        <v>1.5244236003473842E-2</v>
      </c>
    </row>
    <row r="626" spans="1:5" x14ac:dyDescent="0.25">
      <c r="A626" s="1">
        <v>44076</v>
      </c>
      <c r="B626">
        <v>36.889999000000003</v>
      </c>
      <c r="C626">
        <f t="shared" si="9"/>
        <v>2.4143862380312173E-2</v>
      </c>
      <c r="D626" s="13">
        <f>LN(B626/B625) - VLOOKUP(A626, 'Risk Free'!A$1:C$784, 3)/252</f>
        <v>2.4139100475550269E-2</v>
      </c>
      <c r="E626" s="13">
        <f>'S&amp;P'!D627</f>
        <v>-3.576195163567851E-2</v>
      </c>
    </row>
    <row r="627" spans="1:5" x14ac:dyDescent="0.25">
      <c r="A627" s="1">
        <v>44077</v>
      </c>
      <c r="B627">
        <v>37.400002000000001</v>
      </c>
      <c r="C627">
        <f t="shared" si="9"/>
        <v>1.3730273395453987E-2</v>
      </c>
      <c r="D627" s="13">
        <f>LN(B627/B626) - VLOOKUP(A627, 'Risk Free'!A$1:C$784, 3)/252</f>
        <v>1.3725908316088907E-2</v>
      </c>
      <c r="E627" s="13">
        <f>'S&amp;P'!D628</f>
        <v>-8.1706174762309798E-3</v>
      </c>
    </row>
    <row r="628" spans="1:5" x14ac:dyDescent="0.25">
      <c r="A628" s="1">
        <v>44078</v>
      </c>
      <c r="B628">
        <v>38.209999000000003</v>
      </c>
      <c r="C628">
        <f t="shared" si="9"/>
        <v>2.1426477391228355E-2</v>
      </c>
      <c r="D628" s="13">
        <f>LN(B628/B627) - VLOOKUP(A628, 'Risk Free'!A$1:C$784, 3)/252</f>
        <v>2.1422112311863275E-2</v>
      </c>
      <c r="E628" s="13">
        <f>'S&amp;P'!D629</f>
        <v>-2.8154025594217012E-2</v>
      </c>
    </row>
    <row r="629" spans="1:5" x14ac:dyDescent="0.25">
      <c r="A629" s="1">
        <v>44082</v>
      </c>
      <c r="B629">
        <v>37.279998999999997</v>
      </c>
      <c r="C629">
        <f t="shared" si="9"/>
        <v>-2.4640272294293279E-2</v>
      </c>
      <c r="D629" s="13">
        <f>LN(B629/B628) - VLOOKUP(A629, 'Risk Free'!A$1:C$784, 3)/252</f>
        <v>-2.4645431024452009E-2</v>
      </c>
      <c r="E629" s="13">
        <f>'S&amp;P'!D630</f>
        <v>1.9940036628909422E-2</v>
      </c>
    </row>
    <row r="630" spans="1:5" x14ac:dyDescent="0.25">
      <c r="A630" s="1">
        <v>44083</v>
      </c>
      <c r="B630">
        <v>36.029998999999997</v>
      </c>
      <c r="C630">
        <f t="shared" si="9"/>
        <v>-3.4105065988003135E-2</v>
      </c>
      <c r="D630" s="13">
        <f>LN(B630/B629) - VLOOKUP(A630, 'Risk Free'!A$1:C$784, 3)/252</f>
        <v>-3.4109827892765038E-2</v>
      </c>
      <c r="E630" s="13">
        <f>'S&amp;P'!D631</f>
        <v>-1.7746001775348883E-2</v>
      </c>
    </row>
    <row r="631" spans="1:5" x14ac:dyDescent="0.25">
      <c r="A631" s="1">
        <v>44084</v>
      </c>
      <c r="B631">
        <v>36.450001</v>
      </c>
      <c r="C631">
        <f t="shared" si="9"/>
        <v>1.1589588884156466E-2</v>
      </c>
      <c r="D631" s="13">
        <f>LN(B631/B630) - VLOOKUP(A631, 'Risk Free'!A$1:C$784, 3)/252</f>
        <v>1.1584826979394561E-2</v>
      </c>
      <c r="E631" s="13">
        <f>'S&amp;P'!D632</f>
        <v>5.2855630040049562E-4</v>
      </c>
    </row>
    <row r="632" spans="1:5" x14ac:dyDescent="0.25">
      <c r="A632" s="1">
        <v>44085</v>
      </c>
      <c r="B632">
        <v>36.07</v>
      </c>
      <c r="C632">
        <f t="shared" si="9"/>
        <v>-1.0479990974061439E-2</v>
      </c>
      <c r="D632" s="13">
        <f>LN(B632/B631) - VLOOKUP(A632, 'Risk Free'!A$1:C$784, 3)/252</f>
        <v>-1.0484356053426519E-2</v>
      </c>
      <c r="E632" s="13">
        <f>'S&amp;P'!D633</f>
        <v>1.2656949631823979E-2</v>
      </c>
    </row>
    <row r="633" spans="1:5" x14ac:dyDescent="0.25">
      <c r="A633" s="1">
        <v>44088</v>
      </c>
      <c r="B633">
        <v>36.740001999999997</v>
      </c>
      <c r="C633">
        <f t="shared" si="9"/>
        <v>1.8404639308111759E-2</v>
      </c>
      <c r="D633" s="13">
        <f>LN(B633/B632) - VLOOKUP(A633, 'Risk Free'!A$1:C$784, 3)/252</f>
        <v>1.8400274228746679E-2</v>
      </c>
      <c r="E633" s="13">
        <f>'S&amp;P'!D634</f>
        <v>5.2014467521421014E-3</v>
      </c>
    </row>
    <row r="634" spans="1:5" x14ac:dyDescent="0.25">
      <c r="A634" s="1">
        <v>44089</v>
      </c>
      <c r="B634">
        <v>36.799999</v>
      </c>
      <c r="C634">
        <f t="shared" si="9"/>
        <v>1.6316837774124318E-3</v>
      </c>
      <c r="D634" s="13">
        <f>LN(B634/B633) - VLOOKUP(A634, 'Risk Free'!A$1:C$784, 3)/252</f>
        <v>1.6273186980473526E-3</v>
      </c>
      <c r="E634" s="13">
        <f>'S&amp;P'!D635</f>
        <v>-4.6344202685072089E-3</v>
      </c>
    </row>
    <row r="635" spans="1:5" x14ac:dyDescent="0.25">
      <c r="A635" s="1">
        <v>44090</v>
      </c>
      <c r="B635">
        <v>38.299999</v>
      </c>
      <c r="C635">
        <f t="shared" si="9"/>
        <v>3.995205207596754E-2</v>
      </c>
      <c r="D635" s="13">
        <f>LN(B635/B634) - VLOOKUP(A635, 'Risk Free'!A$1:C$784, 3)/252</f>
        <v>3.9947290171205636E-2</v>
      </c>
      <c r="E635" s="13">
        <f>'S&amp;P'!D636</f>
        <v>-8.4515267507014238E-3</v>
      </c>
    </row>
    <row r="636" spans="1:5" x14ac:dyDescent="0.25">
      <c r="A636" s="1">
        <v>44091</v>
      </c>
      <c r="B636">
        <v>38.349997999999999</v>
      </c>
      <c r="C636">
        <f t="shared" si="9"/>
        <v>1.3046055850857506E-3</v>
      </c>
      <c r="D636" s="13">
        <f>LN(B636/B635) - VLOOKUP(A636, 'Risk Free'!A$1:C$784, 3)/252</f>
        <v>1.3010341565143221E-3</v>
      </c>
      <c r="E636" s="13">
        <f>'S&amp;P'!D637</f>
        <v>-1.1249533467003322E-2</v>
      </c>
    </row>
    <row r="637" spans="1:5" x14ac:dyDescent="0.25">
      <c r="A637" s="1">
        <v>44092</v>
      </c>
      <c r="B637">
        <v>36.970001000000003</v>
      </c>
      <c r="C637">
        <f t="shared" si="9"/>
        <v>-3.6647675664526286E-2</v>
      </c>
      <c r="D637" s="13">
        <f>LN(B637/B636) - VLOOKUP(A637, 'Risk Free'!A$1:C$784, 3)/252</f>
        <v>-3.6651643918494542E-2</v>
      </c>
      <c r="E637" s="13">
        <f>'S&amp;P'!D638</f>
        <v>-1.1642558965211691E-2</v>
      </c>
    </row>
    <row r="638" spans="1:5" x14ac:dyDescent="0.25">
      <c r="A638" s="1">
        <v>44095</v>
      </c>
      <c r="B638">
        <v>33.790000999999997</v>
      </c>
      <c r="C638">
        <f t="shared" si="9"/>
        <v>-8.9941869676746208E-2</v>
      </c>
      <c r="D638" s="13">
        <f>LN(B638/B637) - VLOOKUP(A638, 'Risk Free'!A$1:C$784, 3)/252</f>
        <v>-8.9945837930714465E-2</v>
      </c>
      <c r="E638" s="13">
        <f>'S&amp;P'!D639</f>
        <v>1.0459045384900612E-2</v>
      </c>
    </row>
    <row r="639" spans="1:5" x14ac:dyDescent="0.25">
      <c r="A639" s="1">
        <v>44096</v>
      </c>
      <c r="B639">
        <v>34.07</v>
      </c>
      <c r="C639">
        <f t="shared" si="9"/>
        <v>8.2523013521225951E-3</v>
      </c>
      <c r="D639" s="13">
        <f>LN(B639/B638) - VLOOKUP(A639, 'Risk Free'!A$1:C$784, 3)/252</f>
        <v>8.2483330981543406E-3</v>
      </c>
      <c r="E639" s="13">
        <f>'S&amp;P'!D640</f>
        <v>-2.4011659240456933E-2</v>
      </c>
    </row>
    <row r="640" spans="1:5" x14ac:dyDescent="0.25">
      <c r="A640" s="1">
        <v>44097</v>
      </c>
      <c r="B640">
        <v>33.080002</v>
      </c>
      <c r="C640">
        <f t="shared" si="9"/>
        <v>-2.9488301057894295E-2</v>
      </c>
      <c r="D640" s="13">
        <f>LN(B640/B639) - VLOOKUP(A640, 'Risk Free'!A$1:C$784, 3)/252</f>
        <v>-2.9492666137259375E-2</v>
      </c>
      <c r="E640" s="13">
        <f>'S&amp;P'!D641</f>
        <v>2.9789860933890607E-3</v>
      </c>
    </row>
    <row r="641" spans="1:5" x14ac:dyDescent="0.25">
      <c r="A641" s="1">
        <v>44098</v>
      </c>
      <c r="B641">
        <v>32.740001999999997</v>
      </c>
      <c r="C641">
        <f t="shared" si="9"/>
        <v>-1.033129758463912E-2</v>
      </c>
      <c r="D641" s="13">
        <f>LN(B641/B640) - VLOOKUP(A641, 'Risk Free'!A$1:C$784, 3)/252</f>
        <v>-1.0335265838607374E-2</v>
      </c>
      <c r="E641" s="13">
        <f>'S&amp;P'!D642</f>
        <v>1.5846509884541223E-2</v>
      </c>
    </row>
    <row r="642" spans="1:5" x14ac:dyDescent="0.25">
      <c r="A642" s="1">
        <v>44099</v>
      </c>
      <c r="B642">
        <v>34.200001</v>
      </c>
      <c r="C642">
        <f t="shared" si="9"/>
        <v>4.3628040277983289E-2</v>
      </c>
      <c r="D642" s="13">
        <f>LN(B642/B641) - VLOOKUP(A642, 'Risk Free'!A$1:C$784, 3)/252</f>
        <v>4.3624072024015033E-2</v>
      </c>
      <c r="E642" s="13">
        <f>'S&amp;P'!D643</f>
        <v>1.5977785794638644E-2</v>
      </c>
    </row>
    <row r="643" spans="1:5" x14ac:dyDescent="0.25">
      <c r="A643" s="1">
        <v>44102</v>
      </c>
      <c r="B643">
        <v>35.939999</v>
      </c>
      <c r="C643">
        <f t="shared" si="9"/>
        <v>4.9625180222936008E-2</v>
      </c>
      <c r="D643" s="13">
        <f>LN(B643/B642) - VLOOKUP(A643, 'Risk Free'!A$1:C$784, 3)/252</f>
        <v>4.9620815143570932E-2</v>
      </c>
      <c r="E643" s="13">
        <f>'S&amp;P'!D644</f>
        <v>-4.8278162123804522E-3</v>
      </c>
    </row>
    <row r="644" spans="1:5" x14ac:dyDescent="0.25">
      <c r="A644" s="1">
        <v>44103</v>
      </c>
      <c r="B644">
        <v>34.509998000000003</v>
      </c>
      <c r="C644">
        <f t="shared" ref="C644:C707" si="10">LN(B644/B643)</f>
        <v>-4.0601774375566925E-2</v>
      </c>
      <c r="D644" s="13">
        <f>LN(B644/B643) - VLOOKUP(A644, 'Risk Free'!A$1:C$784, 3)/252</f>
        <v>-4.0605345804138354E-2</v>
      </c>
      <c r="E644" s="13">
        <f>'S&amp;P'!D645</f>
        <v>8.2158655309790794E-3</v>
      </c>
    </row>
    <row r="645" spans="1:5" x14ac:dyDescent="0.25">
      <c r="A645" s="1">
        <v>44104</v>
      </c>
      <c r="B645">
        <v>34.75</v>
      </c>
      <c r="C645">
        <f t="shared" si="10"/>
        <v>6.9304928551067596E-3</v>
      </c>
      <c r="D645" s="13">
        <f>LN(B645/B644) - VLOOKUP(A645, 'Risk Free'!A$1:C$784, 3)/252</f>
        <v>6.926524601138506E-3</v>
      </c>
      <c r="E645" s="13">
        <f>'S&amp;P'!D646</f>
        <v>5.27536369295131E-3</v>
      </c>
    </row>
    <row r="646" spans="1:5" x14ac:dyDescent="0.25">
      <c r="A646" s="1">
        <v>44105</v>
      </c>
      <c r="B646">
        <v>35.18</v>
      </c>
      <c r="C646">
        <f t="shared" si="10"/>
        <v>1.2298167298610975E-2</v>
      </c>
      <c r="D646" s="13">
        <f>LN(B646/B645) - VLOOKUP(A646, 'Risk Free'!A$1:C$784, 3)/252</f>
        <v>1.2294595870039546E-2</v>
      </c>
      <c r="E646" s="13">
        <f>'S&amp;P'!D647</f>
        <v>-9.6213735717536747E-3</v>
      </c>
    </row>
    <row r="647" spans="1:5" x14ac:dyDescent="0.25">
      <c r="A647" s="1">
        <v>44106</v>
      </c>
      <c r="B647">
        <v>36.009998000000003</v>
      </c>
      <c r="C647">
        <f t="shared" si="10"/>
        <v>2.3318882811242492E-2</v>
      </c>
      <c r="D647" s="13">
        <f>LN(B647/B646) - VLOOKUP(A647, 'Risk Free'!A$1:C$784, 3)/252</f>
        <v>2.3315311382671063E-2</v>
      </c>
      <c r="E647" s="13">
        <f>'S&amp;P'!D648</f>
        <v>1.7811917047209556E-2</v>
      </c>
    </row>
    <row r="648" spans="1:5" x14ac:dyDescent="0.25">
      <c r="A648" s="1">
        <v>44109</v>
      </c>
      <c r="B648">
        <v>36.200001</v>
      </c>
      <c r="C648">
        <f t="shared" si="10"/>
        <v>5.2625243353797346E-3</v>
      </c>
      <c r="D648" s="13">
        <f>LN(B648/B647) - VLOOKUP(A648, 'Risk Free'!A$1:C$784, 3)/252</f>
        <v>5.258556081411481E-3</v>
      </c>
      <c r="E648" s="13">
        <f>'S&amp;P'!D649</f>
        <v>-1.4090747184150846E-2</v>
      </c>
    </row>
    <row r="649" spans="1:5" x14ac:dyDescent="0.25">
      <c r="A649" s="1">
        <v>44110</v>
      </c>
      <c r="B649">
        <v>34.880001</v>
      </c>
      <c r="C649">
        <f t="shared" si="10"/>
        <v>-3.7145518745531098E-2</v>
      </c>
      <c r="D649" s="13">
        <f>LN(B649/B648) - VLOOKUP(A649, 'Risk Free'!A$1:C$784, 3)/252</f>
        <v>-3.7149486999499354E-2</v>
      </c>
      <c r="E649" s="13">
        <f>'S&amp;P'!D650</f>
        <v>1.7252079066911237E-2</v>
      </c>
    </row>
    <row r="650" spans="1:5" x14ac:dyDescent="0.25">
      <c r="A650" s="1">
        <v>44111</v>
      </c>
      <c r="B650">
        <v>36.380001</v>
      </c>
      <c r="C650">
        <f t="shared" si="10"/>
        <v>4.2105572867103175E-2</v>
      </c>
      <c r="D650" s="13">
        <f>LN(B650/B649) - VLOOKUP(A650, 'Risk Free'!A$1:C$784, 3)/252</f>
        <v>4.2101604613134919E-2</v>
      </c>
      <c r="E650" s="13">
        <f>'S&amp;P'!D651</f>
        <v>7.9716772138727892E-3</v>
      </c>
    </row>
    <row r="651" spans="1:5" x14ac:dyDescent="0.25">
      <c r="A651" s="1">
        <v>44112</v>
      </c>
      <c r="B651">
        <v>37</v>
      </c>
      <c r="C651">
        <f t="shared" si="10"/>
        <v>1.6898712066618016E-2</v>
      </c>
      <c r="D651" s="13">
        <f>LN(B651/B650) - VLOOKUP(A651, 'Risk Free'!A$1:C$784, 3)/252</f>
        <v>1.6895140638046587E-2</v>
      </c>
      <c r="E651" s="13">
        <f>'S&amp;P'!D652</f>
        <v>8.7483045553803929E-3</v>
      </c>
    </row>
    <row r="652" spans="1:5" x14ac:dyDescent="0.25">
      <c r="A652" s="1">
        <v>44113</v>
      </c>
      <c r="B652">
        <v>37.119999</v>
      </c>
      <c r="C652">
        <f t="shared" si="10"/>
        <v>3.2379683341197786E-3</v>
      </c>
      <c r="D652" s="13">
        <f>LN(B652/B651) - VLOOKUP(A652, 'Risk Free'!A$1:C$784, 3)/252</f>
        <v>3.2340000801515246E-3</v>
      </c>
      <c r="E652" s="13">
        <f>'S&amp;P'!D653</f>
        <v>0</v>
      </c>
    </row>
    <row r="653" spans="1:5" x14ac:dyDescent="0.25">
      <c r="A653" s="1">
        <v>44116</v>
      </c>
      <c r="B653">
        <v>36.380001</v>
      </c>
      <c r="C653">
        <f t="shared" si="10"/>
        <v>-2.0136680400737857E-2</v>
      </c>
      <c r="D653" s="13"/>
      <c r="E653" s="13">
        <f>'S&amp;P'!D654</f>
        <v>-6.3312455331138908E-3</v>
      </c>
    </row>
    <row r="654" spans="1:5" x14ac:dyDescent="0.25">
      <c r="A654" s="1">
        <v>44117</v>
      </c>
      <c r="B654">
        <v>35.259998000000003</v>
      </c>
      <c r="C654">
        <f t="shared" si="10"/>
        <v>-3.1270080329381139E-2</v>
      </c>
      <c r="D654" s="13">
        <f>LN(B654/B653) - VLOOKUP(A654, 'Risk Free'!A$1:C$784, 3)/252</f>
        <v>-3.1274445408746215E-2</v>
      </c>
      <c r="E654" s="13">
        <f>'S&amp;P'!D655</f>
        <v>-6.6499310598027985E-3</v>
      </c>
    </row>
    <row r="655" spans="1:5" x14ac:dyDescent="0.25">
      <c r="A655" s="1">
        <v>44118</v>
      </c>
      <c r="B655">
        <v>35.610000999999997</v>
      </c>
      <c r="C655">
        <f t="shared" si="10"/>
        <v>9.8774051234601767E-3</v>
      </c>
      <c r="D655" s="13">
        <f>LN(B655/B654) - VLOOKUP(A655, 'Risk Free'!A$1:C$784, 3)/252</f>
        <v>9.8726432186982717E-3</v>
      </c>
      <c r="E655" s="13">
        <f>'S&amp;P'!D656</f>
        <v>-1.5333362192090198E-3</v>
      </c>
    </row>
    <row r="656" spans="1:5" x14ac:dyDescent="0.25">
      <c r="A656" s="1">
        <v>44119</v>
      </c>
      <c r="B656">
        <v>34.25</v>
      </c>
      <c r="C656">
        <f t="shared" si="10"/>
        <v>-3.8939960663451033E-2</v>
      </c>
      <c r="D656" s="13">
        <f>LN(B656/B655) - VLOOKUP(A656, 'Risk Free'!A$1:C$784, 3)/252</f>
        <v>-3.8944325742816109E-2</v>
      </c>
      <c r="E656" s="13">
        <f>'S&amp;P'!D657</f>
        <v>1.3055379010446853E-4</v>
      </c>
    </row>
    <row r="657" spans="1:5" x14ac:dyDescent="0.25">
      <c r="A657" s="1">
        <v>44120</v>
      </c>
      <c r="B657">
        <v>34.159999999999997</v>
      </c>
      <c r="C657">
        <f t="shared" si="10"/>
        <v>-2.6311957878653262E-3</v>
      </c>
      <c r="D657" s="13">
        <f>LN(B657/B656) - VLOOKUP(A657, 'Risk Free'!A$1:C$784, 3)/252</f>
        <v>-2.6355608672304054E-3</v>
      </c>
      <c r="E657" s="13">
        <f>'S&amp;P'!D658</f>
        <v>-1.6468988977997718E-2</v>
      </c>
    </row>
    <row r="658" spans="1:5" x14ac:dyDescent="0.25">
      <c r="A658" s="1">
        <v>44123</v>
      </c>
      <c r="B658">
        <v>35.5</v>
      </c>
      <c r="C658">
        <f t="shared" si="10"/>
        <v>3.8477327561001202E-2</v>
      </c>
      <c r="D658" s="13">
        <f>LN(B658/B657) - VLOOKUP(A658, 'Risk Free'!A$1:C$784, 3)/252</f>
        <v>3.8472962481636126E-2</v>
      </c>
      <c r="E658" s="13">
        <f>'S&amp;P'!D659</f>
        <v>4.7121702333294598E-3</v>
      </c>
    </row>
    <row r="659" spans="1:5" x14ac:dyDescent="0.25">
      <c r="A659" s="1">
        <v>44124</v>
      </c>
      <c r="B659">
        <v>36.060001</v>
      </c>
      <c r="C659">
        <f t="shared" si="10"/>
        <v>1.5651549025359181E-2</v>
      </c>
      <c r="D659" s="13">
        <f>LN(B659/B658) - VLOOKUP(A659, 'Risk Free'!A$1:C$784, 3)/252</f>
        <v>1.5647580771390928E-2</v>
      </c>
      <c r="E659" s="13">
        <f>'S&amp;P'!D660</f>
        <v>-2.2020652853542034E-3</v>
      </c>
    </row>
    <row r="660" spans="1:5" x14ac:dyDescent="0.25">
      <c r="A660" s="1">
        <v>44125</v>
      </c>
      <c r="B660">
        <v>35.540000999999997</v>
      </c>
      <c r="C660">
        <f t="shared" si="10"/>
        <v>-1.4525394642914488E-2</v>
      </c>
      <c r="D660" s="13">
        <f>LN(B660/B659) - VLOOKUP(A660, 'Risk Free'!A$1:C$784, 3)/252</f>
        <v>-1.4529362896882742E-2</v>
      </c>
      <c r="E660" s="13">
        <f>'S&amp;P'!D661</f>
        <v>5.2018024577548333E-3</v>
      </c>
    </row>
    <row r="661" spans="1:5" x14ac:dyDescent="0.25">
      <c r="A661" s="1">
        <v>44126</v>
      </c>
      <c r="B661">
        <v>37.240001999999997</v>
      </c>
      <c r="C661">
        <f t="shared" si="10"/>
        <v>4.6724655250742785E-2</v>
      </c>
      <c r="D661" s="13">
        <f>LN(B661/B660) - VLOOKUP(A661, 'Risk Free'!A$1:C$784, 3)/252</f>
        <v>4.6721083822171355E-2</v>
      </c>
      <c r="E661" s="13">
        <f>'S&amp;P'!D662</f>
        <v>3.4358982371614937E-3</v>
      </c>
    </row>
    <row r="662" spans="1:5" x14ac:dyDescent="0.25">
      <c r="A662" s="1">
        <v>44127</v>
      </c>
      <c r="B662">
        <v>38.009998000000003</v>
      </c>
      <c r="C662">
        <f t="shared" si="10"/>
        <v>2.0465724268866208E-2</v>
      </c>
      <c r="D662" s="13">
        <f>LN(B662/B661) - VLOOKUP(A662, 'Risk Free'!A$1:C$784, 3)/252</f>
        <v>2.0461756014897955E-2</v>
      </c>
      <c r="E662" s="13">
        <f>'S&amp;P'!D663</f>
        <v>-1.8768860448912253E-2</v>
      </c>
    </row>
    <row r="663" spans="1:5" x14ac:dyDescent="0.25">
      <c r="A663" s="1">
        <v>44130</v>
      </c>
      <c r="B663">
        <v>35.340000000000003</v>
      </c>
      <c r="C663">
        <f t="shared" si="10"/>
        <v>-7.2833763491873413E-2</v>
      </c>
      <c r="D663" s="13">
        <f>LN(B663/B662) - VLOOKUP(A663, 'Risk Free'!A$1:C$784, 3)/252</f>
        <v>-7.2838128571238489E-2</v>
      </c>
      <c r="E663" s="13">
        <f>'S&amp;P'!D664</f>
        <v>-3.0341620577207244E-3</v>
      </c>
    </row>
    <row r="664" spans="1:5" x14ac:dyDescent="0.25">
      <c r="A664" s="1">
        <v>44131</v>
      </c>
      <c r="B664">
        <v>34.169998</v>
      </c>
      <c r="C664">
        <f t="shared" si="10"/>
        <v>-3.3667459295226791E-2</v>
      </c>
      <c r="D664" s="13">
        <f>LN(B664/B663) - VLOOKUP(A664, 'Risk Free'!A$1:C$784, 3)/252</f>
        <v>-3.3671427549195047E-2</v>
      </c>
      <c r="E664" s="13">
        <f>'S&amp;P'!D665</f>
        <v>-3.5929539479977145E-2</v>
      </c>
    </row>
    <row r="665" spans="1:5" x14ac:dyDescent="0.25">
      <c r="A665" s="1">
        <v>44132</v>
      </c>
      <c r="B665">
        <v>32.599997999999999</v>
      </c>
      <c r="C665">
        <f t="shared" si="10"/>
        <v>-4.7035780573356951E-2</v>
      </c>
      <c r="D665" s="13">
        <f>LN(B665/B664) - VLOOKUP(A665, 'Risk Free'!A$1:C$784, 3)/252</f>
        <v>-4.7039748827325208E-2</v>
      </c>
      <c r="E665" s="13">
        <f>'S&amp;P'!D666</f>
        <v>1.1872930015234071E-2</v>
      </c>
    </row>
    <row r="666" spans="1:5" x14ac:dyDescent="0.25">
      <c r="A666" s="1">
        <v>44133</v>
      </c>
      <c r="B666">
        <v>33.57</v>
      </c>
      <c r="C666">
        <f t="shared" si="10"/>
        <v>2.9320583968976785E-2</v>
      </c>
      <c r="D666" s="13">
        <f>LN(B666/B665) - VLOOKUP(A666, 'Risk Free'!A$1:C$784, 3)/252</f>
        <v>2.9317012540405356E-2</v>
      </c>
      <c r="E666" s="13">
        <f>'S&amp;P'!D667</f>
        <v>-1.220724047530693E-2</v>
      </c>
    </row>
    <row r="667" spans="1:5" x14ac:dyDescent="0.25">
      <c r="A667" s="1">
        <v>44134</v>
      </c>
      <c r="B667">
        <v>33.860000999999997</v>
      </c>
      <c r="C667">
        <f t="shared" si="10"/>
        <v>8.6015952464178862E-3</v>
      </c>
      <c r="D667" s="13">
        <f>LN(B667/B666) - VLOOKUP(A667, 'Risk Free'!A$1:C$784, 3)/252</f>
        <v>8.598023817846457E-3</v>
      </c>
      <c r="E667" s="13">
        <f>'S&amp;P'!D668</f>
        <v>1.223937046628135E-2</v>
      </c>
    </row>
    <row r="668" spans="1:5" x14ac:dyDescent="0.25">
      <c r="A668" s="1">
        <v>44137</v>
      </c>
      <c r="B668">
        <v>33.779998999999997</v>
      </c>
      <c r="C668">
        <f t="shared" si="10"/>
        <v>-2.3655244620234932E-3</v>
      </c>
      <c r="D668" s="13">
        <f>LN(B668/B667) - VLOOKUP(A668, 'Risk Free'!A$1:C$784, 3)/252</f>
        <v>-2.3690958905949219E-3</v>
      </c>
      <c r="E668" s="13">
        <f>'S&amp;P'!D669</f>
        <v>1.7597238319198311E-2</v>
      </c>
    </row>
    <row r="669" spans="1:5" x14ac:dyDescent="0.25">
      <c r="A669" s="1">
        <v>44138</v>
      </c>
      <c r="B669">
        <v>34.020000000000003</v>
      </c>
      <c r="C669">
        <f t="shared" si="10"/>
        <v>7.0797051913778133E-3</v>
      </c>
      <c r="D669" s="13">
        <f>LN(B669/B668) - VLOOKUP(A669, 'Risk Free'!A$1:C$784, 3)/252</f>
        <v>7.0757369374095597E-3</v>
      </c>
      <c r="E669" s="13">
        <f>'S&amp;P'!D670</f>
        <v>2.1845102577959841E-2</v>
      </c>
    </row>
    <row r="670" spans="1:5" x14ac:dyDescent="0.25">
      <c r="A670" s="1">
        <v>44139</v>
      </c>
      <c r="B670">
        <v>33.340000000000003</v>
      </c>
      <c r="C670">
        <f t="shared" si="10"/>
        <v>-2.0190709645067795E-2</v>
      </c>
      <c r="D670" s="13">
        <f>LN(B670/B669) - VLOOKUP(A670, 'Risk Free'!A$1:C$784, 3)/252</f>
        <v>-2.0194677899036048E-2</v>
      </c>
      <c r="E670" s="13">
        <f>'S&amp;P'!D671</f>
        <v>1.9269294416045659E-2</v>
      </c>
    </row>
    <row r="671" spans="1:5" x14ac:dyDescent="0.25">
      <c r="A671" s="1">
        <v>44140</v>
      </c>
      <c r="B671">
        <v>35.349997999999999</v>
      </c>
      <c r="C671">
        <f t="shared" si="10"/>
        <v>5.8540458442845777E-2</v>
      </c>
      <c r="D671" s="13">
        <f>LN(B671/B670) - VLOOKUP(A671, 'Risk Free'!A$1:C$784, 3)/252</f>
        <v>5.8536490188877521E-2</v>
      </c>
      <c r="E671" s="13">
        <f>'S&amp;P'!D672</f>
        <v>-2.9172205266566649E-4</v>
      </c>
    </row>
    <row r="672" spans="1:5" x14ac:dyDescent="0.25">
      <c r="A672" s="1">
        <v>44141</v>
      </c>
      <c r="B672">
        <v>34.68</v>
      </c>
      <c r="C672">
        <f t="shared" si="10"/>
        <v>-1.9135183853152715E-2</v>
      </c>
      <c r="D672" s="13">
        <f>LN(B672/B671) - VLOOKUP(A672, 'Risk Free'!A$1:C$784, 3)/252</f>
        <v>-1.9139152107120968E-2</v>
      </c>
      <c r="E672" s="13">
        <f>'S&amp;P'!D673</f>
        <v>1.1627592970939123E-2</v>
      </c>
    </row>
    <row r="673" spans="1:5" x14ac:dyDescent="0.25">
      <c r="A673" s="1">
        <v>44144</v>
      </c>
      <c r="B673">
        <v>41.32</v>
      </c>
      <c r="C673">
        <f t="shared" si="10"/>
        <v>0.17518349233909666</v>
      </c>
      <c r="D673" s="13">
        <f>LN(B673/B672) - VLOOKUP(A673, 'Risk Free'!A$1:C$784, 3)/252</f>
        <v>0.17517912725973159</v>
      </c>
      <c r="E673" s="13">
        <f>'S&amp;P'!D674</f>
        <v>-1.4047517378811317E-3</v>
      </c>
    </row>
    <row r="674" spans="1:5" x14ac:dyDescent="0.25">
      <c r="A674" s="1">
        <v>44145</v>
      </c>
      <c r="B674">
        <v>40.049999</v>
      </c>
      <c r="C674">
        <f t="shared" si="10"/>
        <v>-3.1217995705858908E-2</v>
      </c>
      <c r="D674" s="13">
        <f>LN(B674/B673) - VLOOKUP(A674, 'Risk Free'!A$1:C$784, 3)/252</f>
        <v>-3.1221963959827161E-2</v>
      </c>
      <c r="E674" s="13">
        <f>'S&amp;P'!D675</f>
        <v>0</v>
      </c>
    </row>
    <row r="675" spans="1:5" x14ac:dyDescent="0.25">
      <c r="A675" s="1">
        <v>44146</v>
      </c>
      <c r="B675">
        <v>38.509998000000003</v>
      </c>
      <c r="C675">
        <f t="shared" si="10"/>
        <v>-3.9210752653325152E-2</v>
      </c>
      <c r="D675" s="13"/>
      <c r="E675" s="13">
        <f>'S&amp;P'!D676</f>
        <v>-1.0032647162913617E-2</v>
      </c>
    </row>
    <row r="676" spans="1:5" x14ac:dyDescent="0.25">
      <c r="A676" s="1">
        <v>44147</v>
      </c>
      <c r="B676">
        <v>36.849997999999999</v>
      </c>
      <c r="C676">
        <f t="shared" si="10"/>
        <v>-4.4062331530993815E-2</v>
      </c>
      <c r="D676" s="13">
        <f>LN(B676/B675) - VLOOKUP(A676, 'Risk Free'!A$1:C$784, 3)/252</f>
        <v>-4.4066299784962071E-2</v>
      </c>
      <c r="E676" s="13">
        <f>'S&amp;P'!D677</f>
        <v>1.351500527780343E-2</v>
      </c>
    </row>
    <row r="677" spans="1:5" x14ac:dyDescent="0.25">
      <c r="A677" s="1">
        <v>44148</v>
      </c>
      <c r="B677">
        <v>38.990001999999997</v>
      </c>
      <c r="C677">
        <f t="shared" si="10"/>
        <v>5.6449689928448468E-2</v>
      </c>
      <c r="D677" s="13">
        <f>LN(B677/B676) - VLOOKUP(A677, 'Risk Free'!A$1:C$784, 3)/252</f>
        <v>5.6446118499877039E-2</v>
      </c>
      <c r="E677" s="13">
        <f>'S&amp;P'!D678</f>
        <v>1.1577160488085075E-2</v>
      </c>
    </row>
    <row r="678" spans="1:5" x14ac:dyDescent="0.25">
      <c r="A678" s="1">
        <v>44151</v>
      </c>
      <c r="B678">
        <v>41</v>
      </c>
      <c r="C678">
        <f t="shared" si="10"/>
        <v>5.0266812414599245E-2</v>
      </c>
      <c r="D678" s="13">
        <f>LN(B678/B677) - VLOOKUP(A678, 'Risk Free'!A$1:C$784, 3)/252</f>
        <v>5.0263240986027816E-2</v>
      </c>
      <c r="E678" s="13">
        <f>'S&amp;P'!D679</f>
        <v>-4.8070475626751184E-3</v>
      </c>
    </row>
    <row r="679" spans="1:5" x14ac:dyDescent="0.25">
      <c r="A679" s="1">
        <v>44152</v>
      </c>
      <c r="B679">
        <v>40.599997999999999</v>
      </c>
      <c r="C679">
        <f t="shared" si="10"/>
        <v>-9.8040493577057665E-3</v>
      </c>
      <c r="D679" s="13">
        <f>LN(B679/B678) - VLOOKUP(A679, 'Risk Free'!A$1:C$784, 3)/252</f>
        <v>-9.8076207862771957E-3</v>
      </c>
      <c r="E679" s="13">
        <f>'S&amp;P'!D680</f>
        <v>-1.1634784908172748E-2</v>
      </c>
    </row>
    <row r="680" spans="1:5" x14ac:dyDescent="0.25">
      <c r="A680" s="1">
        <v>44153</v>
      </c>
      <c r="B680">
        <v>41.049999</v>
      </c>
      <c r="C680">
        <f t="shared" si="10"/>
        <v>1.1022794191299074E-2</v>
      </c>
      <c r="D680" s="13">
        <f>LN(B680/B679) - VLOOKUP(A680, 'Risk Free'!A$1:C$784, 3)/252</f>
        <v>1.1019222762727645E-2</v>
      </c>
      <c r="E680" s="13">
        <f>'S&amp;P'!D681</f>
        <v>3.9358761447609381E-3</v>
      </c>
    </row>
    <row r="681" spans="1:5" x14ac:dyDescent="0.25">
      <c r="A681" s="1">
        <v>44154</v>
      </c>
      <c r="B681">
        <v>40.939999</v>
      </c>
      <c r="C681">
        <f t="shared" si="10"/>
        <v>-2.683255730747089E-3</v>
      </c>
      <c r="D681" s="13">
        <f>LN(B681/B680) - VLOOKUP(A681, 'Risk Free'!A$1:C$784, 3)/252</f>
        <v>-2.6860335085248667E-3</v>
      </c>
      <c r="E681" s="13">
        <f>'S&amp;P'!D682</f>
        <v>-6.8184934140476695E-3</v>
      </c>
    </row>
    <row r="682" spans="1:5" x14ac:dyDescent="0.25">
      <c r="A682" s="1">
        <v>44155</v>
      </c>
      <c r="B682">
        <v>39.900002000000001</v>
      </c>
      <c r="C682">
        <f t="shared" si="10"/>
        <v>-2.5731181786024061E-2</v>
      </c>
      <c r="D682" s="13">
        <f>LN(B682/B681) - VLOOKUP(A682, 'Risk Free'!A$1:C$784, 3)/252</f>
        <v>-2.5733959563801839E-2</v>
      </c>
      <c r="E682" s="13">
        <f>'S&amp;P'!D683</f>
        <v>5.6169199918832185E-3</v>
      </c>
    </row>
    <row r="683" spans="1:5" x14ac:dyDescent="0.25">
      <c r="A683" s="1">
        <v>44158</v>
      </c>
      <c r="B683">
        <v>40.93</v>
      </c>
      <c r="C683">
        <f t="shared" si="10"/>
        <v>2.5486916483181913E-2</v>
      </c>
      <c r="D683" s="13">
        <f>LN(B683/B682) - VLOOKUP(A683, 'Risk Free'!A$1:C$784, 3)/252</f>
        <v>2.5483741880007311E-2</v>
      </c>
      <c r="E683" s="13">
        <f>'S&amp;P'!D684</f>
        <v>1.6028936128714338E-2</v>
      </c>
    </row>
    <row r="684" spans="1:5" x14ac:dyDescent="0.25">
      <c r="A684" s="1">
        <v>44159</v>
      </c>
      <c r="B684">
        <v>44.959999000000003</v>
      </c>
      <c r="C684">
        <f t="shared" si="10"/>
        <v>9.3909892839131037E-2</v>
      </c>
      <c r="D684" s="13">
        <f>LN(B684/B683) - VLOOKUP(A684, 'Risk Free'!A$1:C$784, 3)/252</f>
        <v>9.3906321410559615E-2</v>
      </c>
      <c r="E684" s="13">
        <f>'S&amp;P'!D685</f>
        <v>-1.5892434552003483E-3</v>
      </c>
    </row>
    <row r="685" spans="1:5" x14ac:dyDescent="0.25">
      <c r="A685" s="1">
        <v>44160</v>
      </c>
      <c r="B685">
        <v>45.639999000000003</v>
      </c>
      <c r="C685">
        <f t="shared" si="10"/>
        <v>1.5011319739827486E-2</v>
      </c>
      <c r="D685" s="13">
        <f>LN(B685/B684) - VLOOKUP(A685, 'Risk Free'!A$1:C$784, 3)/252</f>
        <v>1.5007748311256057E-2</v>
      </c>
      <c r="E685" s="13">
        <f>'S&amp;P'!D686</f>
        <v>2.3904858513802089E-3</v>
      </c>
    </row>
    <row r="686" spans="1:5" x14ac:dyDescent="0.25">
      <c r="A686" s="1">
        <v>44162</v>
      </c>
      <c r="B686">
        <v>45.299999</v>
      </c>
      <c r="C686">
        <f t="shared" si="10"/>
        <v>-7.4774926693370516E-3</v>
      </c>
      <c r="D686" s="13">
        <f>LN(B686/B685) - VLOOKUP(A686, 'Risk Free'!A$1:C$784, 3)/252</f>
        <v>-7.4810640979084799E-3</v>
      </c>
      <c r="E686" s="13">
        <f>'S&amp;P'!D687</f>
        <v>-4.6092560416717008E-3</v>
      </c>
    </row>
    <row r="687" spans="1:5" x14ac:dyDescent="0.25">
      <c r="A687" s="1">
        <v>44165</v>
      </c>
      <c r="B687">
        <v>45.049999</v>
      </c>
      <c r="C687">
        <f t="shared" si="10"/>
        <v>-5.5340485571445022E-3</v>
      </c>
      <c r="D687" s="13">
        <f>LN(B687/B686) - VLOOKUP(A687, 'Risk Free'!A$1:C$784, 3)/252</f>
        <v>-5.5372231603191052E-3</v>
      </c>
      <c r="E687" s="13">
        <f>'S&amp;P'!D688</f>
        <v>1.1204550207446547E-2</v>
      </c>
    </row>
    <row r="688" spans="1:5" x14ac:dyDescent="0.25">
      <c r="A688" s="1">
        <v>44166</v>
      </c>
      <c r="B688">
        <v>45.32</v>
      </c>
      <c r="C688">
        <f t="shared" si="10"/>
        <v>5.975474303017151E-3</v>
      </c>
      <c r="D688" s="13">
        <f>LN(B688/B687) - VLOOKUP(A688, 'Risk Free'!A$1:C$784, 3)/252</f>
        <v>5.9719028744457227E-3</v>
      </c>
      <c r="E688" s="13">
        <f>'S&amp;P'!D689</f>
        <v>1.7859771062883336E-3</v>
      </c>
    </row>
    <row r="689" spans="1:5" x14ac:dyDescent="0.25">
      <c r="A689" s="1">
        <v>44167</v>
      </c>
      <c r="B689">
        <v>46.73</v>
      </c>
      <c r="C689">
        <f t="shared" si="10"/>
        <v>3.0637920552529174E-2</v>
      </c>
      <c r="D689" s="13">
        <f>LN(B689/B688) - VLOOKUP(A689, 'Risk Free'!A$1:C$784, 3)/252</f>
        <v>3.0634349123957745E-2</v>
      </c>
      <c r="E689" s="13">
        <f>'S&amp;P'!D690</f>
        <v>-6.2751603187702776E-4</v>
      </c>
    </row>
    <row r="690" spans="1:5" x14ac:dyDescent="0.25">
      <c r="A690" s="1">
        <v>44168</v>
      </c>
      <c r="B690">
        <v>49.91</v>
      </c>
      <c r="C690">
        <f t="shared" si="10"/>
        <v>6.5835026769183069E-2</v>
      </c>
      <c r="D690" s="13">
        <f>LN(B690/B689) - VLOOKUP(A690, 'Risk Free'!A$1:C$784, 3)/252</f>
        <v>6.5831852166008467E-2</v>
      </c>
      <c r="E690" s="13">
        <f>'S&amp;P'!D691</f>
        <v>8.7938526168432739E-3</v>
      </c>
    </row>
    <row r="691" spans="1:5" x14ac:dyDescent="0.25">
      <c r="A691" s="1">
        <v>44169</v>
      </c>
      <c r="B691">
        <v>49.240001999999997</v>
      </c>
      <c r="C691">
        <f t="shared" si="10"/>
        <v>-1.3515041547881738E-2</v>
      </c>
      <c r="D691" s="13">
        <f>LN(B691/B690) - VLOOKUP(A691, 'Risk Free'!A$1:C$784, 3)/252</f>
        <v>-1.3518612976453168E-2</v>
      </c>
      <c r="E691" s="13">
        <f>'S&amp;P'!D692</f>
        <v>-1.9406457818829208E-3</v>
      </c>
    </row>
    <row r="692" spans="1:5" x14ac:dyDescent="0.25">
      <c r="A692" s="1">
        <v>44172</v>
      </c>
      <c r="B692">
        <v>49.200001</v>
      </c>
      <c r="C692">
        <f t="shared" si="10"/>
        <v>-8.1269811017062256E-4</v>
      </c>
      <c r="D692" s="13">
        <f>LN(B692/B691) - VLOOKUP(A692, 'Risk Free'!A$1:C$784, 3)/252</f>
        <v>-8.158727133452257E-4</v>
      </c>
      <c r="E692" s="13">
        <f>'S&amp;P'!D693</f>
        <v>2.7796891611756905E-3</v>
      </c>
    </row>
    <row r="693" spans="1:5" x14ac:dyDescent="0.25">
      <c r="A693" s="1">
        <v>44173</v>
      </c>
      <c r="B693">
        <v>49.040000999999997</v>
      </c>
      <c r="C693">
        <f t="shared" si="10"/>
        <v>-3.2573318039926177E-3</v>
      </c>
      <c r="D693" s="13">
        <f>LN(B693/B692) - VLOOKUP(A693, 'Risk Free'!A$1:C$784, 3)/252</f>
        <v>-3.2609032325640465E-3</v>
      </c>
      <c r="E693" s="13">
        <f>'S&amp;P'!D694</f>
        <v>-7.9841581638773005E-3</v>
      </c>
    </row>
    <row r="694" spans="1:5" x14ac:dyDescent="0.25">
      <c r="A694" s="1">
        <v>44174</v>
      </c>
      <c r="B694">
        <v>48.02</v>
      </c>
      <c r="C694">
        <f t="shared" si="10"/>
        <v>-2.1018721226365625E-2</v>
      </c>
      <c r="D694" s="13">
        <f>LN(B694/B693) - VLOOKUP(A694, 'Risk Free'!A$1:C$784, 3)/252</f>
        <v>-2.1021895829540227E-2</v>
      </c>
      <c r="E694" s="13">
        <f>'S&amp;P'!D695</f>
        <v>-1.2891171418306232E-3</v>
      </c>
    </row>
    <row r="695" spans="1:5" x14ac:dyDescent="0.25">
      <c r="A695" s="1">
        <v>44175</v>
      </c>
      <c r="B695">
        <v>49.639999000000003</v>
      </c>
      <c r="C695">
        <f t="shared" si="10"/>
        <v>3.3179349398254752E-2</v>
      </c>
      <c r="D695" s="13">
        <f>LN(B695/B694) - VLOOKUP(A695, 'Risk Free'!A$1:C$784, 3)/252</f>
        <v>3.317617479508015E-2</v>
      </c>
      <c r="E695" s="13">
        <f>'S&amp;P'!D696</f>
        <v>-1.2689354015580525E-3</v>
      </c>
    </row>
    <row r="696" spans="1:5" x14ac:dyDescent="0.25">
      <c r="A696" s="1">
        <v>44176</v>
      </c>
      <c r="B696">
        <v>48.360000999999997</v>
      </c>
      <c r="C696">
        <f t="shared" si="10"/>
        <v>-2.6123893766523864E-2</v>
      </c>
      <c r="D696" s="13">
        <f>LN(B696/B695) - VLOOKUP(A696, 'Risk Free'!A$1:C$784, 3)/252</f>
        <v>-2.6127068369698466E-2</v>
      </c>
      <c r="E696" s="13">
        <f>'S&amp;P'!D697</f>
        <v>-4.3723676590978477E-3</v>
      </c>
    </row>
    <row r="697" spans="1:5" x14ac:dyDescent="0.25">
      <c r="A697" s="1">
        <v>44179</v>
      </c>
      <c r="B697">
        <v>46.720001000000003</v>
      </c>
      <c r="C697">
        <f t="shared" si="10"/>
        <v>-3.4500686500757077E-2</v>
      </c>
      <c r="D697" s="13">
        <f>LN(B697/B696) - VLOOKUP(A697, 'Risk Free'!A$1:C$784, 3)/252</f>
        <v>-3.4504257929328506E-2</v>
      </c>
      <c r="E697" s="13">
        <f>'S&amp;P'!D698</f>
        <v>1.2835273023272174E-2</v>
      </c>
    </row>
    <row r="698" spans="1:5" x14ac:dyDescent="0.25">
      <c r="A698" s="1">
        <v>44180</v>
      </c>
      <c r="B698">
        <v>47.459999000000003</v>
      </c>
      <c r="C698">
        <f t="shared" si="10"/>
        <v>1.5714870013161183E-2</v>
      </c>
      <c r="D698" s="13">
        <f>LN(B698/B697) - VLOOKUP(A698, 'Risk Free'!A$1:C$784, 3)/252</f>
        <v>1.5711695409986581E-2</v>
      </c>
      <c r="E698" s="13">
        <f>'S&amp;P'!D699</f>
        <v>1.7677070183592131E-3</v>
      </c>
    </row>
    <row r="699" spans="1:5" x14ac:dyDescent="0.25">
      <c r="A699" s="1">
        <v>44181</v>
      </c>
      <c r="B699">
        <v>46</v>
      </c>
      <c r="C699">
        <f t="shared" si="10"/>
        <v>-3.1245833448147284E-2</v>
      </c>
      <c r="D699" s="13">
        <f>LN(B699/B698) - VLOOKUP(A699, 'Risk Free'!A$1:C$784, 3)/252</f>
        <v>-3.1249404876718713E-2</v>
      </c>
      <c r="E699" s="13">
        <f>'S&amp;P'!D700</f>
        <v>5.7379523444564531E-3</v>
      </c>
    </row>
    <row r="700" spans="1:5" x14ac:dyDescent="0.25">
      <c r="A700" s="1">
        <v>44182</v>
      </c>
      <c r="B700">
        <v>45.880001</v>
      </c>
      <c r="C700">
        <f t="shared" si="10"/>
        <v>-2.6120824319357046E-3</v>
      </c>
      <c r="D700" s="13">
        <f>LN(B700/B699) - VLOOKUP(A700, 'Risk Free'!A$1:C$784, 3)/252</f>
        <v>-2.6152570351103076E-3</v>
      </c>
      <c r="E700" s="13">
        <f>'S&amp;P'!D701</f>
        <v>-3.5204531081977951E-3</v>
      </c>
    </row>
    <row r="701" spans="1:5" x14ac:dyDescent="0.25">
      <c r="A701" s="1">
        <v>44183</v>
      </c>
      <c r="B701">
        <v>44.740001999999997</v>
      </c>
      <c r="C701">
        <f t="shared" si="10"/>
        <v>-2.5161313292449871E-2</v>
      </c>
      <c r="D701" s="13">
        <f>LN(B701/B700) - VLOOKUP(A701, 'Risk Free'!A$1:C$784, 3)/252</f>
        <v>-2.5164487895624473E-2</v>
      </c>
      <c r="E701" s="13">
        <f>'S&amp;P'!D702</f>
        <v>-3.9175024655495423E-3</v>
      </c>
    </row>
    <row r="702" spans="1:5" x14ac:dyDescent="0.25">
      <c r="A702" s="1">
        <v>44186</v>
      </c>
      <c r="B702">
        <v>44.060001</v>
      </c>
      <c r="C702">
        <f t="shared" si="10"/>
        <v>-1.5315636694189319E-2</v>
      </c>
      <c r="D702" s="13">
        <f>LN(B702/B701) - VLOOKUP(A702, 'Risk Free'!A$1:C$784, 3)/252</f>
        <v>-1.5319208122760749E-2</v>
      </c>
      <c r="E702" s="13">
        <f>'S&amp;P'!D703</f>
        <v>-2.0788399127142855E-3</v>
      </c>
    </row>
    <row r="703" spans="1:5" x14ac:dyDescent="0.25">
      <c r="A703" s="1">
        <v>44187</v>
      </c>
      <c r="B703">
        <v>42.970001000000003</v>
      </c>
      <c r="C703">
        <f t="shared" si="10"/>
        <v>-2.5050143011566158E-2</v>
      </c>
      <c r="D703" s="13">
        <f>LN(B703/B702) - VLOOKUP(A703, 'Risk Free'!A$1:C$784, 3)/252</f>
        <v>-2.5053714440137587E-2</v>
      </c>
      <c r="E703" s="13">
        <f>'S&amp;P'!D704</f>
        <v>7.4196184522109685E-4</v>
      </c>
    </row>
    <row r="704" spans="1:5" x14ac:dyDescent="0.25">
      <c r="A704" s="1">
        <v>44188</v>
      </c>
      <c r="B704">
        <v>44.110000999999997</v>
      </c>
      <c r="C704">
        <f t="shared" si="10"/>
        <v>2.6184315728490483E-2</v>
      </c>
      <c r="D704" s="13">
        <f>LN(B704/B703) - VLOOKUP(A704, 'Risk Free'!A$1:C$784, 3)/252</f>
        <v>2.6180744299919054E-2</v>
      </c>
      <c r="E704" s="13">
        <f>'S&amp;P'!D705</f>
        <v>3.5267653743567195E-3</v>
      </c>
    </row>
    <row r="705" spans="1:5" x14ac:dyDescent="0.25">
      <c r="A705" s="1">
        <v>44189</v>
      </c>
      <c r="B705">
        <v>43.259998000000003</v>
      </c>
      <c r="C705">
        <f t="shared" si="10"/>
        <v>-1.9458162494617657E-2</v>
      </c>
      <c r="D705" s="13">
        <f>LN(B705/B704) - VLOOKUP(A705, 'Risk Free'!A$1:C$784, 3)/252</f>
        <v>-1.9461733923189086E-2</v>
      </c>
      <c r="E705" s="13">
        <f>'S&amp;P'!D706</f>
        <v>8.6803295240042745E-3</v>
      </c>
    </row>
    <row r="706" spans="1:5" x14ac:dyDescent="0.25">
      <c r="A706" s="1">
        <v>44193</v>
      </c>
      <c r="B706">
        <v>43.919998</v>
      </c>
      <c r="C706">
        <f t="shared" si="10"/>
        <v>1.514137737110683E-2</v>
      </c>
      <c r="D706" s="13">
        <f>LN(B706/B705) - VLOOKUP(A706, 'Risk Free'!A$1:C$784, 3)/252</f>
        <v>1.5137012291741751E-2</v>
      </c>
      <c r="E706" s="13">
        <f>'S&amp;P'!D707</f>
        <v>-2.2338148039797575E-3</v>
      </c>
    </row>
    <row r="707" spans="1:5" x14ac:dyDescent="0.25">
      <c r="A707" s="1">
        <v>44194</v>
      </c>
      <c r="B707">
        <v>43.740001999999997</v>
      </c>
      <c r="C707">
        <f t="shared" si="10"/>
        <v>-4.1066906905757403E-3</v>
      </c>
      <c r="D707" s="13">
        <f>LN(B707/B706) - VLOOKUP(A707, 'Risk Free'!A$1:C$784, 3)/252</f>
        <v>-4.1106589445439939E-3</v>
      </c>
      <c r="E707" s="13">
        <f>'S&amp;P'!D708</f>
        <v>1.3374735059463051E-3</v>
      </c>
    </row>
    <row r="708" spans="1:5" x14ac:dyDescent="0.25">
      <c r="A708" s="1">
        <v>44195</v>
      </c>
      <c r="B708">
        <v>44.650002000000001</v>
      </c>
      <c r="C708">
        <f t="shared" ref="C708:C757" si="11">LN(B708/B707)</f>
        <v>2.0591291141982451E-2</v>
      </c>
      <c r="D708" s="13">
        <f>LN(B708/B707) - VLOOKUP(A708, 'Risk Free'!A$1:C$784, 3)/252</f>
        <v>2.0588116538807849E-2</v>
      </c>
      <c r="E708" s="13">
        <f>'S&amp;P'!D709</f>
        <v>6.4146255502206548E-3</v>
      </c>
    </row>
    <row r="709" spans="1:5" x14ac:dyDescent="0.25">
      <c r="A709" s="1">
        <v>44196</v>
      </c>
      <c r="B709">
        <v>43.25</v>
      </c>
      <c r="C709">
        <f t="shared" si="11"/>
        <v>-3.1857118737451909E-2</v>
      </c>
      <c r="D709" s="13">
        <f>LN(B709/B708) - VLOOKUP(A709, 'Risk Free'!A$1:C$784, 3)/252</f>
        <v>-3.1860690166023338E-2</v>
      </c>
      <c r="E709" s="13">
        <f>'S&amp;P'!D710</f>
        <v>-1.4868289551944393E-2</v>
      </c>
    </row>
    <row r="710" spans="1:5" x14ac:dyDescent="0.25">
      <c r="A710" s="1">
        <v>44200</v>
      </c>
      <c r="B710">
        <v>41.630001</v>
      </c>
      <c r="C710">
        <f t="shared" si="11"/>
        <v>-3.817614814986596E-2</v>
      </c>
      <c r="D710" s="13">
        <f>LN(B710/B709) - VLOOKUP(A710, 'Risk Free'!A$1:C$784, 3)/252</f>
        <v>-3.8179719578437389E-2</v>
      </c>
      <c r="E710" s="13">
        <f>'S&amp;P'!D711</f>
        <v>7.0540047421506291E-3</v>
      </c>
    </row>
    <row r="711" spans="1:5" x14ac:dyDescent="0.25">
      <c r="A711" s="1">
        <v>44201</v>
      </c>
      <c r="B711">
        <v>43.400002000000001</v>
      </c>
      <c r="C711">
        <f t="shared" si="11"/>
        <v>4.1638401961285036E-2</v>
      </c>
      <c r="D711" s="13">
        <f>LN(B711/B710) - VLOOKUP(A711, 'Risk Free'!A$1:C$784, 3)/252</f>
        <v>4.1634830532713607E-2</v>
      </c>
      <c r="E711" s="13">
        <f>'S&amp;P'!D712</f>
        <v>5.6900894376461916E-3</v>
      </c>
    </row>
    <row r="712" spans="1:5" x14ac:dyDescent="0.25">
      <c r="A712" s="1">
        <v>44202</v>
      </c>
      <c r="B712">
        <v>43.540000999999997</v>
      </c>
      <c r="C712">
        <f t="shared" si="11"/>
        <v>3.2205915844799567E-3</v>
      </c>
      <c r="D712" s="13">
        <f>LN(B712/B711) - VLOOKUP(A712, 'Risk Free'!A$1:C$784, 3)/252</f>
        <v>3.217020155908528E-3</v>
      </c>
      <c r="E712" s="13">
        <f>'S&amp;P'!D713</f>
        <v>1.4734649749769464E-2</v>
      </c>
    </row>
    <row r="713" spans="1:5" x14ac:dyDescent="0.25">
      <c r="A713" s="1">
        <v>44203</v>
      </c>
      <c r="B713">
        <v>43.619999</v>
      </c>
      <c r="C713">
        <f t="shared" si="11"/>
        <v>1.8356590744316873E-3</v>
      </c>
      <c r="D713" s="13">
        <f>LN(B713/B712) - VLOOKUP(A713, 'Risk Free'!A$1:C$784, 3)/252</f>
        <v>1.8320876458602588E-3</v>
      </c>
      <c r="E713" s="13">
        <f>'S&amp;P'!D714</f>
        <v>5.4736909329310864E-3</v>
      </c>
    </row>
    <row r="714" spans="1:5" x14ac:dyDescent="0.25">
      <c r="A714" s="1">
        <v>44204</v>
      </c>
      <c r="B714">
        <v>43.290000999999997</v>
      </c>
      <c r="C714">
        <f t="shared" si="11"/>
        <v>-7.5940532943071636E-3</v>
      </c>
      <c r="D714" s="13">
        <f>LN(B714/B713) - VLOOKUP(A714, 'Risk Free'!A$1:C$784, 3)/252</f>
        <v>-7.5972278974817667E-3</v>
      </c>
      <c r="E714" s="13">
        <f>'S&amp;P'!D715</f>
        <v>-6.5795483648389778E-3</v>
      </c>
    </row>
    <row r="715" spans="1:5" x14ac:dyDescent="0.25">
      <c r="A715" s="1">
        <v>44207</v>
      </c>
      <c r="B715">
        <v>42.700001</v>
      </c>
      <c r="C715">
        <f t="shared" si="11"/>
        <v>-1.3722740900129558E-2</v>
      </c>
      <c r="D715" s="13">
        <f>LN(B715/B714) - VLOOKUP(A715, 'Risk Free'!A$1:C$784, 3)/252</f>
        <v>-1.3725915503304162E-2</v>
      </c>
      <c r="E715" s="13">
        <f>'S&amp;P'!D716</f>
        <v>4.1217428839462926E-4</v>
      </c>
    </row>
    <row r="716" spans="1:5" x14ac:dyDescent="0.25">
      <c r="A716" s="1">
        <v>44208</v>
      </c>
      <c r="B716">
        <v>44.080002</v>
      </c>
      <c r="C716">
        <f t="shared" si="11"/>
        <v>3.1807266562926574E-2</v>
      </c>
      <c r="D716" s="13">
        <f>LN(B716/B715) - VLOOKUP(A716, 'Risk Free'!A$1:C$784, 3)/252</f>
        <v>3.1803695134355145E-2</v>
      </c>
      <c r="E716" s="13">
        <f>'S&amp;P'!D717</f>
        <v>2.2694464741998825E-3</v>
      </c>
    </row>
    <row r="717" spans="1:5" x14ac:dyDescent="0.25">
      <c r="A717" s="1">
        <v>44209</v>
      </c>
      <c r="B717">
        <v>44.43</v>
      </c>
      <c r="C717">
        <f t="shared" si="11"/>
        <v>7.9087067311082084E-3</v>
      </c>
      <c r="D717" s="13">
        <f>LN(B717/B716) - VLOOKUP(A717, 'Risk Free'!A$1:C$784, 3)/252</f>
        <v>7.9051353025367792E-3</v>
      </c>
      <c r="E717" s="13">
        <f>'S&amp;P'!D718</f>
        <v>-3.7640717196250175E-3</v>
      </c>
    </row>
    <row r="718" spans="1:5" x14ac:dyDescent="0.25">
      <c r="A718" s="1">
        <v>44210</v>
      </c>
      <c r="B718">
        <v>46.290000999999997</v>
      </c>
      <c r="C718">
        <f t="shared" si="11"/>
        <v>4.1011059698299823E-2</v>
      </c>
      <c r="D718" s="13">
        <f>LN(B718/B717) - VLOOKUP(A718, 'Risk Free'!A$1:C$784, 3)/252</f>
        <v>4.1007488269728394E-2</v>
      </c>
      <c r="E718" s="13">
        <f>'S&amp;P'!D719</f>
        <v>-7.2195619351655676E-3</v>
      </c>
    </row>
    <row r="719" spans="1:5" x14ac:dyDescent="0.25">
      <c r="A719" s="1">
        <v>44211</v>
      </c>
      <c r="B719">
        <v>43.889999000000003</v>
      </c>
      <c r="C719">
        <f t="shared" si="11"/>
        <v>-5.3239495730207767E-2</v>
      </c>
      <c r="D719" s="13">
        <f>LN(B719/B718) - VLOOKUP(A719, 'Risk Free'!A$1:C$784, 3)/252</f>
        <v>-5.3243067158779196E-2</v>
      </c>
      <c r="E719" s="13">
        <f>'S&amp;P'!D720</f>
        <v>8.0999093429385792E-3</v>
      </c>
    </row>
    <row r="720" spans="1:5" x14ac:dyDescent="0.25">
      <c r="A720" s="1">
        <v>44215</v>
      </c>
      <c r="B720">
        <v>44.75</v>
      </c>
      <c r="C720">
        <f t="shared" si="11"/>
        <v>1.9404963804955266E-2</v>
      </c>
      <c r="D720" s="13">
        <f>LN(B720/B719) - VLOOKUP(A720, 'Risk Free'!A$1:C$784, 3)/252</f>
        <v>1.9401392376383837E-2</v>
      </c>
      <c r="E720" s="13">
        <f>'S&amp;P'!D721</f>
        <v>1.383619428451118E-2</v>
      </c>
    </row>
    <row r="721" spans="1:5" x14ac:dyDescent="0.25">
      <c r="A721" s="1">
        <v>44216</v>
      </c>
      <c r="B721">
        <v>45.18</v>
      </c>
      <c r="C721">
        <f t="shared" si="11"/>
        <v>9.5630663189928116E-3</v>
      </c>
      <c r="D721" s="13">
        <f>LN(B721/B720) - VLOOKUP(A721, 'Risk Free'!A$1:C$784, 3)/252</f>
        <v>9.5598917158182077E-3</v>
      </c>
      <c r="E721" s="13">
        <f>'S&amp;P'!D722</f>
        <v>3.131093442843623E-4</v>
      </c>
    </row>
    <row r="722" spans="1:5" x14ac:dyDescent="0.25">
      <c r="A722" s="1">
        <v>44217</v>
      </c>
      <c r="B722">
        <v>42.59</v>
      </c>
      <c r="C722">
        <f t="shared" si="11"/>
        <v>-5.9035027104734961E-2</v>
      </c>
      <c r="D722" s="13">
        <f>LN(B722/B721) - VLOOKUP(A722, 'Risk Free'!A$1:C$784, 3)/252</f>
        <v>-5.903859853330639E-2</v>
      </c>
      <c r="E722" s="13">
        <f>'S&amp;P'!D723</f>
        <v>-3.0183018981028461E-3</v>
      </c>
    </row>
    <row r="723" spans="1:5" x14ac:dyDescent="0.25">
      <c r="A723" s="1">
        <v>44218</v>
      </c>
      <c r="B723">
        <v>42.139999000000003</v>
      </c>
      <c r="C723">
        <f t="shared" si="11"/>
        <v>-1.0622099289501859E-2</v>
      </c>
      <c r="D723" s="13">
        <f>LN(B723/B722) - VLOOKUP(A723, 'Risk Free'!A$1:C$784, 3)/252</f>
        <v>-1.0625273892676463E-2</v>
      </c>
      <c r="E723" s="13">
        <f>'S&amp;P'!D724</f>
        <v>3.6057105949766732E-3</v>
      </c>
    </row>
    <row r="724" spans="1:5" x14ac:dyDescent="0.25">
      <c r="A724" s="1">
        <v>44221</v>
      </c>
      <c r="B724">
        <v>40.380001</v>
      </c>
      <c r="C724">
        <f t="shared" si="11"/>
        <v>-4.2662746996194163E-2</v>
      </c>
      <c r="D724" s="13">
        <f>LN(B724/B723) - VLOOKUP(A724, 'Risk Free'!A$1:C$784, 3)/252</f>
        <v>-4.2666318424765592E-2</v>
      </c>
      <c r="E724" s="13">
        <f>'S&amp;P'!D725</f>
        <v>-1.4927235172529345E-3</v>
      </c>
    </row>
    <row r="725" spans="1:5" x14ac:dyDescent="0.25">
      <c r="A725" s="1">
        <v>44222</v>
      </c>
      <c r="B725">
        <v>41.25</v>
      </c>
      <c r="C725">
        <f t="shared" si="11"/>
        <v>2.1316475131263939E-2</v>
      </c>
      <c r="D725" s="13">
        <f>LN(B725/B724) - VLOOKUP(A725, 'Risk Free'!A$1:C$784, 3)/252</f>
        <v>2.131369735348616E-2</v>
      </c>
      <c r="E725" s="13">
        <f>'S&amp;P'!D726</f>
        <v>-2.6016464495223282E-2</v>
      </c>
    </row>
    <row r="726" spans="1:5" x14ac:dyDescent="0.25">
      <c r="A726" s="1">
        <v>44223</v>
      </c>
      <c r="B726">
        <v>40.909999999999997</v>
      </c>
      <c r="C726">
        <f t="shared" si="11"/>
        <v>-8.2765808393828258E-3</v>
      </c>
      <c r="D726" s="13">
        <f>LN(B726/B725) - VLOOKUP(A726, 'Risk Free'!A$1:C$784, 3)/252</f>
        <v>-8.2797554425574297E-3</v>
      </c>
      <c r="E726" s="13">
        <f>'S&amp;P'!D727</f>
        <v>9.7105571498216758E-3</v>
      </c>
    </row>
    <row r="727" spans="1:5" x14ac:dyDescent="0.25">
      <c r="A727" s="1">
        <v>44224</v>
      </c>
      <c r="B727">
        <v>42.549999</v>
      </c>
      <c r="C727">
        <f t="shared" si="11"/>
        <v>3.930529957631318E-2</v>
      </c>
      <c r="D727" s="13">
        <f>LN(B727/B726) - VLOOKUP(A727, 'Risk Free'!A$1:C$784, 3)/252</f>
        <v>3.9302521798535404E-2</v>
      </c>
      <c r="E727" s="13">
        <f>'S&amp;P'!D728</f>
        <v>-1.9502786919508814E-2</v>
      </c>
    </row>
    <row r="728" spans="1:5" x14ac:dyDescent="0.25">
      <c r="A728" s="1">
        <v>44225</v>
      </c>
      <c r="B728">
        <v>39.990001999999997</v>
      </c>
      <c r="C728">
        <f t="shared" si="11"/>
        <v>-6.2050358646391433E-2</v>
      </c>
      <c r="D728" s="13">
        <f>LN(B728/B727) - VLOOKUP(A728, 'Risk Free'!A$1:C$784, 3)/252</f>
        <v>-6.2052739598772388E-2</v>
      </c>
      <c r="E728" s="13">
        <f>'S&amp;P'!D729</f>
        <v>1.5921491362940556E-2</v>
      </c>
    </row>
    <row r="729" spans="1:5" x14ac:dyDescent="0.25">
      <c r="A729" s="1">
        <v>44228</v>
      </c>
      <c r="B729">
        <v>39.939999</v>
      </c>
      <c r="C729">
        <f t="shared" si="11"/>
        <v>-1.2511699211162721E-3</v>
      </c>
      <c r="D729" s="13">
        <f>LN(B729/B728) - VLOOKUP(A729, 'Risk Free'!A$1:C$784, 3)/252</f>
        <v>-1.2539476988940499E-3</v>
      </c>
      <c r="E729" s="13">
        <f>'S&amp;P'!D730</f>
        <v>1.3799764187871435E-2</v>
      </c>
    </row>
    <row r="730" spans="1:5" x14ac:dyDescent="0.25">
      <c r="A730" s="1">
        <v>44229</v>
      </c>
      <c r="B730">
        <v>40.830002</v>
      </c>
      <c r="C730">
        <f t="shared" si="11"/>
        <v>2.2038851364961205E-2</v>
      </c>
      <c r="D730" s="13">
        <f>LN(B730/B729) - VLOOKUP(A730, 'Risk Free'!A$1:C$784, 3)/252</f>
        <v>2.2036073587183427E-2</v>
      </c>
      <c r="E730" s="13">
        <f>'S&amp;P'!D731</f>
        <v>1.0067090244075504E-3</v>
      </c>
    </row>
    <row r="731" spans="1:5" x14ac:dyDescent="0.25">
      <c r="A731" s="1">
        <v>44230</v>
      </c>
      <c r="B731">
        <v>42.040000999999997</v>
      </c>
      <c r="C731">
        <f t="shared" si="11"/>
        <v>2.9204415480545864E-2</v>
      </c>
      <c r="D731" s="13">
        <f>LN(B731/B730) - VLOOKUP(A731, 'Risk Free'!A$1:C$784, 3)/252</f>
        <v>2.9202828178958563E-2</v>
      </c>
      <c r="E731" s="13">
        <f>'S&amp;P'!D732</f>
        <v>1.0793242467350722E-2</v>
      </c>
    </row>
    <row r="732" spans="1:5" x14ac:dyDescent="0.25">
      <c r="A732" s="1">
        <v>44231</v>
      </c>
      <c r="B732">
        <v>42.41</v>
      </c>
      <c r="C732">
        <f t="shared" si="11"/>
        <v>8.7626136908795192E-3</v>
      </c>
      <c r="D732" s="13">
        <f>LN(B732/B731) - VLOOKUP(A732, 'Risk Free'!A$1:C$784, 3)/252</f>
        <v>8.7610263892922181E-3</v>
      </c>
      <c r="E732" s="13">
        <f>'S&amp;P'!D733</f>
        <v>3.8887065093630262E-3</v>
      </c>
    </row>
    <row r="733" spans="1:5" x14ac:dyDescent="0.25">
      <c r="A733" s="1">
        <v>44232</v>
      </c>
      <c r="B733">
        <v>42.139999000000003</v>
      </c>
      <c r="C733">
        <f t="shared" si="11"/>
        <v>-6.3867988408788448E-3</v>
      </c>
      <c r="D733" s="13">
        <f>LN(B733/B732) - VLOOKUP(A733, 'Risk Free'!A$1:C$784, 3)/252</f>
        <v>-6.3879893170693206E-3</v>
      </c>
      <c r="E733" s="13">
        <f>'S&amp;P'!D734</f>
        <v>7.3701210029022404E-3</v>
      </c>
    </row>
    <row r="734" spans="1:5" x14ac:dyDescent="0.25">
      <c r="A734" s="1">
        <v>44235</v>
      </c>
      <c r="B734">
        <v>44.349997999999999</v>
      </c>
      <c r="C734">
        <f t="shared" si="11"/>
        <v>5.1115279014138384E-2</v>
      </c>
      <c r="D734" s="13">
        <f>LN(B734/B733) - VLOOKUP(A734, 'Risk Free'!A$1:C$784, 3)/252</f>
        <v>5.1113294887154256E-2</v>
      </c>
      <c r="E734" s="13">
        <f>'S&amp;P'!D735</f>
        <v>-1.115705283345136E-3</v>
      </c>
    </row>
    <row r="735" spans="1:5" x14ac:dyDescent="0.25">
      <c r="A735" s="1">
        <v>44236</v>
      </c>
      <c r="B735">
        <v>43.32</v>
      </c>
      <c r="C735">
        <f t="shared" si="11"/>
        <v>-2.3498241526968975E-2</v>
      </c>
      <c r="D735" s="13">
        <f>LN(B735/B734) - VLOOKUP(A735, 'Risk Free'!A$1:C$784, 3)/252</f>
        <v>-2.3499828828556276E-2</v>
      </c>
      <c r="E735" s="13">
        <f>'S&amp;P'!D736</f>
        <v>-3.4720367086142352E-4</v>
      </c>
    </row>
    <row r="736" spans="1:5" x14ac:dyDescent="0.25">
      <c r="A736" s="1">
        <v>44237</v>
      </c>
      <c r="B736">
        <v>43.779998999999997</v>
      </c>
      <c r="C736">
        <f t="shared" si="11"/>
        <v>1.0562647120446472E-2</v>
      </c>
      <c r="D736" s="13">
        <f>LN(B736/B735) - VLOOKUP(A736, 'Risk Free'!A$1:C$784, 3)/252</f>
        <v>1.0560662993462346E-2</v>
      </c>
      <c r="E736" s="13">
        <f>'S&amp;P'!D737</f>
        <v>1.6590906378588033E-3</v>
      </c>
    </row>
    <row r="737" spans="1:5" x14ac:dyDescent="0.25">
      <c r="A737" s="1">
        <v>44238</v>
      </c>
      <c r="B737">
        <v>43.439999</v>
      </c>
      <c r="C737">
        <f t="shared" si="11"/>
        <v>-7.7964166478144649E-3</v>
      </c>
      <c r="D737" s="13">
        <f>LN(B737/B736) - VLOOKUP(A737, 'Risk Free'!A$1:C$784, 3)/252</f>
        <v>-7.7984007747985921E-3</v>
      </c>
      <c r="E737" s="13">
        <f>'S&amp;P'!D738</f>
        <v>4.6983338474387466E-3</v>
      </c>
    </row>
    <row r="738" spans="1:5" x14ac:dyDescent="0.25">
      <c r="A738" s="1">
        <v>44239</v>
      </c>
      <c r="B738">
        <v>43.939999</v>
      </c>
      <c r="C738">
        <f t="shared" si="11"/>
        <v>1.1444391592735109E-2</v>
      </c>
      <c r="D738" s="13">
        <f>LN(B738/B737) - VLOOKUP(A738, 'Risk Free'!A$1:C$784, 3)/252</f>
        <v>1.1442804291147808E-2</v>
      </c>
      <c r="E738" s="13">
        <f>'S&amp;P'!D739</f>
        <v>-5.7102431156721566E-4</v>
      </c>
    </row>
    <row r="739" spans="1:5" x14ac:dyDescent="0.25">
      <c r="A739" s="1">
        <v>44243</v>
      </c>
      <c r="B739">
        <v>45.709999000000003</v>
      </c>
      <c r="C739">
        <f t="shared" si="11"/>
        <v>3.9492026268444676E-2</v>
      </c>
      <c r="D739" s="13">
        <f>LN(B739/B738) - VLOOKUP(A739, 'Risk Free'!A$1:C$784, 3)/252</f>
        <v>3.9490438966857375E-2</v>
      </c>
      <c r="E739" s="13">
        <f>'S&amp;P'!D740</f>
        <v>-3.2203817361610318E-4</v>
      </c>
    </row>
    <row r="740" spans="1:5" x14ac:dyDescent="0.25">
      <c r="A740" s="1">
        <v>44244</v>
      </c>
      <c r="B740">
        <v>46.080002</v>
      </c>
      <c r="C740">
        <f t="shared" si="11"/>
        <v>8.06198932381085E-3</v>
      </c>
      <c r="D740" s="13">
        <f>LN(B740/B739) - VLOOKUP(A740, 'Risk Free'!A$1:C$784, 3)/252</f>
        <v>8.0604020222235489E-3</v>
      </c>
      <c r="E740" s="13">
        <f>'S&amp;P'!D741</f>
        <v>-4.426777345817496E-3</v>
      </c>
    </row>
    <row r="741" spans="1:5" x14ac:dyDescent="0.25">
      <c r="A741" s="1">
        <v>44245</v>
      </c>
      <c r="B741">
        <v>44.959999000000003</v>
      </c>
      <c r="C741">
        <f t="shared" si="11"/>
        <v>-2.4605876446970029E-2</v>
      </c>
      <c r="D741" s="13">
        <f>LN(B741/B740) - VLOOKUP(A741, 'Risk Free'!A$1:C$784, 3)/252</f>
        <v>-2.4607066923160507E-2</v>
      </c>
      <c r="E741" s="13">
        <f>'S&amp;P'!D742</f>
        <v>-1.8582038836363541E-3</v>
      </c>
    </row>
    <row r="742" spans="1:5" x14ac:dyDescent="0.25">
      <c r="A742" s="1">
        <v>44246</v>
      </c>
      <c r="B742">
        <v>48.029998999999997</v>
      </c>
      <c r="C742">
        <f t="shared" si="11"/>
        <v>6.605261151296947E-2</v>
      </c>
      <c r="D742" s="13">
        <f>LN(B742/B741) - VLOOKUP(A742, 'Risk Free'!A$1:C$784, 3)/252</f>
        <v>6.6051024211382162E-2</v>
      </c>
      <c r="E742" s="13">
        <f>'S&amp;P'!D743</f>
        <v>-7.7640933687238515E-3</v>
      </c>
    </row>
    <row r="743" spans="1:5" x14ac:dyDescent="0.25">
      <c r="A743" s="1">
        <v>44249</v>
      </c>
      <c r="B743">
        <v>49.700001</v>
      </c>
      <c r="C743">
        <f t="shared" si="11"/>
        <v>3.4179158366895175E-2</v>
      </c>
      <c r="D743" s="13">
        <f>LN(B743/B742) - VLOOKUP(A743, 'Risk Free'!A$1:C$784, 3)/252</f>
        <v>3.4177967890704701E-2</v>
      </c>
      <c r="E743" s="13">
        <f>'S&amp;P'!D744</f>
        <v>1.253912117636263E-3</v>
      </c>
    </row>
    <row r="744" spans="1:5" x14ac:dyDescent="0.25">
      <c r="A744" s="1">
        <v>44250</v>
      </c>
      <c r="B744">
        <v>50.610000999999997</v>
      </c>
      <c r="C744">
        <f t="shared" si="11"/>
        <v>1.8144251761620014E-2</v>
      </c>
      <c r="D744" s="13">
        <f>LN(B744/B743) - VLOOKUP(A744, 'Risk Free'!A$1:C$784, 3)/252</f>
        <v>1.8142664460032713E-2</v>
      </c>
      <c r="E744" s="13">
        <f>'S&amp;P'!D745</f>
        <v>1.1286524801591688E-2</v>
      </c>
    </row>
    <row r="745" spans="1:5" x14ac:dyDescent="0.25">
      <c r="A745" s="1">
        <v>44251</v>
      </c>
      <c r="B745">
        <v>54.959999000000003</v>
      </c>
      <c r="C745">
        <f t="shared" si="11"/>
        <v>8.2456424734115519E-2</v>
      </c>
      <c r="D745" s="13">
        <f>LN(B745/B744) - VLOOKUP(A745, 'Risk Free'!A$1:C$784, 3)/252</f>
        <v>8.2455234257925045E-2</v>
      </c>
      <c r="E745" s="13">
        <f>'S&amp;P'!D746</f>
        <v>-2.4785022092151405E-2</v>
      </c>
    </row>
    <row r="746" spans="1:5" x14ac:dyDescent="0.25">
      <c r="A746" s="1">
        <v>44252</v>
      </c>
      <c r="B746">
        <v>51.779998999999997</v>
      </c>
      <c r="C746">
        <f t="shared" si="11"/>
        <v>-5.9601674708127363E-2</v>
      </c>
      <c r="D746" s="13">
        <f>LN(B746/B745) - VLOOKUP(A746, 'Risk Free'!A$1:C$784, 3)/252</f>
        <v>-5.9603262009714664E-2</v>
      </c>
      <c r="E746" s="13">
        <f>'S&amp;P'!D747</f>
        <v>-4.7630710196595767E-3</v>
      </c>
    </row>
    <row r="747" spans="1:5" x14ac:dyDescent="0.25">
      <c r="A747" s="1">
        <v>44253</v>
      </c>
      <c r="B747">
        <v>52.68</v>
      </c>
      <c r="C747">
        <f t="shared" si="11"/>
        <v>1.7231921864164858E-2</v>
      </c>
      <c r="D747" s="13">
        <f>LN(B747/B746) - VLOOKUP(A747, 'Risk Free'!A$1:C$784, 3)/252</f>
        <v>1.7230334562577557E-2</v>
      </c>
      <c r="E747" s="13">
        <f>'S&amp;P'!D748</f>
        <v>2.3510145955012805E-2</v>
      </c>
    </row>
    <row r="748" spans="1:5" x14ac:dyDescent="0.25">
      <c r="A748" s="1">
        <v>44256</v>
      </c>
      <c r="B748">
        <v>53.310001</v>
      </c>
      <c r="C748">
        <f t="shared" si="11"/>
        <v>1.1888072717795895E-2</v>
      </c>
      <c r="D748" s="13">
        <f>LN(B748/B747) - VLOOKUP(A748, 'Risk Free'!A$1:C$784, 3)/252</f>
        <v>1.1886088590811769E-2</v>
      </c>
      <c r="E748" s="13">
        <f>'S&amp;P'!D749</f>
        <v>-8.1152586141402371E-3</v>
      </c>
    </row>
    <row r="749" spans="1:5" x14ac:dyDescent="0.25">
      <c r="A749" s="1">
        <v>44257</v>
      </c>
      <c r="B749">
        <v>53.209999000000003</v>
      </c>
      <c r="C749">
        <f t="shared" si="11"/>
        <v>-1.8776197780582952E-3</v>
      </c>
      <c r="D749" s="13">
        <f>LN(B749/B748) - VLOOKUP(A749, 'Risk Free'!A$1:C$784, 3)/252</f>
        <v>-1.8792070796455967E-3</v>
      </c>
      <c r="E749" s="13">
        <f>'S&amp;P'!D750</f>
        <v>-1.3154302258971252E-2</v>
      </c>
    </row>
    <row r="750" spans="1:5" x14ac:dyDescent="0.25">
      <c r="A750" s="1">
        <v>44258</v>
      </c>
      <c r="B750">
        <v>54.57</v>
      </c>
      <c r="C750">
        <f t="shared" si="11"/>
        <v>2.523795138332266E-2</v>
      </c>
      <c r="D750" s="13">
        <f>LN(B750/B749) - VLOOKUP(A750, 'Risk Free'!A$1:C$784, 3)/252</f>
        <v>2.5235967256338532E-2</v>
      </c>
      <c r="E750" s="13">
        <f>'S&amp;P'!D751</f>
        <v>-1.3509625261669564E-2</v>
      </c>
    </row>
    <row r="751" spans="1:5" x14ac:dyDescent="0.25">
      <c r="A751" s="1">
        <v>44259</v>
      </c>
      <c r="B751">
        <v>52.049999</v>
      </c>
      <c r="C751">
        <f t="shared" si="11"/>
        <v>-4.7279505349458774E-2</v>
      </c>
      <c r="D751" s="13">
        <f>LN(B751/B750) - VLOOKUP(A751, 'Risk Free'!A$1:C$784, 3)/252</f>
        <v>-4.7281092651046075E-2</v>
      </c>
      <c r="E751" s="13">
        <f>'S&amp;P'!D752</f>
        <v>1.9306776513996576E-2</v>
      </c>
    </row>
    <row r="752" spans="1:5" x14ac:dyDescent="0.25">
      <c r="A752" s="1">
        <v>44260</v>
      </c>
      <c r="B752">
        <v>50.52</v>
      </c>
      <c r="C752">
        <f t="shared" si="11"/>
        <v>-2.9835478366391437E-2</v>
      </c>
      <c r="D752" s="13">
        <f>LN(B752/B751) - VLOOKUP(A752, 'Risk Free'!A$1:C$784, 3)/252</f>
        <v>-2.9837065667978738E-2</v>
      </c>
      <c r="E752" s="13">
        <f>'S&amp;P'!D753</f>
        <v>-5.3756681575253661E-3</v>
      </c>
    </row>
    <row r="753" spans="1:5" x14ac:dyDescent="0.25">
      <c r="A753" s="1">
        <v>44263</v>
      </c>
      <c r="B753">
        <v>54.060001</v>
      </c>
      <c r="C753">
        <f t="shared" si="11"/>
        <v>6.7725261863976205E-2</v>
      </c>
      <c r="D753" s="13">
        <f>LN(B753/B752) - VLOOKUP(A753, 'Risk Free'!A$1:C$784, 3)/252</f>
        <v>6.7723277736992077E-2</v>
      </c>
      <c r="E753" s="13">
        <f>'S&amp;P'!D754</f>
        <v>1.405345729162932E-2</v>
      </c>
    </row>
    <row r="754" spans="1:5" x14ac:dyDescent="0.25">
      <c r="A754" s="1">
        <v>44264</v>
      </c>
      <c r="B754">
        <v>53.43</v>
      </c>
      <c r="C754">
        <f t="shared" si="11"/>
        <v>-1.1722173376586655E-2</v>
      </c>
      <c r="D754" s="13">
        <f>LN(B754/B753) - VLOOKUP(A754, 'Risk Free'!A$1:C$784, 3)/252</f>
        <v>-1.1724157503570781E-2</v>
      </c>
      <c r="E754" s="13">
        <f>'S&amp;P'!D755</f>
        <v>6.0105863215259101E-3</v>
      </c>
    </row>
    <row r="755" spans="1:5" x14ac:dyDescent="0.25">
      <c r="A755" s="1">
        <v>44265</v>
      </c>
      <c r="B755">
        <v>53.919998</v>
      </c>
      <c r="C755">
        <f t="shared" si="11"/>
        <v>9.1290435423827705E-3</v>
      </c>
      <c r="D755" s="13">
        <f>LN(B755/B754) - VLOOKUP(A755, 'Risk Free'!A$1:C$784, 3)/252</f>
        <v>9.1274562407954694E-3</v>
      </c>
      <c r="E755" s="13">
        <f>'S&amp;P'!D756</f>
        <v>1.0340230916692006E-2</v>
      </c>
    </row>
    <row r="756" spans="1:5" x14ac:dyDescent="0.25">
      <c r="A756" s="1">
        <v>44266</v>
      </c>
      <c r="B756">
        <v>54.060001</v>
      </c>
      <c r="C756">
        <f t="shared" si="11"/>
        <v>2.5931298342037287E-3</v>
      </c>
      <c r="D756" s="13">
        <f>LN(B756/B755) - VLOOKUP(A756, 'Risk Free'!A$1:C$784, 3)/252</f>
        <v>2.5915425326164272E-3</v>
      </c>
      <c r="E756" s="13">
        <f>'S&amp;P'!D757</f>
        <v>1.0132960485751143E-3</v>
      </c>
    </row>
    <row r="757" spans="1:5" x14ac:dyDescent="0.25">
      <c r="A757" s="1">
        <v>44267</v>
      </c>
      <c r="B757">
        <v>56.290000999999997</v>
      </c>
      <c r="C757">
        <f t="shared" si="11"/>
        <v>4.0422357894813188E-2</v>
      </c>
      <c r="D757" s="13">
        <f>LN(B757/B756) - VLOOKUP(A757, 'Risk Free'!A$1:C$784, 3)/252</f>
        <v>4.0420770593225887E-2</v>
      </c>
      <c r="E757" s="13">
        <f>'S&amp;P'!D758</f>
        <v>6.4693892892695032E-3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AECC-3B08-496C-B351-5E47F210FB42}">
  <dimension ref="A2:I758"/>
  <sheetViews>
    <sheetView workbookViewId="0">
      <selection activeCell="C1" sqref="C1:C1048576"/>
    </sheetView>
  </sheetViews>
  <sheetFormatPr defaultRowHeight="15" x14ac:dyDescent="0.25"/>
  <cols>
    <col min="4" max="4" width="16.5703125" customWidth="1"/>
  </cols>
  <sheetData>
    <row r="2" spans="1:9" x14ac:dyDescent="0.25">
      <c r="A2" s="1">
        <v>43172</v>
      </c>
      <c r="B2">
        <v>2765.31</v>
      </c>
    </row>
    <row r="3" spans="1:9" x14ac:dyDescent="0.25">
      <c r="A3" s="1">
        <v>43173</v>
      </c>
      <c r="B3">
        <v>2749.48</v>
      </c>
      <c r="C3">
        <f>LN(B3/B2)</f>
        <v>-5.7409415327189526E-3</v>
      </c>
      <c r="D3" s="13">
        <f>LN(B3/B2) - VLOOKUP(A3, 'Risk Free'!A$1:C$784, 3)/252</f>
        <v>-5.809592326369746E-3</v>
      </c>
      <c r="F3" t="s">
        <v>3</v>
      </c>
      <c r="G3">
        <f>252*AVERAGE(C4:C758)</f>
        <v>0.12252448730740174</v>
      </c>
      <c r="H3" t="s">
        <v>3</v>
      </c>
      <c r="I3">
        <f>252*AVERAGE(D4:D758)</f>
        <v>0.10988458175379366</v>
      </c>
    </row>
    <row r="4" spans="1:9" x14ac:dyDescent="0.25">
      <c r="A4" s="1">
        <v>43174</v>
      </c>
      <c r="B4">
        <v>2747.33</v>
      </c>
      <c r="C4">
        <f>LN(B4/B3)</f>
        <v>-7.8227193941249383E-4</v>
      </c>
      <c r="D4" s="13">
        <f>LN(B4/B3) - VLOOKUP(A4, 'Risk Free'!A$1:C$784, 3)/252</f>
        <v>-8.5131955846011291E-4</v>
      </c>
      <c r="F4" t="s">
        <v>4</v>
      </c>
      <c r="G4">
        <f>STDEV(C4:C758)*SQRT(252)</f>
        <v>0.23371006592704258</v>
      </c>
      <c r="H4" t="s">
        <v>4</v>
      </c>
      <c r="I4">
        <f>STDEV(D3:D757)*SQRT(252)</f>
        <v>0.23414056914908304</v>
      </c>
    </row>
    <row r="5" spans="1:9" x14ac:dyDescent="0.25">
      <c r="A5" s="1">
        <v>43175</v>
      </c>
      <c r="B5">
        <v>2752.01</v>
      </c>
      <c r="C5">
        <f t="shared" ref="C5:C68" si="0">LN(B5/B4)</f>
        <v>1.7020228353889482E-3</v>
      </c>
      <c r="D5" s="13">
        <f>LN(B5/B4) - VLOOKUP(A5, 'Risk Free'!A$1:C$784, 3)/252</f>
        <v>1.6325783909445037E-3</v>
      </c>
    </row>
    <row r="6" spans="1:9" x14ac:dyDescent="0.25">
      <c r="A6" s="1">
        <v>43178</v>
      </c>
      <c r="B6">
        <v>2712.92</v>
      </c>
      <c r="C6">
        <f t="shared" si="0"/>
        <v>-1.4306008195445936E-2</v>
      </c>
      <c r="D6" s="13">
        <f>LN(B6/B5) - VLOOKUP(A6, 'Risk Free'!A$1:C$784, 3)/252</f>
        <v>-1.4376246290684031E-2</v>
      </c>
    </row>
    <row r="7" spans="1:9" x14ac:dyDescent="0.25">
      <c r="A7" s="1">
        <v>43179</v>
      </c>
      <c r="B7">
        <v>2716.94</v>
      </c>
      <c r="C7">
        <f t="shared" si="0"/>
        <v>1.4807014304161871E-3</v>
      </c>
      <c r="D7" s="13">
        <f>LN(B7/B6) - VLOOKUP(A7, 'Risk Free'!A$1:C$784, 3)/252</f>
        <v>1.4100665097812664E-3</v>
      </c>
    </row>
    <row r="8" spans="1:9" x14ac:dyDescent="0.25">
      <c r="A8" s="1">
        <v>43180</v>
      </c>
      <c r="B8">
        <v>2711.93</v>
      </c>
      <c r="C8">
        <f t="shared" si="0"/>
        <v>-1.8456884848011977E-3</v>
      </c>
      <c r="D8" s="13">
        <f>LN(B8/B7) - VLOOKUP(A8, 'Risk Free'!A$1:C$784, 3)/252</f>
        <v>-1.9135456276583407E-3</v>
      </c>
    </row>
    <row r="9" spans="1:9" x14ac:dyDescent="0.25">
      <c r="A9" s="1">
        <v>43181</v>
      </c>
      <c r="B9">
        <v>2643.69</v>
      </c>
      <c r="C9">
        <f t="shared" si="0"/>
        <v>-2.5484890016140731E-2</v>
      </c>
      <c r="D9" s="13">
        <f>LN(B9/B8) - VLOOKUP(A9, 'Risk Free'!A$1:C$784, 3)/252</f>
        <v>-2.5551953508204224E-2</v>
      </c>
    </row>
    <row r="10" spans="1:9" x14ac:dyDescent="0.25">
      <c r="A10" s="1">
        <v>43182</v>
      </c>
      <c r="B10">
        <v>2588.2600000000002</v>
      </c>
      <c r="C10">
        <f t="shared" si="0"/>
        <v>-2.1189833248420765E-2</v>
      </c>
      <c r="D10" s="13">
        <f>LN(B10/B9) - VLOOKUP(A10, 'Risk Free'!A$1:C$784, 3)/252</f>
        <v>-2.1257690391277909E-2</v>
      </c>
    </row>
    <row r="11" spans="1:9" x14ac:dyDescent="0.25">
      <c r="A11" s="1">
        <v>43185</v>
      </c>
      <c r="B11">
        <v>2658.55</v>
      </c>
      <c r="C11">
        <f t="shared" si="0"/>
        <v>2.6795026112632157E-2</v>
      </c>
      <c r="D11" s="13">
        <f>LN(B11/B10) - VLOOKUP(A11, 'Risk Free'!A$1:C$784, 3)/252</f>
        <v>2.6725184842790888E-2</v>
      </c>
    </row>
    <row r="12" spans="1:9" x14ac:dyDescent="0.25">
      <c r="A12" s="1">
        <v>43186</v>
      </c>
      <c r="B12">
        <v>2612.62</v>
      </c>
      <c r="C12">
        <f t="shared" si="0"/>
        <v>-1.7427312133270447E-2</v>
      </c>
      <c r="D12" s="13">
        <f>LN(B12/B11) - VLOOKUP(A12, 'Risk Free'!A$1:C$784, 3)/252</f>
        <v>-1.7496359752318065E-2</v>
      </c>
    </row>
    <row r="13" spans="1:9" x14ac:dyDescent="0.25">
      <c r="A13" s="1">
        <v>43187</v>
      </c>
      <c r="B13">
        <v>2605</v>
      </c>
      <c r="C13">
        <f t="shared" si="0"/>
        <v>-2.9208740450646013E-3</v>
      </c>
      <c r="D13" s="13">
        <f>LN(B13/B12) - VLOOKUP(A13, 'Risk Free'!A$1:C$784, 3)/252</f>
        <v>-2.988334362524919E-3</v>
      </c>
    </row>
    <row r="14" spans="1:9" x14ac:dyDescent="0.25">
      <c r="A14" s="1">
        <v>43188</v>
      </c>
      <c r="B14">
        <v>2640.87</v>
      </c>
      <c r="C14">
        <f t="shared" si="0"/>
        <v>1.3675733119263357E-2</v>
      </c>
      <c r="D14" s="13">
        <f>LN(B14/B13) - VLOOKUP(A14, 'Risk Free'!A$1:C$784, 3)/252</f>
        <v>1.360827280180304E-2</v>
      </c>
    </row>
    <row r="15" spans="1:9" x14ac:dyDescent="0.25">
      <c r="A15" s="1">
        <v>43192</v>
      </c>
      <c r="B15">
        <v>2581.88</v>
      </c>
      <c r="C15">
        <f t="shared" si="0"/>
        <v>-2.2590592580476767E-2</v>
      </c>
      <c r="D15" s="13">
        <f>LN(B15/B14) - VLOOKUP(A15, 'Risk Free'!A$1:C$784, 3)/252</f>
        <v>-2.2659640199524385E-2</v>
      </c>
    </row>
    <row r="16" spans="1:9" x14ac:dyDescent="0.25">
      <c r="A16" s="1">
        <v>43193</v>
      </c>
      <c r="B16">
        <v>2614.4499999999998</v>
      </c>
      <c r="C16">
        <f t="shared" si="0"/>
        <v>1.2535934603553565E-2</v>
      </c>
      <c r="D16" s="13">
        <f>LN(B16/B15) - VLOOKUP(A16, 'Risk Free'!A$1:C$784, 3)/252</f>
        <v>1.2467680635299596E-2</v>
      </c>
    </row>
    <row r="17" spans="1:4" x14ac:dyDescent="0.25">
      <c r="A17" s="1">
        <v>43194</v>
      </c>
      <c r="B17">
        <v>2644.69</v>
      </c>
      <c r="C17">
        <f t="shared" si="0"/>
        <v>1.1500105825438875E-2</v>
      </c>
      <c r="D17" s="13">
        <f>LN(B17/B16) - VLOOKUP(A17, 'Risk Free'!A$1:C$784, 3)/252</f>
        <v>1.1433439158772209E-2</v>
      </c>
    </row>
    <row r="18" spans="1:4" x14ac:dyDescent="0.25">
      <c r="A18" s="1">
        <v>43195</v>
      </c>
      <c r="B18">
        <v>2662.84</v>
      </c>
      <c r="C18">
        <f t="shared" si="0"/>
        <v>6.8393662400598977E-3</v>
      </c>
      <c r="D18" s="13">
        <f>LN(B18/B17) - VLOOKUP(A18, 'Risk Free'!A$1:C$784, 3)/252</f>
        <v>6.7723027479964053E-3</v>
      </c>
    </row>
    <row r="19" spans="1:4" x14ac:dyDescent="0.25">
      <c r="A19" s="1">
        <v>43196</v>
      </c>
      <c r="B19">
        <v>2604.4699999999998</v>
      </c>
      <c r="C19">
        <f t="shared" si="0"/>
        <v>-2.2164022802027339E-2</v>
      </c>
      <c r="D19" s="13">
        <f>LN(B19/B18) - VLOOKUP(A19, 'Risk Free'!A$1:C$784, 3)/252</f>
        <v>-2.2231483119487656E-2</v>
      </c>
    </row>
    <row r="20" spans="1:4" x14ac:dyDescent="0.25">
      <c r="A20" s="1">
        <v>43199</v>
      </c>
      <c r="B20">
        <v>2613.16</v>
      </c>
      <c r="C20">
        <f t="shared" si="0"/>
        <v>3.3310173527511624E-3</v>
      </c>
      <c r="D20" s="13">
        <f>LN(B20/B19) - VLOOKUP(A20, 'Risk Free'!A$1:C$784, 3)/252</f>
        <v>3.2623665591003689E-3</v>
      </c>
    </row>
    <row r="21" spans="1:4" x14ac:dyDescent="0.25">
      <c r="A21" s="1">
        <v>43200</v>
      </c>
      <c r="B21">
        <v>2656.87</v>
      </c>
      <c r="C21">
        <f t="shared" si="0"/>
        <v>1.6588521255114928E-2</v>
      </c>
      <c r="D21" s="13">
        <f>LN(B21/B20) - VLOOKUP(A21, 'Risk Free'!A$1:C$784, 3)/252</f>
        <v>1.6520664112257784E-2</v>
      </c>
    </row>
    <row r="22" spans="1:4" x14ac:dyDescent="0.25">
      <c r="A22" s="1">
        <v>43201</v>
      </c>
      <c r="B22">
        <v>2642.19</v>
      </c>
      <c r="C22">
        <f t="shared" si="0"/>
        <v>-5.540619488903829E-3</v>
      </c>
      <c r="D22" s="13">
        <f>LN(B22/B21) - VLOOKUP(A22, 'Risk Free'!A$1:C$784, 3)/252</f>
        <v>-5.6080798063641467E-3</v>
      </c>
    </row>
    <row r="23" spans="1:4" x14ac:dyDescent="0.25">
      <c r="A23" s="1">
        <v>43202</v>
      </c>
      <c r="B23">
        <v>2663.99</v>
      </c>
      <c r="C23">
        <f t="shared" si="0"/>
        <v>8.2168801872393362E-3</v>
      </c>
      <c r="D23" s="13">
        <f>LN(B23/B22) - VLOOKUP(A23, 'Risk Free'!A$1:C$784, 3)/252</f>
        <v>8.1486262189853671E-3</v>
      </c>
    </row>
    <row r="24" spans="1:4" x14ac:dyDescent="0.25">
      <c r="A24" s="1">
        <v>43203</v>
      </c>
      <c r="B24">
        <v>2656.3</v>
      </c>
      <c r="C24">
        <f t="shared" si="0"/>
        <v>-2.8908218745022159E-3</v>
      </c>
      <c r="D24" s="13">
        <f>LN(B24/B23) - VLOOKUP(A24, 'Risk Free'!A$1:C$784, 3)/252</f>
        <v>-2.9594726681530094E-3</v>
      </c>
    </row>
    <row r="25" spans="1:4" x14ac:dyDescent="0.25">
      <c r="A25" s="1">
        <v>43206</v>
      </c>
      <c r="B25">
        <v>2677.84</v>
      </c>
      <c r="C25">
        <f t="shared" si="0"/>
        <v>8.0763223621077573E-3</v>
      </c>
      <c r="D25" s="13">
        <f>LN(B25/B24) - VLOOKUP(A25, 'Risk Free'!A$1:C$784, 3)/252</f>
        <v>8.0064810922664872E-3</v>
      </c>
    </row>
    <row r="26" spans="1:4" x14ac:dyDescent="0.25">
      <c r="A26" s="1">
        <v>43207</v>
      </c>
      <c r="B26">
        <v>2706.39</v>
      </c>
      <c r="C26">
        <f t="shared" si="0"/>
        <v>1.0605144127271393E-2</v>
      </c>
      <c r="D26" s="13">
        <f>LN(B26/B25) - VLOOKUP(A26, 'Risk Free'!A$1:C$784, 3)/252</f>
        <v>1.0534906032033298E-2</v>
      </c>
    </row>
    <row r="27" spans="1:4" x14ac:dyDescent="0.25">
      <c r="A27" s="1">
        <v>43208</v>
      </c>
      <c r="B27">
        <v>2708.64</v>
      </c>
      <c r="C27">
        <f t="shared" si="0"/>
        <v>8.310203745819628E-4</v>
      </c>
      <c r="D27" s="13">
        <f>LN(B27/B26) - VLOOKUP(A27, 'Risk Free'!A$1:C$784, 3)/252</f>
        <v>7.6038545394704221E-4</v>
      </c>
    </row>
    <row r="28" spans="1:4" x14ac:dyDescent="0.25">
      <c r="A28" s="1">
        <v>43209</v>
      </c>
      <c r="B28">
        <v>2693.13</v>
      </c>
      <c r="C28">
        <f t="shared" si="0"/>
        <v>-5.7425779413078446E-3</v>
      </c>
      <c r="D28" s="13">
        <f>LN(B28/B27) - VLOOKUP(A28, 'Risk Free'!A$1:C$784, 3)/252</f>
        <v>-5.8136096873395906E-3</v>
      </c>
    </row>
    <row r="29" spans="1:4" x14ac:dyDescent="0.25">
      <c r="A29" s="1">
        <v>43210</v>
      </c>
      <c r="B29">
        <v>2670.14</v>
      </c>
      <c r="C29">
        <f t="shared" si="0"/>
        <v>-8.5731804710458409E-3</v>
      </c>
      <c r="D29" s="13">
        <f>LN(B29/B28) - VLOOKUP(A29, 'Risk Free'!A$1:C$784, 3)/252</f>
        <v>-8.6438153916807616E-3</v>
      </c>
    </row>
    <row r="30" spans="1:4" x14ac:dyDescent="0.25">
      <c r="A30" s="1">
        <v>43213</v>
      </c>
      <c r="B30">
        <v>2670.29</v>
      </c>
      <c r="C30">
        <f t="shared" si="0"/>
        <v>5.6175251820395682E-5</v>
      </c>
      <c r="D30" s="13">
        <f>LN(B30/B29) - VLOOKUP(A30, 'Risk Free'!A$1:C$784, 3)/252</f>
        <v>-1.6840621195477335E-5</v>
      </c>
    </row>
    <row r="31" spans="1:4" x14ac:dyDescent="0.25">
      <c r="A31" s="1">
        <v>43214</v>
      </c>
      <c r="B31">
        <v>2634.56</v>
      </c>
      <c r="C31">
        <f t="shared" si="0"/>
        <v>-1.3470895618345118E-2</v>
      </c>
      <c r="D31" s="13">
        <f>LN(B31/B30) - VLOOKUP(A31, 'Risk Free'!A$1:C$784, 3)/252</f>
        <v>-1.3543911491360991E-2</v>
      </c>
    </row>
    <row r="32" spans="1:4" x14ac:dyDescent="0.25">
      <c r="A32" s="1">
        <v>43215</v>
      </c>
      <c r="B32">
        <v>2639.4</v>
      </c>
      <c r="C32">
        <f t="shared" si="0"/>
        <v>1.8354334726678417E-3</v>
      </c>
      <c r="D32" s="13">
        <f>LN(B32/B31) - VLOOKUP(A32, 'Risk Free'!A$1:C$784, 3)/252</f>
        <v>1.7632112504456195E-3</v>
      </c>
    </row>
    <row r="33" spans="1:4" x14ac:dyDescent="0.25">
      <c r="A33" s="1">
        <v>43216</v>
      </c>
      <c r="B33">
        <v>2666.94</v>
      </c>
      <c r="C33">
        <f t="shared" si="0"/>
        <v>1.0380129158368218E-2</v>
      </c>
      <c r="D33" s="13">
        <f>LN(B33/B32) - VLOOKUP(A33, 'Risk Free'!A$1:C$784, 3)/252</f>
        <v>1.0309097412336472E-2</v>
      </c>
    </row>
    <row r="34" spans="1:4" x14ac:dyDescent="0.25">
      <c r="A34" s="1">
        <v>43217</v>
      </c>
      <c r="B34">
        <v>2669.91</v>
      </c>
      <c r="C34">
        <f t="shared" si="0"/>
        <v>1.1130162199066156E-3</v>
      </c>
      <c r="D34" s="13">
        <f>LN(B34/B33) - VLOOKUP(A34, 'Risk Free'!A$1:C$784, 3)/252</f>
        <v>1.0423812992716949E-3</v>
      </c>
    </row>
    <row r="35" spans="1:4" x14ac:dyDescent="0.25">
      <c r="A35" s="1">
        <v>43220</v>
      </c>
      <c r="B35">
        <v>2648.05</v>
      </c>
      <c r="C35">
        <f t="shared" si="0"/>
        <v>-8.2212439071443575E-3</v>
      </c>
      <c r="D35" s="13">
        <f>LN(B35/B34) - VLOOKUP(A35, 'Risk Free'!A$1:C$784, 3)/252</f>
        <v>-8.2942597801602298E-3</v>
      </c>
    </row>
    <row r="36" spans="1:4" x14ac:dyDescent="0.25">
      <c r="A36" s="1">
        <v>43221</v>
      </c>
      <c r="B36">
        <v>2654.8</v>
      </c>
      <c r="C36">
        <f t="shared" si="0"/>
        <v>2.5458022179105093E-3</v>
      </c>
      <c r="D36" s="13">
        <f>LN(B36/B35) - VLOOKUP(A36, 'Risk Free'!A$1:C$784, 3)/252</f>
        <v>2.4735799956882871E-3</v>
      </c>
    </row>
    <row r="37" spans="1:4" x14ac:dyDescent="0.25">
      <c r="A37" s="1">
        <v>43222</v>
      </c>
      <c r="B37">
        <v>2635.67</v>
      </c>
      <c r="C37">
        <f t="shared" si="0"/>
        <v>-7.2319031675897134E-3</v>
      </c>
      <c r="D37" s="13">
        <f>LN(B37/B36) - VLOOKUP(A37, 'Risk Free'!A$1:C$784, 3)/252</f>
        <v>-7.3037285644151099E-3</v>
      </c>
    </row>
    <row r="38" spans="1:4" x14ac:dyDescent="0.25">
      <c r="A38" s="1">
        <v>43223</v>
      </c>
      <c r="B38">
        <v>2629.73</v>
      </c>
      <c r="C38">
        <f t="shared" si="0"/>
        <v>-2.2562397993906034E-3</v>
      </c>
      <c r="D38" s="13">
        <f>LN(B38/B37) - VLOOKUP(A38, 'Risk Free'!A$1:C$784, 3)/252</f>
        <v>-2.3276683708191746E-3</v>
      </c>
    </row>
    <row r="39" spans="1:4" x14ac:dyDescent="0.25">
      <c r="A39" s="1">
        <v>43224</v>
      </c>
      <c r="B39">
        <v>2663.42</v>
      </c>
      <c r="C39">
        <f t="shared" si="0"/>
        <v>1.2729831933829549E-2</v>
      </c>
      <c r="D39" s="13">
        <f>LN(B39/B38) - VLOOKUP(A39, 'Risk Free'!A$1:C$784, 3)/252</f>
        <v>1.2658403362400978E-2</v>
      </c>
    </row>
    <row r="40" spans="1:4" x14ac:dyDescent="0.25">
      <c r="A40" s="1">
        <v>43227</v>
      </c>
      <c r="B40">
        <v>2672.63</v>
      </c>
      <c r="C40">
        <f t="shared" si="0"/>
        <v>3.451995069662222E-3</v>
      </c>
      <c r="D40" s="13">
        <f>LN(B40/B39) - VLOOKUP(A40, 'Risk Free'!A$1:C$784, 3)/252</f>
        <v>3.3793760220431745E-3</v>
      </c>
    </row>
    <row r="41" spans="1:4" x14ac:dyDescent="0.25">
      <c r="A41" s="1">
        <v>43228</v>
      </c>
      <c r="B41">
        <v>2671.92</v>
      </c>
      <c r="C41">
        <f t="shared" si="0"/>
        <v>-2.6569121971978244E-4</v>
      </c>
      <c r="D41" s="13">
        <f>LN(B41/B40) - VLOOKUP(A41, 'Risk Free'!A$1:C$784, 3)/252</f>
        <v>-3.3870709273565547E-4</v>
      </c>
    </row>
    <row r="42" spans="1:4" x14ac:dyDescent="0.25">
      <c r="A42" s="1">
        <v>43229</v>
      </c>
      <c r="B42">
        <v>2697.79</v>
      </c>
      <c r="C42">
        <f t="shared" si="0"/>
        <v>9.6356042161504785E-3</v>
      </c>
      <c r="D42" s="13">
        <f>LN(B42/B41) - VLOOKUP(A42, 'Risk Free'!A$1:C$784, 3)/252</f>
        <v>9.5621915177377809E-3</v>
      </c>
    </row>
    <row r="43" spans="1:4" x14ac:dyDescent="0.25">
      <c r="A43" s="1">
        <v>43230</v>
      </c>
      <c r="B43">
        <v>2723.07</v>
      </c>
      <c r="C43">
        <f t="shared" si="0"/>
        <v>9.3270009795039417E-3</v>
      </c>
      <c r="D43" s="13">
        <f>LN(B43/B42) - VLOOKUP(A43, 'Risk Free'!A$1:C$784, 3)/252</f>
        <v>9.2531914556944171E-3</v>
      </c>
    </row>
    <row r="44" spans="1:4" x14ac:dyDescent="0.25">
      <c r="A44" s="1">
        <v>43231</v>
      </c>
      <c r="B44">
        <v>2727.72</v>
      </c>
      <c r="C44">
        <f t="shared" si="0"/>
        <v>1.7061751151760478E-3</v>
      </c>
      <c r="D44" s="13">
        <f>LN(B44/B43) - VLOOKUP(A44, 'Risk Free'!A$1:C$784, 3)/252</f>
        <v>1.6315719405728733E-3</v>
      </c>
    </row>
    <row r="45" spans="1:4" x14ac:dyDescent="0.25">
      <c r="A45" s="1">
        <v>43234</v>
      </c>
      <c r="B45">
        <v>2730.13</v>
      </c>
      <c r="C45">
        <f t="shared" si="0"/>
        <v>8.8313169348161837E-4</v>
      </c>
      <c r="D45" s="13">
        <f>LN(B45/B44) - VLOOKUP(A45, 'Risk Free'!A$1:C$784, 3)/252</f>
        <v>8.0773486808479302E-4</v>
      </c>
    </row>
    <row r="46" spans="1:4" x14ac:dyDescent="0.25">
      <c r="A46" s="1">
        <v>43235</v>
      </c>
      <c r="B46">
        <v>2711.45</v>
      </c>
      <c r="C46">
        <f t="shared" si="0"/>
        <v>-6.8656799596488963E-3</v>
      </c>
      <c r="D46" s="13">
        <f>LN(B46/B45) - VLOOKUP(A46, 'Risk Free'!A$1:C$784, 3)/252</f>
        <v>-6.9406799596488968E-3</v>
      </c>
    </row>
    <row r="47" spans="1:4" x14ac:dyDescent="0.25">
      <c r="A47" s="1">
        <v>43236</v>
      </c>
      <c r="B47">
        <v>2722.46</v>
      </c>
      <c r="C47">
        <f t="shared" si="0"/>
        <v>4.0523361876279775E-3</v>
      </c>
      <c r="D47" s="13">
        <f>LN(B47/B46) - VLOOKUP(A47, 'Risk Free'!A$1:C$784, 3)/252</f>
        <v>3.9777330130248032E-3</v>
      </c>
    </row>
    <row r="48" spans="1:4" x14ac:dyDescent="0.25">
      <c r="A48" s="1">
        <v>43237</v>
      </c>
      <c r="B48">
        <v>2720.13</v>
      </c>
      <c r="C48">
        <f t="shared" si="0"/>
        <v>-8.562100552650634E-4</v>
      </c>
      <c r="D48" s="13">
        <f>LN(B48/B47) - VLOOKUP(A48, 'Risk Free'!A$1:C$784, 3)/252</f>
        <v>-9.30813229868238E-4</v>
      </c>
    </row>
    <row r="49" spans="1:4" x14ac:dyDescent="0.25">
      <c r="A49" s="1">
        <v>43238</v>
      </c>
      <c r="B49">
        <v>2712.97</v>
      </c>
      <c r="C49">
        <f t="shared" si="0"/>
        <v>-2.6356975373117938E-3</v>
      </c>
      <c r="D49" s="13">
        <f>LN(B49/B48) - VLOOKUP(A49, 'Risk Free'!A$1:C$784, 3)/252</f>
        <v>-2.7099038865181428E-3</v>
      </c>
    </row>
    <row r="50" spans="1:4" x14ac:dyDescent="0.25">
      <c r="A50" s="1">
        <v>43241</v>
      </c>
      <c r="B50">
        <v>2733.01</v>
      </c>
      <c r="C50">
        <f t="shared" si="0"/>
        <v>7.3595901759010559E-3</v>
      </c>
      <c r="D50" s="13">
        <f>LN(B50/B49) - VLOOKUP(A50, 'Risk Free'!A$1:C$784, 3)/252</f>
        <v>7.2841933505042302E-3</v>
      </c>
    </row>
    <row r="51" spans="1:4" x14ac:dyDescent="0.25">
      <c r="A51" s="1">
        <v>43242</v>
      </c>
      <c r="B51">
        <v>2724.44</v>
      </c>
      <c r="C51">
        <f t="shared" si="0"/>
        <v>-3.1406635129493403E-3</v>
      </c>
      <c r="D51" s="13">
        <f>LN(B51/B50) - VLOOKUP(A51, 'Risk Free'!A$1:C$784, 3)/252</f>
        <v>-3.2160603383461655E-3</v>
      </c>
    </row>
    <row r="52" spans="1:4" x14ac:dyDescent="0.25">
      <c r="A52" s="1">
        <v>43243</v>
      </c>
      <c r="B52">
        <v>2733.29</v>
      </c>
      <c r="C52">
        <f t="shared" si="0"/>
        <v>3.2431094088002069E-3</v>
      </c>
      <c r="D52" s="13">
        <f>LN(B52/B51) - VLOOKUP(A52, 'Risk Free'!A$1:C$784, 3)/252</f>
        <v>3.1685062341970322E-3</v>
      </c>
    </row>
    <row r="53" spans="1:4" x14ac:dyDescent="0.25">
      <c r="A53" s="1">
        <v>43244</v>
      </c>
      <c r="B53">
        <v>2727.76</v>
      </c>
      <c r="C53">
        <f t="shared" si="0"/>
        <v>-2.0252522464269634E-3</v>
      </c>
      <c r="D53" s="13">
        <f>LN(B53/B52) - VLOOKUP(A53, 'Risk Free'!A$1:C$784, 3)/252</f>
        <v>-2.0994585956333124E-3</v>
      </c>
    </row>
    <row r="54" spans="1:4" x14ac:dyDescent="0.25">
      <c r="A54" s="1">
        <v>43245</v>
      </c>
      <c r="B54">
        <v>2721.33</v>
      </c>
      <c r="C54">
        <f t="shared" si="0"/>
        <v>-2.3600281824850003E-3</v>
      </c>
      <c r="D54" s="13">
        <f>LN(B54/B53) - VLOOKUP(A54, 'Risk Free'!A$1:C$784, 3)/252</f>
        <v>-2.4338377062945241E-3</v>
      </c>
    </row>
    <row r="55" spans="1:4" x14ac:dyDescent="0.25">
      <c r="A55" s="1">
        <v>43249</v>
      </c>
      <c r="B55">
        <v>2689.86</v>
      </c>
      <c r="C55">
        <f t="shared" si="0"/>
        <v>-1.1631583739263906E-2</v>
      </c>
      <c r="D55" s="13">
        <f>LN(B55/B54) - VLOOKUP(A55, 'Risk Free'!A$1:C$784, 3)/252</f>
        <v>-1.1706980564660732E-2</v>
      </c>
    </row>
    <row r="56" spans="1:4" x14ac:dyDescent="0.25">
      <c r="A56" s="1">
        <v>43250</v>
      </c>
      <c r="B56">
        <v>2724.01</v>
      </c>
      <c r="C56">
        <f t="shared" si="0"/>
        <v>1.2615911702766044E-2</v>
      </c>
      <c r="D56" s="13">
        <f>LN(B56/B55) - VLOOKUP(A56, 'Risk Free'!A$1:C$784, 3)/252</f>
        <v>1.2540514877369218E-2</v>
      </c>
    </row>
    <row r="57" spans="1:4" x14ac:dyDescent="0.25">
      <c r="A57" s="1">
        <v>43251</v>
      </c>
      <c r="B57">
        <v>2705.27</v>
      </c>
      <c r="C57">
        <f t="shared" si="0"/>
        <v>-6.9033368781207007E-3</v>
      </c>
      <c r="D57" s="13">
        <f>LN(B57/B56) - VLOOKUP(A57, 'Risk Free'!A$1:C$784, 3)/252</f>
        <v>-6.9783368781207011E-3</v>
      </c>
    </row>
    <row r="58" spans="1:4" x14ac:dyDescent="0.25">
      <c r="A58" s="1">
        <v>43252</v>
      </c>
      <c r="B58">
        <v>2734.62</v>
      </c>
      <c r="C58">
        <f t="shared" si="0"/>
        <v>1.079076407564197E-2</v>
      </c>
      <c r="D58" s="13">
        <f>LN(B58/B57) - VLOOKUP(A58, 'Risk Free'!A$1:C$784, 3)/252</f>
        <v>1.0716160901038795E-2</v>
      </c>
    </row>
    <row r="59" spans="1:4" x14ac:dyDescent="0.25">
      <c r="A59" s="1">
        <v>43255</v>
      </c>
      <c r="B59">
        <v>2746.87</v>
      </c>
      <c r="C59">
        <f t="shared" si="0"/>
        <v>4.4695950894616818E-3</v>
      </c>
      <c r="D59" s="13">
        <f>LN(B59/B58) - VLOOKUP(A59, 'Risk Free'!A$1:C$784, 3)/252</f>
        <v>4.3938014386680308E-3</v>
      </c>
    </row>
    <row r="60" spans="1:4" x14ac:dyDescent="0.25">
      <c r="A60" s="1">
        <v>43256</v>
      </c>
      <c r="B60">
        <v>2748.8</v>
      </c>
      <c r="C60">
        <f t="shared" si="0"/>
        <v>7.0237116833561891E-4</v>
      </c>
      <c r="D60" s="13">
        <f>LN(B60/B59) - VLOOKUP(A60, 'Risk Free'!A$1:C$784, 3)/252</f>
        <v>6.2657751754196817E-4</v>
      </c>
    </row>
    <row r="61" spans="1:4" x14ac:dyDescent="0.25">
      <c r="A61" s="1">
        <v>43257</v>
      </c>
      <c r="B61">
        <v>2772.35</v>
      </c>
      <c r="C61">
        <f t="shared" si="0"/>
        <v>8.5308831756656898E-3</v>
      </c>
      <c r="D61" s="13">
        <f>LN(B61/B60) - VLOOKUP(A61, 'Risk Free'!A$1:C$784, 3)/252</f>
        <v>8.4550895248720389E-3</v>
      </c>
    </row>
    <row r="62" spans="1:4" x14ac:dyDescent="0.25">
      <c r="A62" s="1">
        <v>43258</v>
      </c>
      <c r="B62">
        <v>2770.37</v>
      </c>
      <c r="C62">
        <f t="shared" si="0"/>
        <v>-7.1445069721093465E-4</v>
      </c>
      <c r="D62" s="13">
        <f>LN(B62/B61) - VLOOKUP(A62, 'Risk Free'!A$1:C$784, 3)/252</f>
        <v>-7.8984752260776001E-4</v>
      </c>
    </row>
    <row r="63" spans="1:4" x14ac:dyDescent="0.25">
      <c r="A63" s="1">
        <v>43259</v>
      </c>
      <c r="B63">
        <v>2779.03</v>
      </c>
      <c r="C63">
        <f t="shared" si="0"/>
        <v>3.1210606659344705E-3</v>
      </c>
      <c r="D63" s="13">
        <f>LN(B63/B62) - VLOOKUP(A63, 'Risk Free'!A$1:C$784, 3)/252</f>
        <v>3.0460606659344705E-3</v>
      </c>
    </row>
    <row r="64" spans="1:4" x14ac:dyDescent="0.25">
      <c r="A64" s="1">
        <v>43262</v>
      </c>
      <c r="B64">
        <v>2782</v>
      </c>
      <c r="C64">
        <f t="shared" si="0"/>
        <v>1.0681475490628696E-3</v>
      </c>
      <c r="D64" s="13">
        <f>LN(B64/B63) - VLOOKUP(A64, 'Risk Free'!A$1:C$784, 3)/252</f>
        <v>9.9235389826921885E-4</v>
      </c>
    </row>
    <row r="65" spans="1:4" x14ac:dyDescent="0.25">
      <c r="A65" s="1">
        <v>43263</v>
      </c>
      <c r="B65">
        <v>2786.85</v>
      </c>
      <c r="C65">
        <f t="shared" si="0"/>
        <v>1.7418322369011133E-3</v>
      </c>
      <c r="D65" s="13">
        <f>LN(B65/B64) - VLOOKUP(A65, 'Risk Free'!A$1:C$784, 3)/252</f>
        <v>1.6668322369011133E-3</v>
      </c>
    </row>
    <row r="66" spans="1:4" x14ac:dyDescent="0.25">
      <c r="A66" s="1">
        <v>43264</v>
      </c>
      <c r="B66">
        <v>2775.63</v>
      </c>
      <c r="C66">
        <f t="shared" si="0"/>
        <v>-4.0341772794630594E-3</v>
      </c>
      <c r="D66" s="13">
        <f>LN(B66/B65) - VLOOKUP(A66, 'Risk Free'!A$1:C$784, 3)/252</f>
        <v>-4.1095741048598851E-3</v>
      </c>
    </row>
    <row r="67" spans="1:4" x14ac:dyDescent="0.25">
      <c r="A67" s="1">
        <v>43265</v>
      </c>
      <c r="B67">
        <v>2782.49</v>
      </c>
      <c r="C67">
        <f t="shared" si="0"/>
        <v>2.4684618120292836E-3</v>
      </c>
      <c r="D67" s="13">
        <f>LN(B67/B66) - VLOOKUP(A67, 'Risk Free'!A$1:C$784, 3)/252</f>
        <v>2.3930649866324583E-3</v>
      </c>
    </row>
    <row r="68" spans="1:4" x14ac:dyDescent="0.25">
      <c r="A68" s="1">
        <v>43266</v>
      </c>
      <c r="B68">
        <v>2779.66</v>
      </c>
      <c r="C68">
        <f t="shared" si="0"/>
        <v>-1.0175922059649557E-3</v>
      </c>
      <c r="D68" s="13">
        <f>LN(B68/B67) - VLOOKUP(A68, 'Risk Free'!A$1:C$784, 3)/252</f>
        <v>-1.0929890313617812E-3</v>
      </c>
    </row>
    <row r="69" spans="1:4" x14ac:dyDescent="0.25">
      <c r="A69" s="1">
        <v>43269</v>
      </c>
      <c r="B69">
        <v>2773.75</v>
      </c>
      <c r="C69">
        <f t="shared" ref="C69:C132" si="1">LN(B69/B68)</f>
        <v>-2.1284228000868419E-3</v>
      </c>
      <c r="D69" s="13">
        <f>LN(B69/B68) - VLOOKUP(A69, 'Risk Free'!A$1:C$784, 3)/252</f>
        <v>-2.2042164508804928E-3</v>
      </c>
    </row>
    <row r="70" spans="1:4" x14ac:dyDescent="0.25">
      <c r="A70" s="1">
        <v>43270</v>
      </c>
      <c r="B70">
        <v>2762.59</v>
      </c>
      <c r="C70">
        <f t="shared" si="1"/>
        <v>-4.0315497659651062E-3</v>
      </c>
      <c r="D70" s="13">
        <f>LN(B70/B69) - VLOOKUP(A70, 'Risk Free'!A$1:C$784, 3)/252</f>
        <v>-4.1073434167587571E-3</v>
      </c>
    </row>
    <row r="71" spans="1:4" x14ac:dyDescent="0.25">
      <c r="A71" s="1">
        <v>43271</v>
      </c>
      <c r="B71">
        <v>2767.32</v>
      </c>
      <c r="C71">
        <f t="shared" si="1"/>
        <v>1.7106973363122029E-3</v>
      </c>
      <c r="D71" s="13">
        <f>LN(B71/B70) - VLOOKUP(A71, 'Risk Free'!A$1:C$784, 3)/252</f>
        <v>1.6353005109153774E-3</v>
      </c>
    </row>
    <row r="72" spans="1:4" x14ac:dyDescent="0.25">
      <c r="A72" s="1">
        <v>43272</v>
      </c>
      <c r="B72">
        <v>2749.76</v>
      </c>
      <c r="C72">
        <f t="shared" si="1"/>
        <v>-6.3657076922923536E-3</v>
      </c>
      <c r="D72" s="13">
        <f>LN(B72/B71) - VLOOKUP(A72, 'Risk Free'!A$1:C$784, 3)/252</f>
        <v>-6.4411045176891793E-3</v>
      </c>
    </row>
    <row r="73" spans="1:4" x14ac:dyDescent="0.25">
      <c r="A73" s="1">
        <v>43273</v>
      </c>
      <c r="B73">
        <v>2754.88</v>
      </c>
      <c r="C73">
        <f t="shared" si="1"/>
        <v>1.8602493447316098E-3</v>
      </c>
      <c r="D73" s="13">
        <f>LN(B73/B72) - VLOOKUP(A73, 'Risk Free'!A$1:C$784, 3)/252</f>
        <v>1.7852493447316098E-3</v>
      </c>
    </row>
    <row r="74" spans="1:4" x14ac:dyDescent="0.25">
      <c r="A74" s="1">
        <v>43276</v>
      </c>
      <c r="B74">
        <v>2717.07</v>
      </c>
      <c r="C74">
        <f t="shared" si="1"/>
        <v>-1.3819790665146471E-2</v>
      </c>
      <c r="D74" s="13">
        <f>LN(B74/B73) - VLOOKUP(A74, 'Risk Free'!A$1:C$784, 3)/252</f>
        <v>-1.3895187490543297E-2</v>
      </c>
    </row>
    <row r="75" spans="1:4" x14ac:dyDescent="0.25">
      <c r="A75" s="1">
        <v>43277</v>
      </c>
      <c r="B75">
        <v>2723.06</v>
      </c>
      <c r="C75">
        <f t="shared" si="1"/>
        <v>2.2021541473088704E-3</v>
      </c>
      <c r="D75" s="13">
        <f>LN(B75/B74) - VLOOKUP(A75, 'Risk Free'!A$1:C$784, 3)/252</f>
        <v>2.1267573219120452E-3</v>
      </c>
    </row>
    <row r="76" spans="1:4" x14ac:dyDescent="0.25">
      <c r="A76" s="1">
        <v>43278</v>
      </c>
      <c r="B76">
        <v>2699.63</v>
      </c>
      <c r="C76">
        <f t="shared" si="1"/>
        <v>-8.6415213868015241E-3</v>
      </c>
      <c r="D76" s="13">
        <f>LN(B76/B75) - VLOOKUP(A76, 'Risk Free'!A$1:C$784, 3)/252</f>
        <v>-8.7165213868015245E-3</v>
      </c>
    </row>
    <row r="77" spans="1:4" x14ac:dyDescent="0.25">
      <c r="A77" s="1">
        <v>43279</v>
      </c>
      <c r="B77">
        <v>2716.31</v>
      </c>
      <c r="C77">
        <f t="shared" si="1"/>
        <v>6.1596150392206625E-3</v>
      </c>
      <c r="D77" s="13">
        <f>LN(B77/B76) - VLOOKUP(A77, 'Risk Free'!A$1:C$784, 3)/252</f>
        <v>6.0846150392206621E-3</v>
      </c>
    </row>
    <row r="78" spans="1:4" x14ac:dyDescent="0.25">
      <c r="A78" s="1">
        <v>43280</v>
      </c>
      <c r="B78">
        <v>2718.37</v>
      </c>
      <c r="C78">
        <f t="shared" si="1"/>
        <v>7.5809434912754855E-4</v>
      </c>
      <c r="D78" s="13">
        <f>LN(B78/B77) - VLOOKUP(A78, 'Risk Free'!A$1:C$784, 3)/252</f>
        <v>6.8309434912754857E-4</v>
      </c>
    </row>
    <row r="79" spans="1:4" x14ac:dyDescent="0.25">
      <c r="A79" s="1">
        <v>43283</v>
      </c>
      <c r="B79">
        <v>2726.71</v>
      </c>
      <c r="C79">
        <f t="shared" si="1"/>
        <v>3.0633182696388058E-3</v>
      </c>
      <c r="D79" s="13">
        <f>LN(B79/B78) - VLOOKUP(A79, 'Risk Free'!A$1:C$784, 3)/252</f>
        <v>2.9859373172578534E-3</v>
      </c>
    </row>
    <row r="80" spans="1:4" x14ac:dyDescent="0.25">
      <c r="A80" s="1">
        <v>43284</v>
      </c>
      <c r="B80">
        <v>2713.22</v>
      </c>
      <c r="C80">
        <f t="shared" si="1"/>
        <v>-4.959632808581322E-3</v>
      </c>
      <c r="D80" s="13">
        <f>LN(B80/B79) - VLOOKUP(A80, 'Risk Free'!A$1:C$784, 3)/252</f>
        <v>-5.0366169355654487E-3</v>
      </c>
    </row>
    <row r="81" spans="1:4" x14ac:dyDescent="0.25">
      <c r="A81" s="1">
        <v>43286</v>
      </c>
      <c r="B81">
        <v>2736.61</v>
      </c>
      <c r="C81">
        <f t="shared" si="1"/>
        <v>8.5838066940842651E-3</v>
      </c>
      <c r="D81" s="13">
        <f>LN(B81/B80) - VLOOKUP(A81, 'Risk Free'!A$1:C$784, 3)/252</f>
        <v>8.5076162178937889E-3</v>
      </c>
    </row>
    <row r="82" spans="1:4" x14ac:dyDescent="0.25">
      <c r="A82" s="1">
        <v>43287</v>
      </c>
      <c r="B82">
        <v>2759.82</v>
      </c>
      <c r="C82">
        <f t="shared" si="1"/>
        <v>8.4455320847041989E-3</v>
      </c>
      <c r="D82" s="13">
        <f>LN(B82/B81) - VLOOKUP(A82, 'Risk Free'!A$1:C$784, 3)/252</f>
        <v>8.3689447831168974E-3</v>
      </c>
    </row>
    <row r="83" spans="1:4" x14ac:dyDescent="0.25">
      <c r="A83" s="1">
        <v>43290</v>
      </c>
      <c r="B83">
        <v>2784.17</v>
      </c>
      <c r="C83">
        <f t="shared" si="1"/>
        <v>8.7843436152737018E-3</v>
      </c>
      <c r="D83" s="13">
        <f>LN(B83/B82) - VLOOKUP(A83, 'Risk Free'!A$1:C$784, 3)/252</f>
        <v>8.7069626628927498E-3</v>
      </c>
    </row>
    <row r="84" spans="1:4" x14ac:dyDescent="0.25">
      <c r="A84" s="1">
        <v>43291</v>
      </c>
      <c r="B84">
        <v>2793.84</v>
      </c>
      <c r="C84">
        <f t="shared" si="1"/>
        <v>3.4671897996766143E-3</v>
      </c>
      <c r="D84" s="13">
        <f>LN(B84/B83) - VLOOKUP(A84, 'Risk Free'!A$1:C$784, 3)/252</f>
        <v>3.3898088472956618E-3</v>
      </c>
    </row>
    <row r="85" spans="1:4" x14ac:dyDescent="0.25">
      <c r="A85" s="1">
        <v>43292</v>
      </c>
      <c r="B85">
        <v>2774.02</v>
      </c>
      <c r="C85">
        <f t="shared" si="1"/>
        <v>-7.1194619539736125E-3</v>
      </c>
      <c r="D85" s="13">
        <f>LN(B85/B84) - VLOOKUP(A85, 'Risk Free'!A$1:C$784, 3)/252</f>
        <v>-7.1960492555609139E-3</v>
      </c>
    </row>
    <row r="86" spans="1:4" x14ac:dyDescent="0.25">
      <c r="A86" s="1">
        <v>43293</v>
      </c>
      <c r="B86">
        <v>2798.29</v>
      </c>
      <c r="C86">
        <f t="shared" si="1"/>
        <v>8.7109846615288089E-3</v>
      </c>
      <c r="D86" s="13">
        <f>LN(B86/B85) - VLOOKUP(A86, 'Risk Free'!A$1:C$784, 3)/252</f>
        <v>8.6340005345446821E-3</v>
      </c>
    </row>
    <row r="87" spans="1:4" x14ac:dyDescent="0.25">
      <c r="A87" s="1">
        <v>43294</v>
      </c>
      <c r="B87">
        <v>2801.31</v>
      </c>
      <c r="C87">
        <f t="shared" si="1"/>
        <v>1.0786485794734959E-3</v>
      </c>
      <c r="D87" s="13">
        <f>LN(B87/B86) - VLOOKUP(A87, 'Risk Free'!A$1:C$784, 3)/252</f>
        <v>1.0016644524893689E-3</v>
      </c>
    </row>
    <row r="88" spans="1:4" x14ac:dyDescent="0.25">
      <c r="A88" s="1">
        <v>43297</v>
      </c>
      <c r="B88">
        <v>2798.43</v>
      </c>
      <c r="C88">
        <f t="shared" si="1"/>
        <v>-1.0286192765856391E-3</v>
      </c>
      <c r="D88" s="13">
        <f>LN(B88/B87) - VLOOKUP(A88, 'Risk Free'!A$1:C$784, 3)/252</f>
        <v>-1.1071907051570676E-3</v>
      </c>
    </row>
    <row r="89" spans="1:4" x14ac:dyDescent="0.25">
      <c r="A89" s="1">
        <v>43298</v>
      </c>
      <c r="B89">
        <v>2809.55</v>
      </c>
      <c r="C89">
        <f t="shared" si="1"/>
        <v>3.9657825363438081E-3</v>
      </c>
      <c r="D89" s="13">
        <f>LN(B89/B88) - VLOOKUP(A89, 'Risk Free'!A$1:C$784, 3)/252</f>
        <v>3.8872111077723794E-3</v>
      </c>
    </row>
    <row r="90" spans="1:4" x14ac:dyDescent="0.25">
      <c r="A90" s="1">
        <v>43299</v>
      </c>
      <c r="B90">
        <v>2815.62</v>
      </c>
      <c r="C90">
        <f t="shared" si="1"/>
        <v>2.1581578355824118E-3</v>
      </c>
      <c r="D90" s="13">
        <f>LN(B90/B89) - VLOOKUP(A90, 'Risk Free'!A$1:C$784, 3)/252</f>
        <v>2.0803800578046341E-3</v>
      </c>
    </row>
    <row r="91" spans="1:4" x14ac:dyDescent="0.25">
      <c r="A91" s="1">
        <v>43300</v>
      </c>
      <c r="B91">
        <v>2804.49</v>
      </c>
      <c r="C91">
        <f t="shared" si="1"/>
        <v>-3.9607817464154278E-3</v>
      </c>
      <c r="D91" s="13">
        <f>LN(B91/B90) - VLOOKUP(A91, 'Risk Free'!A$1:C$784, 3)/252</f>
        <v>-4.0385595241932059E-3</v>
      </c>
    </row>
    <row r="92" spans="1:4" x14ac:dyDescent="0.25">
      <c r="A92" s="1">
        <v>43301</v>
      </c>
      <c r="B92">
        <v>2801.83</v>
      </c>
      <c r="C92">
        <f t="shared" si="1"/>
        <v>-9.489291369751974E-4</v>
      </c>
      <c r="D92" s="13">
        <f>LN(B92/B91) - VLOOKUP(A92, 'Risk Free'!A$1:C$784, 3)/252</f>
        <v>-1.0263100893561498E-3</v>
      </c>
    </row>
    <row r="93" spans="1:4" x14ac:dyDescent="0.25">
      <c r="A93" s="1">
        <v>43304</v>
      </c>
      <c r="B93">
        <v>2806.98</v>
      </c>
      <c r="C93">
        <f t="shared" si="1"/>
        <v>1.8363971848938719E-3</v>
      </c>
      <c r="D93" s="13">
        <f>LN(B93/B92) - VLOOKUP(A93, 'Risk Free'!A$1:C$784, 3)/252</f>
        <v>1.7586194071160942E-3</v>
      </c>
    </row>
    <row r="94" spans="1:4" x14ac:dyDescent="0.25">
      <c r="A94" s="1">
        <v>43305</v>
      </c>
      <c r="B94">
        <v>2820.4</v>
      </c>
      <c r="C94">
        <f t="shared" si="1"/>
        <v>4.7695465529177935E-3</v>
      </c>
      <c r="D94" s="13">
        <f>LN(B94/B93) - VLOOKUP(A94, 'Risk Free'!A$1:C$784, 3)/252</f>
        <v>4.6909751243463648E-3</v>
      </c>
    </row>
    <row r="95" spans="1:4" x14ac:dyDescent="0.25">
      <c r="A95" s="1">
        <v>43306</v>
      </c>
      <c r="B95">
        <v>2846.07</v>
      </c>
      <c r="C95">
        <f t="shared" si="1"/>
        <v>9.060376426541358E-3</v>
      </c>
      <c r="D95" s="13">
        <f>LN(B95/B94) - VLOOKUP(A95, 'Risk Free'!A$1:C$784, 3)/252</f>
        <v>8.9822018233667554E-3</v>
      </c>
    </row>
    <row r="96" spans="1:4" x14ac:dyDescent="0.25">
      <c r="A96" s="1">
        <v>43307</v>
      </c>
      <c r="B96">
        <v>2837.44</v>
      </c>
      <c r="C96">
        <f t="shared" si="1"/>
        <v>-3.0368580797846918E-3</v>
      </c>
      <c r="D96" s="13">
        <f>LN(B96/B95) - VLOOKUP(A96, 'Risk Free'!A$1:C$784, 3)/252</f>
        <v>-3.1142390321656443E-3</v>
      </c>
    </row>
    <row r="97" spans="1:4" x14ac:dyDescent="0.25">
      <c r="A97" s="1">
        <v>43308</v>
      </c>
      <c r="B97">
        <v>2818.82</v>
      </c>
      <c r="C97">
        <f t="shared" si="1"/>
        <v>-6.5838795461225143E-3</v>
      </c>
      <c r="D97" s="13">
        <f>LN(B97/B96) - VLOOKUP(A97, 'Risk Free'!A$1:C$784, 3)/252</f>
        <v>-6.6616573239002925E-3</v>
      </c>
    </row>
    <row r="98" spans="1:4" x14ac:dyDescent="0.25">
      <c r="A98" s="1">
        <v>43311</v>
      </c>
      <c r="B98">
        <v>2802.6</v>
      </c>
      <c r="C98">
        <f t="shared" si="1"/>
        <v>-5.7707999094024024E-3</v>
      </c>
      <c r="D98" s="13">
        <f>LN(B98/B97) - VLOOKUP(A98, 'Risk Free'!A$1:C$784, 3)/252</f>
        <v>-5.8505618141643069E-3</v>
      </c>
    </row>
    <row r="99" spans="1:4" x14ac:dyDescent="0.25">
      <c r="A99" s="1">
        <v>43312</v>
      </c>
      <c r="B99">
        <v>2816.29</v>
      </c>
      <c r="C99">
        <f t="shared" si="1"/>
        <v>4.8728581939806326E-3</v>
      </c>
      <c r="D99" s="13">
        <f>LN(B99/B98) - VLOOKUP(A99, 'Risk Free'!A$1:C$784, 3)/252</f>
        <v>4.7938899400123787E-3</v>
      </c>
    </row>
    <row r="100" spans="1:4" x14ac:dyDescent="0.25">
      <c r="A100" s="1">
        <v>43313</v>
      </c>
      <c r="B100">
        <v>2813.36</v>
      </c>
      <c r="C100">
        <f t="shared" si="1"/>
        <v>-1.0409173801414606E-3</v>
      </c>
      <c r="D100" s="13">
        <f>LN(B100/B99) - VLOOKUP(A100, 'Risk Free'!A$1:C$784, 3)/252</f>
        <v>-1.1198856341097145E-3</v>
      </c>
    </row>
    <row r="101" spans="1:4" x14ac:dyDescent="0.25">
      <c r="A101" s="1">
        <v>43314</v>
      </c>
      <c r="B101">
        <v>2827.22</v>
      </c>
      <c r="C101">
        <f t="shared" si="1"/>
        <v>4.914398127409042E-3</v>
      </c>
      <c r="D101" s="13">
        <f>LN(B101/B100) - VLOOKUP(A101, 'Risk Free'!A$1:C$784, 3)/252</f>
        <v>4.8358266988376133E-3</v>
      </c>
    </row>
    <row r="102" spans="1:4" x14ac:dyDescent="0.25">
      <c r="A102" s="1">
        <v>43315</v>
      </c>
      <c r="B102">
        <v>2840.35</v>
      </c>
      <c r="C102">
        <f t="shared" si="1"/>
        <v>4.6333873211502116E-3</v>
      </c>
      <c r="D102" s="13">
        <f>LN(B102/B101) - VLOOKUP(A102, 'Risk Free'!A$1:C$784, 3)/252</f>
        <v>4.5552127179756081E-3</v>
      </c>
    </row>
    <row r="103" spans="1:4" x14ac:dyDescent="0.25">
      <c r="A103" s="1">
        <v>43318</v>
      </c>
      <c r="B103">
        <v>2850.4</v>
      </c>
      <c r="C103">
        <f t="shared" si="1"/>
        <v>3.5320512931104955E-3</v>
      </c>
      <c r="D103" s="13">
        <f>LN(B103/B102) - VLOOKUP(A103, 'Risk Free'!A$1:C$784, 3)/252</f>
        <v>3.4518925629517653E-3</v>
      </c>
    </row>
    <row r="104" spans="1:4" x14ac:dyDescent="0.25">
      <c r="A104" s="1">
        <v>43319</v>
      </c>
      <c r="B104">
        <v>2858.45</v>
      </c>
      <c r="C104">
        <f t="shared" si="1"/>
        <v>2.8201845679715165E-3</v>
      </c>
      <c r="D104" s="13">
        <f>LN(B104/B103) - VLOOKUP(A104, 'Risk Free'!A$1:C$784, 3)/252</f>
        <v>2.7400258378127863E-3</v>
      </c>
    </row>
    <row r="105" spans="1:4" x14ac:dyDescent="0.25">
      <c r="A105" s="1">
        <v>43320</v>
      </c>
      <c r="B105">
        <v>2857.7</v>
      </c>
      <c r="C105">
        <f t="shared" si="1"/>
        <v>-2.6241438881196129E-4</v>
      </c>
      <c r="D105" s="13">
        <f>LN(B105/B104) - VLOOKUP(A105, 'Risk Free'!A$1:C$784, 3)/252</f>
        <v>-3.4257311897069147E-4</v>
      </c>
    </row>
    <row r="106" spans="1:4" x14ac:dyDescent="0.25">
      <c r="A106" s="1">
        <v>43321</v>
      </c>
      <c r="B106">
        <v>2853.58</v>
      </c>
      <c r="C106">
        <f t="shared" si="1"/>
        <v>-1.4427591414417902E-3</v>
      </c>
      <c r="D106" s="13">
        <f>LN(B106/B105) - VLOOKUP(A106, 'Risk Free'!A$1:C$784, 3)/252</f>
        <v>-1.5229178716005204E-3</v>
      </c>
    </row>
    <row r="107" spans="1:4" x14ac:dyDescent="0.25">
      <c r="A107" s="1">
        <v>43322</v>
      </c>
      <c r="B107">
        <v>2833.28</v>
      </c>
      <c r="C107">
        <f t="shared" si="1"/>
        <v>-7.1392952256226182E-3</v>
      </c>
      <c r="D107" s="13">
        <f>LN(B107/B106) - VLOOKUP(A107, 'Risk Free'!A$1:C$784, 3)/252</f>
        <v>-7.2190571303845227E-3</v>
      </c>
    </row>
    <row r="108" spans="1:4" x14ac:dyDescent="0.25">
      <c r="A108" s="1">
        <v>43325</v>
      </c>
      <c r="B108">
        <v>2821.93</v>
      </c>
      <c r="C108">
        <f t="shared" si="1"/>
        <v>-4.0140031013779489E-3</v>
      </c>
      <c r="D108" s="13">
        <f>LN(B108/B107) - VLOOKUP(A108, 'Risk Free'!A$1:C$784, 3)/252</f>
        <v>-4.0945586569335049E-3</v>
      </c>
    </row>
    <row r="109" spans="1:4" x14ac:dyDescent="0.25">
      <c r="A109" s="1">
        <v>43326</v>
      </c>
      <c r="B109">
        <v>2839.96</v>
      </c>
      <c r="C109">
        <f t="shared" si="1"/>
        <v>6.3689195466782979E-3</v>
      </c>
      <c r="D109" s="13">
        <f>LN(B109/B108) - VLOOKUP(A109, 'Risk Free'!A$1:C$784, 3)/252</f>
        <v>6.2879671657259167E-3</v>
      </c>
    </row>
    <row r="110" spans="1:4" x14ac:dyDescent="0.25">
      <c r="A110" s="1">
        <v>43327</v>
      </c>
      <c r="B110">
        <v>2818.37</v>
      </c>
      <c r="C110">
        <f t="shared" si="1"/>
        <v>-7.6312639158579937E-3</v>
      </c>
      <c r="D110" s="13">
        <f>LN(B110/B109) - VLOOKUP(A110, 'Risk Free'!A$1:C$784, 3)/252</f>
        <v>-7.7118194714135497E-3</v>
      </c>
    </row>
    <row r="111" spans="1:4" x14ac:dyDescent="0.25">
      <c r="A111" s="1">
        <v>43328</v>
      </c>
      <c r="B111">
        <v>2840.69</v>
      </c>
      <c r="C111">
        <f t="shared" si="1"/>
        <v>7.8882767591131279E-3</v>
      </c>
      <c r="D111" s="13">
        <f>LN(B111/B110) - VLOOKUP(A111, 'Risk Free'!A$1:C$784, 3)/252</f>
        <v>7.8077212035575719E-3</v>
      </c>
    </row>
    <row r="112" spans="1:4" x14ac:dyDescent="0.25">
      <c r="A112" s="1">
        <v>43329</v>
      </c>
      <c r="B112">
        <v>2850.13</v>
      </c>
      <c r="C112">
        <f t="shared" si="1"/>
        <v>3.3176268652185398E-3</v>
      </c>
      <c r="D112" s="13">
        <f>LN(B112/B111) - VLOOKUP(A112, 'Risk Free'!A$1:C$784, 3)/252</f>
        <v>3.2378649604566353E-3</v>
      </c>
    </row>
    <row r="113" spans="1:4" x14ac:dyDescent="0.25">
      <c r="A113" s="1">
        <v>43332</v>
      </c>
      <c r="B113">
        <v>2857.05</v>
      </c>
      <c r="C113">
        <f t="shared" si="1"/>
        <v>2.4250166951827559E-3</v>
      </c>
      <c r="D113" s="13">
        <f>LN(B113/B112) - VLOOKUP(A113, 'Risk Free'!A$1:C$784, 3)/252</f>
        <v>2.3444611396272004E-3</v>
      </c>
    </row>
    <row r="114" spans="1:4" x14ac:dyDescent="0.25">
      <c r="A114" s="1">
        <v>43333</v>
      </c>
      <c r="B114">
        <v>2862.96</v>
      </c>
      <c r="C114">
        <f t="shared" si="1"/>
        <v>2.0664306891217009E-3</v>
      </c>
      <c r="D114" s="13">
        <f>LN(B114/B113) - VLOOKUP(A114, 'Risk Free'!A$1:C$784, 3)/252</f>
        <v>1.9854783081693201E-3</v>
      </c>
    </row>
    <row r="115" spans="1:4" x14ac:dyDescent="0.25">
      <c r="A115" s="1">
        <v>43334</v>
      </c>
      <c r="B115">
        <v>2861.82</v>
      </c>
      <c r="C115">
        <f t="shared" si="1"/>
        <v>-3.9826858501759574E-4</v>
      </c>
      <c r="D115" s="13">
        <f>LN(B115/B114) - VLOOKUP(A115, 'Risk Free'!A$1:C$784, 3)/252</f>
        <v>-4.7961779136680206E-4</v>
      </c>
    </row>
    <row r="116" spans="1:4" x14ac:dyDescent="0.25">
      <c r="A116" s="1">
        <v>43335</v>
      </c>
      <c r="B116">
        <v>2856.98</v>
      </c>
      <c r="C116">
        <f t="shared" si="1"/>
        <v>-1.6926632005294403E-3</v>
      </c>
      <c r="D116" s="13">
        <f>LN(B116/B115) - VLOOKUP(A116, 'Risk Free'!A$1:C$784, 3)/252</f>
        <v>-1.7736155814818213E-3</v>
      </c>
    </row>
    <row r="117" spans="1:4" x14ac:dyDescent="0.25">
      <c r="A117" s="1">
        <v>43336</v>
      </c>
      <c r="B117">
        <v>2874.69</v>
      </c>
      <c r="C117">
        <f t="shared" si="1"/>
        <v>6.1797194745907722E-3</v>
      </c>
      <c r="D117" s="13">
        <f>LN(B117/B116) - VLOOKUP(A117, 'Risk Free'!A$1:C$784, 3)/252</f>
        <v>6.0983702682415658E-3</v>
      </c>
    </row>
    <row r="118" spans="1:4" x14ac:dyDescent="0.25">
      <c r="A118" s="1">
        <v>43339</v>
      </c>
      <c r="B118">
        <v>2896.74</v>
      </c>
      <c r="C118">
        <f t="shared" si="1"/>
        <v>7.6411243957242277E-3</v>
      </c>
      <c r="D118" s="13">
        <f>LN(B118/B117) - VLOOKUP(A118, 'Risk Free'!A$1:C$784, 3)/252</f>
        <v>7.5585847131845454E-3</v>
      </c>
    </row>
    <row r="119" spans="1:4" x14ac:dyDescent="0.25">
      <c r="A119" s="1">
        <v>43340</v>
      </c>
      <c r="B119">
        <v>2897.52</v>
      </c>
      <c r="C119">
        <f t="shared" si="1"/>
        <v>2.6923196567344023E-4</v>
      </c>
      <c r="D119" s="13">
        <f>LN(B119/B118) - VLOOKUP(A119, 'Risk Free'!A$1:C$784, 3)/252</f>
        <v>1.8629545773693229E-4</v>
      </c>
    </row>
    <row r="120" spans="1:4" x14ac:dyDescent="0.25">
      <c r="A120" s="1">
        <v>43341</v>
      </c>
      <c r="B120">
        <v>2914.04</v>
      </c>
      <c r="C120">
        <f t="shared" si="1"/>
        <v>5.6852358046606769E-3</v>
      </c>
      <c r="D120" s="13">
        <f>LN(B120/B119) - VLOOKUP(A120, 'Risk Free'!A$1:C$784, 3)/252</f>
        <v>5.6022992967241694E-3</v>
      </c>
    </row>
    <row r="121" spans="1:4" x14ac:dyDescent="0.25">
      <c r="A121" s="1">
        <v>43342</v>
      </c>
      <c r="B121">
        <v>2901.13</v>
      </c>
      <c r="C121">
        <f t="shared" si="1"/>
        <v>-4.4401182457849643E-3</v>
      </c>
      <c r="D121" s="13">
        <f>LN(B121/B120) - VLOOKUP(A121, 'Risk Free'!A$1:C$784, 3)/252</f>
        <v>-4.5222611029278213E-3</v>
      </c>
    </row>
    <row r="122" spans="1:4" x14ac:dyDescent="0.25">
      <c r="A122" s="1">
        <v>43343</v>
      </c>
      <c r="B122">
        <v>2901.52</v>
      </c>
      <c r="C122">
        <f t="shared" si="1"/>
        <v>1.3442134217546059E-4</v>
      </c>
      <c r="D122" s="13">
        <f>LN(B122/B121) - VLOOKUP(A122, 'Risk Free'!A$1:C$784, 3)/252</f>
        <v>5.2278485032603453E-5</v>
      </c>
    </row>
    <row r="123" spans="1:4" x14ac:dyDescent="0.25">
      <c r="A123" s="1">
        <v>43347</v>
      </c>
      <c r="B123">
        <v>2896.72</v>
      </c>
      <c r="C123">
        <f t="shared" si="1"/>
        <v>-1.6556752036839839E-3</v>
      </c>
      <c r="D123" s="13">
        <f>LN(B123/B122) - VLOOKUP(A123, 'Risk Free'!A$1:C$784, 3)/252</f>
        <v>-1.7386117116204918E-3</v>
      </c>
    </row>
    <row r="124" spans="1:4" x14ac:dyDescent="0.25">
      <c r="A124" s="1">
        <v>43348</v>
      </c>
      <c r="B124">
        <v>2888.6</v>
      </c>
      <c r="C124">
        <f t="shared" si="1"/>
        <v>-2.8071067225424913E-3</v>
      </c>
      <c r="D124" s="13">
        <f>LN(B124/B123) - VLOOKUP(A124, 'Risk Free'!A$1:C$784, 3)/252</f>
        <v>-2.8904400558758246E-3</v>
      </c>
    </row>
    <row r="125" spans="1:4" x14ac:dyDescent="0.25">
      <c r="A125" s="1">
        <v>43349</v>
      </c>
      <c r="B125">
        <v>2878.05</v>
      </c>
      <c r="C125">
        <f t="shared" si="1"/>
        <v>-3.6589741948485021E-3</v>
      </c>
      <c r="D125" s="13">
        <f>LN(B125/B124) - VLOOKUP(A125, 'Risk Free'!A$1:C$784, 3)/252</f>
        <v>-3.7419107027850101E-3</v>
      </c>
    </row>
    <row r="126" spans="1:4" x14ac:dyDescent="0.25">
      <c r="A126" s="1">
        <v>43350</v>
      </c>
      <c r="B126">
        <v>2871.68</v>
      </c>
      <c r="C126">
        <f t="shared" si="1"/>
        <v>-2.2157571246540649E-3</v>
      </c>
      <c r="D126" s="13">
        <f>LN(B126/B125) - VLOOKUP(A126, 'Risk Free'!A$1:C$784, 3)/252</f>
        <v>-2.2990904579873982E-3</v>
      </c>
    </row>
    <row r="127" spans="1:4" x14ac:dyDescent="0.25">
      <c r="A127" s="1">
        <v>43353</v>
      </c>
      <c r="B127">
        <v>2877.13</v>
      </c>
      <c r="C127">
        <f t="shared" si="1"/>
        <v>1.8960451407243311E-3</v>
      </c>
      <c r="D127" s="13">
        <f>LN(B127/B126) - VLOOKUP(A127, 'Risk Free'!A$1:C$784, 3)/252</f>
        <v>1.8123149819941724E-3</v>
      </c>
    </row>
    <row r="128" spans="1:4" x14ac:dyDescent="0.25">
      <c r="A128" s="1">
        <v>43354</v>
      </c>
      <c r="B128">
        <v>2887.89</v>
      </c>
      <c r="C128">
        <f t="shared" si="1"/>
        <v>3.7328621563787081E-3</v>
      </c>
      <c r="D128" s="13">
        <f>LN(B128/B127) - VLOOKUP(A128, 'Risk Free'!A$1:C$784, 3)/252</f>
        <v>3.6491319976485496E-3</v>
      </c>
    </row>
    <row r="129" spans="1:4" x14ac:dyDescent="0.25">
      <c r="A129" s="1">
        <v>43355</v>
      </c>
      <c r="B129">
        <v>2888.92</v>
      </c>
      <c r="C129">
        <f t="shared" si="1"/>
        <v>3.5659819551439804E-4</v>
      </c>
      <c r="D129" s="13">
        <f>LN(B129/B128) - VLOOKUP(A129, 'Risk Free'!A$1:C$784, 3)/252</f>
        <v>2.7247121138741391E-4</v>
      </c>
    </row>
    <row r="130" spans="1:4" x14ac:dyDescent="0.25">
      <c r="A130" s="1">
        <v>43356</v>
      </c>
      <c r="B130">
        <v>2904.18</v>
      </c>
      <c r="C130">
        <f t="shared" si="1"/>
        <v>5.2683486546839242E-3</v>
      </c>
      <c r="D130" s="13">
        <f>LN(B130/B129) - VLOOKUP(A130, 'Risk Free'!A$1:C$784, 3)/252</f>
        <v>5.1846184959537652E-3</v>
      </c>
    </row>
    <row r="131" spans="1:4" x14ac:dyDescent="0.25">
      <c r="A131" s="1">
        <v>43357</v>
      </c>
      <c r="B131">
        <v>2904.98</v>
      </c>
      <c r="C131">
        <f t="shared" si="1"/>
        <v>2.7542708586353852E-4</v>
      </c>
      <c r="D131" s="13">
        <f>LN(B131/B130) - VLOOKUP(A131, 'Risk Free'!A$1:C$784, 3)/252</f>
        <v>1.9130010173655439E-4</v>
      </c>
    </row>
    <row r="132" spans="1:4" x14ac:dyDescent="0.25">
      <c r="A132" s="1">
        <v>43360</v>
      </c>
      <c r="B132">
        <v>2888.8</v>
      </c>
      <c r="C132">
        <f t="shared" si="1"/>
        <v>-5.5853146174804991E-3</v>
      </c>
      <c r="D132" s="13">
        <f>LN(B132/B131) - VLOOKUP(A132, 'Risk Free'!A$1:C$784, 3)/252</f>
        <v>-5.6698384270043086E-3</v>
      </c>
    </row>
    <row r="133" spans="1:4" x14ac:dyDescent="0.25">
      <c r="A133" s="1">
        <v>43361</v>
      </c>
      <c r="B133">
        <v>2904.31</v>
      </c>
      <c r="C133">
        <f t="shared" ref="C133:C196" si="2">LN(B133/B132)</f>
        <v>5.354649595431229E-3</v>
      </c>
      <c r="D133" s="13">
        <f>LN(B133/B132) - VLOOKUP(A133, 'Risk Free'!A$1:C$784, 3)/252</f>
        <v>5.2701257859074195E-3</v>
      </c>
    </row>
    <row r="134" spans="1:4" x14ac:dyDescent="0.25">
      <c r="A134" s="1">
        <v>43362</v>
      </c>
      <c r="B134">
        <v>2907.95</v>
      </c>
      <c r="C134">
        <f t="shared" si="2"/>
        <v>1.2525249991826694E-3</v>
      </c>
      <c r="D134" s="13">
        <f>LN(B134/B133) - VLOOKUP(A134, 'Risk Free'!A$1:C$784, 3)/252</f>
        <v>1.1683980150556852E-3</v>
      </c>
    </row>
    <row r="135" spans="1:4" x14ac:dyDescent="0.25">
      <c r="A135" s="1">
        <v>43363</v>
      </c>
      <c r="B135">
        <v>2930.75</v>
      </c>
      <c r="C135">
        <f t="shared" si="2"/>
        <v>7.8099973940756514E-3</v>
      </c>
      <c r="D135" s="13">
        <f>LN(B135/B134) - VLOOKUP(A135, 'Risk Free'!A$1:C$784, 3)/252</f>
        <v>7.7254735845518419E-3</v>
      </c>
    </row>
    <row r="136" spans="1:4" x14ac:dyDescent="0.25">
      <c r="A136" s="1">
        <v>43364</v>
      </c>
      <c r="B136">
        <v>2929.67</v>
      </c>
      <c r="C136">
        <f t="shared" si="2"/>
        <v>-3.6857427018063469E-4</v>
      </c>
      <c r="D136" s="13">
        <f>LN(B136/B135) - VLOOKUP(A136, 'Risk Free'!A$1:C$784, 3)/252</f>
        <v>-4.5349490510126963E-4</v>
      </c>
    </row>
    <row r="137" spans="1:4" x14ac:dyDescent="0.25">
      <c r="A137" s="1">
        <v>43367</v>
      </c>
      <c r="B137">
        <v>2919.37</v>
      </c>
      <c r="C137">
        <f t="shared" si="2"/>
        <v>-3.5219491222055663E-3</v>
      </c>
      <c r="D137" s="13">
        <f>LN(B137/B136) - VLOOKUP(A137, 'Risk Free'!A$1:C$784, 3)/252</f>
        <v>-3.6084570587135026E-3</v>
      </c>
    </row>
    <row r="138" spans="1:4" x14ac:dyDescent="0.25">
      <c r="A138" s="1">
        <v>43368</v>
      </c>
      <c r="B138">
        <v>2915.56</v>
      </c>
      <c r="C138">
        <f t="shared" si="2"/>
        <v>-1.3059284486635185E-3</v>
      </c>
      <c r="D138" s="13">
        <f>LN(B138/B137) - VLOOKUP(A138, 'Risk Free'!A$1:C$784, 3)/252</f>
        <v>-1.3920395597746295E-3</v>
      </c>
    </row>
    <row r="139" spans="1:4" x14ac:dyDescent="0.25">
      <c r="A139" s="1">
        <v>43369</v>
      </c>
      <c r="B139">
        <v>2905.97</v>
      </c>
      <c r="C139">
        <f t="shared" si="2"/>
        <v>-3.2946695026326335E-3</v>
      </c>
      <c r="D139" s="13">
        <f>LN(B139/B138) - VLOOKUP(A139, 'Risk Free'!A$1:C$784, 3)/252</f>
        <v>-3.3803837883469193E-3</v>
      </c>
    </row>
    <row r="140" spans="1:4" x14ac:dyDescent="0.25">
      <c r="A140" s="1">
        <v>43370</v>
      </c>
      <c r="B140">
        <v>2914</v>
      </c>
      <c r="C140">
        <f t="shared" si="2"/>
        <v>2.7594661468949336E-3</v>
      </c>
      <c r="D140" s="13">
        <f>LN(B140/B139) - VLOOKUP(A140, 'Risk Free'!A$1:C$784, 3)/252</f>
        <v>2.6745455119742989E-3</v>
      </c>
    </row>
    <row r="141" spans="1:4" x14ac:dyDescent="0.25">
      <c r="A141" s="1">
        <v>43371</v>
      </c>
      <c r="B141">
        <v>2913.98</v>
      </c>
      <c r="C141">
        <f t="shared" si="2"/>
        <v>-6.8634415355334628E-6</v>
      </c>
      <c r="D141" s="13">
        <f>LN(B141/B140) - VLOOKUP(A141, 'Risk Free'!A$1:C$784, 3)/252</f>
        <v>-9.2180901852993775E-5</v>
      </c>
    </row>
    <row r="142" spans="1:4" x14ac:dyDescent="0.25">
      <c r="A142" s="1">
        <v>43374</v>
      </c>
      <c r="B142">
        <v>2924.59</v>
      </c>
      <c r="C142">
        <f t="shared" si="2"/>
        <v>3.6344555873070567E-3</v>
      </c>
      <c r="D142" s="13">
        <f>LN(B142/B141) - VLOOKUP(A142, 'Risk Free'!A$1:C$784, 3)/252</f>
        <v>3.5475508254022947E-3</v>
      </c>
    </row>
    <row r="143" spans="1:4" x14ac:dyDescent="0.25">
      <c r="A143" s="1">
        <v>43375</v>
      </c>
      <c r="B143">
        <v>2923.43</v>
      </c>
      <c r="C143">
        <f t="shared" si="2"/>
        <v>-3.967154747124362E-4</v>
      </c>
      <c r="D143" s="13">
        <f>LN(B143/B142) - VLOOKUP(A143, 'Risk Free'!A$1:C$784, 3)/252</f>
        <v>-4.8362023661719809E-4</v>
      </c>
    </row>
    <row r="144" spans="1:4" x14ac:dyDescent="0.25">
      <c r="A144" s="1">
        <v>43376</v>
      </c>
      <c r="B144">
        <v>2925.51</v>
      </c>
      <c r="C144">
        <f t="shared" si="2"/>
        <v>7.1124001534755626E-4</v>
      </c>
      <c r="D144" s="13">
        <f>LN(B144/B143) - VLOOKUP(A144, 'Risk Free'!A$1:C$784, 3)/252</f>
        <v>6.2433525344279437E-4</v>
      </c>
    </row>
    <row r="145" spans="1:4" x14ac:dyDescent="0.25">
      <c r="A145" s="1">
        <v>43377</v>
      </c>
      <c r="B145">
        <v>2901.61</v>
      </c>
      <c r="C145">
        <f t="shared" si="2"/>
        <v>-8.2030691043885728E-3</v>
      </c>
      <c r="D145" s="13">
        <f>LN(B145/B144) - VLOOKUP(A145, 'Risk Free'!A$1:C$784, 3)/252</f>
        <v>-8.2895770408965095E-3</v>
      </c>
    </row>
    <row r="146" spans="1:4" x14ac:dyDescent="0.25">
      <c r="A146" s="1">
        <v>43378</v>
      </c>
      <c r="B146">
        <v>2885.57</v>
      </c>
      <c r="C146">
        <f t="shared" si="2"/>
        <v>-5.543301253226848E-3</v>
      </c>
      <c r="D146" s="13">
        <f>LN(B146/B145) - VLOOKUP(A146, 'Risk Free'!A$1:C$784, 3)/252</f>
        <v>-5.6298091897347847E-3</v>
      </c>
    </row>
    <row r="147" spans="1:4" x14ac:dyDescent="0.25">
      <c r="A147" s="1">
        <v>43381</v>
      </c>
      <c r="B147">
        <v>2884.43</v>
      </c>
      <c r="C147">
        <f t="shared" si="2"/>
        <v>-3.951473188331464E-4</v>
      </c>
      <c r="D147" s="13"/>
    </row>
    <row r="148" spans="1:4" x14ac:dyDescent="0.25">
      <c r="A148" s="1">
        <v>43382</v>
      </c>
      <c r="B148">
        <v>2880.34</v>
      </c>
      <c r="C148">
        <f t="shared" si="2"/>
        <v>-1.4189640475695234E-3</v>
      </c>
      <c r="D148" s="13">
        <f>LN(B148/B147) - VLOOKUP(A148, 'Risk Free'!A$1:C$784, 3)/252</f>
        <v>-1.5066624602679362E-3</v>
      </c>
    </row>
    <row r="149" spans="1:4" x14ac:dyDescent="0.25">
      <c r="A149" s="1">
        <v>43383</v>
      </c>
      <c r="B149">
        <v>2785.68</v>
      </c>
      <c r="C149">
        <f t="shared" si="2"/>
        <v>-3.3416333989061714E-2</v>
      </c>
      <c r="D149" s="13">
        <f>LN(B149/B148) - VLOOKUP(A149, 'Risk Free'!A$1:C$784, 3)/252</f>
        <v>-3.3504826052553775E-2</v>
      </c>
    </row>
    <row r="150" spans="1:4" x14ac:dyDescent="0.25">
      <c r="A150" s="1">
        <v>43384</v>
      </c>
      <c r="B150">
        <v>2728.37</v>
      </c>
      <c r="C150">
        <f t="shared" si="2"/>
        <v>-2.0787647463574973E-2</v>
      </c>
      <c r="D150" s="13">
        <f>LN(B150/B149) - VLOOKUP(A150, 'Risk Free'!A$1:C$784, 3)/252</f>
        <v>-2.0875742701670211E-2</v>
      </c>
    </row>
    <row r="151" spans="1:4" x14ac:dyDescent="0.25">
      <c r="A151" s="1">
        <v>43385</v>
      </c>
      <c r="B151">
        <v>2767.13</v>
      </c>
      <c r="C151">
        <f t="shared" si="2"/>
        <v>1.4106320709680948E-2</v>
      </c>
      <c r="D151" s="13">
        <f>LN(B151/B150) - VLOOKUP(A151, 'Risk Free'!A$1:C$784, 3)/252</f>
        <v>1.4017828646188885E-2</v>
      </c>
    </row>
    <row r="152" spans="1:4" x14ac:dyDescent="0.25">
      <c r="A152" s="1">
        <v>43388</v>
      </c>
      <c r="B152">
        <v>2750.79</v>
      </c>
      <c r="C152">
        <f t="shared" si="2"/>
        <v>-5.922538841602318E-3</v>
      </c>
      <c r="D152" s="13">
        <f>LN(B152/B151) - VLOOKUP(A152, 'Risk Free'!A$1:C$784, 3)/252</f>
        <v>-6.012618206681683E-3</v>
      </c>
    </row>
    <row r="153" spans="1:4" x14ac:dyDescent="0.25">
      <c r="A153" s="1">
        <v>43389</v>
      </c>
      <c r="B153">
        <v>2809.92</v>
      </c>
      <c r="C153">
        <f t="shared" si="2"/>
        <v>2.1267870038650147E-2</v>
      </c>
      <c r="D153" s="13">
        <f>LN(B153/B152) - VLOOKUP(A153, 'Risk Free'!A$1:C$784, 3)/252</f>
        <v>2.1178187498967608E-2</v>
      </c>
    </row>
    <row r="154" spans="1:4" x14ac:dyDescent="0.25">
      <c r="A154" s="1">
        <v>43390</v>
      </c>
      <c r="B154">
        <v>2809.21</v>
      </c>
      <c r="C154">
        <f t="shared" si="2"/>
        <v>-2.5270816079308065E-4</v>
      </c>
      <c r="D154" s="13">
        <f>LN(B154/B153) - VLOOKUP(A154, 'Risk Free'!A$1:C$784, 3)/252</f>
        <v>-3.4278752587244574E-4</v>
      </c>
    </row>
    <row r="155" spans="1:4" x14ac:dyDescent="0.25">
      <c r="A155" s="1">
        <v>43391</v>
      </c>
      <c r="B155">
        <v>2768.78</v>
      </c>
      <c r="C155">
        <f t="shared" si="2"/>
        <v>-1.4496515061645461E-2</v>
      </c>
      <c r="D155" s="13">
        <f>LN(B155/B154) - VLOOKUP(A155, 'Risk Free'!A$1:C$784, 3)/252</f>
        <v>-1.4586594426724827E-2</v>
      </c>
    </row>
    <row r="156" spans="1:4" x14ac:dyDescent="0.25">
      <c r="A156" s="1">
        <v>43392</v>
      </c>
      <c r="B156">
        <v>2767.78</v>
      </c>
      <c r="C156">
        <f t="shared" si="2"/>
        <v>-3.6123513910236955E-4</v>
      </c>
      <c r="D156" s="13">
        <f>LN(B156/B155) - VLOOKUP(A156, 'Risk Free'!A$1:C$784, 3)/252</f>
        <v>-4.5091767878490925E-4</v>
      </c>
    </row>
    <row r="157" spans="1:4" x14ac:dyDescent="0.25">
      <c r="A157" s="1">
        <v>43395</v>
      </c>
      <c r="B157">
        <v>2755.88</v>
      </c>
      <c r="C157">
        <f t="shared" si="2"/>
        <v>-4.3087439887895167E-3</v>
      </c>
      <c r="D157" s="13">
        <f>LN(B157/B156) - VLOOKUP(A157, 'Risk Free'!A$1:C$784, 3)/252</f>
        <v>-4.4000138300593575E-3</v>
      </c>
    </row>
    <row r="158" spans="1:4" x14ac:dyDescent="0.25">
      <c r="A158" s="1">
        <v>43396</v>
      </c>
      <c r="B158">
        <v>2740.69</v>
      </c>
      <c r="C158">
        <f t="shared" si="2"/>
        <v>-5.5270973242133609E-3</v>
      </c>
      <c r="D158" s="13">
        <f>LN(B158/B157) - VLOOKUP(A158, 'Risk Free'!A$1:C$784, 3)/252</f>
        <v>-5.6179703400863765E-3</v>
      </c>
    </row>
    <row r="159" spans="1:4" x14ac:dyDescent="0.25">
      <c r="A159" s="1">
        <v>43397</v>
      </c>
      <c r="B159">
        <v>2656.1</v>
      </c>
      <c r="C159">
        <f t="shared" si="2"/>
        <v>-3.135083200711912E-2</v>
      </c>
      <c r="D159" s="13">
        <f>LN(B159/B158) - VLOOKUP(A159, 'Risk Free'!A$1:C$784, 3)/252</f>
        <v>-3.1441705022992136E-2</v>
      </c>
    </row>
    <row r="160" spans="1:4" x14ac:dyDescent="0.25">
      <c r="A160" s="1">
        <v>43398</v>
      </c>
      <c r="B160">
        <v>2705.57</v>
      </c>
      <c r="C160">
        <f t="shared" si="2"/>
        <v>1.8453729479332191E-2</v>
      </c>
      <c r="D160" s="13">
        <f>LN(B160/B159) - VLOOKUP(A160, 'Risk Free'!A$1:C$784, 3)/252</f>
        <v>1.8362856463459174E-2</v>
      </c>
    </row>
    <row r="161" spans="1:4" x14ac:dyDescent="0.25">
      <c r="A161" s="1">
        <v>43399</v>
      </c>
      <c r="B161">
        <v>2658.69</v>
      </c>
      <c r="C161">
        <f t="shared" si="2"/>
        <v>-1.7479090705260276E-2</v>
      </c>
      <c r="D161" s="13">
        <f>LN(B161/B160) - VLOOKUP(A161, 'Risk Free'!A$1:C$784, 3)/252</f>
        <v>-1.7569566895736466E-2</v>
      </c>
    </row>
    <row r="162" spans="1:4" x14ac:dyDescent="0.25">
      <c r="A162" s="1">
        <v>43402</v>
      </c>
      <c r="B162">
        <v>2641.25</v>
      </c>
      <c r="C162">
        <f t="shared" si="2"/>
        <v>-6.5812303337732898E-3</v>
      </c>
      <c r="D162" s="13">
        <f>LN(B162/B161) - VLOOKUP(A162, 'Risk Free'!A$1:C$784, 3)/252</f>
        <v>-6.6725001750431306E-3</v>
      </c>
    </row>
    <row r="163" spans="1:4" x14ac:dyDescent="0.25">
      <c r="A163" s="1">
        <v>43403</v>
      </c>
      <c r="B163">
        <v>2682.63</v>
      </c>
      <c r="C163">
        <f t="shared" si="2"/>
        <v>1.5545366655688744E-2</v>
      </c>
      <c r="D163" s="13">
        <f>LN(B163/B162) - VLOOKUP(A163, 'Risk Free'!A$1:C$784, 3)/252</f>
        <v>1.5454493639815728E-2</v>
      </c>
    </row>
    <row r="164" spans="1:4" x14ac:dyDescent="0.25">
      <c r="A164" s="1">
        <v>43404</v>
      </c>
      <c r="B164">
        <v>2711.74</v>
      </c>
      <c r="C164">
        <f t="shared" si="2"/>
        <v>1.0792838671999127E-2</v>
      </c>
      <c r="D164" s="13">
        <f>LN(B164/B163) - VLOOKUP(A164, 'Risk Free'!A$1:C$784, 3)/252</f>
        <v>1.0701965656126111E-2</v>
      </c>
    </row>
    <row r="165" spans="1:4" x14ac:dyDescent="0.25">
      <c r="A165" s="1">
        <v>43405</v>
      </c>
      <c r="B165">
        <v>2740.37</v>
      </c>
      <c r="C165">
        <f t="shared" si="2"/>
        <v>1.0502452503904892E-2</v>
      </c>
      <c r="D165" s="13">
        <f>LN(B165/B164) - VLOOKUP(A165, 'Risk Free'!A$1:C$784, 3)/252</f>
        <v>1.0412373138825527E-2</v>
      </c>
    </row>
    <row r="166" spans="1:4" x14ac:dyDescent="0.25">
      <c r="A166" s="1">
        <v>43406</v>
      </c>
      <c r="B166">
        <v>2723.06</v>
      </c>
      <c r="C166">
        <f t="shared" si="2"/>
        <v>-6.3366998101070391E-3</v>
      </c>
      <c r="D166" s="13">
        <f>LN(B166/B165) - VLOOKUP(A166, 'Risk Free'!A$1:C$784, 3)/252</f>
        <v>-6.4271760005832294E-3</v>
      </c>
    </row>
    <row r="167" spans="1:4" x14ac:dyDescent="0.25">
      <c r="A167" s="1">
        <v>43409</v>
      </c>
      <c r="B167">
        <v>2738.31</v>
      </c>
      <c r="C167">
        <f t="shared" si="2"/>
        <v>5.5846938170283911E-3</v>
      </c>
      <c r="D167" s="13">
        <f>LN(B167/B166) - VLOOKUP(A167, 'Risk Free'!A$1:C$784, 3)/252</f>
        <v>5.4926303249648988E-3</v>
      </c>
    </row>
    <row r="168" spans="1:4" x14ac:dyDescent="0.25">
      <c r="A168" s="1">
        <v>43410</v>
      </c>
      <c r="B168">
        <v>2755.45</v>
      </c>
      <c r="C168">
        <f t="shared" si="2"/>
        <v>6.2398268627495259E-3</v>
      </c>
      <c r="D168" s="13">
        <f>LN(B168/B167) - VLOOKUP(A168, 'Risk Free'!A$1:C$784, 3)/252</f>
        <v>6.1481601960828589E-3</v>
      </c>
    </row>
    <row r="169" spans="1:4" x14ac:dyDescent="0.25">
      <c r="A169" s="1">
        <v>43411</v>
      </c>
      <c r="B169">
        <v>2813.89</v>
      </c>
      <c r="C169">
        <f t="shared" si="2"/>
        <v>2.0987099015788779E-2</v>
      </c>
      <c r="D169" s="13">
        <f>LN(B169/B168) - VLOOKUP(A169, 'Risk Free'!A$1:C$784, 3)/252</f>
        <v>2.0895035523725288E-2</v>
      </c>
    </row>
    <row r="170" spans="1:4" x14ac:dyDescent="0.25">
      <c r="A170" s="1">
        <v>43412</v>
      </c>
      <c r="B170">
        <v>2806.83</v>
      </c>
      <c r="C170">
        <f t="shared" si="2"/>
        <v>-2.5121349979599032E-3</v>
      </c>
      <c r="D170" s="13">
        <f>LN(B170/B169) - VLOOKUP(A170, 'Risk Free'!A$1:C$784, 3)/252</f>
        <v>-2.6034048392297444E-3</v>
      </c>
    </row>
    <row r="171" spans="1:4" x14ac:dyDescent="0.25">
      <c r="A171" s="1">
        <v>43413</v>
      </c>
      <c r="B171">
        <v>2781.01</v>
      </c>
      <c r="C171">
        <f t="shared" si="2"/>
        <v>-9.2415615930208604E-3</v>
      </c>
      <c r="D171" s="13">
        <f>LN(B171/B170) - VLOOKUP(A171, 'Risk Free'!A$1:C$784, 3)/252</f>
        <v>-9.3332282596875274E-3</v>
      </c>
    </row>
    <row r="172" spans="1:4" x14ac:dyDescent="0.25">
      <c r="A172" s="1">
        <v>43416</v>
      </c>
      <c r="B172">
        <v>2726.22</v>
      </c>
      <c r="C172">
        <f t="shared" si="2"/>
        <v>-1.9898136727593101E-2</v>
      </c>
      <c r="D172" s="13"/>
    </row>
    <row r="173" spans="1:4" x14ac:dyDescent="0.25">
      <c r="A173" s="1">
        <v>43417</v>
      </c>
      <c r="B173">
        <v>2722.18</v>
      </c>
      <c r="C173">
        <f t="shared" si="2"/>
        <v>-1.4830044565126614E-3</v>
      </c>
      <c r="D173" s="13">
        <f>LN(B173/B172) - VLOOKUP(A173, 'Risk Free'!A$1:C$784, 3)/252</f>
        <v>-1.5758615993698042E-3</v>
      </c>
    </row>
    <row r="174" spans="1:4" x14ac:dyDescent="0.25">
      <c r="A174" s="1">
        <v>43418</v>
      </c>
      <c r="B174">
        <v>2701.58</v>
      </c>
      <c r="C174">
        <f t="shared" si="2"/>
        <v>-7.5962428487097063E-3</v>
      </c>
      <c r="D174" s="13">
        <f>LN(B174/B173) - VLOOKUP(A174, 'Risk Free'!A$1:C$784, 3)/252</f>
        <v>-7.6887031661700238E-3</v>
      </c>
    </row>
    <row r="175" spans="1:4" x14ac:dyDescent="0.25">
      <c r="A175" s="1">
        <v>43419</v>
      </c>
      <c r="B175">
        <v>2730.2</v>
      </c>
      <c r="C175">
        <f t="shared" si="2"/>
        <v>1.0538079545354202E-2</v>
      </c>
      <c r="D175" s="13">
        <f>LN(B175/B174) - VLOOKUP(A175, 'Risk Free'!A$1:C$784, 3)/252</f>
        <v>1.0446016053290709E-2</v>
      </c>
    </row>
    <row r="176" spans="1:4" x14ac:dyDescent="0.25">
      <c r="A176" s="1">
        <v>43420</v>
      </c>
      <c r="B176">
        <v>2736.27</v>
      </c>
      <c r="C176">
        <f t="shared" si="2"/>
        <v>2.2208125151236689E-3</v>
      </c>
      <c r="D176" s="13">
        <f>LN(B176/B175) - VLOOKUP(A176, 'Risk Free'!A$1:C$784, 3)/252</f>
        <v>2.1291458484570024E-3</v>
      </c>
    </row>
    <row r="177" spans="1:4" x14ac:dyDescent="0.25">
      <c r="A177" s="1">
        <v>43423</v>
      </c>
      <c r="B177">
        <v>2690.73</v>
      </c>
      <c r="C177">
        <f t="shared" si="2"/>
        <v>-1.6783146839093228E-2</v>
      </c>
      <c r="D177" s="13">
        <f>LN(B177/B176) - VLOOKUP(A177, 'Risk Free'!A$1:C$784, 3)/252</f>
        <v>-1.6876003981950372E-2</v>
      </c>
    </row>
    <row r="178" spans="1:4" x14ac:dyDescent="0.25">
      <c r="A178" s="1">
        <v>43424</v>
      </c>
      <c r="B178">
        <v>2641.89</v>
      </c>
      <c r="C178">
        <f t="shared" si="2"/>
        <v>-1.8317962154308476E-2</v>
      </c>
      <c r="D178" s="13">
        <f>LN(B178/B177) - VLOOKUP(A178, 'Risk Free'!A$1:C$784, 3)/252</f>
        <v>-1.841081929716562E-2</v>
      </c>
    </row>
    <row r="179" spans="1:4" x14ac:dyDescent="0.25">
      <c r="A179" s="1">
        <v>43425</v>
      </c>
      <c r="B179">
        <v>2649.93</v>
      </c>
      <c r="C179">
        <f t="shared" si="2"/>
        <v>3.038654446444182E-3</v>
      </c>
      <c r="D179" s="13">
        <f>LN(B179/B178) - VLOOKUP(A179, 'Risk Free'!A$1:C$784, 3)/252</f>
        <v>2.9450036527933882E-3</v>
      </c>
    </row>
    <row r="180" spans="1:4" x14ac:dyDescent="0.25">
      <c r="A180" s="1">
        <v>43427</v>
      </c>
      <c r="B180">
        <v>2632.56</v>
      </c>
      <c r="C180">
        <f t="shared" si="2"/>
        <v>-6.5764677658551214E-3</v>
      </c>
      <c r="D180" s="13">
        <f>LN(B180/B179) - VLOOKUP(A180, 'Risk Free'!A$1:C$784, 3)/252</f>
        <v>-6.6701185595059147E-3</v>
      </c>
    </row>
    <row r="181" spans="1:4" x14ac:dyDescent="0.25">
      <c r="A181" s="1">
        <v>43430</v>
      </c>
      <c r="B181">
        <v>2673.45</v>
      </c>
      <c r="C181">
        <f t="shared" si="2"/>
        <v>1.5413016366781477E-2</v>
      </c>
      <c r="D181" s="13">
        <f>LN(B181/B180) - VLOOKUP(A181, 'Risk Free'!A$1:C$784, 3)/252</f>
        <v>1.5318968747733858E-2</v>
      </c>
    </row>
    <row r="182" spans="1:4" x14ac:dyDescent="0.25">
      <c r="A182" s="1">
        <v>43431</v>
      </c>
      <c r="B182">
        <v>2682.17</v>
      </c>
      <c r="C182">
        <f t="shared" si="2"/>
        <v>3.2563952280602691E-3</v>
      </c>
      <c r="D182" s="13">
        <f>LN(B182/B181) - VLOOKUP(A182, 'Risk Free'!A$1:C$784, 3)/252</f>
        <v>3.1627444344094753E-3</v>
      </c>
    </row>
    <row r="183" spans="1:4" x14ac:dyDescent="0.25">
      <c r="A183" s="1">
        <v>43432</v>
      </c>
      <c r="B183">
        <v>2743.79</v>
      </c>
      <c r="C183">
        <f t="shared" si="2"/>
        <v>2.2714007938884229E-2</v>
      </c>
      <c r="D183" s="13">
        <f>LN(B183/B182) - VLOOKUP(A183, 'Risk Free'!A$1:C$784, 3)/252</f>
        <v>2.2620753970630261E-2</v>
      </c>
    </row>
    <row r="184" spans="1:4" x14ac:dyDescent="0.25">
      <c r="A184" s="1">
        <v>43433</v>
      </c>
      <c r="B184">
        <v>2737.76</v>
      </c>
      <c r="C184">
        <f t="shared" si="2"/>
        <v>-2.2001085212538245E-3</v>
      </c>
      <c r="D184" s="13">
        <f>LN(B184/B183) - VLOOKUP(A184, 'Risk Free'!A$1:C$784, 3)/252</f>
        <v>-2.2921720133173167E-3</v>
      </c>
    </row>
    <row r="185" spans="1:4" x14ac:dyDescent="0.25">
      <c r="A185" s="1">
        <v>43434</v>
      </c>
      <c r="B185">
        <v>2760.17</v>
      </c>
      <c r="C185">
        <f t="shared" si="2"/>
        <v>8.1522042335888112E-3</v>
      </c>
      <c r="D185" s="13">
        <f>LN(B185/B184) - VLOOKUP(A185, 'Risk Free'!A$1:C$784, 3)/252</f>
        <v>8.0601407415253189E-3</v>
      </c>
    </row>
    <row r="186" spans="1:4" x14ac:dyDescent="0.25">
      <c r="A186" s="1">
        <v>43437</v>
      </c>
      <c r="B186">
        <v>2790.37</v>
      </c>
      <c r="C186">
        <f t="shared" si="2"/>
        <v>1.0881931492828126E-2</v>
      </c>
      <c r="D186" s="13">
        <f>LN(B186/B185) - VLOOKUP(A186, 'Risk Free'!A$1:C$784, 3)/252</f>
        <v>1.0789074349970984E-2</v>
      </c>
    </row>
    <row r="187" spans="1:4" x14ac:dyDescent="0.25">
      <c r="A187" s="1">
        <v>43438</v>
      </c>
      <c r="B187">
        <v>2700.06</v>
      </c>
      <c r="C187">
        <f t="shared" si="2"/>
        <v>-3.2900208542344787E-2</v>
      </c>
      <c r="D187" s="13">
        <f>LN(B187/B186) - VLOOKUP(A187, 'Risk Free'!A$1:C$784, 3)/252</f>
        <v>-3.2994652986789233E-2</v>
      </c>
    </row>
    <row r="188" spans="1:4" x14ac:dyDescent="0.25">
      <c r="A188" s="1">
        <v>43440</v>
      </c>
      <c r="B188">
        <v>2695.95</v>
      </c>
      <c r="C188">
        <f t="shared" si="2"/>
        <v>-1.5233481015795478E-3</v>
      </c>
      <c r="D188" s="13">
        <f>LN(B188/B187) - VLOOKUP(A188, 'Risk Free'!A$1:C$784, 3)/252</f>
        <v>-1.6169988952303414E-3</v>
      </c>
    </row>
    <row r="189" spans="1:4" x14ac:dyDescent="0.25">
      <c r="A189" s="1">
        <v>43441</v>
      </c>
      <c r="B189">
        <v>2633.08</v>
      </c>
      <c r="C189">
        <f t="shared" si="2"/>
        <v>-2.3596383238556007E-2</v>
      </c>
      <c r="D189" s="13">
        <f>LN(B189/B188) - VLOOKUP(A189, 'Risk Free'!A$1:C$784, 3)/252</f>
        <v>-2.3689637206809975E-2</v>
      </c>
    </row>
    <row r="190" spans="1:4" x14ac:dyDescent="0.25">
      <c r="A190" s="1">
        <v>43444</v>
      </c>
      <c r="B190">
        <v>2637.72</v>
      </c>
      <c r="C190">
        <f t="shared" si="2"/>
        <v>1.7606440003852311E-3</v>
      </c>
      <c r="D190" s="13">
        <f>LN(B190/B189) - VLOOKUP(A190, 'Risk Free'!A$1:C$784, 3)/252</f>
        <v>1.6665963813376121E-3</v>
      </c>
    </row>
    <row r="191" spans="1:4" x14ac:dyDescent="0.25">
      <c r="A191" s="1">
        <v>43445</v>
      </c>
      <c r="B191">
        <v>2636.78</v>
      </c>
      <c r="C191">
        <f t="shared" si="2"/>
        <v>-3.564318930519869E-4</v>
      </c>
      <c r="D191" s="13">
        <f>LN(B191/B190) - VLOOKUP(A191, 'Risk Free'!A$1:C$784, 3)/252</f>
        <v>-4.5047951209960593E-4</v>
      </c>
    </row>
    <row r="192" spans="1:4" x14ac:dyDescent="0.25">
      <c r="A192" s="1">
        <v>43446</v>
      </c>
      <c r="B192">
        <v>2651.07</v>
      </c>
      <c r="C192">
        <f t="shared" si="2"/>
        <v>5.4048563356254914E-3</v>
      </c>
      <c r="D192" s="13">
        <f>LN(B192/B191) - VLOOKUP(A192, 'Risk Free'!A$1:C$784, 3)/252</f>
        <v>5.3100150657842213E-3</v>
      </c>
    </row>
    <row r="193" spans="1:4" x14ac:dyDescent="0.25">
      <c r="A193" s="1">
        <v>43447</v>
      </c>
      <c r="B193">
        <v>2650.54</v>
      </c>
      <c r="C193">
        <f t="shared" si="2"/>
        <v>-1.999392643992198E-4</v>
      </c>
      <c r="D193" s="13">
        <f>LN(B193/B192) - VLOOKUP(A193, 'Risk Free'!A$1:C$784, 3)/252</f>
        <v>-2.9438370884366427E-4</v>
      </c>
    </row>
    <row r="194" spans="1:4" x14ac:dyDescent="0.25">
      <c r="A194" s="1">
        <v>43448</v>
      </c>
      <c r="B194">
        <v>2599.9499999999998</v>
      </c>
      <c r="C194">
        <f t="shared" si="2"/>
        <v>-1.9271178750727643E-2</v>
      </c>
      <c r="D194" s="13">
        <f>LN(B194/B193) - VLOOKUP(A194, 'Risk Free'!A$1:C$784, 3)/252</f>
        <v>-1.9365226369775262E-2</v>
      </c>
    </row>
    <row r="195" spans="1:4" x14ac:dyDescent="0.25">
      <c r="A195" s="1">
        <v>43451</v>
      </c>
      <c r="B195">
        <v>2545.94</v>
      </c>
      <c r="C195">
        <f t="shared" si="2"/>
        <v>-2.0992280594401735E-2</v>
      </c>
      <c r="D195" s="13">
        <f>LN(B195/B194) - VLOOKUP(A195, 'Risk Free'!A$1:C$784, 3)/252</f>
        <v>-2.108593138805253E-2</v>
      </c>
    </row>
    <row r="196" spans="1:4" x14ac:dyDescent="0.25">
      <c r="A196" s="1">
        <v>43452</v>
      </c>
      <c r="B196">
        <v>2546.16</v>
      </c>
      <c r="C196">
        <f t="shared" si="2"/>
        <v>8.6408358098435416E-5</v>
      </c>
      <c r="D196" s="13">
        <f>LN(B196/B195) - VLOOKUP(A196, 'Risk Free'!A$1:C$784, 3)/252</f>
        <v>-6.4487847587074292E-6</v>
      </c>
    </row>
    <row r="197" spans="1:4" x14ac:dyDescent="0.25">
      <c r="A197" s="1">
        <v>43453</v>
      </c>
      <c r="B197">
        <v>2506.96</v>
      </c>
      <c r="C197">
        <f t="shared" ref="C197:C260" si="3">LN(B197/B196)</f>
        <v>-1.5515478113209684E-2</v>
      </c>
      <c r="D197" s="13">
        <f>LN(B197/B196) - VLOOKUP(A197, 'Risk Free'!A$1:C$784, 3)/252</f>
        <v>-1.5608732081463652E-2</v>
      </c>
    </row>
    <row r="198" spans="1:4" x14ac:dyDescent="0.25">
      <c r="A198" s="1">
        <v>43454</v>
      </c>
      <c r="B198">
        <v>2467.42</v>
      </c>
      <c r="C198">
        <f t="shared" si="3"/>
        <v>-1.5897793403096879E-2</v>
      </c>
      <c r="D198" s="13">
        <f>LN(B198/B197) - VLOOKUP(A198, 'Risk Free'!A$1:C$784, 3)/252</f>
        <v>-1.5990650545954024E-2</v>
      </c>
    </row>
    <row r="199" spans="1:4" x14ac:dyDescent="0.25">
      <c r="A199" s="1">
        <v>43455</v>
      </c>
      <c r="B199">
        <v>2416.62</v>
      </c>
      <c r="C199">
        <f t="shared" si="3"/>
        <v>-2.0803200653483116E-2</v>
      </c>
      <c r="D199" s="13">
        <f>LN(B199/B198) - VLOOKUP(A199, 'Risk Free'!A$1:C$784, 3)/252</f>
        <v>-2.089605779634026E-2</v>
      </c>
    </row>
    <row r="200" spans="1:4" x14ac:dyDescent="0.25">
      <c r="A200" s="1">
        <v>43458</v>
      </c>
      <c r="B200">
        <v>2351.1</v>
      </c>
      <c r="C200">
        <f t="shared" si="3"/>
        <v>-2.7486565922407408E-2</v>
      </c>
      <c r="D200" s="13">
        <f>LN(B200/B199) - VLOOKUP(A200, 'Risk Free'!A$1:C$784, 3)/252</f>
        <v>-2.7582200843042328E-2</v>
      </c>
    </row>
    <row r="201" spans="1:4" x14ac:dyDescent="0.25">
      <c r="A201" s="1">
        <v>43460</v>
      </c>
      <c r="B201">
        <v>2467.6999999999998</v>
      </c>
      <c r="C201">
        <f t="shared" si="3"/>
        <v>4.8403238994109442E-2</v>
      </c>
      <c r="D201" s="13">
        <f>LN(B201/B200) - VLOOKUP(A201, 'Risk Free'!A$1:C$784, 3)/252</f>
        <v>4.8308397724268169E-2</v>
      </c>
    </row>
    <row r="202" spans="1:4" x14ac:dyDescent="0.25">
      <c r="A202" s="1">
        <v>43461</v>
      </c>
      <c r="B202">
        <v>2488.83</v>
      </c>
      <c r="C202">
        <f t="shared" si="3"/>
        <v>8.5261777916688236E-3</v>
      </c>
      <c r="D202" s="13">
        <f>LN(B202/B201) - VLOOKUP(A202, 'Risk Free'!A$1:C$784, 3)/252</f>
        <v>8.4325269980180303E-3</v>
      </c>
    </row>
    <row r="203" spans="1:4" x14ac:dyDescent="0.25">
      <c r="A203" s="1">
        <v>43462</v>
      </c>
      <c r="B203">
        <v>2485.7399999999998</v>
      </c>
      <c r="C203">
        <f t="shared" si="3"/>
        <v>-1.2423185913211249E-3</v>
      </c>
      <c r="D203" s="13">
        <f>LN(B203/B202) - VLOOKUP(A203, 'Risk Free'!A$1:C$784, 3)/252</f>
        <v>-1.3355725595750932E-3</v>
      </c>
    </row>
    <row r="204" spans="1:4" x14ac:dyDescent="0.25">
      <c r="A204" s="1">
        <v>43465</v>
      </c>
      <c r="B204">
        <v>2506.85</v>
      </c>
      <c r="C204">
        <f t="shared" si="3"/>
        <v>8.4565829777873986E-3</v>
      </c>
      <c r="D204" s="13">
        <f>LN(B204/B203) - VLOOKUP(A204, 'Risk Free'!A$1:C$784, 3)/252</f>
        <v>8.3613448825493042E-3</v>
      </c>
    </row>
    <row r="205" spans="1:4" x14ac:dyDescent="0.25">
      <c r="A205" s="1">
        <v>43467</v>
      </c>
      <c r="B205">
        <v>2510.0300000000002</v>
      </c>
      <c r="C205">
        <f t="shared" si="3"/>
        <v>1.2677203464647186E-3</v>
      </c>
      <c r="D205" s="13">
        <f>LN(B205/B204) - VLOOKUP(A205, 'Risk Free'!A$1:C$784, 3)/252</f>
        <v>1.1736727274170996E-3</v>
      </c>
    </row>
    <row r="206" spans="1:4" x14ac:dyDescent="0.25">
      <c r="A206" s="1">
        <v>43468</v>
      </c>
      <c r="B206">
        <v>2447.89</v>
      </c>
      <c r="C206">
        <f t="shared" si="3"/>
        <v>-2.5068276263535243E-2</v>
      </c>
      <c r="D206" s="13">
        <f>LN(B206/B205) - VLOOKUP(A206, 'Risk Free'!A$1:C$784, 3)/252</f>
        <v>-2.5161927057186038E-2</v>
      </c>
    </row>
    <row r="207" spans="1:4" x14ac:dyDescent="0.25">
      <c r="A207" s="1">
        <v>43469</v>
      </c>
      <c r="B207">
        <v>2531.94</v>
      </c>
      <c r="C207">
        <f t="shared" si="3"/>
        <v>3.3759378318728883E-2</v>
      </c>
      <c r="D207" s="13">
        <f>LN(B207/B206) - VLOOKUP(A207, 'Risk Free'!A$1:C$784, 3)/252</f>
        <v>3.3665330699681265E-2</v>
      </c>
    </row>
    <row r="208" spans="1:4" x14ac:dyDescent="0.25">
      <c r="A208" s="1">
        <v>43472</v>
      </c>
      <c r="B208">
        <v>2549.69</v>
      </c>
      <c r="C208">
        <f t="shared" si="3"/>
        <v>6.9859758341247287E-3</v>
      </c>
      <c r="D208" s="13">
        <f>LN(B208/B207) - VLOOKUP(A208, 'Risk Free'!A$1:C$784, 3)/252</f>
        <v>6.8903409134898081E-3</v>
      </c>
    </row>
    <row r="209" spans="1:4" x14ac:dyDescent="0.25">
      <c r="A209" s="1">
        <v>43473</v>
      </c>
      <c r="B209">
        <v>2574.41</v>
      </c>
      <c r="C209">
        <f t="shared" si="3"/>
        <v>9.648598495866724E-3</v>
      </c>
      <c r="D209" s="13">
        <f>LN(B209/B208) - VLOOKUP(A209, 'Risk Free'!A$1:C$784, 3)/252</f>
        <v>9.5529635752318025E-3</v>
      </c>
    </row>
    <row r="210" spans="1:4" x14ac:dyDescent="0.25">
      <c r="A210" s="1">
        <v>43474</v>
      </c>
      <c r="B210">
        <v>2584.96</v>
      </c>
      <c r="C210">
        <f t="shared" si="3"/>
        <v>4.0896523041704267E-3</v>
      </c>
      <c r="D210" s="13">
        <f>LN(B210/B209) - VLOOKUP(A210, 'Risk Free'!A$1:C$784, 3)/252</f>
        <v>3.9944142089323315E-3</v>
      </c>
    </row>
    <row r="211" spans="1:4" x14ac:dyDescent="0.25">
      <c r="A211" s="1">
        <v>43475</v>
      </c>
      <c r="B211">
        <v>2596.64</v>
      </c>
      <c r="C211">
        <f t="shared" si="3"/>
        <v>4.508267632578381E-3</v>
      </c>
      <c r="D211" s="13">
        <f>LN(B211/B210) - VLOOKUP(A211, 'Risk Free'!A$1:C$784, 3)/252</f>
        <v>4.4138231881339363E-3</v>
      </c>
    </row>
    <row r="212" spans="1:4" x14ac:dyDescent="0.25">
      <c r="A212" s="1">
        <v>43476</v>
      </c>
      <c r="B212">
        <v>2596.2600000000002</v>
      </c>
      <c r="C212">
        <f t="shared" si="3"/>
        <v>-1.4635367547150111E-4</v>
      </c>
      <c r="D212" s="13">
        <f>LN(B212/B211) - VLOOKUP(A212, 'Risk Free'!A$1:C$784, 3)/252</f>
        <v>-2.4079811991594555E-4</v>
      </c>
    </row>
    <row r="213" spans="1:4" x14ac:dyDescent="0.25">
      <c r="A213" s="1">
        <v>43479</v>
      </c>
      <c r="B213">
        <v>2582.61</v>
      </c>
      <c r="C213">
        <f t="shared" si="3"/>
        <v>-5.2714324201361554E-3</v>
      </c>
      <c r="D213" s="13">
        <f>LN(B213/B212) - VLOOKUP(A213, 'Risk Free'!A$1:C$784, 3)/252</f>
        <v>-5.3666705153742507E-3</v>
      </c>
    </row>
    <row r="214" spans="1:4" x14ac:dyDescent="0.25">
      <c r="A214" s="1">
        <v>43480</v>
      </c>
      <c r="B214">
        <v>2610.3000000000002</v>
      </c>
      <c r="C214">
        <f t="shared" si="3"/>
        <v>1.06646417681244E-2</v>
      </c>
      <c r="D214" s="13">
        <f>LN(B214/B213) - VLOOKUP(A214, 'Risk Free'!A$1:C$784, 3)/252</f>
        <v>1.0569403672886305E-2</v>
      </c>
    </row>
    <row r="215" spans="1:4" x14ac:dyDescent="0.25">
      <c r="A215" s="1">
        <v>43481</v>
      </c>
      <c r="B215">
        <v>2616.1</v>
      </c>
      <c r="C215">
        <f t="shared" si="3"/>
        <v>2.2195019060886282E-3</v>
      </c>
      <c r="D215" s="13">
        <f>LN(B215/B214) - VLOOKUP(A215, 'Risk Free'!A$1:C$784, 3)/252</f>
        <v>2.1250574616441839E-3</v>
      </c>
    </row>
    <row r="216" spans="1:4" x14ac:dyDescent="0.25">
      <c r="A216" s="1">
        <v>43482</v>
      </c>
      <c r="B216">
        <v>2635.96</v>
      </c>
      <c r="C216">
        <f t="shared" si="3"/>
        <v>7.5627828542582029E-3</v>
      </c>
      <c r="D216" s="13">
        <f>LN(B216/B215) - VLOOKUP(A216, 'Risk Free'!A$1:C$784, 3)/252</f>
        <v>7.4687352352105834E-3</v>
      </c>
    </row>
    <row r="217" spans="1:4" x14ac:dyDescent="0.25">
      <c r="A217" s="1">
        <v>43483</v>
      </c>
      <c r="B217">
        <v>2670.71</v>
      </c>
      <c r="C217">
        <f t="shared" si="3"/>
        <v>1.3096912647036883E-2</v>
      </c>
      <c r="D217" s="13">
        <f>LN(B217/B216) - VLOOKUP(A217, 'Risk Free'!A$1:C$784, 3)/252</f>
        <v>1.300326185338609E-2</v>
      </c>
    </row>
    <row r="218" spans="1:4" x14ac:dyDescent="0.25">
      <c r="A218" s="1">
        <v>43487</v>
      </c>
      <c r="B218">
        <v>2632.9</v>
      </c>
      <c r="C218">
        <f t="shared" si="3"/>
        <v>-1.4258454363476867E-2</v>
      </c>
      <c r="D218" s="13">
        <f>LN(B218/B217) - VLOOKUP(A218, 'Risk Free'!A$1:C$784, 3)/252</f>
        <v>-1.4352898807921311E-2</v>
      </c>
    </row>
    <row r="219" spans="1:4" x14ac:dyDescent="0.25">
      <c r="A219" s="1">
        <v>43488</v>
      </c>
      <c r="B219">
        <v>2638.7</v>
      </c>
      <c r="C219">
        <f t="shared" si="3"/>
        <v>2.200471333308696E-3</v>
      </c>
      <c r="D219" s="13">
        <f>LN(B219/B218) - VLOOKUP(A219, 'Risk Free'!A$1:C$784, 3)/252</f>
        <v>2.1068205396579023E-3</v>
      </c>
    </row>
    <row r="220" spans="1:4" x14ac:dyDescent="0.25">
      <c r="A220" s="1">
        <v>43489</v>
      </c>
      <c r="B220">
        <v>2642.33</v>
      </c>
      <c r="C220">
        <f t="shared" si="3"/>
        <v>1.3747320396555432E-3</v>
      </c>
      <c r="D220" s="13">
        <f>LN(B220/B219) - VLOOKUP(A220, 'Risk Free'!A$1:C$784, 3)/252</f>
        <v>1.2826685475920512E-3</v>
      </c>
    </row>
    <row r="221" spans="1:4" x14ac:dyDescent="0.25">
      <c r="A221" s="1">
        <v>43490</v>
      </c>
      <c r="B221">
        <v>2664.76</v>
      </c>
      <c r="C221">
        <f t="shared" si="3"/>
        <v>8.4528936024961705E-3</v>
      </c>
      <c r="D221" s="13">
        <f>LN(B221/B220) - VLOOKUP(A221, 'Risk Free'!A$1:C$784, 3)/252</f>
        <v>8.3600364596390277E-3</v>
      </c>
    </row>
    <row r="222" spans="1:4" x14ac:dyDescent="0.25">
      <c r="A222" s="1">
        <v>43493</v>
      </c>
      <c r="B222">
        <v>2643.85</v>
      </c>
      <c r="C222">
        <f t="shared" si="3"/>
        <v>-7.8778091211158478E-3</v>
      </c>
      <c r="D222" s="13">
        <f>LN(B222/B221) - VLOOKUP(A222, 'Risk Free'!A$1:C$784, 3)/252</f>
        <v>-7.9718567401634664E-3</v>
      </c>
    </row>
    <row r="223" spans="1:4" x14ac:dyDescent="0.25">
      <c r="A223" s="1">
        <v>43494</v>
      </c>
      <c r="B223">
        <v>2640</v>
      </c>
      <c r="C223">
        <f t="shared" si="3"/>
        <v>-1.4572709979783426E-3</v>
      </c>
      <c r="D223" s="13">
        <f>LN(B223/B222) - VLOOKUP(A223, 'Risk Free'!A$1:C$784, 3)/252</f>
        <v>-1.5513186170259617E-3</v>
      </c>
    </row>
    <row r="224" spans="1:4" x14ac:dyDescent="0.25">
      <c r="A224" s="1">
        <v>43495</v>
      </c>
      <c r="B224">
        <v>2681.05</v>
      </c>
      <c r="C224">
        <f t="shared" si="3"/>
        <v>1.5429591679246102E-2</v>
      </c>
      <c r="D224" s="13">
        <f>LN(B224/B223) - VLOOKUP(A224, 'Risk Free'!A$1:C$784, 3)/252</f>
        <v>1.5335544060198483E-2</v>
      </c>
    </row>
    <row r="225" spans="1:4" x14ac:dyDescent="0.25">
      <c r="A225" s="1">
        <v>43496</v>
      </c>
      <c r="B225">
        <v>2704.1</v>
      </c>
      <c r="C225">
        <f t="shared" si="3"/>
        <v>8.560630907940894E-3</v>
      </c>
      <c r="D225" s="13">
        <f>LN(B225/B224) - VLOOKUP(A225, 'Risk Free'!A$1:C$784, 3)/252</f>
        <v>8.4669801142901006E-3</v>
      </c>
    </row>
    <row r="226" spans="1:4" x14ac:dyDescent="0.25">
      <c r="A226" s="1">
        <v>43497</v>
      </c>
      <c r="B226">
        <v>2706.53</v>
      </c>
      <c r="C226">
        <f t="shared" si="3"/>
        <v>8.9823187443282919E-4</v>
      </c>
      <c r="D226" s="13">
        <f>LN(B226/B225) - VLOOKUP(A226, 'Risk Free'!A$1:C$784, 3)/252</f>
        <v>8.0497790617886091E-4</v>
      </c>
    </row>
    <row r="227" spans="1:4" x14ac:dyDescent="0.25">
      <c r="A227" s="1">
        <v>43500</v>
      </c>
      <c r="B227">
        <v>2724.87</v>
      </c>
      <c r="C227">
        <f t="shared" si="3"/>
        <v>6.7533489353567532E-3</v>
      </c>
      <c r="D227" s="13">
        <f>LN(B227/B226) - VLOOKUP(A227, 'Risk Free'!A$1:C$784, 3)/252</f>
        <v>6.6593013163091337E-3</v>
      </c>
    </row>
    <row r="228" spans="1:4" x14ac:dyDescent="0.25">
      <c r="A228" s="1">
        <v>43501</v>
      </c>
      <c r="B228">
        <v>2737.7</v>
      </c>
      <c r="C228">
        <f t="shared" si="3"/>
        <v>4.697431279443067E-3</v>
      </c>
      <c r="D228" s="13">
        <f>LN(B228/B227) - VLOOKUP(A228, 'Risk Free'!A$1:C$784, 3)/252</f>
        <v>4.6033836603954475E-3</v>
      </c>
    </row>
    <row r="229" spans="1:4" x14ac:dyDescent="0.25">
      <c r="A229" s="1">
        <v>43502</v>
      </c>
      <c r="B229">
        <v>2731.61</v>
      </c>
      <c r="C229">
        <f t="shared" si="3"/>
        <v>-2.2269728784431774E-3</v>
      </c>
      <c r="D229" s="13">
        <f>LN(B229/B228) - VLOOKUP(A229, 'Risk Free'!A$1:C$784, 3)/252</f>
        <v>-2.3210204974907964E-3</v>
      </c>
    </row>
    <row r="230" spans="1:4" x14ac:dyDescent="0.25">
      <c r="A230" s="1">
        <v>43503</v>
      </c>
      <c r="B230">
        <v>2706.05</v>
      </c>
      <c r="C230">
        <f t="shared" si="3"/>
        <v>-9.4011719208093036E-3</v>
      </c>
      <c r="D230" s="13">
        <f>LN(B230/B229) - VLOOKUP(A230, 'Risk Free'!A$1:C$784, 3)/252</f>
        <v>-9.4952195398569222E-3</v>
      </c>
    </row>
    <row r="231" spans="1:4" x14ac:dyDescent="0.25">
      <c r="A231" s="1">
        <v>43504</v>
      </c>
      <c r="B231">
        <v>2707.88</v>
      </c>
      <c r="C231">
        <f t="shared" si="3"/>
        <v>6.7603388654662077E-4</v>
      </c>
      <c r="D231" s="13">
        <f>LN(B231/B230) - VLOOKUP(A231, 'Risk Free'!A$1:C$784, 3)/252</f>
        <v>5.8158944210217635E-4</v>
      </c>
    </row>
    <row r="232" spans="1:4" x14ac:dyDescent="0.25">
      <c r="A232" s="1">
        <v>43507</v>
      </c>
      <c r="B232">
        <v>2709.8</v>
      </c>
      <c r="C232">
        <f t="shared" si="3"/>
        <v>7.0879050825508596E-4</v>
      </c>
      <c r="D232" s="13">
        <f>LN(B232/B231) - VLOOKUP(A232, 'Risk Free'!A$1:C$784, 3)/252</f>
        <v>6.1355241301699068E-4</v>
      </c>
    </row>
    <row r="233" spans="1:4" x14ac:dyDescent="0.25">
      <c r="A233" s="1">
        <v>43508</v>
      </c>
      <c r="B233">
        <v>2744.73</v>
      </c>
      <c r="C233">
        <f t="shared" si="3"/>
        <v>1.2807878037835878E-2</v>
      </c>
      <c r="D233" s="13">
        <f>LN(B233/B232) - VLOOKUP(A233, 'Risk Free'!A$1:C$784, 3)/252</f>
        <v>1.2713433593391435E-2</v>
      </c>
    </row>
    <row r="234" spans="1:4" x14ac:dyDescent="0.25">
      <c r="A234" s="1">
        <v>43509</v>
      </c>
      <c r="B234">
        <v>2753.03</v>
      </c>
      <c r="C234">
        <f t="shared" si="3"/>
        <v>3.0194138361176875E-3</v>
      </c>
      <c r="D234" s="13">
        <f>LN(B234/B233) - VLOOKUP(A234, 'Risk Free'!A$1:C$784, 3)/252</f>
        <v>2.9245725662764175E-3</v>
      </c>
    </row>
    <row r="235" spans="1:4" x14ac:dyDescent="0.25">
      <c r="A235" s="1">
        <v>43510</v>
      </c>
      <c r="B235">
        <v>2745.73</v>
      </c>
      <c r="C235">
        <f t="shared" si="3"/>
        <v>-2.6551456286969719E-3</v>
      </c>
      <c r="D235" s="13">
        <f>LN(B235/B234) - VLOOKUP(A235, 'Risk Free'!A$1:C$784, 3)/252</f>
        <v>-2.7495900731414162E-3</v>
      </c>
    </row>
    <row r="236" spans="1:4" x14ac:dyDescent="0.25">
      <c r="A236" s="1">
        <v>43511</v>
      </c>
      <c r="B236">
        <v>2775.6</v>
      </c>
      <c r="C236">
        <f t="shared" si="3"/>
        <v>1.0819962367806283E-2</v>
      </c>
      <c r="D236" s="13">
        <f>LN(B236/B235) - VLOOKUP(A236, 'Risk Free'!A$1:C$784, 3)/252</f>
        <v>1.0725517923361839E-2</v>
      </c>
    </row>
    <row r="237" spans="1:4" x14ac:dyDescent="0.25">
      <c r="A237" s="1">
        <v>43515</v>
      </c>
      <c r="B237">
        <v>2779.76</v>
      </c>
      <c r="C237">
        <f t="shared" si="3"/>
        <v>1.4976529973075329E-3</v>
      </c>
      <c r="D237" s="13">
        <f>LN(B237/B236) - VLOOKUP(A237, 'Risk Free'!A$1:C$784, 3)/252</f>
        <v>1.4020180766726124E-3</v>
      </c>
    </row>
    <row r="238" spans="1:4" x14ac:dyDescent="0.25">
      <c r="A238" s="1">
        <v>43516</v>
      </c>
      <c r="B238">
        <v>2784.7</v>
      </c>
      <c r="C238">
        <f t="shared" si="3"/>
        <v>1.7755546082880141E-3</v>
      </c>
      <c r="D238" s="13">
        <f>LN(B238/B237) - VLOOKUP(A238, 'Risk Free'!A$1:C$784, 3)/252</f>
        <v>1.6803165130499188E-3</v>
      </c>
    </row>
    <row r="239" spans="1:4" x14ac:dyDescent="0.25">
      <c r="A239" s="1">
        <v>43517</v>
      </c>
      <c r="B239">
        <v>2774.88</v>
      </c>
      <c r="C239">
        <f t="shared" si="3"/>
        <v>-3.5326446287138233E-3</v>
      </c>
      <c r="D239" s="13">
        <f>LN(B239/B238) - VLOOKUP(A239, 'Risk Free'!A$1:C$784, 3)/252</f>
        <v>-3.6278827239519186E-3</v>
      </c>
    </row>
    <row r="240" spans="1:4" x14ac:dyDescent="0.25">
      <c r="A240" s="1">
        <v>43518</v>
      </c>
      <c r="B240">
        <v>2792.67</v>
      </c>
      <c r="C240">
        <f t="shared" si="3"/>
        <v>6.3906244381742427E-3</v>
      </c>
      <c r="D240" s="13">
        <f>LN(B240/B239) - VLOOKUP(A240, 'Risk Free'!A$1:C$784, 3)/252</f>
        <v>6.2949895175393221E-3</v>
      </c>
    </row>
    <row r="241" spans="1:4" x14ac:dyDescent="0.25">
      <c r="A241" s="1">
        <v>43521</v>
      </c>
      <c r="B241">
        <v>2796.11</v>
      </c>
      <c r="C241">
        <f t="shared" si="3"/>
        <v>1.2310380564024776E-3</v>
      </c>
      <c r="D241" s="13">
        <f>LN(B241/B240) - VLOOKUP(A241, 'Risk Free'!A$1:C$784, 3)/252</f>
        <v>1.1350063103707315E-3</v>
      </c>
    </row>
    <row r="242" spans="1:4" x14ac:dyDescent="0.25">
      <c r="A242" s="1">
        <v>43522</v>
      </c>
      <c r="B242">
        <v>2793.9</v>
      </c>
      <c r="C242">
        <f t="shared" si="3"/>
        <v>-7.9069630113047843E-4</v>
      </c>
      <c r="D242" s="13">
        <f>LN(B242/B241) - VLOOKUP(A242, 'Risk Free'!A$1:C$784, 3)/252</f>
        <v>-8.8593439636857371E-4</v>
      </c>
    </row>
    <row r="243" spans="1:4" x14ac:dyDescent="0.25">
      <c r="A243" s="1">
        <v>43523</v>
      </c>
      <c r="B243">
        <v>2792.38</v>
      </c>
      <c r="C243">
        <f t="shared" si="3"/>
        <v>-5.4419042278991056E-4</v>
      </c>
      <c r="D243" s="13">
        <f>LN(B243/B242) - VLOOKUP(A243, 'Risk Free'!A$1:C$784, 3)/252</f>
        <v>-6.3942851802800584E-4</v>
      </c>
    </row>
    <row r="244" spans="1:4" x14ac:dyDescent="0.25">
      <c r="A244" s="1">
        <v>43524</v>
      </c>
      <c r="B244">
        <v>2784.49</v>
      </c>
      <c r="C244">
        <f t="shared" si="3"/>
        <v>-2.8295460586895897E-3</v>
      </c>
      <c r="D244" s="13">
        <f>LN(B244/B243) - VLOOKUP(A244, 'Risk Free'!A$1:C$784, 3)/252</f>
        <v>-2.924784153927685E-3</v>
      </c>
    </row>
    <row r="245" spans="1:4" x14ac:dyDescent="0.25">
      <c r="A245" s="1">
        <v>43525</v>
      </c>
      <c r="B245">
        <v>2803.69</v>
      </c>
      <c r="C245">
        <f t="shared" si="3"/>
        <v>6.8716739803607518E-3</v>
      </c>
      <c r="D245" s="13">
        <f>LN(B245/B244) - VLOOKUP(A245, 'Risk Free'!A$1:C$784, 3)/252</f>
        <v>6.7768327105194818E-3</v>
      </c>
    </row>
    <row r="246" spans="1:4" x14ac:dyDescent="0.25">
      <c r="A246" s="1">
        <v>43528</v>
      </c>
      <c r="B246">
        <v>2792.81</v>
      </c>
      <c r="C246">
        <f t="shared" si="3"/>
        <v>-3.8881492742662512E-3</v>
      </c>
      <c r="D246" s="13">
        <f>LN(B246/B245) - VLOOKUP(A246, 'Risk Free'!A$1:C$784, 3)/252</f>
        <v>-3.9837841949011722E-3</v>
      </c>
    </row>
    <row r="247" spans="1:4" x14ac:dyDescent="0.25">
      <c r="A247" s="1">
        <v>43529</v>
      </c>
      <c r="B247">
        <v>2789.65</v>
      </c>
      <c r="C247">
        <f t="shared" si="3"/>
        <v>-1.1321175028613038E-3</v>
      </c>
      <c r="D247" s="13">
        <f>LN(B247/B246) - VLOOKUP(A247, 'Risk Free'!A$1:C$784, 3)/252</f>
        <v>-1.2277524234962243E-3</v>
      </c>
    </row>
    <row r="248" spans="1:4" x14ac:dyDescent="0.25">
      <c r="A248" s="1">
        <v>43530</v>
      </c>
      <c r="B248">
        <v>2771.45</v>
      </c>
      <c r="C248">
        <f t="shared" si="3"/>
        <v>-6.5454909924979043E-3</v>
      </c>
      <c r="D248" s="13">
        <f>LN(B248/B247) - VLOOKUP(A248, 'Risk Free'!A$1:C$784, 3)/252</f>
        <v>-6.6411259131328249E-3</v>
      </c>
    </row>
    <row r="249" spans="1:4" x14ac:dyDescent="0.25">
      <c r="A249" s="1">
        <v>43531</v>
      </c>
      <c r="B249">
        <v>2748.93</v>
      </c>
      <c r="C249">
        <f t="shared" si="3"/>
        <v>-8.1589038889600621E-3</v>
      </c>
      <c r="D249" s="13">
        <f>LN(B249/B248) - VLOOKUP(A249, 'Risk Free'!A$1:C$784, 3)/252</f>
        <v>-8.2541419841981566E-3</v>
      </c>
    </row>
    <row r="250" spans="1:4" x14ac:dyDescent="0.25">
      <c r="A250" s="1">
        <v>43532</v>
      </c>
      <c r="B250">
        <v>2743.07</v>
      </c>
      <c r="C250">
        <f t="shared" si="3"/>
        <v>-2.1340139198386563E-3</v>
      </c>
      <c r="D250" s="13">
        <f>LN(B250/B249) - VLOOKUP(A250, 'Risk Free'!A$1:C$784, 3)/252</f>
        <v>-2.2296488404735769E-3</v>
      </c>
    </row>
    <row r="251" spans="1:4" x14ac:dyDescent="0.25">
      <c r="A251" s="1">
        <v>43535</v>
      </c>
      <c r="B251">
        <v>2783.3</v>
      </c>
      <c r="C251">
        <f t="shared" si="3"/>
        <v>1.455954294099511E-2</v>
      </c>
      <c r="D251" s="13">
        <f>LN(B251/B250) - VLOOKUP(A251, 'Risk Free'!A$1:C$784, 3)/252</f>
        <v>1.4463908020360189E-2</v>
      </c>
    </row>
    <row r="252" spans="1:4" x14ac:dyDescent="0.25">
      <c r="A252" s="1">
        <v>43536</v>
      </c>
      <c r="B252">
        <v>2791.52</v>
      </c>
      <c r="C252">
        <f t="shared" si="3"/>
        <v>2.9489762744178273E-3</v>
      </c>
      <c r="D252" s="13">
        <f>LN(B252/B251) - VLOOKUP(A252, 'Risk Free'!A$1:C$784, 3)/252</f>
        <v>2.8533413537829067E-3</v>
      </c>
    </row>
    <row r="253" spans="1:4" x14ac:dyDescent="0.25">
      <c r="A253" s="1">
        <v>43537</v>
      </c>
      <c r="B253">
        <v>2810.92</v>
      </c>
      <c r="C253">
        <f t="shared" si="3"/>
        <v>6.9255815470474699E-3</v>
      </c>
      <c r="D253" s="13">
        <f>LN(B253/B252) - VLOOKUP(A253, 'Risk Free'!A$1:C$784, 3)/252</f>
        <v>6.8303434518093746E-3</v>
      </c>
    </row>
    <row r="254" spans="1:4" x14ac:dyDescent="0.25">
      <c r="A254" s="1">
        <v>43538</v>
      </c>
      <c r="B254">
        <v>2808.48</v>
      </c>
      <c r="C254">
        <f t="shared" si="3"/>
        <v>-8.6842017060344712E-4</v>
      </c>
      <c r="D254" s="13">
        <f>LN(B254/B253) - VLOOKUP(A254, 'Risk Free'!A$1:C$784, 3)/252</f>
        <v>-9.6365826584154241E-4</v>
      </c>
    </row>
    <row r="255" spans="1:4" x14ac:dyDescent="0.25">
      <c r="A255" s="1">
        <v>43539</v>
      </c>
      <c r="B255">
        <v>2822.48</v>
      </c>
      <c r="C255">
        <f t="shared" si="3"/>
        <v>4.972519373935739E-3</v>
      </c>
      <c r="D255" s="13">
        <f>LN(B255/B254) - VLOOKUP(A255, 'Risk Free'!A$1:C$784, 3)/252</f>
        <v>4.8772812786976438E-3</v>
      </c>
    </row>
    <row r="256" spans="1:4" x14ac:dyDescent="0.25">
      <c r="A256" s="1">
        <v>43542</v>
      </c>
      <c r="B256">
        <v>2832.94</v>
      </c>
      <c r="C256">
        <f t="shared" si="3"/>
        <v>3.6991105620370161E-3</v>
      </c>
      <c r="D256" s="13">
        <f>LN(B256/B255) - VLOOKUP(A256, 'Risk Free'!A$1:C$784, 3)/252</f>
        <v>3.6042692921957461E-3</v>
      </c>
    </row>
    <row r="257" spans="1:4" x14ac:dyDescent="0.25">
      <c r="A257" s="1">
        <v>43543</v>
      </c>
      <c r="B257">
        <v>2832.57</v>
      </c>
      <c r="C257">
        <f t="shared" si="3"/>
        <v>-1.3061489628502955E-4</v>
      </c>
      <c r="D257" s="13">
        <f>LN(B257/B256) - VLOOKUP(A257, 'Risk Free'!A$1:C$784, 3)/252</f>
        <v>-2.2624981691995018E-4</v>
      </c>
    </row>
    <row r="258" spans="1:4" x14ac:dyDescent="0.25">
      <c r="A258" s="1">
        <v>43544</v>
      </c>
      <c r="B258">
        <v>2824.23</v>
      </c>
      <c r="C258">
        <f t="shared" si="3"/>
        <v>-2.9486656918281009E-3</v>
      </c>
      <c r="D258" s="13">
        <f>LN(B258/B257) - VLOOKUP(A258, 'Risk Free'!A$1:C$784, 3)/252</f>
        <v>-3.0446974378598468E-3</v>
      </c>
    </row>
    <row r="259" spans="1:4" x14ac:dyDescent="0.25">
      <c r="A259" s="1">
        <v>43545</v>
      </c>
      <c r="B259">
        <v>2854.88</v>
      </c>
      <c r="C259">
        <f t="shared" si="3"/>
        <v>1.0794049627223466E-2</v>
      </c>
      <c r="D259" s="13">
        <f>LN(B259/B258) - VLOOKUP(A259, 'Risk Free'!A$1:C$784, 3)/252</f>
        <v>1.0697621055794894E-2</v>
      </c>
    </row>
    <row r="260" spans="1:4" x14ac:dyDescent="0.25">
      <c r="A260" s="1">
        <v>43546</v>
      </c>
      <c r="B260">
        <v>2800.71</v>
      </c>
      <c r="C260">
        <f t="shared" si="3"/>
        <v>-1.9156854235052909E-2</v>
      </c>
      <c r="D260" s="13">
        <f>LN(B260/B259) - VLOOKUP(A260, 'Risk Free'!A$1:C$784, 3)/252</f>
        <v>-1.9252489155687828E-2</v>
      </c>
    </row>
    <row r="261" spans="1:4" x14ac:dyDescent="0.25">
      <c r="A261" s="1">
        <v>43549</v>
      </c>
      <c r="B261">
        <v>2798.36</v>
      </c>
      <c r="C261">
        <f t="shared" ref="C261:C324" si="4">LN(B261/B260)</f>
        <v>-8.3942516810502456E-4</v>
      </c>
      <c r="D261" s="13">
        <f>LN(B261/B260) - VLOOKUP(A261, 'Risk Free'!A$1:C$784, 3)/252</f>
        <v>-9.3506008873994522E-4</v>
      </c>
    </row>
    <row r="262" spans="1:4" x14ac:dyDescent="0.25">
      <c r="A262" s="1">
        <v>43550</v>
      </c>
      <c r="B262">
        <v>2818.46</v>
      </c>
      <c r="C262">
        <f t="shared" si="4"/>
        <v>7.1571051948916761E-3</v>
      </c>
      <c r="D262" s="13">
        <f>LN(B262/B261) - VLOOKUP(A262, 'Risk Free'!A$1:C$784, 3)/252</f>
        <v>7.0614702742567556E-3</v>
      </c>
    </row>
    <row r="263" spans="1:4" x14ac:dyDescent="0.25">
      <c r="A263" s="1">
        <v>43551</v>
      </c>
      <c r="B263">
        <v>2805.37</v>
      </c>
      <c r="C263">
        <f t="shared" si="4"/>
        <v>-4.6551989086819415E-3</v>
      </c>
      <c r="D263" s="13">
        <f>LN(B263/B262) - VLOOKUP(A263, 'Risk Free'!A$1:C$784, 3)/252</f>
        <v>-4.7500401785232115E-3</v>
      </c>
    </row>
    <row r="264" spans="1:4" x14ac:dyDescent="0.25">
      <c r="A264" s="1">
        <v>43552</v>
      </c>
      <c r="B264">
        <v>2815.44</v>
      </c>
      <c r="C264">
        <f t="shared" si="4"/>
        <v>3.5831172994041961E-3</v>
      </c>
      <c r="D264" s="13">
        <f>LN(B264/B263) - VLOOKUP(A264, 'Risk Free'!A$1:C$784, 3)/252</f>
        <v>3.4886728549597518E-3</v>
      </c>
    </row>
    <row r="265" spans="1:4" x14ac:dyDescent="0.25">
      <c r="A265" s="1">
        <v>43553</v>
      </c>
      <c r="B265">
        <v>2834.4</v>
      </c>
      <c r="C265">
        <f t="shared" si="4"/>
        <v>6.7117196856877198E-3</v>
      </c>
      <c r="D265" s="13">
        <f>LN(B265/B264) - VLOOKUP(A265, 'Risk Free'!A$1:C$784, 3)/252</f>
        <v>6.6184657174337518E-3</v>
      </c>
    </row>
    <row r="266" spans="1:4" x14ac:dyDescent="0.25">
      <c r="A266" s="1">
        <v>43556</v>
      </c>
      <c r="B266">
        <v>2867.19</v>
      </c>
      <c r="C266">
        <f t="shared" si="4"/>
        <v>1.1502181500052781E-2</v>
      </c>
      <c r="D266" s="13">
        <f>LN(B266/B265) - VLOOKUP(A266, 'Risk Free'!A$1:C$784, 3)/252</f>
        <v>1.1407737055608337E-2</v>
      </c>
    </row>
    <row r="267" spans="1:4" x14ac:dyDescent="0.25">
      <c r="A267" s="1">
        <v>43557</v>
      </c>
      <c r="B267">
        <v>2867.24</v>
      </c>
      <c r="C267">
        <f t="shared" si="4"/>
        <v>1.7438524840564605E-5</v>
      </c>
      <c r="D267" s="13">
        <f>LN(B267/B266) - VLOOKUP(A267, 'Risk Free'!A$1:C$784, 3)/252</f>
        <v>-7.6609094207054455E-5</v>
      </c>
    </row>
    <row r="268" spans="1:4" x14ac:dyDescent="0.25">
      <c r="A268" s="1">
        <v>43558</v>
      </c>
      <c r="B268">
        <v>2873.4</v>
      </c>
      <c r="C268">
        <f t="shared" si="4"/>
        <v>2.1461030004631186E-3</v>
      </c>
      <c r="D268" s="13">
        <f>LN(B268/B267) - VLOOKUP(A268, 'Risk Free'!A$1:C$784, 3)/252</f>
        <v>2.0512617306218486E-3</v>
      </c>
    </row>
    <row r="269" spans="1:4" x14ac:dyDescent="0.25">
      <c r="A269" s="1">
        <v>43559</v>
      </c>
      <c r="B269">
        <v>2879.39</v>
      </c>
      <c r="C269">
        <f t="shared" si="4"/>
        <v>2.0824685638528733E-3</v>
      </c>
      <c r="D269" s="13">
        <f>LN(B269/B268) - VLOOKUP(A269, 'Risk Free'!A$1:C$784, 3)/252</f>
        <v>1.9876272940116033E-3</v>
      </c>
    </row>
    <row r="270" spans="1:4" x14ac:dyDescent="0.25">
      <c r="A270" s="1">
        <v>43560</v>
      </c>
      <c r="B270">
        <v>2892.74</v>
      </c>
      <c r="C270">
        <f t="shared" si="4"/>
        <v>4.6256836918425713E-3</v>
      </c>
      <c r="D270" s="13">
        <f>LN(B270/B269) - VLOOKUP(A270, 'Risk Free'!A$1:C$784, 3)/252</f>
        <v>4.5308424220013013E-3</v>
      </c>
    </row>
    <row r="271" spans="1:4" x14ac:dyDescent="0.25">
      <c r="A271" s="1">
        <v>43563</v>
      </c>
      <c r="B271">
        <v>2895.77</v>
      </c>
      <c r="C271">
        <f t="shared" si="4"/>
        <v>1.0469016298636597E-3</v>
      </c>
      <c r="D271" s="13">
        <f>LN(B271/B270) - VLOOKUP(A271, 'Risk Free'!A$1:C$784, 3)/252</f>
        <v>9.5245718541921533E-4</v>
      </c>
    </row>
    <row r="272" spans="1:4" x14ac:dyDescent="0.25">
      <c r="A272" s="1">
        <v>43564</v>
      </c>
      <c r="B272">
        <v>2878.2</v>
      </c>
      <c r="C272">
        <f t="shared" si="4"/>
        <v>-6.0859527261046698E-3</v>
      </c>
      <c r="D272" s="13">
        <f>LN(B272/B271) - VLOOKUP(A272, 'Risk Free'!A$1:C$784, 3)/252</f>
        <v>-6.1800003451522893E-3</v>
      </c>
    </row>
    <row r="273" spans="1:4" x14ac:dyDescent="0.25">
      <c r="A273" s="1">
        <v>43565</v>
      </c>
      <c r="B273">
        <v>2888.21</v>
      </c>
      <c r="C273">
        <f t="shared" si="4"/>
        <v>3.4718343144997492E-3</v>
      </c>
      <c r="D273" s="13">
        <f>LN(B273/B272) - VLOOKUP(A273, 'Risk Free'!A$1:C$784, 3)/252</f>
        <v>3.3773898700553049E-3</v>
      </c>
    </row>
    <row r="274" spans="1:4" x14ac:dyDescent="0.25">
      <c r="A274" s="1">
        <v>43566</v>
      </c>
      <c r="B274">
        <v>2888.32</v>
      </c>
      <c r="C274">
        <f t="shared" si="4"/>
        <v>3.8085148008697833E-5</v>
      </c>
      <c r="D274" s="13">
        <f>LN(B274/B273) - VLOOKUP(A274, 'Risk Free'!A$1:C$784, 3)/252</f>
        <v>-5.635929643574661E-5</v>
      </c>
    </row>
    <row r="275" spans="1:4" x14ac:dyDescent="0.25">
      <c r="A275" s="1">
        <v>43567</v>
      </c>
      <c r="B275">
        <v>2907.41</v>
      </c>
      <c r="C275">
        <f t="shared" si="4"/>
        <v>6.5876322869365339E-3</v>
      </c>
      <c r="D275" s="13">
        <f>LN(B275/B274) - VLOOKUP(A275, 'Risk Free'!A$1:C$784, 3)/252</f>
        <v>6.4927910170952639E-3</v>
      </c>
    </row>
    <row r="276" spans="1:4" x14ac:dyDescent="0.25">
      <c r="A276" s="1">
        <v>43570</v>
      </c>
      <c r="B276">
        <v>2905.58</v>
      </c>
      <c r="C276">
        <f t="shared" si="4"/>
        <v>-6.2962436214583303E-4</v>
      </c>
      <c r="D276" s="13">
        <f>LN(B276/B275) - VLOOKUP(A276, 'Risk Free'!A$1:C$784, 3)/252</f>
        <v>-7.2406880659027745E-4</v>
      </c>
    </row>
    <row r="277" spans="1:4" x14ac:dyDescent="0.25">
      <c r="A277" s="1">
        <v>43571</v>
      </c>
      <c r="B277">
        <v>2907.06</v>
      </c>
      <c r="C277">
        <f t="shared" si="4"/>
        <v>5.0923505738616681E-4</v>
      </c>
      <c r="D277" s="13">
        <f>LN(B277/B276) - VLOOKUP(A277, 'Risk Free'!A$1:C$784, 3)/252</f>
        <v>4.1479061294172239E-4</v>
      </c>
    </row>
    <row r="278" spans="1:4" x14ac:dyDescent="0.25">
      <c r="A278" s="1">
        <v>43572</v>
      </c>
      <c r="B278">
        <v>2900.45</v>
      </c>
      <c r="C278">
        <f t="shared" si="4"/>
        <v>-2.2763638303940604E-3</v>
      </c>
      <c r="D278" s="13">
        <f>LN(B278/B277) - VLOOKUP(A278, 'Risk Free'!A$1:C$784, 3)/252</f>
        <v>-2.3712051002353304E-3</v>
      </c>
    </row>
    <row r="279" spans="1:4" x14ac:dyDescent="0.25">
      <c r="A279" s="1">
        <v>43573</v>
      </c>
      <c r="B279">
        <v>2905.03</v>
      </c>
      <c r="C279">
        <f t="shared" si="4"/>
        <v>1.5778199046987368E-3</v>
      </c>
      <c r="D279" s="13">
        <f>LN(B279/B278) - VLOOKUP(A279, 'Risk Free'!A$1:C$784, 3)/252</f>
        <v>1.4837722856511177E-3</v>
      </c>
    </row>
    <row r="280" spans="1:4" x14ac:dyDescent="0.25">
      <c r="A280" s="1">
        <v>43577</v>
      </c>
      <c r="B280">
        <v>2907.97</v>
      </c>
      <c r="C280">
        <f t="shared" si="4"/>
        <v>1.0115259764941317E-3</v>
      </c>
      <c r="D280" s="13">
        <f>LN(B280/B279) - VLOOKUP(A280, 'Risk Free'!A$1:C$784, 3)/252</f>
        <v>9.1668470665286195E-4</v>
      </c>
    </row>
    <row r="281" spans="1:4" x14ac:dyDescent="0.25">
      <c r="A281" s="1">
        <v>43578</v>
      </c>
      <c r="B281">
        <v>2933.68</v>
      </c>
      <c r="C281">
        <f t="shared" si="4"/>
        <v>8.8023644018914056E-3</v>
      </c>
      <c r="D281" s="13">
        <f>LN(B281/B280) - VLOOKUP(A281, 'Risk Free'!A$1:C$784, 3)/252</f>
        <v>8.7071263066533112E-3</v>
      </c>
    </row>
    <row r="282" spans="1:4" x14ac:dyDescent="0.25">
      <c r="A282" s="1">
        <v>43579</v>
      </c>
      <c r="B282">
        <v>2927.25</v>
      </c>
      <c r="C282">
        <f t="shared" si="4"/>
        <v>-2.1941919046150143E-3</v>
      </c>
      <c r="D282" s="13">
        <f>LN(B282/B281) - VLOOKUP(A282, 'Risk Free'!A$1:C$784, 3)/252</f>
        <v>-2.2890331744562843E-3</v>
      </c>
    </row>
    <row r="283" spans="1:4" x14ac:dyDescent="0.25">
      <c r="A283" s="1">
        <v>43580</v>
      </c>
      <c r="B283">
        <v>2926.17</v>
      </c>
      <c r="C283">
        <f t="shared" si="4"/>
        <v>-3.6901504155019838E-4</v>
      </c>
      <c r="D283" s="13">
        <f>LN(B283/B282) - VLOOKUP(A283, 'Risk Free'!A$1:C$784, 3)/252</f>
        <v>-4.634594859946428E-4</v>
      </c>
    </row>
    <row r="284" spans="1:4" x14ac:dyDescent="0.25">
      <c r="A284" s="1">
        <v>43581</v>
      </c>
      <c r="B284">
        <v>2939.88</v>
      </c>
      <c r="C284">
        <f t="shared" si="4"/>
        <v>4.6743634859040149E-3</v>
      </c>
      <c r="D284" s="13">
        <f>LN(B284/B283) - VLOOKUP(A284, 'Risk Free'!A$1:C$784, 3)/252</f>
        <v>4.5803158668563954E-3</v>
      </c>
    </row>
    <row r="285" spans="1:4" x14ac:dyDescent="0.25">
      <c r="A285" s="1">
        <v>43584</v>
      </c>
      <c r="B285">
        <v>2943.03</v>
      </c>
      <c r="C285">
        <f t="shared" si="4"/>
        <v>1.0708986882482718E-3</v>
      </c>
      <c r="D285" s="13">
        <f>LN(B285/B284) - VLOOKUP(A285, 'Risk Free'!A$1:C$784, 3)/252</f>
        <v>9.7605741840700198E-4</v>
      </c>
    </row>
    <row r="286" spans="1:4" x14ac:dyDescent="0.25">
      <c r="A286" s="1">
        <v>43585</v>
      </c>
      <c r="B286">
        <v>2945.83</v>
      </c>
      <c r="C286">
        <f t="shared" si="4"/>
        <v>9.5094813291652096E-4</v>
      </c>
      <c r="D286" s="13">
        <f>LN(B286/B285) - VLOOKUP(A286, 'Risk Free'!A$1:C$784, 3)/252</f>
        <v>8.5650368847207654E-4</v>
      </c>
    </row>
    <row r="287" spans="1:4" x14ac:dyDescent="0.25">
      <c r="A287" s="1">
        <v>43586</v>
      </c>
      <c r="B287">
        <v>2923.73</v>
      </c>
      <c r="C287">
        <f t="shared" si="4"/>
        <v>-7.5304126495015673E-3</v>
      </c>
      <c r="D287" s="13">
        <f>LN(B287/B286) - VLOOKUP(A287, 'Risk Free'!A$1:C$784, 3)/252</f>
        <v>-7.6248570939460121E-3</v>
      </c>
    </row>
    <row r="288" spans="1:4" x14ac:dyDescent="0.25">
      <c r="A288" s="1">
        <v>43587</v>
      </c>
      <c r="B288">
        <v>2917.52</v>
      </c>
      <c r="C288">
        <f t="shared" si="4"/>
        <v>-2.1262580234037609E-3</v>
      </c>
      <c r="D288" s="13">
        <f>LN(B288/B287) - VLOOKUP(A288, 'Risk Free'!A$1:C$784, 3)/252</f>
        <v>-2.2218929440386815E-3</v>
      </c>
    </row>
    <row r="289" spans="1:4" x14ac:dyDescent="0.25">
      <c r="A289" s="1">
        <v>43588</v>
      </c>
      <c r="B289">
        <v>2945.64</v>
      </c>
      <c r="C289">
        <f t="shared" si="4"/>
        <v>9.5921706414815368E-3</v>
      </c>
      <c r="D289" s="13">
        <f>LN(B289/B288) - VLOOKUP(A289, 'Risk Free'!A$1:C$784, 3)/252</f>
        <v>9.497726197037093E-3</v>
      </c>
    </row>
    <row r="290" spans="1:4" x14ac:dyDescent="0.25">
      <c r="A290" s="1">
        <v>43591</v>
      </c>
      <c r="B290">
        <v>2932.47</v>
      </c>
      <c r="C290">
        <f t="shared" si="4"/>
        <v>-4.4810396666553265E-3</v>
      </c>
      <c r="D290" s="13">
        <f>LN(B290/B289) - VLOOKUP(A290, 'Risk Free'!A$1:C$784, 3)/252</f>
        <v>-4.5758809364965965E-3</v>
      </c>
    </row>
    <row r="291" spans="1:4" x14ac:dyDescent="0.25">
      <c r="A291" s="1">
        <v>43592</v>
      </c>
      <c r="B291">
        <v>2884.05</v>
      </c>
      <c r="C291">
        <f t="shared" si="4"/>
        <v>-1.6649515009818341E-2</v>
      </c>
      <c r="D291" s="13">
        <f>LN(B291/B290) - VLOOKUP(A291, 'Risk Free'!A$1:C$784, 3)/252</f>
        <v>-1.6743959454262786E-2</v>
      </c>
    </row>
    <row r="292" spans="1:4" x14ac:dyDescent="0.25">
      <c r="A292" s="1">
        <v>43593</v>
      </c>
      <c r="B292">
        <v>2879.42</v>
      </c>
      <c r="C292">
        <f t="shared" si="4"/>
        <v>-1.6066713268179022E-3</v>
      </c>
      <c r="D292" s="13">
        <f>LN(B292/B291) - VLOOKUP(A292, 'Risk Free'!A$1:C$784, 3)/252</f>
        <v>-1.7011157712623467E-3</v>
      </c>
    </row>
    <row r="293" spans="1:4" x14ac:dyDescent="0.25">
      <c r="A293" s="1">
        <v>43594</v>
      </c>
      <c r="B293">
        <v>2870.72</v>
      </c>
      <c r="C293">
        <f t="shared" si="4"/>
        <v>-3.0260155887187833E-3</v>
      </c>
      <c r="D293" s="13">
        <f>LN(B293/B292) - VLOOKUP(A293, 'Risk Free'!A$1:C$784, 3)/252</f>
        <v>-3.1204600331632276E-3</v>
      </c>
    </row>
    <row r="294" spans="1:4" x14ac:dyDescent="0.25">
      <c r="A294" s="1">
        <v>43595</v>
      </c>
      <c r="B294">
        <v>2881.4</v>
      </c>
      <c r="C294">
        <f t="shared" si="4"/>
        <v>3.7134177564540913E-3</v>
      </c>
      <c r="D294" s="13">
        <f>LN(B294/B293) - VLOOKUP(A294, 'Risk Free'!A$1:C$784, 3)/252</f>
        <v>3.618973312009647E-3</v>
      </c>
    </row>
    <row r="295" spans="1:4" x14ac:dyDescent="0.25">
      <c r="A295" s="1">
        <v>43598</v>
      </c>
      <c r="B295">
        <v>2811.87</v>
      </c>
      <c r="C295">
        <f t="shared" si="4"/>
        <v>-2.4426544706444165E-2</v>
      </c>
      <c r="D295" s="13">
        <f>LN(B295/B294) - VLOOKUP(A295, 'Risk Free'!A$1:C$784, 3)/252</f>
        <v>-2.452019550009496E-2</v>
      </c>
    </row>
    <row r="296" spans="1:4" x14ac:dyDescent="0.25">
      <c r="A296" s="1">
        <v>43599</v>
      </c>
      <c r="B296">
        <v>2834.41</v>
      </c>
      <c r="C296">
        <f t="shared" si="4"/>
        <v>7.9840602076551824E-3</v>
      </c>
      <c r="D296" s="13">
        <f>LN(B296/B295) - VLOOKUP(A296, 'Risk Free'!A$1:C$784, 3)/252</f>
        <v>7.8904094140043891E-3</v>
      </c>
    </row>
    <row r="297" spans="1:4" x14ac:dyDescent="0.25">
      <c r="A297" s="1">
        <v>43600</v>
      </c>
      <c r="B297">
        <v>2850.96</v>
      </c>
      <c r="C297">
        <f t="shared" si="4"/>
        <v>5.8219770208102466E-3</v>
      </c>
      <c r="D297" s="13">
        <f>LN(B297/B296) - VLOOKUP(A297, 'Risk Free'!A$1:C$784, 3)/252</f>
        <v>5.7279294017626272E-3</v>
      </c>
    </row>
    <row r="298" spans="1:4" x14ac:dyDescent="0.25">
      <c r="A298" s="1">
        <v>43601</v>
      </c>
      <c r="B298">
        <v>2876.32</v>
      </c>
      <c r="C298">
        <f t="shared" si="4"/>
        <v>8.8559196487121624E-3</v>
      </c>
      <c r="D298" s="13">
        <f>LN(B298/B297) - VLOOKUP(A298, 'Risk Free'!A$1:C$784, 3)/252</f>
        <v>8.7626656804581943E-3</v>
      </c>
    </row>
    <row r="299" spans="1:4" x14ac:dyDescent="0.25">
      <c r="A299" s="1">
        <v>43602</v>
      </c>
      <c r="B299">
        <v>2859.53</v>
      </c>
      <c r="C299">
        <f t="shared" si="4"/>
        <v>-5.8544236531281706E-3</v>
      </c>
      <c r="D299" s="13">
        <f>LN(B299/B298) - VLOOKUP(A299, 'Risk Free'!A$1:C$784, 3)/252</f>
        <v>-5.9472807959853134E-3</v>
      </c>
    </row>
    <row r="300" spans="1:4" x14ac:dyDescent="0.25">
      <c r="A300" s="1">
        <v>43605</v>
      </c>
      <c r="B300">
        <v>2840.23</v>
      </c>
      <c r="C300">
        <f t="shared" si="4"/>
        <v>-6.7722408534153554E-3</v>
      </c>
      <c r="D300" s="13">
        <f>LN(B300/B299) - VLOOKUP(A300, 'Risk Free'!A$1:C$784, 3)/252</f>
        <v>-6.8650979962724982E-3</v>
      </c>
    </row>
    <row r="301" spans="1:4" x14ac:dyDescent="0.25">
      <c r="A301" s="1">
        <v>43606</v>
      </c>
      <c r="B301">
        <v>2864.36</v>
      </c>
      <c r="C301">
        <f t="shared" si="4"/>
        <v>8.4599047136238066E-3</v>
      </c>
      <c r="D301" s="13">
        <f>LN(B301/B300) - VLOOKUP(A301, 'Risk Free'!A$1:C$784, 3)/252</f>
        <v>8.3670475707666638E-3</v>
      </c>
    </row>
    <row r="302" spans="1:4" x14ac:dyDescent="0.25">
      <c r="A302" s="1">
        <v>43607</v>
      </c>
      <c r="B302">
        <v>2856.27</v>
      </c>
      <c r="C302">
        <f t="shared" si="4"/>
        <v>-2.8283616990028514E-3</v>
      </c>
      <c r="D302" s="13">
        <f>LN(B302/B301) - VLOOKUP(A302, 'Risk Free'!A$1:C$784, 3)/252</f>
        <v>-2.9208220164631689E-3</v>
      </c>
    </row>
    <row r="303" spans="1:4" x14ac:dyDescent="0.25">
      <c r="A303" s="1">
        <v>43608</v>
      </c>
      <c r="B303">
        <v>2822.24</v>
      </c>
      <c r="C303">
        <f t="shared" si="4"/>
        <v>-1.1985681943016436E-2</v>
      </c>
      <c r="D303" s="13">
        <f>LN(B303/B302) - VLOOKUP(A303, 'Risk Free'!A$1:C$784, 3)/252</f>
        <v>-1.2077745435079928E-2</v>
      </c>
    </row>
    <row r="304" spans="1:4" x14ac:dyDescent="0.25">
      <c r="A304" s="1">
        <v>43609</v>
      </c>
      <c r="B304">
        <v>2826.06</v>
      </c>
      <c r="C304">
        <f t="shared" si="4"/>
        <v>1.3526195784275823E-3</v>
      </c>
      <c r="D304" s="13">
        <f>LN(B304/B303) - VLOOKUP(A304, 'Risk Free'!A$1:C$784, 3)/252</f>
        <v>1.261349737157741E-3</v>
      </c>
    </row>
    <row r="305" spans="1:4" x14ac:dyDescent="0.25">
      <c r="A305" s="1">
        <v>43613</v>
      </c>
      <c r="B305">
        <v>2802.39</v>
      </c>
      <c r="C305">
        <f t="shared" si="4"/>
        <v>-8.4108909346528385E-3</v>
      </c>
      <c r="D305" s="13">
        <f>LN(B305/B304) - VLOOKUP(A305, 'Risk Free'!A$1:C$784, 3)/252</f>
        <v>-8.5029544267163307E-3</v>
      </c>
    </row>
    <row r="306" spans="1:4" x14ac:dyDescent="0.25">
      <c r="A306" s="1">
        <v>43614</v>
      </c>
      <c r="B306">
        <v>2783.02</v>
      </c>
      <c r="C306">
        <f t="shared" si="4"/>
        <v>-6.9359555174738127E-3</v>
      </c>
      <c r="D306" s="13">
        <f>LN(B306/B305) - VLOOKUP(A306, 'Risk Free'!A$1:C$784, 3)/252</f>
        <v>-7.0280190095373049E-3</v>
      </c>
    </row>
    <row r="307" spans="1:4" x14ac:dyDescent="0.25">
      <c r="A307" s="1">
        <v>43615</v>
      </c>
      <c r="B307">
        <v>2788.86</v>
      </c>
      <c r="C307">
        <f t="shared" si="4"/>
        <v>2.0962411748005594E-3</v>
      </c>
      <c r="D307" s="13">
        <f>LN(B307/B306) - VLOOKUP(A307, 'Risk Free'!A$1:C$784, 3)/252</f>
        <v>2.0037808573402419E-3</v>
      </c>
    </row>
    <row r="308" spans="1:4" x14ac:dyDescent="0.25">
      <c r="A308" s="1">
        <v>43616</v>
      </c>
      <c r="B308">
        <v>2752.06</v>
      </c>
      <c r="C308">
        <f t="shared" si="4"/>
        <v>-1.3283188023120184E-2</v>
      </c>
      <c r="D308" s="13">
        <f>LN(B308/B307) - VLOOKUP(A308, 'Risk Free'!A$1:C$784, 3)/252</f>
        <v>-1.3374457864390026E-2</v>
      </c>
    </row>
    <row r="309" spans="1:4" x14ac:dyDescent="0.25">
      <c r="A309" s="1">
        <v>43619</v>
      </c>
      <c r="B309">
        <v>2744.45</v>
      </c>
      <c r="C309">
        <f t="shared" si="4"/>
        <v>-2.7690315718501501E-3</v>
      </c>
      <c r="D309" s="13">
        <f>LN(B309/B308) - VLOOKUP(A309, 'Risk Free'!A$1:C$784, 3)/252</f>
        <v>-2.8603014131199913E-3</v>
      </c>
    </row>
    <row r="310" spans="1:4" x14ac:dyDescent="0.25">
      <c r="A310" s="1">
        <v>43620</v>
      </c>
      <c r="B310">
        <v>2803.27</v>
      </c>
      <c r="C310">
        <f t="shared" si="4"/>
        <v>2.1205902322179549E-2</v>
      </c>
      <c r="D310" s="13">
        <f>LN(B310/B309) - VLOOKUP(A310, 'Risk Free'!A$1:C$784, 3)/252</f>
        <v>2.1114632480909709E-2</v>
      </c>
    </row>
    <row r="311" spans="1:4" x14ac:dyDescent="0.25">
      <c r="A311" s="1">
        <v>43621</v>
      </c>
      <c r="B311">
        <v>2826.15</v>
      </c>
      <c r="C311">
        <f t="shared" si="4"/>
        <v>8.1287685006414707E-3</v>
      </c>
      <c r="D311" s="13">
        <f>LN(B311/B310) - VLOOKUP(A311, 'Risk Free'!A$1:C$784, 3)/252</f>
        <v>8.037498659371629E-3</v>
      </c>
    </row>
    <row r="312" spans="1:4" x14ac:dyDescent="0.25">
      <c r="A312" s="1">
        <v>43622</v>
      </c>
      <c r="B312">
        <v>2843.49</v>
      </c>
      <c r="C312">
        <f t="shared" si="4"/>
        <v>6.1168095558660623E-3</v>
      </c>
      <c r="D312" s="13">
        <f>LN(B312/B311) - VLOOKUP(A312, 'Risk Free'!A$1:C$784, 3)/252</f>
        <v>6.026333365389872E-3</v>
      </c>
    </row>
    <row r="313" spans="1:4" x14ac:dyDescent="0.25">
      <c r="A313" s="1">
        <v>43623</v>
      </c>
      <c r="B313">
        <v>2873.34</v>
      </c>
      <c r="C313">
        <f t="shared" si="4"/>
        <v>1.0442945224567081E-2</v>
      </c>
      <c r="D313" s="13">
        <f>LN(B313/B312) - VLOOKUP(A313, 'Risk Free'!A$1:C$784, 3)/252</f>
        <v>1.0354453161075017E-2</v>
      </c>
    </row>
    <row r="314" spans="1:4" x14ac:dyDescent="0.25">
      <c r="A314" s="1">
        <v>43626</v>
      </c>
      <c r="B314">
        <v>2886.73</v>
      </c>
      <c r="C314">
        <f t="shared" si="4"/>
        <v>4.6492574289522378E-3</v>
      </c>
      <c r="D314" s="13">
        <f>LN(B314/B313) - VLOOKUP(A314, 'Risk Free'!A$1:C$784, 3)/252</f>
        <v>4.5603685400633486E-3</v>
      </c>
    </row>
    <row r="315" spans="1:4" x14ac:dyDescent="0.25">
      <c r="A315" s="1">
        <v>43627</v>
      </c>
      <c r="B315">
        <v>2885.72</v>
      </c>
      <c r="C315">
        <f t="shared" si="4"/>
        <v>-3.4993807146250003E-4</v>
      </c>
      <c r="D315" s="13">
        <f>LN(B315/B314) - VLOOKUP(A315, 'Risk Free'!A$1:C$784, 3)/252</f>
        <v>-4.3803330955773811E-4</v>
      </c>
    </row>
    <row r="316" spans="1:4" x14ac:dyDescent="0.25">
      <c r="A316" s="1">
        <v>43628</v>
      </c>
      <c r="B316">
        <v>2879.84</v>
      </c>
      <c r="C316">
        <f t="shared" si="4"/>
        <v>-2.0396984988729416E-3</v>
      </c>
      <c r="D316" s="13">
        <f>LN(B316/B315) - VLOOKUP(A316, 'Risk Free'!A$1:C$784, 3)/252</f>
        <v>-2.1266032607777036E-3</v>
      </c>
    </row>
    <row r="317" spans="1:4" x14ac:dyDescent="0.25">
      <c r="A317" s="1">
        <v>43629</v>
      </c>
      <c r="B317">
        <v>2891.64</v>
      </c>
      <c r="C317">
        <f t="shared" si="4"/>
        <v>4.0890781712417494E-3</v>
      </c>
      <c r="D317" s="13">
        <f>LN(B317/B316) - VLOOKUP(A317, 'Risk Free'!A$1:C$784, 3)/252</f>
        <v>4.0041575363211146E-3</v>
      </c>
    </row>
    <row r="318" spans="1:4" x14ac:dyDescent="0.25">
      <c r="A318" s="1">
        <v>43630</v>
      </c>
      <c r="B318">
        <v>2886.98</v>
      </c>
      <c r="C318">
        <f t="shared" si="4"/>
        <v>-1.612842169983723E-3</v>
      </c>
      <c r="D318" s="13">
        <f>LN(B318/B317) - VLOOKUP(A318, 'Risk Free'!A$1:C$784, 3)/252</f>
        <v>-1.6981596303011833E-3</v>
      </c>
    </row>
    <row r="319" spans="1:4" x14ac:dyDescent="0.25">
      <c r="A319" s="1">
        <v>43633</v>
      </c>
      <c r="B319">
        <v>2889.67</v>
      </c>
      <c r="C319">
        <f t="shared" si="4"/>
        <v>9.3133570302482102E-4</v>
      </c>
      <c r="D319" s="13">
        <f>LN(B319/B318) - VLOOKUP(A319, 'Risk Free'!A$1:C$784, 3)/252</f>
        <v>8.448277665168845E-4</v>
      </c>
    </row>
    <row r="320" spans="1:4" x14ac:dyDescent="0.25">
      <c r="A320" s="1">
        <v>43634</v>
      </c>
      <c r="B320">
        <v>2917.75</v>
      </c>
      <c r="C320">
        <f t="shared" si="4"/>
        <v>9.670462557011119E-3</v>
      </c>
      <c r="D320" s="13">
        <f>LN(B320/B319) - VLOOKUP(A320, 'Risk Free'!A$1:C$784, 3)/252</f>
        <v>9.5843514459000075E-3</v>
      </c>
    </row>
    <row r="321" spans="1:4" x14ac:dyDescent="0.25">
      <c r="A321" s="1">
        <v>43635</v>
      </c>
      <c r="B321">
        <v>2926.46</v>
      </c>
      <c r="C321">
        <f t="shared" si="4"/>
        <v>2.9807301410620332E-3</v>
      </c>
      <c r="D321" s="13">
        <f>LN(B321/B320) - VLOOKUP(A321, 'Risk Free'!A$1:C$784, 3)/252</f>
        <v>2.8962063315382237E-3</v>
      </c>
    </row>
    <row r="322" spans="1:4" x14ac:dyDescent="0.25">
      <c r="A322" s="1">
        <v>43636</v>
      </c>
      <c r="B322">
        <v>2954.18</v>
      </c>
      <c r="C322">
        <f t="shared" si="4"/>
        <v>9.4276151277163066E-3</v>
      </c>
      <c r="D322" s="13">
        <f>LN(B322/B321) - VLOOKUP(A322, 'Risk Free'!A$1:C$784, 3)/252</f>
        <v>9.344678619779799E-3</v>
      </c>
    </row>
    <row r="323" spans="1:4" x14ac:dyDescent="0.25">
      <c r="A323" s="1">
        <v>43637</v>
      </c>
      <c r="B323">
        <v>2950.46</v>
      </c>
      <c r="C323">
        <f t="shared" si="4"/>
        <v>-1.2600261801485599E-3</v>
      </c>
      <c r="D323" s="13">
        <f>LN(B323/B322) - VLOOKUP(A323, 'Risk Free'!A$1:C$784, 3)/252</f>
        <v>-1.3421690372914172E-3</v>
      </c>
    </row>
    <row r="324" spans="1:4" x14ac:dyDescent="0.25">
      <c r="A324" s="1">
        <v>43640</v>
      </c>
      <c r="B324">
        <v>2945.35</v>
      </c>
      <c r="C324">
        <f t="shared" si="4"/>
        <v>-1.7334348561240606E-3</v>
      </c>
      <c r="D324" s="13">
        <f>LN(B324/B323) - VLOOKUP(A324, 'Risk Free'!A$1:C$784, 3)/252</f>
        <v>-1.8159745386637431E-3</v>
      </c>
    </row>
    <row r="325" spans="1:4" x14ac:dyDescent="0.25">
      <c r="A325" s="1">
        <v>43641</v>
      </c>
      <c r="B325">
        <v>2917.38</v>
      </c>
      <c r="C325">
        <f t="shared" ref="C325:C388" si="5">LN(B325/B324)</f>
        <v>-9.5417023155633419E-3</v>
      </c>
      <c r="D325" s="13">
        <f>LN(B325/B324) - VLOOKUP(A325, 'Risk Free'!A$1:C$784, 3)/252</f>
        <v>-9.623845172706199E-3</v>
      </c>
    </row>
    <row r="326" spans="1:4" x14ac:dyDescent="0.25">
      <c r="A326" s="1">
        <v>43642</v>
      </c>
      <c r="B326">
        <v>2913.78</v>
      </c>
      <c r="C326">
        <f t="shared" si="5"/>
        <v>-1.2347459021461497E-3</v>
      </c>
      <c r="D326" s="13">
        <f>LN(B326/B325) - VLOOKUP(A326, 'Risk Free'!A$1:C$784, 3)/252</f>
        <v>-1.3180792354794829E-3</v>
      </c>
    </row>
    <row r="327" spans="1:4" x14ac:dyDescent="0.25">
      <c r="A327" s="1">
        <v>43643</v>
      </c>
      <c r="B327">
        <v>2924.92</v>
      </c>
      <c r="C327">
        <f t="shared" si="5"/>
        <v>3.8159225573172161E-3</v>
      </c>
      <c r="D327" s="13">
        <f>LN(B327/B326) - VLOOKUP(A327, 'Risk Free'!A$1:C$784, 3)/252</f>
        <v>3.7329860493807081E-3</v>
      </c>
    </row>
    <row r="328" spans="1:4" x14ac:dyDescent="0.25">
      <c r="A328" s="1">
        <v>43644</v>
      </c>
      <c r="B328">
        <v>2941.76</v>
      </c>
      <c r="C328">
        <f t="shared" si="5"/>
        <v>5.7409118108132217E-3</v>
      </c>
      <c r="D328" s="13">
        <f>LN(B328/B327) - VLOOKUP(A328, 'Risk Free'!A$1:C$784, 3)/252</f>
        <v>5.6583721282735394E-3</v>
      </c>
    </row>
    <row r="329" spans="1:4" x14ac:dyDescent="0.25">
      <c r="A329" s="1">
        <v>43647</v>
      </c>
      <c r="B329">
        <v>2964.33</v>
      </c>
      <c r="C329">
        <f t="shared" si="5"/>
        <v>7.6429955755801899E-3</v>
      </c>
      <c r="D329" s="13">
        <f>LN(B329/B328) - VLOOKUP(A329, 'Risk Free'!A$1:C$784, 3)/252</f>
        <v>7.5572812898659046E-3</v>
      </c>
    </row>
    <row r="330" spans="1:4" x14ac:dyDescent="0.25">
      <c r="A330" s="1">
        <v>43648</v>
      </c>
      <c r="B330">
        <v>2973.01</v>
      </c>
      <c r="C330">
        <f t="shared" si="5"/>
        <v>2.9238703472561083E-3</v>
      </c>
      <c r="D330" s="13">
        <f>LN(B330/B329) - VLOOKUP(A330, 'Risk Free'!A$1:C$784, 3)/252</f>
        <v>2.8385528869386478E-3</v>
      </c>
    </row>
    <row r="331" spans="1:4" x14ac:dyDescent="0.25">
      <c r="A331" s="1">
        <v>43649</v>
      </c>
      <c r="B331">
        <v>2995.82</v>
      </c>
      <c r="C331">
        <f t="shared" si="5"/>
        <v>7.6430761271929189E-3</v>
      </c>
      <c r="D331" s="13">
        <f>LN(B331/B330) - VLOOKUP(A331, 'Risk Free'!A$1:C$784, 3)/252</f>
        <v>7.5573618414786336E-3</v>
      </c>
    </row>
    <row r="332" spans="1:4" x14ac:dyDescent="0.25">
      <c r="A332" s="1">
        <v>43651</v>
      </c>
      <c r="B332">
        <v>2990.41</v>
      </c>
      <c r="C332">
        <f t="shared" si="5"/>
        <v>-1.8074819954691978E-3</v>
      </c>
      <c r="D332" s="13">
        <f>LN(B332/B331) - VLOOKUP(A332, 'Risk Free'!A$1:C$784, 3)/252</f>
        <v>-1.8939899319771344E-3</v>
      </c>
    </row>
    <row r="333" spans="1:4" x14ac:dyDescent="0.25">
      <c r="A333" s="1">
        <v>43654</v>
      </c>
      <c r="B333">
        <v>2975.95</v>
      </c>
      <c r="C333">
        <f t="shared" si="5"/>
        <v>-4.8471859933760311E-3</v>
      </c>
      <c r="D333" s="13">
        <f>LN(B333/B332) - VLOOKUP(A333, 'Risk Free'!A$1:C$784, 3)/252</f>
        <v>-4.9348844060744437E-3</v>
      </c>
    </row>
    <row r="334" spans="1:4" x14ac:dyDescent="0.25">
      <c r="A334" s="1">
        <v>43655</v>
      </c>
      <c r="B334">
        <v>2979.63</v>
      </c>
      <c r="C334">
        <f t="shared" si="5"/>
        <v>1.2358159804265049E-3</v>
      </c>
      <c r="D334" s="13">
        <f>LN(B334/B333) - VLOOKUP(A334, 'Risk Free'!A$1:C$784, 3)/252</f>
        <v>1.1481175677280921E-3</v>
      </c>
    </row>
    <row r="335" spans="1:4" x14ac:dyDescent="0.25">
      <c r="A335" s="1">
        <v>43656</v>
      </c>
      <c r="B335">
        <v>2993.07</v>
      </c>
      <c r="C335">
        <f t="shared" si="5"/>
        <v>4.5004847673177414E-3</v>
      </c>
      <c r="D335" s="13">
        <f>LN(B335/B334) - VLOOKUP(A335, 'Risk Free'!A$1:C$784, 3)/252</f>
        <v>4.4151673070002813E-3</v>
      </c>
    </row>
    <row r="336" spans="1:4" x14ac:dyDescent="0.25">
      <c r="A336" s="1">
        <v>43657</v>
      </c>
      <c r="B336">
        <v>2999.91</v>
      </c>
      <c r="C336">
        <f t="shared" si="5"/>
        <v>2.2826717159195975E-3</v>
      </c>
      <c r="D336" s="13">
        <f>LN(B336/B335) - VLOOKUP(A336, 'Risk Free'!A$1:C$784, 3)/252</f>
        <v>2.1985447317926132E-3</v>
      </c>
    </row>
    <row r="337" spans="1:4" x14ac:dyDescent="0.25">
      <c r="A337" s="1">
        <v>43658</v>
      </c>
      <c r="B337">
        <v>3013.77</v>
      </c>
      <c r="C337">
        <f t="shared" si="5"/>
        <v>4.6094985236418001E-3</v>
      </c>
      <c r="D337" s="13">
        <f>LN(B337/B336) - VLOOKUP(A337, 'Risk Free'!A$1:C$784, 3)/252</f>
        <v>4.5261651903084664E-3</v>
      </c>
    </row>
    <row r="338" spans="1:4" x14ac:dyDescent="0.25">
      <c r="A338" s="1">
        <v>43661</v>
      </c>
      <c r="B338">
        <v>3014.3</v>
      </c>
      <c r="C338">
        <f t="shared" si="5"/>
        <v>1.7584401022740885E-4</v>
      </c>
      <c r="D338" s="13">
        <f>LN(B338/B337) - VLOOKUP(A338, 'Risk Free'!A$1:C$784, 3)/252</f>
        <v>9.2113851497250128E-5</v>
      </c>
    </row>
    <row r="339" spans="1:4" x14ac:dyDescent="0.25">
      <c r="A339" s="1">
        <v>43662</v>
      </c>
      <c r="B339">
        <v>3004.04</v>
      </c>
      <c r="C339">
        <f t="shared" si="5"/>
        <v>-3.4095813595054242E-3</v>
      </c>
      <c r="D339" s="13">
        <f>LN(B339/B338) - VLOOKUP(A339, 'Risk Free'!A$1:C$784, 3)/252</f>
        <v>-3.4929146928387575E-3</v>
      </c>
    </row>
    <row r="340" spans="1:4" x14ac:dyDescent="0.25">
      <c r="A340" s="1">
        <v>43663</v>
      </c>
      <c r="B340">
        <v>2984.42</v>
      </c>
      <c r="C340">
        <f t="shared" si="5"/>
        <v>-6.5526262851549463E-3</v>
      </c>
      <c r="D340" s="13">
        <f>LN(B340/B339) - VLOOKUP(A340, 'Risk Free'!A$1:C$784, 3)/252</f>
        <v>-6.6355627930914539E-3</v>
      </c>
    </row>
    <row r="341" spans="1:4" x14ac:dyDescent="0.25">
      <c r="A341" s="1">
        <v>43664</v>
      </c>
      <c r="B341">
        <v>2995.11</v>
      </c>
      <c r="C341">
        <f t="shared" si="5"/>
        <v>3.5755356654507981E-3</v>
      </c>
      <c r="D341" s="13">
        <f>LN(B341/B340) - VLOOKUP(A341, 'Risk Free'!A$1:C$784, 3)/252</f>
        <v>3.4957737606888936E-3</v>
      </c>
    </row>
    <row r="342" spans="1:4" x14ac:dyDescent="0.25">
      <c r="A342" s="1">
        <v>43665</v>
      </c>
      <c r="B342">
        <v>2976.61</v>
      </c>
      <c r="C342">
        <f t="shared" si="5"/>
        <v>-6.1958896877547841E-3</v>
      </c>
      <c r="D342" s="13">
        <f>LN(B342/B341) - VLOOKUP(A342, 'Risk Free'!A$1:C$784, 3)/252</f>
        <v>-6.2760484179135139E-3</v>
      </c>
    </row>
    <row r="343" spans="1:4" x14ac:dyDescent="0.25">
      <c r="A343" s="1">
        <v>43668</v>
      </c>
      <c r="B343">
        <v>2985.03</v>
      </c>
      <c r="C343">
        <f t="shared" si="5"/>
        <v>2.8247279603128136E-3</v>
      </c>
      <c r="D343" s="13">
        <f>LN(B343/B342) - VLOOKUP(A343, 'Risk Free'!A$1:C$784, 3)/252</f>
        <v>2.7437755793604328E-3</v>
      </c>
    </row>
    <row r="344" spans="1:4" x14ac:dyDescent="0.25">
      <c r="A344" s="1">
        <v>43669</v>
      </c>
      <c r="B344">
        <v>3005.47</v>
      </c>
      <c r="C344">
        <f t="shared" si="5"/>
        <v>6.8241647017276323E-3</v>
      </c>
      <c r="D344" s="13">
        <f>LN(B344/B343) - VLOOKUP(A344, 'Risk Free'!A$1:C$784, 3)/252</f>
        <v>6.7440059715689026E-3</v>
      </c>
    </row>
    <row r="345" spans="1:4" x14ac:dyDescent="0.25">
      <c r="A345" s="1">
        <v>43670</v>
      </c>
      <c r="B345">
        <v>3019.56</v>
      </c>
      <c r="C345">
        <f t="shared" si="5"/>
        <v>4.6771636608934396E-3</v>
      </c>
      <c r="D345" s="13">
        <f>LN(B345/B344) - VLOOKUP(A345, 'Risk Free'!A$1:C$784, 3)/252</f>
        <v>4.5958144545442331E-3</v>
      </c>
    </row>
    <row r="346" spans="1:4" x14ac:dyDescent="0.25">
      <c r="A346" s="1">
        <v>43671</v>
      </c>
      <c r="B346">
        <v>3003.67</v>
      </c>
      <c r="C346">
        <f t="shared" si="5"/>
        <v>-5.276251069020221E-3</v>
      </c>
      <c r="D346" s="13">
        <f>LN(B346/B345) - VLOOKUP(A346, 'Risk Free'!A$1:C$784, 3)/252</f>
        <v>-5.3579971007662527E-3</v>
      </c>
    </row>
    <row r="347" spans="1:4" x14ac:dyDescent="0.25">
      <c r="A347" s="1">
        <v>43672</v>
      </c>
      <c r="B347">
        <v>3025.86</v>
      </c>
      <c r="C347">
        <f t="shared" si="5"/>
        <v>7.3604742596646913E-3</v>
      </c>
      <c r="D347" s="13">
        <f>LN(B347/B346) - VLOOKUP(A347, 'Risk Free'!A$1:C$784, 3)/252</f>
        <v>7.277934577125009E-3</v>
      </c>
    </row>
    <row r="348" spans="1:4" x14ac:dyDescent="0.25">
      <c r="A348" s="1">
        <v>43675</v>
      </c>
      <c r="B348">
        <v>3020.97</v>
      </c>
      <c r="C348">
        <f t="shared" si="5"/>
        <v>-1.6173767299502979E-3</v>
      </c>
      <c r="D348" s="13">
        <f>LN(B348/B347) - VLOOKUP(A348, 'Risk Free'!A$1:C$784, 3)/252</f>
        <v>-1.6995195870931552E-3</v>
      </c>
    </row>
    <row r="349" spans="1:4" x14ac:dyDescent="0.25">
      <c r="A349" s="1">
        <v>43676</v>
      </c>
      <c r="B349">
        <v>3013.18</v>
      </c>
      <c r="C349">
        <f t="shared" si="5"/>
        <v>-2.5819723830935032E-3</v>
      </c>
      <c r="D349" s="13">
        <f>LN(B349/B348) - VLOOKUP(A349, 'Risk Free'!A$1:C$784, 3)/252</f>
        <v>-2.662924764045884E-3</v>
      </c>
    </row>
    <row r="350" spans="1:4" x14ac:dyDescent="0.25">
      <c r="A350" s="1">
        <v>43677</v>
      </c>
      <c r="B350">
        <v>2980.38</v>
      </c>
      <c r="C350">
        <f t="shared" si="5"/>
        <v>-1.0945190319276599E-2</v>
      </c>
      <c r="D350" s="13">
        <f>LN(B350/B349) - VLOOKUP(A350, 'Risk Free'!A$1:C$784, 3)/252</f>
        <v>-1.102614270022898E-2</v>
      </c>
    </row>
    <row r="351" spans="1:4" x14ac:dyDescent="0.25">
      <c r="A351" s="1">
        <v>43678</v>
      </c>
      <c r="B351">
        <v>2953.56</v>
      </c>
      <c r="C351">
        <f t="shared" si="5"/>
        <v>-9.0395867268047228E-3</v>
      </c>
      <c r="D351" s="13">
        <f>LN(B351/B350) - VLOOKUP(A351, 'Risk Free'!A$1:C$784, 3)/252</f>
        <v>-9.1201422823602787E-3</v>
      </c>
    </row>
    <row r="352" spans="1:4" x14ac:dyDescent="0.25">
      <c r="A352" s="1">
        <v>43679</v>
      </c>
      <c r="B352">
        <v>2932.05</v>
      </c>
      <c r="C352">
        <f t="shared" si="5"/>
        <v>-7.3093853544549392E-3</v>
      </c>
      <c r="D352" s="13">
        <f>LN(B352/B351) - VLOOKUP(A352, 'Risk Free'!A$1:C$784, 3)/252</f>
        <v>-7.389544084613669E-3</v>
      </c>
    </row>
    <row r="353" spans="1:4" x14ac:dyDescent="0.25">
      <c r="A353" s="1">
        <v>43682</v>
      </c>
      <c r="B353">
        <v>2844.74</v>
      </c>
      <c r="C353">
        <f t="shared" si="5"/>
        <v>-3.0230162083586681E-2</v>
      </c>
      <c r="D353" s="13">
        <f>LN(B353/B352) - VLOOKUP(A353, 'Risk Free'!A$1:C$784, 3)/252</f>
        <v>-3.0309527162951759E-2</v>
      </c>
    </row>
    <row r="354" spans="1:4" x14ac:dyDescent="0.25">
      <c r="A354" s="1">
        <v>43683</v>
      </c>
      <c r="B354">
        <v>2881.77</v>
      </c>
      <c r="C354">
        <f t="shared" si="5"/>
        <v>1.2933013700777157E-2</v>
      </c>
      <c r="D354" s="13">
        <f>LN(B354/B353) - VLOOKUP(A354, 'Risk Free'!A$1:C$784, 3)/252</f>
        <v>1.2853251796015252E-2</v>
      </c>
    </row>
    <row r="355" spans="1:4" x14ac:dyDescent="0.25">
      <c r="A355" s="1">
        <v>43684</v>
      </c>
      <c r="B355">
        <v>2883.98</v>
      </c>
      <c r="C355">
        <f t="shared" si="5"/>
        <v>7.6659588370266651E-4</v>
      </c>
      <c r="D355" s="13">
        <f>LN(B355/B354) - VLOOKUP(A355, 'Risk Free'!A$1:C$784, 3)/252</f>
        <v>6.880244551312379E-4</v>
      </c>
    </row>
    <row r="356" spans="1:4" x14ac:dyDescent="0.25">
      <c r="A356" s="1">
        <v>43685</v>
      </c>
      <c r="B356">
        <v>2938.09</v>
      </c>
      <c r="C356">
        <f t="shared" si="5"/>
        <v>1.8588425780336086E-2</v>
      </c>
      <c r="D356" s="13">
        <f>LN(B356/B355) - VLOOKUP(A356, 'Risk Free'!A$1:C$784, 3)/252</f>
        <v>1.8509854351764658E-2</v>
      </c>
    </row>
    <row r="357" spans="1:4" x14ac:dyDescent="0.25">
      <c r="A357" s="1">
        <v>43686</v>
      </c>
      <c r="B357">
        <v>2918.65</v>
      </c>
      <c r="C357">
        <f t="shared" si="5"/>
        <v>-6.6385297600620738E-3</v>
      </c>
      <c r="D357" s="13">
        <f>LN(B357/B356) - VLOOKUP(A357, 'Risk Free'!A$1:C$784, 3)/252</f>
        <v>-6.716307537839852E-3</v>
      </c>
    </row>
    <row r="358" spans="1:4" x14ac:dyDescent="0.25">
      <c r="A358" s="1">
        <v>43689</v>
      </c>
      <c r="B358">
        <v>2883.09</v>
      </c>
      <c r="C358">
        <f t="shared" si="5"/>
        <v>-1.2258544955371096E-2</v>
      </c>
      <c r="D358" s="13">
        <f>LN(B358/B357) - VLOOKUP(A358, 'Risk Free'!A$1:C$784, 3)/252</f>
        <v>-1.2336322733148873E-2</v>
      </c>
    </row>
    <row r="359" spans="1:4" x14ac:dyDescent="0.25">
      <c r="A359" s="1">
        <v>43690</v>
      </c>
      <c r="B359">
        <v>2926.32</v>
      </c>
      <c r="C359">
        <f t="shared" si="5"/>
        <v>1.4883025287182453E-2</v>
      </c>
      <c r="D359" s="13">
        <f>LN(B359/B358) - VLOOKUP(A359, 'Risk Free'!A$1:C$784, 3)/252</f>
        <v>1.4805247509404675E-2</v>
      </c>
    </row>
    <row r="360" spans="1:4" x14ac:dyDescent="0.25">
      <c r="A360" s="1">
        <v>43691</v>
      </c>
      <c r="B360">
        <v>2840.6</v>
      </c>
      <c r="C360">
        <f t="shared" si="5"/>
        <v>-2.9730363473091367E-2</v>
      </c>
      <c r="D360" s="13">
        <f>LN(B360/B359) - VLOOKUP(A360, 'Risk Free'!A$1:C$784, 3)/252</f>
        <v>-2.9806553949281844E-2</v>
      </c>
    </row>
    <row r="361" spans="1:4" x14ac:dyDescent="0.25">
      <c r="A361" s="1">
        <v>43692</v>
      </c>
      <c r="B361">
        <v>2847.6</v>
      </c>
      <c r="C361">
        <f t="shared" si="5"/>
        <v>2.461236782690441E-3</v>
      </c>
      <c r="D361" s="13">
        <f>LN(B361/B360) - VLOOKUP(A361, 'Risk Free'!A$1:C$784, 3)/252</f>
        <v>2.387030433484092E-3</v>
      </c>
    </row>
    <row r="362" spans="1:4" x14ac:dyDescent="0.25">
      <c r="A362" s="1">
        <v>43693</v>
      </c>
      <c r="B362">
        <v>2888.68</v>
      </c>
      <c r="C362">
        <f t="shared" si="5"/>
        <v>1.4323116131046663E-2</v>
      </c>
      <c r="D362" s="13">
        <f>LN(B362/B361) - VLOOKUP(A362, 'Risk Free'!A$1:C$784, 3)/252</f>
        <v>1.4250497083427616E-2</v>
      </c>
    </row>
    <row r="363" spans="1:4" x14ac:dyDescent="0.25">
      <c r="A363" s="1">
        <v>43696</v>
      </c>
      <c r="B363">
        <v>2923.65</v>
      </c>
      <c r="C363">
        <f t="shared" si="5"/>
        <v>1.2033185301994735E-2</v>
      </c>
      <c r="D363" s="13">
        <f>LN(B363/B362) - VLOOKUP(A363, 'Risk Free'!A$1:C$784, 3)/252</f>
        <v>1.1957788476597909E-2</v>
      </c>
    </row>
    <row r="364" spans="1:4" x14ac:dyDescent="0.25">
      <c r="A364" s="1">
        <v>43697</v>
      </c>
      <c r="B364">
        <v>2900.51</v>
      </c>
      <c r="C364">
        <f t="shared" si="5"/>
        <v>-7.9462520811493E-3</v>
      </c>
      <c r="D364" s="13">
        <f>LN(B364/B363) - VLOOKUP(A364, 'Risk Free'!A$1:C$784, 3)/252</f>
        <v>-8.0216489065461256E-3</v>
      </c>
    </row>
    <row r="365" spans="1:4" x14ac:dyDescent="0.25">
      <c r="A365" s="1">
        <v>43698</v>
      </c>
      <c r="B365">
        <v>2924.43</v>
      </c>
      <c r="C365">
        <f t="shared" si="5"/>
        <v>8.2130062994995642E-3</v>
      </c>
      <c r="D365" s="13">
        <f>LN(B365/B364) - VLOOKUP(A365, 'Risk Free'!A$1:C$784, 3)/252</f>
        <v>8.1364189979122627E-3</v>
      </c>
    </row>
    <row r="366" spans="1:4" x14ac:dyDescent="0.25">
      <c r="A366" s="1">
        <v>43699</v>
      </c>
      <c r="B366">
        <v>2922.95</v>
      </c>
      <c r="C366">
        <f t="shared" si="5"/>
        <v>-5.0620962947638712E-4</v>
      </c>
      <c r="D366" s="13">
        <f>LN(B366/B365) - VLOOKUP(A366, 'Risk Free'!A$1:C$784, 3)/252</f>
        <v>-5.8398740725416486E-4</v>
      </c>
    </row>
    <row r="367" spans="1:4" x14ac:dyDescent="0.25">
      <c r="A367" s="1">
        <v>43700</v>
      </c>
      <c r="B367">
        <v>2847.11</v>
      </c>
      <c r="C367">
        <f t="shared" si="5"/>
        <v>-2.6288935558066755E-2</v>
      </c>
      <c r="D367" s="13">
        <f>LN(B367/B366) - VLOOKUP(A367, 'Risk Free'!A$1:C$784, 3)/252</f>
        <v>-2.6365522859654059E-2</v>
      </c>
    </row>
    <row r="368" spans="1:4" x14ac:dyDescent="0.25">
      <c r="A368" s="1">
        <v>43703</v>
      </c>
      <c r="B368">
        <v>2878.38</v>
      </c>
      <c r="C368">
        <f t="shared" si="5"/>
        <v>1.0923191173948981E-2</v>
      </c>
      <c r="D368" s="13">
        <f>LN(B368/B367) - VLOOKUP(A368, 'Risk Free'!A$1:C$784, 3)/252</f>
        <v>1.0845413396171203E-2</v>
      </c>
    </row>
    <row r="369" spans="1:4" x14ac:dyDescent="0.25">
      <c r="A369" s="1">
        <v>43704</v>
      </c>
      <c r="B369">
        <v>2869.16</v>
      </c>
      <c r="C369">
        <f t="shared" si="5"/>
        <v>-3.2083318806849889E-3</v>
      </c>
      <c r="D369" s="13">
        <f>LN(B369/B368) - VLOOKUP(A369, 'Risk Free'!A$1:C$784, 3)/252</f>
        <v>-3.2853160076691161E-3</v>
      </c>
    </row>
    <row r="370" spans="1:4" x14ac:dyDescent="0.25">
      <c r="A370" s="1">
        <v>43705</v>
      </c>
      <c r="B370">
        <v>2887.94</v>
      </c>
      <c r="C370">
        <f t="shared" si="5"/>
        <v>6.52414118680143E-3</v>
      </c>
      <c r="D370" s="13">
        <f>LN(B370/B369) - VLOOKUP(A370, 'Risk Free'!A$1:C$784, 3)/252</f>
        <v>6.446760234420478E-3</v>
      </c>
    </row>
    <row r="371" spans="1:4" x14ac:dyDescent="0.25">
      <c r="A371" s="1">
        <v>43706</v>
      </c>
      <c r="B371">
        <v>2924.58</v>
      </c>
      <c r="C371">
        <f t="shared" si="5"/>
        <v>1.260743543874108E-2</v>
      </c>
      <c r="D371" s="13">
        <f>LN(B371/B370) - VLOOKUP(A371, 'Risk Free'!A$1:C$784, 3)/252</f>
        <v>1.2530054486360128E-2</v>
      </c>
    </row>
    <row r="372" spans="1:4" x14ac:dyDescent="0.25">
      <c r="A372" s="1">
        <v>43707</v>
      </c>
      <c r="B372">
        <v>2926.46</v>
      </c>
      <c r="C372">
        <f t="shared" si="5"/>
        <v>6.4262082115234761E-4</v>
      </c>
      <c r="D372" s="13">
        <f>LN(B372/B371) - VLOOKUP(A372, 'Risk Free'!A$1:C$784, 3)/252</f>
        <v>5.6523986877139525E-4</v>
      </c>
    </row>
    <row r="373" spans="1:4" x14ac:dyDescent="0.25">
      <c r="A373" s="1">
        <v>43711</v>
      </c>
      <c r="B373">
        <v>2906.27</v>
      </c>
      <c r="C373">
        <f t="shared" si="5"/>
        <v>-6.9230294011075758E-3</v>
      </c>
      <c r="D373" s="13">
        <f>LN(B373/B372) - VLOOKUP(A373, 'Risk Free'!A$1:C$784, 3)/252</f>
        <v>-7.0000135280917026E-3</v>
      </c>
    </row>
    <row r="374" spans="1:4" x14ac:dyDescent="0.25">
      <c r="A374" s="1">
        <v>43712</v>
      </c>
      <c r="B374">
        <v>2937.78</v>
      </c>
      <c r="C374">
        <f t="shared" si="5"/>
        <v>1.0783722026351545E-2</v>
      </c>
      <c r="D374" s="13">
        <f>LN(B374/B373) - VLOOKUP(A374, 'Risk Free'!A$1:C$784, 3)/252</f>
        <v>1.0707134724764244E-2</v>
      </c>
    </row>
    <row r="375" spans="1:4" x14ac:dyDescent="0.25">
      <c r="A375" s="1">
        <v>43713</v>
      </c>
      <c r="B375">
        <v>2976</v>
      </c>
      <c r="C375">
        <f t="shared" si="5"/>
        <v>1.2925922894213253E-2</v>
      </c>
      <c r="D375" s="13">
        <f>LN(B375/B374) - VLOOKUP(A375, 'Risk Free'!A$1:C$784, 3)/252</f>
        <v>1.2849335592625952E-2</v>
      </c>
    </row>
    <row r="376" spans="1:4" x14ac:dyDescent="0.25">
      <c r="A376" s="1">
        <v>43714</v>
      </c>
      <c r="B376">
        <v>2978.71</v>
      </c>
      <c r="C376">
        <f t="shared" si="5"/>
        <v>9.1020391827530893E-4</v>
      </c>
      <c r="D376" s="13">
        <f>LN(B376/B375) - VLOOKUP(A376, 'Risk Free'!A$1:C$784, 3)/252</f>
        <v>8.340134420848327E-4</v>
      </c>
    </row>
    <row r="377" spans="1:4" x14ac:dyDescent="0.25">
      <c r="A377" s="1">
        <v>43717</v>
      </c>
      <c r="B377">
        <v>2978.43</v>
      </c>
      <c r="C377">
        <f t="shared" si="5"/>
        <v>-9.4004841318652159E-5</v>
      </c>
      <c r="D377" s="13">
        <f>LN(B377/B376) - VLOOKUP(A377, 'Risk Free'!A$1:C$784, 3)/252</f>
        <v>-1.7019531750912836E-4</v>
      </c>
    </row>
    <row r="378" spans="1:4" x14ac:dyDescent="0.25">
      <c r="A378" s="1">
        <v>43718</v>
      </c>
      <c r="B378">
        <v>2979.39</v>
      </c>
      <c r="C378">
        <f t="shared" si="5"/>
        <v>3.2226552944139824E-4</v>
      </c>
      <c r="D378" s="13">
        <f>LN(B378/B377) - VLOOKUP(A378, 'Risk Free'!A$1:C$784, 3)/252</f>
        <v>2.4647187864774745E-4</v>
      </c>
    </row>
    <row r="379" spans="1:4" x14ac:dyDescent="0.25">
      <c r="A379" s="1">
        <v>43719</v>
      </c>
      <c r="B379">
        <v>3000.93</v>
      </c>
      <c r="C379">
        <f t="shared" si="5"/>
        <v>7.2036590507942328E-3</v>
      </c>
      <c r="D379" s="13">
        <f>LN(B379/B378) - VLOOKUP(A379, 'Risk Free'!A$1:C$784, 3)/252</f>
        <v>7.1274685746037566E-3</v>
      </c>
    </row>
    <row r="380" spans="1:4" x14ac:dyDescent="0.25">
      <c r="A380" s="1">
        <v>43720</v>
      </c>
      <c r="B380">
        <v>3009.57</v>
      </c>
      <c r="C380">
        <f t="shared" si="5"/>
        <v>2.8749707848360149E-3</v>
      </c>
      <c r="D380" s="13">
        <f>LN(B380/B379) - VLOOKUP(A380, 'Risk Free'!A$1:C$784, 3)/252</f>
        <v>2.7991771340423639E-3</v>
      </c>
    </row>
    <row r="381" spans="1:4" x14ac:dyDescent="0.25">
      <c r="A381" s="1">
        <v>43721</v>
      </c>
      <c r="B381">
        <v>3007.39</v>
      </c>
      <c r="C381">
        <f t="shared" si="5"/>
        <v>-7.2461844366199951E-4</v>
      </c>
      <c r="D381" s="13">
        <f>LN(B381/B380) - VLOOKUP(A381, 'Risk Free'!A$1:C$784, 3)/252</f>
        <v>-8.0080891985247573E-4</v>
      </c>
    </row>
    <row r="382" spans="1:4" x14ac:dyDescent="0.25">
      <c r="A382" s="1">
        <v>43724</v>
      </c>
      <c r="B382">
        <v>2997.96</v>
      </c>
      <c r="C382">
        <f t="shared" si="5"/>
        <v>-3.1405356059661417E-3</v>
      </c>
      <c r="D382" s="13">
        <f>LN(B382/B381) - VLOOKUP(A382, 'Risk Free'!A$1:C$784, 3)/252</f>
        <v>-3.2179165583470942E-3</v>
      </c>
    </row>
    <row r="383" spans="1:4" x14ac:dyDescent="0.25">
      <c r="A383" s="1">
        <v>43725</v>
      </c>
      <c r="B383">
        <v>3005.7</v>
      </c>
      <c r="C383">
        <f t="shared" si="5"/>
        <v>2.5784285879443072E-3</v>
      </c>
      <c r="D383" s="13">
        <f>LN(B383/B382) - VLOOKUP(A383, 'Risk Free'!A$1:C$784, 3)/252</f>
        <v>2.5010476355633547E-3</v>
      </c>
    </row>
    <row r="384" spans="1:4" x14ac:dyDescent="0.25">
      <c r="A384" s="1">
        <v>43726</v>
      </c>
      <c r="B384">
        <v>3006.73</v>
      </c>
      <c r="C384">
        <f t="shared" si="5"/>
        <v>3.4262353493549175E-4</v>
      </c>
      <c r="D384" s="13">
        <f>LN(B384/B383) - VLOOKUP(A384, 'Risk Free'!A$1:C$784, 3)/252</f>
        <v>2.6682988414184096E-4</v>
      </c>
    </row>
    <row r="385" spans="1:4" x14ac:dyDescent="0.25">
      <c r="A385" s="1">
        <v>43727</v>
      </c>
      <c r="B385">
        <v>3006.79</v>
      </c>
      <c r="C385">
        <f t="shared" si="5"/>
        <v>1.9955034655944141E-5</v>
      </c>
      <c r="D385" s="13">
        <f>LN(B385/B384) - VLOOKUP(A385, 'Risk Free'!A$1:C$784, 3)/252</f>
        <v>-5.5044965344055869E-5</v>
      </c>
    </row>
    <row r="386" spans="1:4" x14ac:dyDescent="0.25">
      <c r="A386" s="1">
        <v>43728</v>
      </c>
      <c r="B386">
        <v>2992.07</v>
      </c>
      <c r="C386">
        <f t="shared" si="5"/>
        <v>-4.9076089603009186E-3</v>
      </c>
      <c r="D386" s="13">
        <f>LN(B386/B385) - VLOOKUP(A386, 'Risk Free'!A$1:C$784, 3)/252</f>
        <v>-4.9818153095072676E-3</v>
      </c>
    </row>
    <row r="387" spans="1:4" x14ac:dyDescent="0.25">
      <c r="A387" s="1">
        <v>43731</v>
      </c>
      <c r="B387">
        <v>2991.78</v>
      </c>
      <c r="C387">
        <f t="shared" si="5"/>
        <v>-9.6927563433914354E-5</v>
      </c>
      <c r="D387" s="13">
        <f>LN(B387/B386) - VLOOKUP(A387, 'Risk Free'!A$1:C$784, 3)/252</f>
        <v>-1.7232438883073975E-4</v>
      </c>
    </row>
    <row r="388" spans="1:4" x14ac:dyDescent="0.25">
      <c r="A388" s="1">
        <v>43732</v>
      </c>
      <c r="B388">
        <v>2966.6</v>
      </c>
      <c r="C388">
        <f t="shared" si="5"/>
        <v>-8.4520120896715845E-3</v>
      </c>
      <c r="D388" s="13">
        <f>LN(B388/B387) - VLOOKUP(A388, 'Risk Free'!A$1:C$784, 3)/252</f>
        <v>-8.5266152642747596E-3</v>
      </c>
    </row>
    <row r="389" spans="1:4" x14ac:dyDescent="0.25">
      <c r="A389" s="1">
        <v>43733</v>
      </c>
      <c r="B389">
        <v>2984.87</v>
      </c>
      <c r="C389">
        <f t="shared" ref="C389:C452" si="6">LN(B389/B388)</f>
        <v>6.1396789000371316E-3</v>
      </c>
      <c r="D389" s="13">
        <f>LN(B389/B388) - VLOOKUP(A389, 'Risk Free'!A$1:C$784, 3)/252</f>
        <v>6.0662662016244331E-3</v>
      </c>
    </row>
    <row r="390" spans="1:4" x14ac:dyDescent="0.25">
      <c r="A390" s="1">
        <v>43734</v>
      </c>
      <c r="B390">
        <v>2977.62</v>
      </c>
      <c r="C390">
        <f t="shared" si="6"/>
        <v>-2.4318711052058748E-3</v>
      </c>
      <c r="D390" s="13">
        <f>LN(B390/B389) - VLOOKUP(A390, 'Risk Free'!A$1:C$784, 3)/252</f>
        <v>-2.5029028512376207E-3</v>
      </c>
    </row>
    <row r="391" spans="1:4" x14ac:dyDescent="0.25">
      <c r="A391" s="1">
        <v>43735</v>
      </c>
      <c r="B391">
        <v>2961.79</v>
      </c>
      <c r="C391">
        <f t="shared" si="6"/>
        <v>-5.3305084118475841E-3</v>
      </c>
      <c r="D391" s="13">
        <f>LN(B391/B390) - VLOOKUP(A391, 'Risk Free'!A$1:C$784, 3)/252</f>
        <v>-5.4003496816888543E-3</v>
      </c>
    </row>
    <row r="392" spans="1:4" x14ac:dyDescent="0.25">
      <c r="A392" s="1">
        <v>43738</v>
      </c>
      <c r="B392">
        <v>2976.74</v>
      </c>
      <c r="C392">
        <f t="shared" si="6"/>
        <v>5.0349266847075358E-3</v>
      </c>
      <c r="D392" s="13">
        <f>LN(B392/B391) - VLOOKUP(A392, 'Risk Free'!A$1:C$784, 3)/252</f>
        <v>4.9619108116916626E-3</v>
      </c>
    </row>
    <row r="393" spans="1:4" x14ac:dyDescent="0.25">
      <c r="A393" s="1">
        <v>43739</v>
      </c>
      <c r="B393">
        <v>2940.25</v>
      </c>
      <c r="C393">
        <f t="shared" si="6"/>
        <v>-1.2334130226057026E-2</v>
      </c>
      <c r="D393" s="13">
        <f>LN(B393/B392) - VLOOKUP(A393, 'Risk Free'!A$1:C$784, 3)/252</f>
        <v>-1.2404765146691947E-2</v>
      </c>
    </row>
    <row r="394" spans="1:4" x14ac:dyDescent="0.25">
      <c r="A394" s="1">
        <v>43740</v>
      </c>
      <c r="B394">
        <v>2887.61</v>
      </c>
      <c r="C394">
        <f t="shared" si="6"/>
        <v>-1.806544138860686E-2</v>
      </c>
      <c r="D394" s="13">
        <f>LN(B394/B393) - VLOOKUP(A394, 'Risk Free'!A$1:C$784, 3)/252</f>
        <v>-1.8134885833051305E-2</v>
      </c>
    </row>
    <row r="395" spans="1:4" x14ac:dyDescent="0.25">
      <c r="A395" s="1">
        <v>43741</v>
      </c>
      <c r="B395">
        <v>2910.63</v>
      </c>
      <c r="C395">
        <f t="shared" si="6"/>
        <v>7.9403822367327143E-3</v>
      </c>
      <c r="D395" s="13">
        <f>LN(B395/B394) - VLOOKUP(A395, 'Risk Free'!A$1:C$784, 3)/252</f>
        <v>7.8741123954628733E-3</v>
      </c>
    </row>
    <row r="396" spans="1:4" x14ac:dyDescent="0.25">
      <c r="A396" s="1">
        <v>43742</v>
      </c>
      <c r="B396">
        <v>2952.01</v>
      </c>
      <c r="C396">
        <f t="shared" si="6"/>
        <v>1.41167416692291E-2</v>
      </c>
      <c r="D396" s="13">
        <f>LN(B396/B395) - VLOOKUP(A396, 'Risk Free'!A$1:C$784, 3)/252</f>
        <v>1.4050075002562433E-2</v>
      </c>
    </row>
    <row r="397" spans="1:4" x14ac:dyDescent="0.25">
      <c r="A397" s="1">
        <v>43745</v>
      </c>
      <c r="B397">
        <v>2938.79</v>
      </c>
      <c r="C397">
        <f t="shared" si="6"/>
        <v>-4.4883622575893614E-3</v>
      </c>
      <c r="D397" s="13">
        <f>LN(B397/B396) - VLOOKUP(A397, 'Risk Free'!A$1:C$784, 3)/252</f>
        <v>-4.5562194004465043E-3</v>
      </c>
    </row>
    <row r="398" spans="1:4" x14ac:dyDescent="0.25">
      <c r="A398" s="1">
        <v>43746</v>
      </c>
      <c r="B398">
        <v>2893.06</v>
      </c>
      <c r="C398">
        <f t="shared" si="6"/>
        <v>-1.5683166513284146E-2</v>
      </c>
      <c r="D398" s="13">
        <f>LN(B398/B397) - VLOOKUP(A398, 'Risk Free'!A$1:C$784, 3)/252</f>
        <v>-1.5749833179950812E-2</v>
      </c>
    </row>
    <row r="399" spans="1:4" x14ac:dyDescent="0.25">
      <c r="A399" s="1">
        <v>43747</v>
      </c>
      <c r="B399">
        <v>2919.4</v>
      </c>
      <c r="C399">
        <f t="shared" si="6"/>
        <v>9.063350218850439E-3</v>
      </c>
      <c r="D399" s="13">
        <f>LN(B399/B398) - VLOOKUP(A399, 'Risk Free'!A$1:C$784, 3)/252</f>
        <v>8.9974772029774233E-3</v>
      </c>
    </row>
    <row r="400" spans="1:4" x14ac:dyDescent="0.25">
      <c r="A400" s="1">
        <v>43748</v>
      </c>
      <c r="B400">
        <v>2938.13</v>
      </c>
      <c r="C400">
        <f t="shared" si="6"/>
        <v>6.3952088460510412E-3</v>
      </c>
      <c r="D400" s="13">
        <f>LN(B400/B399) - VLOOKUP(A400, 'Risk Free'!A$1:C$784, 3)/252</f>
        <v>6.3297326555748507E-3</v>
      </c>
    </row>
    <row r="401" spans="1:4" x14ac:dyDescent="0.25">
      <c r="A401" s="1">
        <v>43749</v>
      </c>
      <c r="B401">
        <v>2970.27</v>
      </c>
      <c r="C401">
        <f t="shared" si="6"/>
        <v>1.0879533213144676E-2</v>
      </c>
      <c r="D401" s="13">
        <f>LN(B401/B400) - VLOOKUP(A401, 'Risk Free'!A$1:C$784, 3)/252</f>
        <v>1.0814057022668485E-2</v>
      </c>
    </row>
    <row r="402" spans="1:4" x14ac:dyDescent="0.25">
      <c r="A402" s="1">
        <v>43752</v>
      </c>
      <c r="B402">
        <v>2966.15</v>
      </c>
      <c r="C402">
        <f t="shared" si="6"/>
        <v>-1.3880421740668583E-3</v>
      </c>
      <c r="D402" s="13"/>
    </row>
    <row r="403" spans="1:4" x14ac:dyDescent="0.25">
      <c r="A403" s="1">
        <v>43753</v>
      </c>
      <c r="B403">
        <v>2995.68</v>
      </c>
      <c r="C403">
        <f t="shared" si="6"/>
        <v>9.906435272235942E-3</v>
      </c>
      <c r="D403" s="13">
        <f>LN(B403/B402) - VLOOKUP(A403, 'Risk Free'!A$1:C$784, 3)/252</f>
        <v>9.8413559071565768E-3</v>
      </c>
    </row>
    <row r="404" spans="1:4" x14ac:dyDescent="0.25">
      <c r="A404" s="1">
        <v>43754</v>
      </c>
      <c r="B404">
        <v>2989.69</v>
      </c>
      <c r="C404">
        <f t="shared" si="6"/>
        <v>-2.0015477739079852E-3</v>
      </c>
      <c r="D404" s="13">
        <f>LN(B404/B403) - VLOOKUP(A404, 'Risk Free'!A$1:C$784, 3)/252</f>
        <v>-2.0662303135905247E-3</v>
      </c>
    </row>
    <row r="405" spans="1:4" x14ac:dyDescent="0.25">
      <c r="A405" s="1">
        <v>43755</v>
      </c>
      <c r="B405">
        <v>2997.95</v>
      </c>
      <c r="C405">
        <f t="shared" si="6"/>
        <v>2.759018658342625E-3</v>
      </c>
      <c r="D405" s="13">
        <f>LN(B405/B404) - VLOOKUP(A405, 'Risk Free'!A$1:C$784, 3)/252</f>
        <v>2.6943361186600855E-3</v>
      </c>
    </row>
    <row r="406" spans="1:4" x14ac:dyDescent="0.25">
      <c r="A406" s="1">
        <v>43756</v>
      </c>
      <c r="B406">
        <v>2986.2</v>
      </c>
      <c r="C406">
        <f t="shared" si="6"/>
        <v>-3.927045645713622E-3</v>
      </c>
      <c r="D406" s="13">
        <f>LN(B406/B405) - VLOOKUP(A406, 'Risk Free'!A$1:C$784, 3)/252</f>
        <v>-3.9917281853961619E-3</v>
      </c>
    </row>
    <row r="407" spans="1:4" x14ac:dyDescent="0.25">
      <c r="A407" s="1">
        <v>43759</v>
      </c>
      <c r="B407">
        <v>3006.72</v>
      </c>
      <c r="C407">
        <f t="shared" si="6"/>
        <v>6.8481074978751595E-3</v>
      </c>
      <c r="D407" s="13">
        <f>LN(B407/B406) - VLOOKUP(A407, 'Risk Free'!A$1:C$784, 3)/252</f>
        <v>6.7830281327957943E-3</v>
      </c>
    </row>
    <row r="408" spans="1:4" x14ac:dyDescent="0.25">
      <c r="A408" s="1">
        <v>43760</v>
      </c>
      <c r="B408">
        <v>2995.99</v>
      </c>
      <c r="C408">
        <f t="shared" si="6"/>
        <v>-3.5750557426104746E-3</v>
      </c>
      <c r="D408" s="13">
        <f>LN(B408/B407) - VLOOKUP(A408, 'Risk Free'!A$1:C$784, 3)/252</f>
        <v>-3.6393414568961888E-3</v>
      </c>
    </row>
    <row r="409" spans="1:4" x14ac:dyDescent="0.25">
      <c r="A409" s="1">
        <v>43761</v>
      </c>
      <c r="B409">
        <v>3004.52</v>
      </c>
      <c r="C409">
        <f t="shared" si="6"/>
        <v>2.8430935856431803E-3</v>
      </c>
      <c r="D409" s="13">
        <f>LN(B409/B408) - VLOOKUP(A409, 'Risk Free'!A$1:C$784, 3)/252</f>
        <v>2.7788078713574661E-3</v>
      </c>
    </row>
    <row r="410" spans="1:4" x14ac:dyDescent="0.25">
      <c r="A410" s="1">
        <v>43762</v>
      </c>
      <c r="B410">
        <v>3010.29</v>
      </c>
      <c r="C410">
        <f t="shared" si="6"/>
        <v>1.9185981834693214E-3</v>
      </c>
      <c r="D410" s="13">
        <f>LN(B410/B409) - VLOOKUP(A410, 'Risk Free'!A$1:C$784, 3)/252</f>
        <v>1.8535188183899562E-3</v>
      </c>
    </row>
    <row r="411" spans="1:4" x14ac:dyDescent="0.25">
      <c r="A411" s="1">
        <v>43763</v>
      </c>
      <c r="B411">
        <v>3022.55</v>
      </c>
      <c r="C411">
        <f t="shared" si="6"/>
        <v>4.0644263323678705E-3</v>
      </c>
      <c r="D411" s="13">
        <f>LN(B411/B410) - VLOOKUP(A411, 'Risk Free'!A$1:C$784, 3)/252</f>
        <v>3.9997437926853306E-3</v>
      </c>
    </row>
    <row r="412" spans="1:4" x14ac:dyDescent="0.25">
      <c r="A412" s="1">
        <v>43766</v>
      </c>
      <c r="B412">
        <v>3039.42</v>
      </c>
      <c r="C412">
        <f t="shared" si="6"/>
        <v>5.5658617746479786E-3</v>
      </c>
      <c r="D412" s="13">
        <f>LN(B412/B411) - VLOOKUP(A412, 'Risk Free'!A$1:C$784, 3)/252</f>
        <v>5.501576060362264E-3</v>
      </c>
    </row>
    <row r="413" spans="1:4" x14ac:dyDescent="0.25">
      <c r="A413" s="1">
        <v>43767</v>
      </c>
      <c r="B413">
        <v>3036.89</v>
      </c>
      <c r="C413">
        <f t="shared" si="6"/>
        <v>-8.3274228806782234E-4</v>
      </c>
      <c r="D413" s="13">
        <f>LN(B413/B412) - VLOOKUP(A413, 'Risk Free'!A$1:C$784, 3)/252</f>
        <v>-8.9623435155988579E-4</v>
      </c>
    </row>
    <row r="414" spans="1:4" x14ac:dyDescent="0.25">
      <c r="A414" s="1">
        <v>43768</v>
      </c>
      <c r="B414">
        <v>3046.77</v>
      </c>
      <c r="C414">
        <f t="shared" si="6"/>
        <v>3.2480476180495634E-3</v>
      </c>
      <c r="D414" s="13">
        <f>LN(B414/B413) - VLOOKUP(A414, 'Risk Free'!A$1:C$784, 3)/252</f>
        <v>3.1849523799543254E-3</v>
      </c>
    </row>
    <row r="415" spans="1:4" x14ac:dyDescent="0.25">
      <c r="A415" s="1">
        <v>43769</v>
      </c>
      <c r="B415">
        <v>3037.56</v>
      </c>
      <c r="C415">
        <f t="shared" si="6"/>
        <v>-3.0274515138039699E-3</v>
      </c>
      <c r="D415" s="13">
        <f>LN(B415/B414) - VLOOKUP(A415, 'Risk Free'!A$1:C$784, 3)/252</f>
        <v>-3.0873721487246048E-3</v>
      </c>
    </row>
    <row r="416" spans="1:4" x14ac:dyDescent="0.25">
      <c r="A416" s="1">
        <v>43770</v>
      </c>
      <c r="B416">
        <v>3066.91</v>
      </c>
      <c r="C416">
        <f t="shared" si="6"/>
        <v>9.615978507102713E-3</v>
      </c>
      <c r="D416" s="13">
        <f>LN(B416/B415) - VLOOKUP(A416, 'Risk Free'!A$1:C$784, 3)/252</f>
        <v>9.5568515229757286E-3</v>
      </c>
    </row>
    <row r="417" spans="1:4" x14ac:dyDescent="0.25">
      <c r="A417" s="1">
        <v>43773</v>
      </c>
      <c r="B417">
        <v>3078.27</v>
      </c>
      <c r="C417">
        <f t="shared" si="6"/>
        <v>3.6972108027207482E-3</v>
      </c>
      <c r="D417" s="13">
        <f>LN(B417/B416) - VLOOKUP(A417, 'Risk Free'!A$1:C$784, 3)/252</f>
        <v>3.6376869931969385E-3</v>
      </c>
    </row>
    <row r="418" spans="1:4" x14ac:dyDescent="0.25">
      <c r="A418" s="1">
        <v>43774</v>
      </c>
      <c r="B418">
        <v>3074.62</v>
      </c>
      <c r="C418">
        <f t="shared" si="6"/>
        <v>-1.1864344814073249E-3</v>
      </c>
      <c r="D418" s="13">
        <f>LN(B418/B417) - VLOOKUP(A418, 'Risk Free'!A$1:C$784, 3)/252</f>
        <v>-1.2471487671216106E-3</v>
      </c>
    </row>
    <row r="419" spans="1:4" x14ac:dyDescent="0.25">
      <c r="A419" s="1">
        <v>43775</v>
      </c>
      <c r="B419">
        <v>3076.78</v>
      </c>
      <c r="C419">
        <f t="shared" si="6"/>
        <v>7.0227918482797182E-4</v>
      </c>
      <c r="D419" s="13">
        <f>LN(B419/B418) - VLOOKUP(A419, 'Risk Free'!A$1:C$784, 3)/252</f>
        <v>6.4156489911368613E-4</v>
      </c>
    </row>
    <row r="420" spans="1:4" x14ac:dyDescent="0.25">
      <c r="A420" s="1">
        <v>43776</v>
      </c>
      <c r="B420">
        <v>3085.18</v>
      </c>
      <c r="C420">
        <f t="shared" si="6"/>
        <v>2.7264069235454487E-3</v>
      </c>
      <c r="D420" s="13">
        <f>LN(B420/B419) - VLOOKUP(A420, 'Risk Free'!A$1:C$784, 3)/252</f>
        <v>2.6656926378311628E-3</v>
      </c>
    </row>
    <row r="421" spans="1:4" x14ac:dyDescent="0.25">
      <c r="A421" s="1">
        <v>43777</v>
      </c>
      <c r="B421">
        <v>3093.08</v>
      </c>
      <c r="C421">
        <f t="shared" si="6"/>
        <v>2.5573557297830268E-3</v>
      </c>
      <c r="D421" s="13">
        <f>LN(B421/B420) - VLOOKUP(A421, 'Risk Free'!A$1:C$784, 3)/252</f>
        <v>2.4970382694655666E-3</v>
      </c>
    </row>
    <row r="422" spans="1:4" x14ac:dyDescent="0.25">
      <c r="A422" s="1">
        <v>43780</v>
      </c>
      <c r="B422">
        <v>3087.01</v>
      </c>
      <c r="C422">
        <f t="shared" si="6"/>
        <v>-1.9643733187996349E-3</v>
      </c>
      <c r="D422" s="13"/>
    </row>
    <row r="423" spans="1:4" x14ac:dyDescent="0.25">
      <c r="A423" s="1">
        <v>43781</v>
      </c>
      <c r="B423">
        <v>3091.84</v>
      </c>
      <c r="C423">
        <f t="shared" si="6"/>
        <v>1.5633980380800601E-3</v>
      </c>
      <c r="D423" s="13">
        <f>LN(B423/B422) - VLOOKUP(A423, 'Risk Free'!A$1:C$784, 3)/252</f>
        <v>1.5014932761752981E-3</v>
      </c>
    </row>
    <row r="424" spans="1:4" x14ac:dyDescent="0.25">
      <c r="A424" s="1">
        <v>43782</v>
      </c>
      <c r="B424">
        <v>3094.04</v>
      </c>
      <c r="C424">
        <f t="shared" si="6"/>
        <v>7.1129737167743444E-4</v>
      </c>
      <c r="D424" s="13">
        <f>LN(B424/B423) - VLOOKUP(A424, 'Risk Free'!A$1:C$784, 3)/252</f>
        <v>6.5018626056632337E-4</v>
      </c>
    </row>
    <row r="425" spans="1:4" x14ac:dyDescent="0.25">
      <c r="A425" s="1">
        <v>43783</v>
      </c>
      <c r="B425">
        <v>3096.63</v>
      </c>
      <c r="C425">
        <f t="shared" si="6"/>
        <v>8.3674308309544126E-4</v>
      </c>
      <c r="D425" s="13">
        <f>LN(B425/B424) - VLOOKUP(A425, 'Risk Free'!A$1:C$784, 3)/252</f>
        <v>7.756319719843302E-4</v>
      </c>
    </row>
    <row r="426" spans="1:4" x14ac:dyDescent="0.25">
      <c r="A426" s="1">
        <v>43784</v>
      </c>
      <c r="B426">
        <v>3120.46</v>
      </c>
      <c r="C426">
        <f t="shared" si="6"/>
        <v>7.666003452600061E-3</v>
      </c>
      <c r="D426" s="13">
        <f>LN(B426/B425) - VLOOKUP(A426, 'Risk Free'!A$1:C$784, 3)/252</f>
        <v>7.6048923414889502E-3</v>
      </c>
    </row>
    <row r="427" spans="1:4" x14ac:dyDescent="0.25">
      <c r="A427" s="1">
        <v>43787</v>
      </c>
      <c r="B427">
        <v>3122.03</v>
      </c>
      <c r="C427">
        <f t="shared" si="6"/>
        <v>5.0300442070485511E-4</v>
      </c>
      <c r="D427" s="13">
        <f>LN(B427/B426) - VLOOKUP(A427, 'Risk Free'!A$1:C$784, 3)/252</f>
        <v>4.4189330959374398E-4</v>
      </c>
    </row>
    <row r="428" spans="1:4" x14ac:dyDescent="0.25">
      <c r="A428" s="1">
        <v>43788</v>
      </c>
      <c r="B428">
        <v>3120.18</v>
      </c>
      <c r="C428">
        <f t="shared" si="6"/>
        <v>-5.9273880698187292E-4</v>
      </c>
      <c r="D428" s="13">
        <f>LN(B428/B427) - VLOOKUP(A428, 'Risk Free'!A$1:C$784, 3)/252</f>
        <v>-6.5384991809298398E-4</v>
      </c>
    </row>
    <row r="429" spans="1:4" x14ac:dyDescent="0.25">
      <c r="A429" s="1">
        <v>43789</v>
      </c>
      <c r="B429">
        <v>3108.46</v>
      </c>
      <c r="C429">
        <f t="shared" si="6"/>
        <v>-3.7632657632212341E-3</v>
      </c>
      <c r="D429" s="13">
        <f>LN(B429/B428) - VLOOKUP(A429, 'Risk Free'!A$1:C$784, 3)/252</f>
        <v>-3.8243768743323452E-3</v>
      </c>
    </row>
    <row r="430" spans="1:4" x14ac:dyDescent="0.25">
      <c r="A430" s="1">
        <v>43790</v>
      </c>
      <c r="B430">
        <v>3103.54</v>
      </c>
      <c r="C430">
        <f t="shared" si="6"/>
        <v>-1.5840312391350534E-3</v>
      </c>
      <c r="D430" s="13">
        <f>LN(B430/B429) - VLOOKUP(A430, 'Risk Free'!A$1:C$784, 3)/252</f>
        <v>-1.6455391756429899E-3</v>
      </c>
    </row>
    <row r="431" spans="1:4" x14ac:dyDescent="0.25">
      <c r="A431" s="1">
        <v>43791</v>
      </c>
      <c r="B431">
        <v>3110.29</v>
      </c>
      <c r="C431">
        <f t="shared" si="6"/>
        <v>2.172573969691297E-3</v>
      </c>
      <c r="D431" s="13">
        <f>LN(B431/B430) - VLOOKUP(A431, 'Risk Free'!A$1:C$784, 3)/252</f>
        <v>2.1110660331833606E-3</v>
      </c>
    </row>
    <row r="432" spans="1:4" x14ac:dyDescent="0.25">
      <c r="A432" s="1">
        <v>43794</v>
      </c>
      <c r="B432">
        <v>3133.64</v>
      </c>
      <c r="C432">
        <f t="shared" si="6"/>
        <v>7.4792987268079824E-3</v>
      </c>
      <c r="D432" s="13">
        <f>LN(B432/B431) - VLOOKUP(A432, 'Risk Free'!A$1:C$784, 3)/252</f>
        <v>7.4166003141095697E-3</v>
      </c>
    </row>
    <row r="433" spans="1:4" x14ac:dyDescent="0.25">
      <c r="A433" s="1">
        <v>43795</v>
      </c>
      <c r="B433">
        <v>3140.52</v>
      </c>
      <c r="C433">
        <f t="shared" si="6"/>
        <v>2.1931231456042352E-3</v>
      </c>
      <c r="D433" s="13">
        <f>LN(B433/B432) - VLOOKUP(A433, 'Risk Free'!A$1:C$784, 3)/252</f>
        <v>2.1308215583026478E-3</v>
      </c>
    </row>
    <row r="434" spans="1:4" x14ac:dyDescent="0.25">
      <c r="A434" s="1">
        <v>43796</v>
      </c>
      <c r="B434">
        <v>3153.63</v>
      </c>
      <c r="C434">
        <f t="shared" si="6"/>
        <v>4.1657790039729458E-3</v>
      </c>
      <c r="D434" s="13">
        <f>LN(B434/B433) - VLOOKUP(A434, 'Risk Free'!A$1:C$784, 3)/252</f>
        <v>4.1026837658777078E-3</v>
      </c>
    </row>
    <row r="435" spans="1:4" x14ac:dyDescent="0.25">
      <c r="A435" s="1">
        <v>43798</v>
      </c>
      <c r="B435">
        <v>3140.98</v>
      </c>
      <c r="C435">
        <f t="shared" si="6"/>
        <v>-4.0193171713462017E-3</v>
      </c>
      <c r="D435" s="13">
        <f>LN(B435/B434) - VLOOKUP(A435, 'Risk Free'!A$1:C$784, 3)/252</f>
        <v>-4.0812219332509638E-3</v>
      </c>
    </row>
    <row r="436" spans="1:4" x14ac:dyDescent="0.25">
      <c r="A436" s="1">
        <v>43801</v>
      </c>
      <c r="B436">
        <v>3113.87</v>
      </c>
      <c r="C436">
        <f t="shared" si="6"/>
        <v>-8.6685275462029671E-3</v>
      </c>
      <c r="D436" s="13">
        <f>LN(B436/B435) - VLOOKUP(A436, 'Risk Free'!A$1:C$784, 3)/252</f>
        <v>-8.7308291335045536E-3</v>
      </c>
    </row>
    <row r="437" spans="1:4" x14ac:dyDescent="0.25">
      <c r="A437" s="1">
        <v>43802</v>
      </c>
      <c r="B437">
        <v>3093.2</v>
      </c>
      <c r="C437">
        <f t="shared" si="6"/>
        <v>-6.6601718383736989E-3</v>
      </c>
      <c r="D437" s="13">
        <f>LN(B437/B436) - VLOOKUP(A437, 'Risk Free'!A$1:C$784, 3)/252</f>
        <v>-6.7212829494848097E-3</v>
      </c>
    </row>
    <row r="438" spans="1:4" x14ac:dyDescent="0.25">
      <c r="A438" s="1">
        <v>43803</v>
      </c>
      <c r="B438">
        <v>3112.76</v>
      </c>
      <c r="C438">
        <f t="shared" si="6"/>
        <v>6.3036386858473471E-3</v>
      </c>
      <c r="D438" s="13">
        <f>LN(B438/B437) - VLOOKUP(A438, 'Risk Free'!A$1:C$784, 3)/252</f>
        <v>6.2433212255298869E-3</v>
      </c>
    </row>
    <row r="439" spans="1:4" x14ac:dyDescent="0.25">
      <c r="A439" s="1">
        <v>43804</v>
      </c>
      <c r="B439">
        <v>3117.43</v>
      </c>
      <c r="C439">
        <f t="shared" si="6"/>
        <v>1.4991519920369975E-3</v>
      </c>
      <c r="D439" s="13">
        <f>LN(B439/B438) - VLOOKUP(A439, 'Risk Free'!A$1:C$784, 3)/252</f>
        <v>1.4392313571163625E-3</v>
      </c>
    </row>
    <row r="440" spans="1:4" x14ac:dyDescent="0.25">
      <c r="A440" s="1">
        <v>43805</v>
      </c>
      <c r="B440">
        <v>3145.91</v>
      </c>
      <c r="C440">
        <f t="shared" si="6"/>
        <v>9.0942520403683308E-3</v>
      </c>
      <c r="D440" s="13">
        <f>LN(B440/B439) - VLOOKUP(A440, 'Risk Free'!A$1:C$784, 3)/252</f>
        <v>9.0347282308445211E-3</v>
      </c>
    </row>
    <row r="441" spans="1:4" x14ac:dyDescent="0.25">
      <c r="A441" s="1">
        <v>43808</v>
      </c>
      <c r="B441">
        <v>3135.96</v>
      </c>
      <c r="C441">
        <f t="shared" si="6"/>
        <v>-3.1678491662223223E-3</v>
      </c>
      <c r="D441" s="13">
        <f>LN(B441/B440) - VLOOKUP(A441, 'Risk Free'!A$1:C$784, 3)/252</f>
        <v>-3.2277698011429572E-3</v>
      </c>
    </row>
    <row r="442" spans="1:4" x14ac:dyDescent="0.25">
      <c r="A442" s="1">
        <v>43809</v>
      </c>
      <c r="B442">
        <v>3132.52</v>
      </c>
      <c r="C442">
        <f t="shared" si="6"/>
        <v>-1.0975548602935618E-3</v>
      </c>
      <c r="D442" s="13">
        <f>LN(B442/B441) - VLOOKUP(A442, 'Risk Free'!A$1:C$784, 3)/252</f>
        <v>-1.1582691460078475E-3</v>
      </c>
    </row>
    <row r="443" spans="1:4" x14ac:dyDescent="0.25">
      <c r="A443" s="1">
        <v>43810</v>
      </c>
      <c r="B443">
        <v>3141.63</v>
      </c>
      <c r="C443">
        <f t="shared" si="6"/>
        <v>2.9039810658439487E-3</v>
      </c>
      <c r="D443" s="13">
        <f>LN(B443/B442) - VLOOKUP(A443, 'Risk Free'!A$1:C$784, 3)/252</f>
        <v>2.8428699547328375E-3</v>
      </c>
    </row>
    <row r="444" spans="1:4" x14ac:dyDescent="0.25">
      <c r="A444" s="1">
        <v>43811</v>
      </c>
      <c r="B444">
        <v>3168.57</v>
      </c>
      <c r="C444">
        <f t="shared" si="6"/>
        <v>8.538608499854607E-3</v>
      </c>
      <c r="D444" s="13">
        <f>LN(B444/B443) - VLOOKUP(A444, 'Risk Free'!A$1:C$784, 3)/252</f>
        <v>8.4778942141403215E-3</v>
      </c>
    </row>
    <row r="445" spans="1:4" x14ac:dyDescent="0.25">
      <c r="A445" s="1">
        <v>43812</v>
      </c>
      <c r="B445">
        <v>3168.8</v>
      </c>
      <c r="C445">
        <f t="shared" si="6"/>
        <v>7.2585315391421147E-5</v>
      </c>
      <c r="D445" s="13">
        <f>LN(B445/B444) - VLOOKUP(A445, 'Risk Free'!A$1:C$784, 3)/252</f>
        <v>1.147420428031004E-5</v>
      </c>
    </row>
    <row r="446" spans="1:4" x14ac:dyDescent="0.25">
      <c r="A446" s="1">
        <v>43815</v>
      </c>
      <c r="B446">
        <v>3191.45</v>
      </c>
      <c r="C446">
        <f t="shared" si="6"/>
        <v>7.1223916512376051E-3</v>
      </c>
      <c r="D446" s="13">
        <f>LN(B446/B445) - VLOOKUP(A446, 'Risk Free'!A$1:C$784, 3)/252</f>
        <v>7.0612805401264944E-3</v>
      </c>
    </row>
    <row r="447" spans="1:4" x14ac:dyDescent="0.25">
      <c r="A447" s="1">
        <v>43816</v>
      </c>
      <c r="B447">
        <v>3192.52</v>
      </c>
      <c r="C447">
        <f t="shared" si="6"/>
        <v>3.3521461097710362E-4</v>
      </c>
      <c r="D447" s="13">
        <f>LN(B447/B446) - VLOOKUP(A447, 'Risk Free'!A$1:C$784, 3)/252</f>
        <v>2.7450032526281788E-4</v>
      </c>
    </row>
    <row r="448" spans="1:4" x14ac:dyDescent="0.25">
      <c r="A448" s="1">
        <v>43817</v>
      </c>
      <c r="B448">
        <v>3191.14</v>
      </c>
      <c r="C448">
        <f t="shared" si="6"/>
        <v>-4.3235386016704703E-4</v>
      </c>
      <c r="D448" s="13">
        <f>LN(B448/B447) - VLOOKUP(A448, 'Risk Free'!A$1:C$784, 3)/252</f>
        <v>-4.9306814588133277E-4</v>
      </c>
    </row>
    <row r="449" spans="1:4" x14ac:dyDescent="0.25">
      <c r="A449" s="1">
        <v>43818</v>
      </c>
      <c r="B449">
        <v>3205.37</v>
      </c>
      <c r="C449">
        <f t="shared" si="6"/>
        <v>4.4493085995832623E-3</v>
      </c>
      <c r="D449" s="13">
        <f>LN(B449/B448) - VLOOKUP(A449, 'Risk Free'!A$1:C$784, 3)/252</f>
        <v>4.3881974884721515E-3</v>
      </c>
    </row>
    <row r="450" spans="1:4" x14ac:dyDescent="0.25">
      <c r="A450" s="1">
        <v>43819</v>
      </c>
      <c r="B450">
        <v>3221.22</v>
      </c>
      <c r="C450">
        <f t="shared" si="6"/>
        <v>4.9326414590377477E-3</v>
      </c>
      <c r="D450" s="13">
        <f>LN(B450/B449) - VLOOKUP(A450, 'Risk Free'!A$1:C$784, 3)/252</f>
        <v>4.8711335225298108E-3</v>
      </c>
    </row>
    <row r="451" spans="1:4" x14ac:dyDescent="0.25">
      <c r="A451" s="1">
        <v>43822</v>
      </c>
      <c r="B451">
        <v>3224.01</v>
      </c>
      <c r="C451">
        <f t="shared" si="6"/>
        <v>8.6575659030548003E-4</v>
      </c>
      <c r="D451" s="13">
        <f>LN(B451/B450) - VLOOKUP(A451, 'Risk Free'!A$1:C$784, 3)/252</f>
        <v>8.038518284007181E-4</v>
      </c>
    </row>
    <row r="452" spans="1:4" x14ac:dyDescent="0.25">
      <c r="A452" s="1">
        <v>43823</v>
      </c>
      <c r="B452">
        <v>3223.38</v>
      </c>
      <c r="C452">
        <f t="shared" si="6"/>
        <v>-1.9542791796535865E-4</v>
      </c>
      <c r="D452" s="13">
        <f>LN(B452/B451) - VLOOKUP(A452, 'Risk Free'!A$1:C$784, 3)/252</f>
        <v>-2.5693585447329514E-4</v>
      </c>
    </row>
    <row r="453" spans="1:4" x14ac:dyDescent="0.25">
      <c r="A453" s="1">
        <v>43825</v>
      </c>
      <c r="B453">
        <v>3239.91</v>
      </c>
      <c r="C453">
        <f t="shared" ref="C453:C516" si="7">LN(B453/B452)</f>
        <v>5.1150531820716109E-3</v>
      </c>
      <c r="D453" s="13">
        <f>LN(B453/B452) - VLOOKUP(A453, 'Risk Free'!A$1:C$784, 3)/252</f>
        <v>5.053545245563674E-3</v>
      </c>
    </row>
    <row r="454" spans="1:4" x14ac:dyDescent="0.25">
      <c r="A454" s="1">
        <v>43826</v>
      </c>
      <c r="B454">
        <v>3240.02</v>
      </c>
      <c r="C454">
        <f t="shared" si="7"/>
        <v>3.3950984041702139E-5</v>
      </c>
      <c r="D454" s="13">
        <f>LN(B454/B453) - VLOOKUP(A454, 'Risk Free'!A$1:C$784, 3)/252</f>
        <v>-2.7160127069408968E-5</v>
      </c>
    </row>
    <row r="455" spans="1:4" x14ac:dyDescent="0.25">
      <c r="A455" s="1">
        <v>43829</v>
      </c>
      <c r="B455">
        <v>3221.29</v>
      </c>
      <c r="C455">
        <f t="shared" si="7"/>
        <v>-5.7976021775765895E-3</v>
      </c>
      <c r="D455" s="13">
        <f>LN(B455/B454) - VLOOKUP(A455, 'Risk Free'!A$1:C$784, 3)/252</f>
        <v>-5.8587132886877002E-3</v>
      </c>
    </row>
    <row r="456" spans="1:4" x14ac:dyDescent="0.25">
      <c r="A456" s="1">
        <v>43830</v>
      </c>
      <c r="B456">
        <v>3230.78</v>
      </c>
      <c r="C456">
        <f t="shared" si="7"/>
        <v>2.9416937024937355E-3</v>
      </c>
      <c r="D456" s="13">
        <f>LN(B456/B455) - VLOOKUP(A456, 'Risk Free'!A$1:C$784, 3)/252</f>
        <v>2.8813762421762753E-3</v>
      </c>
    </row>
    <row r="457" spans="1:4" x14ac:dyDescent="0.25">
      <c r="A457" s="1">
        <v>43832</v>
      </c>
      <c r="B457">
        <v>3257.85</v>
      </c>
      <c r="C457">
        <f t="shared" si="7"/>
        <v>8.3438744546931679E-3</v>
      </c>
      <c r="D457" s="13">
        <f>LN(B457/B456) - VLOOKUP(A457, 'Risk Free'!A$1:C$784, 3)/252</f>
        <v>8.283953819772533E-3</v>
      </c>
    </row>
    <row r="458" spans="1:4" x14ac:dyDescent="0.25">
      <c r="A458" s="1">
        <v>43833</v>
      </c>
      <c r="B458">
        <v>3234.85</v>
      </c>
      <c r="C458">
        <f t="shared" si="7"/>
        <v>-7.0849095780836013E-3</v>
      </c>
      <c r="D458" s="13">
        <f>LN(B458/B457) - VLOOKUP(A458, 'Risk Free'!A$1:C$784, 3)/252</f>
        <v>-7.1440365622105857E-3</v>
      </c>
    </row>
    <row r="459" spans="1:4" x14ac:dyDescent="0.25">
      <c r="A459" s="1">
        <v>43836</v>
      </c>
      <c r="B459">
        <v>3246.28</v>
      </c>
      <c r="C459">
        <f t="shared" si="7"/>
        <v>3.527166358322553E-3</v>
      </c>
      <c r="D459" s="13">
        <f>LN(B459/B458) - VLOOKUP(A459, 'Risk Free'!A$1:C$784, 3)/252</f>
        <v>3.4664520726082671E-3</v>
      </c>
    </row>
    <row r="460" spans="1:4" x14ac:dyDescent="0.25">
      <c r="A460" s="1">
        <v>43837</v>
      </c>
      <c r="B460">
        <v>3237.18</v>
      </c>
      <c r="C460">
        <f t="shared" si="7"/>
        <v>-2.807144942889736E-3</v>
      </c>
      <c r="D460" s="13">
        <f>LN(B460/B459) - VLOOKUP(A460, 'Risk Free'!A$1:C$784, 3)/252</f>
        <v>-2.867065577810371E-3</v>
      </c>
    </row>
    <row r="461" spans="1:4" x14ac:dyDescent="0.25">
      <c r="A461" s="1">
        <v>43838</v>
      </c>
      <c r="B461">
        <v>3253.05</v>
      </c>
      <c r="C461">
        <f t="shared" si="7"/>
        <v>4.8904373587368467E-3</v>
      </c>
      <c r="D461" s="13">
        <f>LN(B461/B460) - VLOOKUP(A461, 'Risk Free'!A$1:C$784, 3)/252</f>
        <v>4.8305167238162118E-3</v>
      </c>
    </row>
    <row r="462" spans="1:4" x14ac:dyDescent="0.25">
      <c r="A462" s="1">
        <v>43839</v>
      </c>
      <c r="B462">
        <v>3274.7</v>
      </c>
      <c r="C462">
        <f t="shared" si="7"/>
        <v>6.6332440375756734E-3</v>
      </c>
      <c r="D462" s="13">
        <f>LN(B462/B461) - VLOOKUP(A462, 'Risk Free'!A$1:C$784, 3)/252</f>
        <v>6.5733234026550385E-3</v>
      </c>
    </row>
    <row r="463" spans="1:4" x14ac:dyDescent="0.25">
      <c r="A463" s="1">
        <v>43840</v>
      </c>
      <c r="B463">
        <v>3265.35</v>
      </c>
      <c r="C463">
        <f t="shared" si="7"/>
        <v>-2.8593073050462519E-3</v>
      </c>
      <c r="D463" s="13">
        <f>LN(B463/B462) - VLOOKUP(A463, 'Risk Free'!A$1:C$784, 3)/252</f>
        <v>-2.9192279399668868E-3</v>
      </c>
    </row>
    <row r="464" spans="1:4" x14ac:dyDescent="0.25">
      <c r="A464" s="1">
        <v>43843</v>
      </c>
      <c r="B464">
        <v>3288.13</v>
      </c>
      <c r="C464">
        <f t="shared" si="7"/>
        <v>6.9520595923161831E-3</v>
      </c>
      <c r="D464" s="13">
        <f>LN(B464/B463) - VLOOKUP(A464, 'Risk Free'!A$1:C$784, 3)/252</f>
        <v>6.8909484812050724E-3</v>
      </c>
    </row>
    <row r="465" spans="1:4" x14ac:dyDescent="0.25">
      <c r="A465" s="1">
        <v>43844</v>
      </c>
      <c r="B465">
        <v>3283.15</v>
      </c>
      <c r="C465">
        <f t="shared" si="7"/>
        <v>-1.5156867317727837E-3</v>
      </c>
      <c r="D465" s="13">
        <f>LN(B465/B464) - VLOOKUP(A465, 'Risk Free'!A$1:C$784, 3)/252</f>
        <v>-1.5767978428838948E-3</v>
      </c>
    </row>
    <row r="466" spans="1:4" x14ac:dyDescent="0.25">
      <c r="A466" s="1">
        <v>43845</v>
      </c>
      <c r="B466">
        <v>3289.29</v>
      </c>
      <c r="C466">
        <f t="shared" si="7"/>
        <v>1.8684086233433153E-3</v>
      </c>
      <c r="D466" s="13">
        <f>LN(B466/B465) - VLOOKUP(A466, 'Risk Free'!A$1:C$784, 3)/252</f>
        <v>1.8072975122322042E-3</v>
      </c>
    </row>
    <row r="467" spans="1:4" x14ac:dyDescent="0.25">
      <c r="A467" s="1">
        <v>43846</v>
      </c>
      <c r="B467">
        <v>3316.81</v>
      </c>
      <c r="C467">
        <f t="shared" si="7"/>
        <v>8.33174163220134E-3</v>
      </c>
      <c r="D467" s="13">
        <f>LN(B467/B466) - VLOOKUP(A467, 'Risk Free'!A$1:C$784, 3)/252</f>
        <v>8.2714241718838798E-3</v>
      </c>
    </row>
    <row r="468" spans="1:4" x14ac:dyDescent="0.25">
      <c r="A468" s="1">
        <v>43847</v>
      </c>
      <c r="B468">
        <v>3329.62</v>
      </c>
      <c r="C468">
        <f t="shared" si="7"/>
        <v>3.8547057177216299E-3</v>
      </c>
      <c r="D468" s="13">
        <f>LN(B468/B467) - VLOOKUP(A468, 'Risk Free'!A$1:C$784, 3)/252</f>
        <v>3.793991432007344E-3</v>
      </c>
    </row>
    <row r="469" spans="1:4" x14ac:dyDescent="0.25">
      <c r="A469" s="1">
        <v>43851</v>
      </c>
      <c r="B469">
        <v>3320.79</v>
      </c>
      <c r="C469">
        <f t="shared" si="7"/>
        <v>-2.6554769371424261E-3</v>
      </c>
      <c r="D469" s="13">
        <f>LN(B469/B468) - VLOOKUP(A469, 'Risk Free'!A$1:C$784, 3)/252</f>
        <v>-2.716191222856712E-3</v>
      </c>
    </row>
    <row r="470" spans="1:4" x14ac:dyDescent="0.25">
      <c r="A470" s="1">
        <v>43852</v>
      </c>
      <c r="B470">
        <v>3321.75</v>
      </c>
      <c r="C470">
        <f t="shared" si="7"/>
        <v>2.8904605969510904E-4</v>
      </c>
      <c r="D470" s="13">
        <f>LN(B470/B469) - VLOOKUP(A470, 'Risk Free'!A$1:C$784, 3)/252</f>
        <v>2.2872859937764873E-4</v>
      </c>
    </row>
    <row r="471" spans="1:4" x14ac:dyDescent="0.25">
      <c r="A471" s="1">
        <v>43853</v>
      </c>
      <c r="B471">
        <v>3325.54</v>
      </c>
      <c r="C471">
        <f t="shared" si="7"/>
        <v>1.1403144471457103E-3</v>
      </c>
      <c r="D471" s="13">
        <f>LN(B471/B470) - VLOOKUP(A471, 'Risk Free'!A$1:C$784, 3)/252</f>
        <v>1.0799969868282499E-3</v>
      </c>
    </row>
    <row r="472" spans="1:4" x14ac:dyDescent="0.25">
      <c r="A472" s="1">
        <v>43854</v>
      </c>
      <c r="B472">
        <v>3295.47</v>
      </c>
      <c r="C472">
        <f t="shared" si="7"/>
        <v>-9.0832687899366753E-3</v>
      </c>
      <c r="D472" s="13">
        <f>LN(B472/B471) - VLOOKUP(A472, 'Risk Free'!A$1:C$784, 3)/252</f>
        <v>-9.1431894248573103E-3</v>
      </c>
    </row>
    <row r="473" spans="1:4" x14ac:dyDescent="0.25">
      <c r="A473" s="1">
        <v>43857</v>
      </c>
      <c r="B473">
        <v>3243.63</v>
      </c>
      <c r="C473">
        <f t="shared" si="7"/>
        <v>-1.5855725118383686E-2</v>
      </c>
      <c r="D473" s="13">
        <f>LN(B473/B472) - VLOOKUP(A473, 'Risk Free'!A$1:C$784, 3)/252</f>
        <v>-1.5916042578701148E-2</v>
      </c>
    </row>
    <row r="474" spans="1:4" x14ac:dyDescent="0.25">
      <c r="A474" s="1">
        <v>43858</v>
      </c>
      <c r="B474">
        <v>3276.24</v>
      </c>
      <c r="C474">
        <f t="shared" si="7"/>
        <v>1.0003350352589398E-2</v>
      </c>
      <c r="D474" s="13">
        <f>LN(B474/B473) - VLOOKUP(A474, 'Risk Free'!A$1:C$784, 3)/252</f>
        <v>9.9422392414782873E-3</v>
      </c>
    </row>
    <row r="475" spans="1:4" x14ac:dyDescent="0.25">
      <c r="A475" s="1">
        <v>43859</v>
      </c>
      <c r="B475">
        <v>3273.4</v>
      </c>
      <c r="C475">
        <f t="shared" si="7"/>
        <v>-8.6722329104840649E-4</v>
      </c>
      <c r="D475" s="13">
        <f>LN(B475/B474) - VLOOKUP(A475, 'Risk Free'!A$1:C$784, 3)/252</f>
        <v>-9.2793757676269217E-4</v>
      </c>
    </row>
    <row r="476" spans="1:4" x14ac:dyDescent="0.25">
      <c r="A476" s="1">
        <v>43860</v>
      </c>
      <c r="B476">
        <v>3283.66</v>
      </c>
      <c r="C476">
        <f t="shared" si="7"/>
        <v>3.1294538629889324E-3</v>
      </c>
      <c r="D476" s="13">
        <f>LN(B476/B475) - VLOOKUP(A476, 'Risk Free'!A$1:C$784, 3)/252</f>
        <v>3.0683427518778212E-3</v>
      </c>
    </row>
    <row r="477" spans="1:4" x14ac:dyDescent="0.25">
      <c r="A477" s="1">
        <v>43861</v>
      </c>
      <c r="B477">
        <v>3225.52</v>
      </c>
      <c r="C477">
        <f t="shared" si="7"/>
        <v>-1.7864476392643731E-2</v>
      </c>
      <c r="D477" s="13">
        <f>LN(B477/B476) - VLOOKUP(A477, 'Risk Free'!A$1:C$784, 3)/252</f>
        <v>-1.7924793852961193E-2</v>
      </c>
    </row>
    <row r="478" spans="1:4" x14ac:dyDescent="0.25">
      <c r="A478" s="1">
        <v>43864</v>
      </c>
      <c r="B478">
        <v>3248.92</v>
      </c>
      <c r="C478">
        <f t="shared" si="7"/>
        <v>7.2284558629105433E-3</v>
      </c>
      <c r="D478" s="13">
        <f>LN(B478/B477) - VLOOKUP(A478, 'Risk Free'!A$1:C$784, 3)/252</f>
        <v>7.1673447517994326E-3</v>
      </c>
    </row>
    <row r="479" spans="1:4" x14ac:dyDescent="0.25">
      <c r="A479" s="1">
        <v>43865</v>
      </c>
      <c r="B479">
        <v>3297.59</v>
      </c>
      <c r="C479">
        <f t="shared" si="7"/>
        <v>1.4869265218066252E-2</v>
      </c>
      <c r="D479" s="13">
        <f>LN(B479/B478) - VLOOKUP(A479, 'Risk Free'!A$1:C$784, 3)/252</f>
        <v>1.4808154106955141E-2</v>
      </c>
    </row>
    <row r="480" spans="1:4" x14ac:dyDescent="0.25">
      <c r="A480" s="1">
        <v>43866</v>
      </c>
      <c r="B480">
        <v>3334.69</v>
      </c>
      <c r="C480">
        <f t="shared" si="7"/>
        <v>1.1187822882933645E-2</v>
      </c>
      <c r="D480" s="13">
        <f>LN(B480/B479) - VLOOKUP(A480, 'Risk Free'!A$1:C$784, 3)/252</f>
        <v>1.1126711771822534E-2</v>
      </c>
    </row>
    <row r="481" spans="1:4" x14ac:dyDescent="0.25">
      <c r="A481" s="1">
        <v>43867</v>
      </c>
      <c r="B481">
        <v>3345.78</v>
      </c>
      <c r="C481">
        <f t="shared" si="7"/>
        <v>3.3201287296620923E-3</v>
      </c>
      <c r="D481" s="13">
        <f>LN(B481/B480) - VLOOKUP(A481, 'Risk Free'!A$1:C$784, 3)/252</f>
        <v>3.2590176185509812E-3</v>
      </c>
    </row>
    <row r="482" spans="1:4" x14ac:dyDescent="0.25">
      <c r="A482" s="1">
        <v>43868</v>
      </c>
      <c r="B482">
        <v>3327.71</v>
      </c>
      <c r="C482">
        <f t="shared" si="7"/>
        <v>-5.4154705145391972E-3</v>
      </c>
      <c r="D482" s="13">
        <f>LN(B482/B481) - VLOOKUP(A482, 'Risk Free'!A$1:C$784, 3)/252</f>
        <v>-5.4761848002534827E-3</v>
      </c>
    </row>
    <row r="483" spans="1:4" x14ac:dyDescent="0.25">
      <c r="A483" s="1">
        <v>43871</v>
      </c>
      <c r="B483">
        <v>3352.09</v>
      </c>
      <c r="C483">
        <f t="shared" si="7"/>
        <v>7.2996521623710205E-3</v>
      </c>
      <c r="D483" s="13">
        <f>LN(B483/B482) - VLOOKUP(A483, 'Risk Free'!A$1:C$784, 3)/252</f>
        <v>7.2381442258630836E-3</v>
      </c>
    </row>
    <row r="484" spans="1:4" x14ac:dyDescent="0.25">
      <c r="A484" s="1">
        <v>43872</v>
      </c>
      <c r="B484">
        <v>3357.75</v>
      </c>
      <c r="C484">
        <f t="shared" si="7"/>
        <v>1.6870749056512096E-3</v>
      </c>
      <c r="D484" s="13">
        <f>LN(B484/B483) - VLOOKUP(A484, 'Risk Free'!A$1:C$784, 3)/252</f>
        <v>1.6259637945400984E-3</v>
      </c>
    </row>
    <row r="485" spans="1:4" x14ac:dyDescent="0.25">
      <c r="A485" s="1">
        <v>43873</v>
      </c>
      <c r="B485">
        <v>3379.45</v>
      </c>
      <c r="C485">
        <f t="shared" si="7"/>
        <v>6.4418675537450355E-3</v>
      </c>
      <c r="D485" s="13">
        <f>LN(B485/B484) - VLOOKUP(A485, 'Risk Free'!A$1:C$784, 3)/252</f>
        <v>6.3803596172370986E-3</v>
      </c>
    </row>
    <row r="486" spans="1:4" x14ac:dyDescent="0.25">
      <c r="A486" s="1">
        <v>43874</v>
      </c>
      <c r="B486">
        <v>3373.94</v>
      </c>
      <c r="C486">
        <f t="shared" si="7"/>
        <v>-1.6317734419649113E-3</v>
      </c>
      <c r="D486" s="13">
        <f>LN(B486/B485) - VLOOKUP(A486, 'Risk Free'!A$1:C$784, 3)/252</f>
        <v>-1.6936782038696732E-3</v>
      </c>
    </row>
    <row r="487" spans="1:4" x14ac:dyDescent="0.25">
      <c r="A487" s="1">
        <v>43875</v>
      </c>
      <c r="B487">
        <v>3380.16</v>
      </c>
      <c r="C487">
        <f t="shared" si="7"/>
        <v>1.8418447338326407E-3</v>
      </c>
      <c r="D487" s="13">
        <f>LN(B487/B486) - VLOOKUP(A487, 'Risk Free'!A$1:C$784, 3)/252</f>
        <v>1.7803367973247043E-3</v>
      </c>
    </row>
    <row r="488" spans="1:4" x14ac:dyDescent="0.25">
      <c r="A488" s="1">
        <v>43879</v>
      </c>
      <c r="B488">
        <v>3370.29</v>
      </c>
      <c r="C488">
        <f t="shared" si="7"/>
        <v>-2.9242515783095627E-3</v>
      </c>
      <c r="D488" s="13">
        <f>LN(B488/B487) - VLOOKUP(A488, 'Risk Free'!A$1:C$784, 3)/252</f>
        <v>-2.9857595148174991E-3</v>
      </c>
    </row>
    <row r="489" spans="1:4" x14ac:dyDescent="0.25">
      <c r="A489" s="1">
        <v>43880</v>
      </c>
      <c r="B489">
        <v>3386.15</v>
      </c>
      <c r="C489">
        <f t="shared" si="7"/>
        <v>4.6947887144410351E-3</v>
      </c>
      <c r="D489" s="13">
        <f>LN(B489/B488) - VLOOKUP(A489, 'Risk Free'!A$1:C$784, 3)/252</f>
        <v>4.6332807779330982E-3</v>
      </c>
    </row>
    <row r="490" spans="1:4" x14ac:dyDescent="0.25">
      <c r="A490" s="1">
        <v>43881</v>
      </c>
      <c r="B490">
        <v>3373.23</v>
      </c>
      <c r="C490">
        <f t="shared" si="7"/>
        <v>-3.8228404778309472E-3</v>
      </c>
      <c r="D490" s="13">
        <f>LN(B490/B489) - VLOOKUP(A490, 'Risk Free'!A$1:C$784, 3)/252</f>
        <v>-3.8843484143388837E-3</v>
      </c>
    </row>
    <row r="491" spans="1:4" x14ac:dyDescent="0.25">
      <c r="A491" s="1">
        <v>43882</v>
      </c>
      <c r="B491">
        <v>3337.75</v>
      </c>
      <c r="C491">
        <f t="shared" si="7"/>
        <v>-1.0573815022893411E-2</v>
      </c>
      <c r="D491" s="13">
        <f>LN(B491/B490) - VLOOKUP(A491, 'Risk Free'!A$1:C$784, 3)/252</f>
        <v>-1.0634529308607697E-2</v>
      </c>
    </row>
    <row r="492" spans="1:4" x14ac:dyDescent="0.25">
      <c r="A492" s="1">
        <v>43885</v>
      </c>
      <c r="B492">
        <v>3225.89</v>
      </c>
      <c r="C492">
        <f t="shared" si="7"/>
        <v>-3.4088046120521465E-2</v>
      </c>
      <c r="D492" s="13">
        <f>LN(B492/B491) - VLOOKUP(A492, 'Risk Free'!A$1:C$784, 3)/252</f>
        <v>-3.4147569930045273E-2</v>
      </c>
    </row>
    <row r="493" spans="1:4" x14ac:dyDescent="0.25">
      <c r="A493" s="1">
        <v>43886</v>
      </c>
      <c r="B493">
        <v>3128.21</v>
      </c>
      <c r="C493">
        <f t="shared" si="7"/>
        <v>-3.0747925188099268E-2</v>
      </c>
      <c r="D493" s="13">
        <f>LN(B493/B492) - VLOOKUP(A493, 'Risk Free'!A$1:C$784, 3)/252</f>
        <v>-3.0807448997623076E-2</v>
      </c>
    </row>
    <row r="494" spans="1:4" x14ac:dyDescent="0.25">
      <c r="A494" s="1">
        <v>43887</v>
      </c>
      <c r="B494">
        <v>3116.39</v>
      </c>
      <c r="C494">
        <f t="shared" si="7"/>
        <v>-3.7856753407310142E-3</v>
      </c>
      <c r="D494" s="13">
        <f>LN(B494/B493) - VLOOKUP(A494, 'Risk Free'!A$1:C$784, 3)/252</f>
        <v>-3.8451991502548239E-3</v>
      </c>
    </row>
    <row r="495" spans="1:4" x14ac:dyDescent="0.25">
      <c r="A495" s="1">
        <v>43888</v>
      </c>
      <c r="B495">
        <v>2978.76</v>
      </c>
      <c r="C495">
        <f t="shared" si="7"/>
        <v>-4.5168174100652832E-2</v>
      </c>
      <c r="D495" s="13">
        <f>LN(B495/B494) - VLOOKUP(A495, 'Risk Free'!A$1:C$784, 3)/252</f>
        <v>-4.5224523307002037E-2</v>
      </c>
    </row>
    <row r="496" spans="1:4" x14ac:dyDescent="0.25">
      <c r="A496" s="1">
        <v>43889</v>
      </c>
      <c r="B496">
        <v>2954.22</v>
      </c>
      <c r="C496">
        <f t="shared" si="7"/>
        <v>-8.2724499142758506E-3</v>
      </c>
      <c r="D496" s="13">
        <f>LN(B496/B495) - VLOOKUP(A496, 'Risk Free'!A$1:C$784, 3)/252</f>
        <v>-8.3220530888790251E-3</v>
      </c>
    </row>
    <row r="497" spans="1:4" x14ac:dyDescent="0.25">
      <c r="A497" s="1">
        <v>43892</v>
      </c>
      <c r="B497">
        <v>3090.23</v>
      </c>
      <c r="C497">
        <f t="shared" si="7"/>
        <v>4.5010865172777872E-2</v>
      </c>
      <c r="D497" s="13">
        <f>LN(B497/B496) - VLOOKUP(A497, 'Risk Free'!A$1:C$784, 3)/252</f>
        <v>4.4967214379127075E-2</v>
      </c>
    </row>
    <row r="498" spans="1:4" x14ac:dyDescent="0.25">
      <c r="A498" s="1">
        <v>43893</v>
      </c>
      <c r="B498">
        <v>3003.37</v>
      </c>
      <c r="C498">
        <f t="shared" si="7"/>
        <v>-2.8510530261905299E-2</v>
      </c>
      <c r="D498" s="13">
        <f>LN(B498/B497) - VLOOKUP(A498, 'Risk Free'!A$1:C$784, 3)/252</f>
        <v>-2.8547435023810061E-2</v>
      </c>
    </row>
    <row r="499" spans="1:4" x14ac:dyDescent="0.25">
      <c r="A499" s="1">
        <v>43894</v>
      </c>
      <c r="B499">
        <v>3130.12</v>
      </c>
      <c r="C499">
        <f t="shared" si="7"/>
        <v>4.133635094064169E-2</v>
      </c>
      <c r="D499" s="13">
        <f>LN(B499/B498) - VLOOKUP(A499, 'Risk Free'!A$1:C$784, 3)/252</f>
        <v>4.1308176337467084E-2</v>
      </c>
    </row>
    <row r="500" spans="1:4" x14ac:dyDescent="0.25">
      <c r="A500" s="1">
        <v>43895</v>
      </c>
      <c r="B500">
        <v>3023.94</v>
      </c>
      <c r="C500">
        <f t="shared" si="7"/>
        <v>-3.4510725624696516E-2</v>
      </c>
      <c r="D500" s="13">
        <f>LN(B500/B499) - VLOOKUP(A500, 'Risk Free'!A$1:C$784, 3)/252</f>
        <v>-3.4534931973902866E-2</v>
      </c>
    </row>
    <row r="501" spans="1:4" x14ac:dyDescent="0.25">
      <c r="A501" s="1">
        <v>43896</v>
      </c>
      <c r="B501">
        <v>2972.37</v>
      </c>
      <c r="C501">
        <f t="shared" si="7"/>
        <v>-1.7201002454620039E-2</v>
      </c>
      <c r="D501" s="13">
        <f>LN(B501/B500) - VLOOKUP(A501, 'Risk Free'!A$1:C$784, 3)/252</f>
        <v>-1.7218859597477182E-2</v>
      </c>
    </row>
    <row r="502" spans="1:4" x14ac:dyDescent="0.25">
      <c r="A502" s="1">
        <v>43899</v>
      </c>
      <c r="B502">
        <v>2746.56</v>
      </c>
      <c r="C502">
        <f t="shared" si="7"/>
        <v>-7.9010394848266635E-2</v>
      </c>
      <c r="D502" s="13">
        <f>LN(B502/B501) - VLOOKUP(A502, 'Risk Free'!A$1:C$784, 3)/252</f>
        <v>-7.9023093260965044E-2</v>
      </c>
    </row>
    <row r="503" spans="1:4" x14ac:dyDescent="0.25">
      <c r="A503" s="1">
        <v>43900</v>
      </c>
      <c r="B503">
        <v>2882.23</v>
      </c>
      <c r="C503">
        <f t="shared" si="7"/>
        <v>4.821508053580021E-2</v>
      </c>
      <c r="D503" s="13">
        <f>LN(B503/B502) - VLOOKUP(A503, 'Risk Free'!A$1:C$784, 3)/252</f>
        <v>4.8198017043736718E-2</v>
      </c>
    </row>
    <row r="504" spans="1:4" x14ac:dyDescent="0.25">
      <c r="A504" s="1">
        <v>43901</v>
      </c>
      <c r="B504">
        <v>2741.38</v>
      </c>
      <c r="C504">
        <f t="shared" si="7"/>
        <v>-5.0102856837410732E-2</v>
      </c>
      <c r="D504" s="13">
        <f>LN(B504/B503) - VLOOKUP(A504, 'Risk Free'!A$1:C$784, 3)/252</f>
        <v>-5.011912667868057E-2</v>
      </c>
    </row>
    <row r="505" spans="1:4" x14ac:dyDescent="0.25">
      <c r="A505" s="1">
        <v>43902</v>
      </c>
      <c r="B505">
        <v>2480.64</v>
      </c>
      <c r="C505">
        <f t="shared" si="7"/>
        <v>-9.9944851846007432E-2</v>
      </c>
      <c r="D505" s="13">
        <f>LN(B505/B504) - VLOOKUP(A505, 'Risk Free'!A$1:C$784, 3)/252</f>
        <v>-9.9957947084102675E-2</v>
      </c>
    </row>
    <row r="506" spans="1:4" x14ac:dyDescent="0.25">
      <c r="A506" s="1">
        <v>43903</v>
      </c>
      <c r="B506">
        <v>2711.02</v>
      </c>
      <c r="C506">
        <f t="shared" si="7"/>
        <v>8.8808356440746597E-2</v>
      </c>
      <c r="D506" s="13">
        <f>LN(B506/B505) - VLOOKUP(A506, 'Risk Free'!A$1:C$784, 3)/252</f>
        <v>8.8797642155032316E-2</v>
      </c>
    </row>
    <row r="507" spans="1:4" x14ac:dyDescent="0.25">
      <c r="A507" s="1">
        <v>43906</v>
      </c>
      <c r="B507">
        <v>2386.13</v>
      </c>
      <c r="C507">
        <f t="shared" si="7"/>
        <v>-0.12765214115647325</v>
      </c>
      <c r="D507" s="13">
        <f>LN(B507/B506) - VLOOKUP(A507, 'Risk Free'!A$1:C$784, 3)/252</f>
        <v>-0.12766166496599707</v>
      </c>
    </row>
    <row r="508" spans="1:4" x14ac:dyDescent="0.25">
      <c r="A508" s="1">
        <v>43907</v>
      </c>
      <c r="B508">
        <v>2529.19</v>
      </c>
      <c r="C508">
        <f t="shared" si="7"/>
        <v>5.8226286690741702E-2</v>
      </c>
      <c r="D508" s="13">
        <f>LN(B508/B507) - VLOOKUP(A508, 'Risk Free'!A$1:C$784, 3)/252</f>
        <v>5.8218747008202017E-2</v>
      </c>
    </row>
    <row r="509" spans="1:4" x14ac:dyDescent="0.25">
      <c r="A509" s="1">
        <v>43908</v>
      </c>
      <c r="B509">
        <v>2398.1</v>
      </c>
      <c r="C509">
        <f t="shared" si="7"/>
        <v>-5.322233622142454E-2</v>
      </c>
      <c r="D509" s="13">
        <f>LN(B509/B508) - VLOOKUP(A509, 'Risk Free'!A$1:C$784, 3)/252</f>
        <v>-5.3223129872218194E-2</v>
      </c>
    </row>
    <row r="510" spans="1:4" x14ac:dyDescent="0.25">
      <c r="A510" s="1">
        <v>43909</v>
      </c>
      <c r="B510">
        <v>2409.39</v>
      </c>
      <c r="C510">
        <f t="shared" si="7"/>
        <v>4.6968462774209588E-3</v>
      </c>
      <c r="D510" s="13">
        <f>LN(B510/B509) - VLOOKUP(A510, 'Risk Free'!A$1:C$784, 3)/252</f>
        <v>4.6952589758336568E-3</v>
      </c>
    </row>
    <row r="511" spans="1:4" x14ac:dyDescent="0.25">
      <c r="A511" s="1">
        <v>43910</v>
      </c>
      <c r="B511">
        <v>2304.92</v>
      </c>
      <c r="C511">
        <f t="shared" si="7"/>
        <v>-4.4327634743158498E-2</v>
      </c>
      <c r="D511" s="13">
        <f>LN(B511/B510) - VLOOKUP(A511, 'Risk Free'!A$1:C$784, 3)/252</f>
        <v>-4.4329618870142626E-2</v>
      </c>
    </row>
    <row r="512" spans="1:4" x14ac:dyDescent="0.25">
      <c r="A512" s="1">
        <v>43913</v>
      </c>
      <c r="B512">
        <v>2237.4</v>
      </c>
      <c r="C512">
        <f t="shared" si="7"/>
        <v>-2.9731491257259945E-2</v>
      </c>
      <c r="D512" s="13">
        <f>LN(B512/B511) - VLOOKUP(A512, 'Risk Free'!A$1:C$784, 3)/252</f>
        <v>-2.9732284908053595E-2</v>
      </c>
    </row>
    <row r="513" spans="1:4" x14ac:dyDescent="0.25">
      <c r="A513" s="1">
        <v>43914</v>
      </c>
      <c r="B513">
        <v>2447.33</v>
      </c>
      <c r="C513">
        <f t="shared" si="7"/>
        <v>8.9683156948216491E-2</v>
      </c>
      <c r="D513" s="13">
        <f>LN(B513/B512) - VLOOKUP(A513, 'Risk Free'!A$1:C$784, 3)/252</f>
        <v>8.9682760122819671E-2</v>
      </c>
    </row>
    <row r="514" spans="1:4" x14ac:dyDescent="0.25">
      <c r="A514" s="1">
        <v>43915</v>
      </c>
      <c r="B514">
        <v>2475.56</v>
      </c>
      <c r="C514">
        <f t="shared" si="7"/>
        <v>1.1468998674479099E-2</v>
      </c>
      <c r="D514" s="13">
        <f>LN(B514/B513) - VLOOKUP(A514, 'Risk Free'!A$1:C$784, 3)/252</f>
        <v>1.14705859760664E-2</v>
      </c>
    </row>
    <row r="515" spans="1:4" x14ac:dyDescent="0.25">
      <c r="A515" s="1">
        <v>43916</v>
      </c>
      <c r="B515">
        <v>2630.07</v>
      </c>
      <c r="C515">
        <f t="shared" si="7"/>
        <v>6.0543828751667757E-2</v>
      </c>
      <c r="D515" s="13">
        <f>LN(B515/B514) - VLOOKUP(A515, 'Risk Free'!A$1:C$784, 3)/252</f>
        <v>6.0545812878651885E-2</v>
      </c>
    </row>
    <row r="516" spans="1:4" x14ac:dyDescent="0.25">
      <c r="A516" s="1">
        <v>43917</v>
      </c>
      <c r="B516">
        <v>2541.4699999999998</v>
      </c>
      <c r="C516">
        <f t="shared" si="7"/>
        <v>-3.4267808022629478E-2</v>
      </c>
      <c r="D516" s="13">
        <f>LN(B516/B515) - VLOOKUP(A516, 'Risk Free'!A$1:C$784, 3)/252</f>
        <v>-3.4268998498819953E-2</v>
      </c>
    </row>
    <row r="517" spans="1:4" x14ac:dyDescent="0.25">
      <c r="A517" s="1">
        <v>43920</v>
      </c>
      <c r="B517">
        <v>2626.65</v>
      </c>
      <c r="C517">
        <f t="shared" ref="C517:C580" si="8">LN(B517/B516)</f>
        <v>3.2966616221455518E-2</v>
      </c>
      <c r="D517" s="13">
        <f>LN(B517/B516) - VLOOKUP(A517, 'Risk Free'!A$1:C$784, 3)/252</f>
        <v>3.2961854316693615E-2</v>
      </c>
    </row>
    <row r="518" spans="1:4" x14ac:dyDescent="0.25">
      <c r="A518" s="1">
        <v>43921</v>
      </c>
      <c r="B518">
        <v>2584.59</v>
      </c>
      <c r="C518">
        <f t="shared" si="8"/>
        <v>-1.6142381973062482E-2</v>
      </c>
      <c r="D518" s="13">
        <f>LN(B518/B517) - VLOOKUP(A518, 'Risk Free'!A$1:C$784, 3)/252</f>
        <v>-1.6146747052427562E-2</v>
      </c>
    </row>
    <row r="519" spans="1:4" x14ac:dyDescent="0.25">
      <c r="A519" s="1">
        <v>43922</v>
      </c>
      <c r="B519">
        <v>2470.5</v>
      </c>
      <c r="C519">
        <f t="shared" si="8"/>
        <v>-4.5146328727152268E-2</v>
      </c>
      <c r="D519" s="13">
        <f>LN(B519/B518) - VLOOKUP(A519, 'Risk Free'!A$1:C$784, 3)/252</f>
        <v>-4.5149900155723698E-2</v>
      </c>
    </row>
    <row r="520" spans="1:4" x14ac:dyDescent="0.25">
      <c r="A520" s="1">
        <v>43923</v>
      </c>
      <c r="B520">
        <v>2526.9</v>
      </c>
      <c r="C520">
        <f t="shared" si="8"/>
        <v>2.2572695703622976E-2</v>
      </c>
      <c r="D520" s="13">
        <f>LN(B520/B519) - VLOOKUP(A520, 'Risk Free'!A$1:C$784, 3)/252</f>
        <v>2.2569124275051547E-2</v>
      </c>
    </row>
    <row r="521" spans="1:4" x14ac:dyDescent="0.25">
      <c r="A521" s="1">
        <v>43924</v>
      </c>
      <c r="B521">
        <v>2488.65</v>
      </c>
      <c r="C521">
        <f t="shared" si="8"/>
        <v>-1.5252860231953606E-2</v>
      </c>
      <c r="D521" s="13">
        <f>LN(B521/B520) - VLOOKUP(A521, 'Risk Free'!A$1:C$784, 3)/252</f>
        <v>-1.525682848592186E-2</v>
      </c>
    </row>
    <row r="522" spans="1:4" x14ac:dyDescent="0.25">
      <c r="A522" s="1">
        <v>43927</v>
      </c>
      <c r="B522">
        <v>2663.68</v>
      </c>
      <c r="C522">
        <f t="shared" si="8"/>
        <v>6.7968230567686042E-2</v>
      </c>
      <c r="D522" s="13">
        <f>LN(B522/B521) - VLOOKUP(A522, 'Risk Free'!A$1:C$784, 3)/252</f>
        <v>6.7962278186733657E-2</v>
      </c>
    </row>
    <row r="523" spans="1:4" x14ac:dyDescent="0.25">
      <c r="A523" s="1">
        <v>43928</v>
      </c>
      <c r="B523">
        <v>2659.41</v>
      </c>
      <c r="C523">
        <f t="shared" si="8"/>
        <v>-1.6043316629523077E-3</v>
      </c>
      <c r="D523" s="13">
        <f>LN(B523/B522) - VLOOKUP(A523, 'Risk Free'!A$1:C$784, 3)/252</f>
        <v>-1.6098872185078632E-3</v>
      </c>
    </row>
    <row r="524" spans="1:4" x14ac:dyDescent="0.25">
      <c r="A524" s="1">
        <v>43929</v>
      </c>
      <c r="B524">
        <v>2749.98</v>
      </c>
      <c r="C524">
        <f t="shared" si="8"/>
        <v>3.3489345244689953E-2</v>
      </c>
      <c r="D524" s="13">
        <f>LN(B524/B523) - VLOOKUP(A524, 'Risk Free'!A$1:C$784, 3)/252</f>
        <v>3.3480615085959793E-2</v>
      </c>
    </row>
    <row r="525" spans="1:4" x14ac:dyDescent="0.25">
      <c r="A525" s="1">
        <v>43930</v>
      </c>
      <c r="B525">
        <v>2789.82</v>
      </c>
      <c r="C525">
        <f t="shared" si="8"/>
        <v>1.438343869822631E-2</v>
      </c>
      <c r="D525" s="13">
        <f>LN(B525/B524) - VLOOKUP(A525, 'Risk Free'!A$1:C$784, 3)/252</f>
        <v>1.4373518063305675E-2</v>
      </c>
    </row>
    <row r="526" spans="1:4" x14ac:dyDescent="0.25">
      <c r="A526" s="1">
        <v>43934</v>
      </c>
      <c r="B526">
        <v>2761.63</v>
      </c>
      <c r="C526">
        <f t="shared" si="8"/>
        <v>-1.0155992507349275E-2</v>
      </c>
      <c r="D526" s="13">
        <f>LN(B526/B525) - VLOOKUP(A526, 'Risk Free'!A$1:C$784, 3)/252</f>
        <v>-1.0166309967666735E-2</v>
      </c>
    </row>
    <row r="527" spans="1:4" x14ac:dyDescent="0.25">
      <c r="A527" s="1">
        <v>43935</v>
      </c>
      <c r="B527">
        <v>2846.06</v>
      </c>
      <c r="C527">
        <f t="shared" si="8"/>
        <v>3.01144965504564E-2</v>
      </c>
      <c r="D527" s="13">
        <f>LN(B527/B526) - VLOOKUP(A527, 'Risk Free'!A$1:C$784, 3)/252</f>
        <v>3.0106560042519891E-2</v>
      </c>
    </row>
    <row r="528" spans="1:4" x14ac:dyDescent="0.25">
      <c r="A528" s="1">
        <v>43936</v>
      </c>
      <c r="B528">
        <v>2783.36</v>
      </c>
      <c r="C528">
        <f t="shared" si="8"/>
        <v>-2.2276750679012372E-2</v>
      </c>
      <c r="D528" s="13">
        <f>LN(B528/B527) - VLOOKUP(A528, 'Risk Free'!A$1:C$784, 3)/252</f>
        <v>-2.2282306234567929E-2</v>
      </c>
    </row>
    <row r="529" spans="1:4" x14ac:dyDescent="0.25">
      <c r="A529" s="1">
        <v>43937</v>
      </c>
      <c r="B529">
        <v>2799.55</v>
      </c>
      <c r="C529">
        <f t="shared" si="8"/>
        <v>5.7998589924373595E-3</v>
      </c>
      <c r="D529" s="13">
        <f>LN(B529/B528) - VLOOKUP(A529, 'Risk Free'!A$1:C$784, 3)/252</f>
        <v>5.794303436881804E-3</v>
      </c>
    </row>
    <row r="530" spans="1:4" x14ac:dyDescent="0.25">
      <c r="A530" s="1">
        <v>43938</v>
      </c>
      <c r="B530">
        <v>2874.56</v>
      </c>
      <c r="C530">
        <f t="shared" si="8"/>
        <v>2.6440929079185473E-2</v>
      </c>
      <c r="D530" s="13">
        <f>LN(B530/B529) - VLOOKUP(A530, 'Risk Free'!A$1:C$784, 3)/252</f>
        <v>2.6436167174423569E-2</v>
      </c>
    </row>
    <row r="531" spans="1:4" x14ac:dyDescent="0.25">
      <c r="A531" s="1">
        <v>43941</v>
      </c>
      <c r="B531">
        <v>2823.16</v>
      </c>
      <c r="C531">
        <f t="shared" si="8"/>
        <v>-1.8042794099790368E-2</v>
      </c>
      <c r="D531" s="13">
        <f>LN(B531/B530) - VLOOKUP(A531, 'Risk Free'!A$1:C$784, 3)/252</f>
        <v>-1.8047556004552271E-2</v>
      </c>
    </row>
    <row r="532" spans="1:4" x14ac:dyDescent="0.25">
      <c r="A532" s="1">
        <v>43942</v>
      </c>
      <c r="B532">
        <v>2736.56</v>
      </c>
      <c r="C532">
        <f t="shared" si="8"/>
        <v>-3.1155167779795462E-2</v>
      </c>
      <c r="D532" s="13">
        <f>LN(B532/B531) - VLOOKUP(A532, 'Risk Free'!A$1:C$784, 3)/252</f>
        <v>-3.1159532859160542E-2</v>
      </c>
    </row>
    <row r="533" spans="1:4" x14ac:dyDescent="0.25">
      <c r="A533" s="1">
        <v>43943</v>
      </c>
      <c r="B533">
        <v>2799.31</v>
      </c>
      <c r="C533">
        <f t="shared" si="8"/>
        <v>2.2671301062101197E-2</v>
      </c>
      <c r="D533" s="13">
        <f>LN(B533/B532) - VLOOKUP(A533, 'Risk Free'!A$1:C$784, 3)/252</f>
        <v>2.2666539157339294E-2</v>
      </c>
    </row>
    <row r="534" spans="1:4" x14ac:dyDescent="0.25">
      <c r="A534" s="1">
        <v>43944</v>
      </c>
      <c r="B534">
        <v>2797.8</v>
      </c>
      <c r="C534">
        <f t="shared" si="8"/>
        <v>-5.395641810268519E-4</v>
      </c>
      <c r="D534" s="13">
        <f>LN(B534/B533) - VLOOKUP(A534, 'Risk Free'!A$1:C$784, 3)/252</f>
        <v>-5.4392926039193129E-4</v>
      </c>
    </row>
    <row r="535" spans="1:4" x14ac:dyDescent="0.25">
      <c r="A535" s="1">
        <v>43945</v>
      </c>
      <c r="B535">
        <v>2836.74</v>
      </c>
      <c r="C535">
        <f t="shared" si="8"/>
        <v>1.3822111461719605E-2</v>
      </c>
      <c r="D535" s="13">
        <f>LN(B535/B534) - VLOOKUP(A535, 'Risk Free'!A$1:C$784, 3)/252</f>
        <v>1.38173495569577E-2</v>
      </c>
    </row>
    <row r="536" spans="1:4" x14ac:dyDescent="0.25">
      <c r="A536" s="1">
        <v>43948</v>
      </c>
      <c r="B536">
        <v>2878.48</v>
      </c>
      <c r="C536">
        <f t="shared" si="8"/>
        <v>1.4606871524449172E-2</v>
      </c>
      <c r="D536" s="13">
        <f>LN(B536/B535) - VLOOKUP(A536, 'Risk Free'!A$1:C$784, 3)/252</f>
        <v>1.4602109619687267E-2</v>
      </c>
    </row>
    <row r="537" spans="1:4" x14ac:dyDescent="0.25">
      <c r="A537" s="1">
        <v>43949</v>
      </c>
      <c r="B537">
        <v>2863.39</v>
      </c>
      <c r="C537">
        <f t="shared" si="8"/>
        <v>-5.2561394601198371E-3</v>
      </c>
      <c r="D537" s="13">
        <f>LN(B537/B536) - VLOOKUP(A537, 'Risk Free'!A$1:C$784, 3)/252</f>
        <v>-5.2605045394849169E-3</v>
      </c>
    </row>
    <row r="538" spans="1:4" x14ac:dyDescent="0.25">
      <c r="A538" s="1">
        <v>43950</v>
      </c>
      <c r="B538">
        <v>2939.51</v>
      </c>
      <c r="C538">
        <f t="shared" si="8"/>
        <v>2.6236663207249239E-2</v>
      </c>
      <c r="D538" s="13">
        <f>LN(B538/B537) - VLOOKUP(A538, 'Risk Free'!A$1:C$784, 3)/252</f>
        <v>2.6232694953280986E-2</v>
      </c>
    </row>
    <row r="539" spans="1:4" x14ac:dyDescent="0.25">
      <c r="A539" s="1">
        <v>43951</v>
      </c>
      <c r="B539">
        <v>2912.43</v>
      </c>
      <c r="C539">
        <f t="shared" si="8"/>
        <v>-9.2551165252656598E-3</v>
      </c>
      <c r="D539" s="13">
        <f>LN(B539/B538) - VLOOKUP(A539, 'Risk Free'!A$1:C$784, 3)/252</f>
        <v>-9.258687953837089E-3</v>
      </c>
    </row>
    <row r="540" spans="1:4" x14ac:dyDescent="0.25">
      <c r="A540" s="1">
        <v>43952</v>
      </c>
      <c r="B540">
        <v>2830.71</v>
      </c>
      <c r="C540">
        <f t="shared" si="8"/>
        <v>-2.8460220686828817E-2</v>
      </c>
      <c r="D540" s="13">
        <f>LN(B540/B539) - VLOOKUP(A540, 'Risk Free'!A$1:C$784, 3)/252</f>
        <v>-2.8464982591590721E-2</v>
      </c>
    </row>
    <row r="541" spans="1:4" x14ac:dyDescent="0.25">
      <c r="A541" s="1">
        <v>43955</v>
      </c>
      <c r="B541">
        <v>2842.74</v>
      </c>
      <c r="C541">
        <f t="shared" si="8"/>
        <v>4.2408122145938705E-3</v>
      </c>
      <c r="D541" s="13">
        <f>LN(B541/B540) - VLOOKUP(A541, 'Risk Free'!A$1:C$784, 3)/252</f>
        <v>4.2356534844351403E-3</v>
      </c>
    </row>
    <row r="542" spans="1:4" x14ac:dyDescent="0.25">
      <c r="A542" s="1">
        <v>43956</v>
      </c>
      <c r="B542">
        <v>2868.44</v>
      </c>
      <c r="C542">
        <f t="shared" si="8"/>
        <v>8.9999521895380505E-3</v>
      </c>
      <c r="D542" s="13">
        <f>LN(B542/B541) - VLOOKUP(A542, 'Risk Free'!A$1:C$784, 3)/252</f>
        <v>8.9947934593793202E-3</v>
      </c>
    </row>
    <row r="543" spans="1:4" x14ac:dyDescent="0.25">
      <c r="A543" s="1">
        <v>43957</v>
      </c>
      <c r="B543">
        <v>2848.42</v>
      </c>
      <c r="C543">
        <f t="shared" si="8"/>
        <v>-7.0038733986003436E-3</v>
      </c>
      <c r="D543" s="13">
        <f>LN(B543/B542) - VLOOKUP(A543, 'Risk Free'!A$1:C$784, 3)/252</f>
        <v>-7.0086353033622486E-3</v>
      </c>
    </row>
    <row r="544" spans="1:4" x14ac:dyDescent="0.25">
      <c r="A544" s="1">
        <v>43958</v>
      </c>
      <c r="B544">
        <v>2881.19</v>
      </c>
      <c r="C544">
        <f t="shared" si="8"/>
        <v>1.1438948664053582E-2</v>
      </c>
      <c r="D544" s="13">
        <f>LN(B544/B543) - VLOOKUP(A544, 'Risk Free'!A$1:C$784, 3)/252</f>
        <v>1.1434583584688502E-2</v>
      </c>
    </row>
    <row r="545" spans="1:4" x14ac:dyDescent="0.25">
      <c r="A545" s="1">
        <v>43959</v>
      </c>
      <c r="B545">
        <v>2929.8</v>
      </c>
      <c r="C545">
        <f t="shared" si="8"/>
        <v>1.6730758062550522E-2</v>
      </c>
      <c r="D545" s="13">
        <f>LN(B545/B544) - VLOOKUP(A545, 'Risk Free'!A$1:C$784, 3)/252</f>
        <v>1.6725996157788619E-2</v>
      </c>
    </row>
    <row r="546" spans="1:4" x14ac:dyDescent="0.25">
      <c r="A546" s="1">
        <v>43962</v>
      </c>
      <c r="B546">
        <v>2930.32</v>
      </c>
      <c r="C546">
        <f t="shared" si="8"/>
        <v>1.7747076898242637E-4</v>
      </c>
      <c r="D546" s="13">
        <f>LN(B546/B545) - VLOOKUP(A546, 'Risk Free'!A$1:C$784, 3)/252</f>
        <v>1.727088642205216E-4</v>
      </c>
    </row>
    <row r="547" spans="1:4" x14ac:dyDescent="0.25">
      <c r="A547" s="1">
        <v>43963</v>
      </c>
      <c r="B547">
        <v>2870.12</v>
      </c>
      <c r="C547">
        <f t="shared" si="8"/>
        <v>-2.0757791338386403E-2</v>
      </c>
      <c r="D547" s="13">
        <f>LN(B547/B546) - VLOOKUP(A547, 'Risk Free'!A$1:C$784, 3)/252</f>
        <v>-2.0762950068545134E-2</v>
      </c>
    </row>
    <row r="548" spans="1:4" x14ac:dyDescent="0.25">
      <c r="A548" s="1">
        <v>43964</v>
      </c>
      <c r="B548">
        <v>2820</v>
      </c>
      <c r="C548">
        <f t="shared" si="8"/>
        <v>-1.7616955794106534E-2</v>
      </c>
      <c r="D548" s="13">
        <f>LN(B548/B547) - VLOOKUP(A548, 'Risk Free'!A$1:C$784, 3)/252</f>
        <v>-1.7622114524265264E-2</v>
      </c>
    </row>
    <row r="549" spans="1:4" x14ac:dyDescent="0.25">
      <c r="A549" s="1">
        <v>43965</v>
      </c>
      <c r="B549">
        <v>2852.5</v>
      </c>
      <c r="C549">
        <f t="shared" si="8"/>
        <v>1.1458917804071491E-2</v>
      </c>
      <c r="D549" s="13">
        <f>LN(B549/B548) - VLOOKUP(A549, 'Risk Free'!A$1:C$784, 3)/252</f>
        <v>1.1454155899309586E-2</v>
      </c>
    </row>
    <row r="550" spans="1:4" x14ac:dyDescent="0.25">
      <c r="A550" s="1">
        <v>43966</v>
      </c>
      <c r="B550">
        <v>2863.7</v>
      </c>
      <c r="C550">
        <f t="shared" si="8"/>
        <v>3.9186922544353266E-3</v>
      </c>
      <c r="D550" s="13">
        <f>LN(B550/B549) - VLOOKUP(A550, 'Risk Free'!A$1:C$784, 3)/252</f>
        <v>3.9139303496734217E-3</v>
      </c>
    </row>
    <row r="551" spans="1:4" x14ac:dyDescent="0.25">
      <c r="A551" s="1">
        <v>43969</v>
      </c>
      <c r="B551">
        <v>2953.91</v>
      </c>
      <c r="C551">
        <f t="shared" si="8"/>
        <v>3.1015221473356874E-2</v>
      </c>
      <c r="D551" s="13">
        <f>LN(B551/B550) - VLOOKUP(A551, 'Risk Free'!A$1:C$784, 3)/252</f>
        <v>3.1010062743198143E-2</v>
      </c>
    </row>
    <row r="552" spans="1:4" x14ac:dyDescent="0.25">
      <c r="A552" s="1">
        <v>43970</v>
      </c>
      <c r="B552">
        <v>2922.94</v>
      </c>
      <c r="C552">
        <f t="shared" si="8"/>
        <v>-1.0539757419425795E-2</v>
      </c>
      <c r="D552" s="13">
        <f>LN(B552/B551) - VLOOKUP(A552, 'Risk Free'!A$1:C$784, 3)/252</f>
        <v>-1.0544916149584525E-2</v>
      </c>
    </row>
    <row r="553" spans="1:4" x14ac:dyDescent="0.25">
      <c r="A553" s="1">
        <v>43971</v>
      </c>
      <c r="B553">
        <v>2971.61</v>
      </c>
      <c r="C553">
        <f t="shared" si="8"/>
        <v>1.6513934417861521E-2</v>
      </c>
      <c r="D553" s="13">
        <f>LN(B553/B552) - VLOOKUP(A553, 'Risk Free'!A$1:C$784, 3)/252</f>
        <v>1.6509172513099617E-2</v>
      </c>
    </row>
    <row r="554" spans="1:4" x14ac:dyDescent="0.25">
      <c r="A554" s="1">
        <v>43972</v>
      </c>
      <c r="B554">
        <v>2948.51</v>
      </c>
      <c r="C554">
        <f t="shared" si="8"/>
        <v>-7.803935472623133E-3</v>
      </c>
      <c r="D554" s="13">
        <f>LN(B554/B553) - VLOOKUP(A554, 'Risk Free'!A$1:C$784, 3)/252</f>
        <v>-7.808697377385038E-3</v>
      </c>
    </row>
    <row r="555" spans="1:4" x14ac:dyDescent="0.25">
      <c r="A555" s="1">
        <v>43973</v>
      </c>
      <c r="B555">
        <v>2955.45</v>
      </c>
      <c r="C555">
        <f t="shared" si="8"/>
        <v>2.3509655202508628E-3</v>
      </c>
      <c r="D555" s="13">
        <f>LN(B555/B554) - VLOOKUP(A555, 'Risk Free'!A$1:C$784, 3)/252</f>
        <v>2.3462036154889582E-3</v>
      </c>
    </row>
    <row r="556" spans="1:4" x14ac:dyDescent="0.25">
      <c r="A556" s="1">
        <v>43977</v>
      </c>
      <c r="B556">
        <v>2991.77</v>
      </c>
      <c r="C556">
        <f t="shared" si="8"/>
        <v>1.2214261971750162E-2</v>
      </c>
      <c r="D556" s="13">
        <f>LN(B556/B555) - VLOOKUP(A556, 'Risk Free'!A$1:C$784, 3)/252</f>
        <v>1.2208706416194606E-2</v>
      </c>
    </row>
    <row r="557" spans="1:4" x14ac:dyDescent="0.25">
      <c r="A557" s="1">
        <v>43978</v>
      </c>
      <c r="B557">
        <v>3036.13</v>
      </c>
      <c r="C557">
        <f t="shared" si="8"/>
        <v>1.4718492616296689E-2</v>
      </c>
      <c r="D557" s="13">
        <f>LN(B557/B556) - VLOOKUP(A557, 'Risk Free'!A$1:C$784, 3)/252</f>
        <v>1.4712540235344308E-2</v>
      </c>
    </row>
    <row r="558" spans="1:4" x14ac:dyDescent="0.25">
      <c r="A558" s="1">
        <v>43979</v>
      </c>
      <c r="B558">
        <v>3029.73</v>
      </c>
      <c r="C558">
        <f t="shared" si="8"/>
        <v>-2.1101714760443074E-3</v>
      </c>
      <c r="D558" s="13">
        <f>LN(B558/B557) - VLOOKUP(A558, 'Risk Free'!A$1:C$784, 3)/252</f>
        <v>-2.1161238569966882E-3</v>
      </c>
    </row>
    <row r="559" spans="1:4" x14ac:dyDescent="0.25">
      <c r="A559" s="1">
        <v>43980</v>
      </c>
      <c r="B559">
        <v>3044.31</v>
      </c>
      <c r="C559">
        <f t="shared" si="8"/>
        <v>4.8007678588045241E-3</v>
      </c>
      <c r="D559" s="13">
        <f>LN(B559/B558) - VLOOKUP(A559, 'Risk Free'!A$1:C$784, 3)/252</f>
        <v>4.7952123032489686E-3</v>
      </c>
    </row>
    <row r="560" spans="1:4" x14ac:dyDescent="0.25">
      <c r="A560" s="1">
        <v>43983</v>
      </c>
      <c r="B560">
        <v>3055.73</v>
      </c>
      <c r="C560">
        <f t="shared" si="8"/>
        <v>3.744242117017055E-3</v>
      </c>
      <c r="D560" s="13">
        <f>LN(B560/B559) - VLOOKUP(A560, 'Risk Free'!A$1:C$784, 3)/252</f>
        <v>3.7386865614614994E-3</v>
      </c>
    </row>
    <row r="561" spans="1:4" x14ac:dyDescent="0.25">
      <c r="A561" s="1">
        <v>43984</v>
      </c>
      <c r="B561">
        <v>3080.82</v>
      </c>
      <c r="C561">
        <f t="shared" si="8"/>
        <v>8.177278702023465E-3</v>
      </c>
      <c r="D561" s="13">
        <f>LN(B561/B560) - VLOOKUP(A561, 'Risk Free'!A$1:C$784, 3)/252</f>
        <v>8.1713263210710842E-3</v>
      </c>
    </row>
    <row r="562" spans="1:4" x14ac:dyDescent="0.25">
      <c r="A562" s="1">
        <v>43985</v>
      </c>
      <c r="B562">
        <v>3122.87</v>
      </c>
      <c r="C562">
        <f t="shared" si="8"/>
        <v>1.3556655475681826E-2</v>
      </c>
      <c r="D562" s="13">
        <f>LN(B562/B561) - VLOOKUP(A562, 'Risk Free'!A$1:C$784, 3)/252</f>
        <v>1.355030626933262E-2</v>
      </c>
    </row>
    <row r="563" spans="1:4" x14ac:dyDescent="0.25">
      <c r="A563" s="1">
        <v>43986</v>
      </c>
      <c r="B563">
        <v>3112.35</v>
      </c>
      <c r="C563">
        <f t="shared" si="8"/>
        <v>-3.3743829350457951E-3</v>
      </c>
      <c r="D563" s="13">
        <f>LN(B563/B562) - VLOOKUP(A563, 'Risk Free'!A$1:C$784, 3)/252</f>
        <v>-3.3803353159981759E-3</v>
      </c>
    </row>
    <row r="564" spans="1:4" x14ac:dyDescent="0.25">
      <c r="A564" s="1">
        <v>43987</v>
      </c>
      <c r="B564">
        <v>3193.93</v>
      </c>
      <c r="C564">
        <f t="shared" si="8"/>
        <v>2.5874065601552972E-2</v>
      </c>
      <c r="D564" s="13">
        <f>LN(B564/B563) - VLOOKUP(A564, 'Risk Free'!A$1:C$784, 3)/252</f>
        <v>2.5868113220600591E-2</v>
      </c>
    </row>
    <row r="565" spans="1:4" x14ac:dyDescent="0.25">
      <c r="A565" s="1">
        <v>43990</v>
      </c>
      <c r="B565">
        <v>3232.39</v>
      </c>
      <c r="C565">
        <f t="shared" si="8"/>
        <v>1.1969668235859062E-2</v>
      </c>
      <c r="D565" s="13">
        <f>LN(B565/B564) - VLOOKUP(A565, 'Risk Free'!A$1:C$784, 3)/252</f>
        <v>1.1962922204113031E-2</v>
      </c>
    </row>
    <row r="566" spans="1:4" x14ac:dyDescent="0.25">
      <c r="A566" s="1">
        <v>43991</v>
      </c>
      <c r="B566">
        <v>3207.18</v>
      </c>
      <c r="C566">
        <f t="shared" si="8"/>
        <v>-7.8297553381980623E-3</v>
      </c>
      <c r="D566" s="13">
        <f>LN(B566/B565) - VLOOKUP(A566, 'Risk Free'!A$1:C$784, 3)/252</f>
        <v>-7.8372950207377442E-3</v>
      </c>
    </row>
    <row r="567" spans="1:4" x14ac:dyDescent="0.25">
      <c r="A567" s="1">
        <v>43992</v>
      </c>
      <c r="B567">
        <v>3190.14</v>
      </c>
      <c r="C567">
        <f t="shared" si="8"/>
        <v>-5.3272433765708446E-3</v>
      </c>
      <c r="D567" s="13">
        <f>LN(B567/B566) - VLOOKUP(A567, 'Risk Free'!A$1:C$784, 3)/252</f>
        <v>-5.3339894083168759E-3</v>
      </c>
    </row>
    <row r="568" spans="1:4" x14ac:dyDescent="0.25">
      <c r="A568" s="1">
        <v>43993</v>
      </c>
      <c r="B568">
        <v>3002.1</v>
      </c>
      <c r="C568">
        <f t="shared" si="8"/>
        <v>-6.0752759198692892E-2</v>
      </c>
      <c r="D568" s="13">
        <f>LN(B568/B567) - VLOOKUP(A568, 'Risk Free'!A$1:C$784, 3)/252</f>
        <v>-6.0759505230438923E-2</v>
      </c>
    </row>
    <row r="569" spans="1:4" x14ac:dyDescent="0.25">
      <c r="A569" s="1">
        <v>43994</v>
      </c>
      <c r="B569">
        <v>3041.31</v>
      </c>
      <c r="C569">
        <f t="shared" si="8"/>
        <v>1.2976299868566436E-2</v>
      </c>
      <c r="D569" s="13">
        <f>LN(B569/B568) - VLOOKUP(A569, 'Risk Free'!A$1:C$784, 3)/252</f>
        <v>1.296995066221723E-2</v>
      </c>
    </row>
    <row r="570" spans="1:4" x14ac:dyDescent="0.25">
      <c r="A570" s="1">
        <v>43997</v>
      </c>
      <c r="B570">
        <v>3066.59</v>
      </c>
      <c r="C570">
        <f t="shared" si="8"/>
        <v>8.277851423430304E-3</v>
      </c>
      <c r="D570" s="13">
        <f>LN(B570/B569) - VLOOKUP(A570, 'Risk Free'!A$1:C$784, 3)/252</f>
        <v>8.2707085662874474E-3</v>
      </c>
    </row>
    <row r="571" spans="1:4" x14ac:dyDescent="0.25">
      <c r="A571" s="1">
        <v>43998</v>
      </c>
      <c r="B571">
        <v>3124.74</v>
      </c>
      <c r="C571">
        <f t="shared" si="8"/>
        <v>1.878488465267299E-2</v>
      </c>
      <c r="D571" s="13">
        <f>LN(B571/B570) - VLOOKUP(A571, 'Risk Free'!A$1:C$784, 3)/252</f>
        <v>1.8778138620926959E-2</v>
      </c>
    </row>
    <row r="572" spans="1:4" x14ac:dyDescent="0.25">
      <c r="A572" s="1">
        <v>43999</v>
      </c>
      <c r="B572">
        <v>3113.49</v>
      </c>
      <c r="C572">
        <f t="shared" si="8"/>
        <v>-3.6067962213368692E-3</v>
      </c>
      <c r="D572" s="13">
        <f>LN(B572/B571) - VLOOKUP(A572, 'Risk Free'!A$1:C$784, 3)/252</f>
        <v>-3.613542253082901E-3</v>
      </c>
    </row>
    <row r="573" spans="1:4" x14ac:dyDescent="0.25">
      <c r="A573" s="1">
        <v>44000</v>
      </c>
      <c r="B573">
        <v>3115.34</v>
      </c>
      <c r="C573">
        <f t="shared" si="8"/>
        <v>5.9401205504019245E-4</v>
      </c>
      <c r="D573" s="13">
        <f>LN(B573/B572) - VLOOKUP(A573, 'Risk Free'!A$1:C$784, 3)/252</f>
        <v>5.8766284869098606E-4</v>
      </c>
    </row>
    <row r="574" spans="1:4" x14ac:dyDescent="0.25">
      <c r="A574" s="1">
        <v>44001</v>
      </c>
      <c r="B574">
        <v>3097.74</v>
      </c>
      <c r="C574">
        <f t="shared" si="8"/>
        <v>-5.6654822009647747E-3</v>
      </c>
      <c r="D574" s="13">
        <f>LN(B574/B573) - VLOOKUP(A574, 'Risk Free'!A$1:C$784, 3)/252</f>
        <v>-5.6714345819171555E-3</v>
      </c>
    </row>
    <row r="575" spans="1:4" x14ac:dyDescent="0.25">
      <c r="A575" s="1">
        <v>44004</v>
      </c>
      <c r="B575">
        <v>3117.86</v>
      </c>
      <c r="C575">
        <f t="shared" si="8"/>
        <v>6.4740556904391263E-3</v>
      </c>
      <c r="D575" s="13">
        <f>LN(B575/B574) - VLOOKUP(A575, 'Risk Free'!A$1:C$784, 3)/252</f>
        <v>6.4677064840899202E-3</v>
      </c>
    </row>
    <row r="576" spans="1:4" x14ac:dyDescent="0.25">
      <c r="A576" s="1">
        <v>44005</v>
      </c>
      <c r="B576">
        <v>3131.29</v>
      </c>
      <c r="C576">
        <f t="shared" si="8"/>
        <v>4.2981911703125365E-3</v>
      </c>
      <c r="D576" s="13">
        <f>LN(B576/B575) - VLOOKUP(A576, 'Risk Free'!A$1:C$784, 3)/252</f>
        <v>4.2918419639633304E-3</v>
      </c>
    </row>
    <row r="577" spans="1:4" x14ac:dyDescent="0.25">
      <c r="A577" s="1">
        <v>44006</v>
      </c>
      <c r="B577">
        <v>3050.33</v>
      </c>
      <c r="C577">
        <f t="shared" si="8"/>
        <v>-2.6195278732754491E-2</v>
      </c>
      <c r="D577" s="13">
        <f>LN(B577/B576) - VLOOKUP(A577, 'Risk Free'!A$1:C$784, 3)/252</f>
        <v>-2.6201231113706872E-2</v>
      </c>
    </row>
    <row r="578" spans="1:4" x14ac:dyDescent="0.25">
      <c r="A578" s="1">
        <v>44007</v>
      </c>
      <c r="B578">
        <v>3083.76</v>
      </c>
      <c r="C578">
        <f t="shared" si="8"/>
        <v>1.0899850173409288E-2</v>
      </c>
      <c r="D578" s="13">
        <f>LN(B578/B577) - VLOOKUP(A578, 'Risk Free'!A$1:C$784, 3)/252</f>
        <v>1.0893500967060082E-2</v>
      </c>
    </row>
    <row r="579" spans="1:4" x14ac:dyDescent="0.25">
      <c r="A579" s="1">
        <v>44008</v>
      </c>
      <c r="B579">
        <v>3009.05</v>
      </c>
      <c r="C579">
        <f t="shared" si="8"/>
        <v>-2.4525217335129464E-2</v>
      </c>
      <c r="D579" s="13">
        <f>LN(B579/B578) - VLOOKUP(A579, 'Risk Free'!A$1:C$784, 3)/252</f>
        <v>-2.4530772890685022E-2</v>
      </c>
    </row>
    <row r="580" spans="1:4" x14ac:dyDescent="0.25">
      <c r="A580" s="1">
        <v>44011</v>
      </c>
      <c r="B580">
        <v>3053.24</v>
      </c>
      <c r="C580">
        <f t="shared" si="8"/>
        <v>1.4578907539069857E-2</v>
      </c>
      <c r="D580" s="13">
        <f>LN(B580/B579) - VLOOKUP(A580, 'Risk Free'!A$1:C$784, 3)/252</f>
        <v>1.4573351983514301E-2</v>
      </c>
    </row>
    <row r="581" spans="1:4" x14ac:dyDescent="0.25">
      <c r="A581" s="1">
        <v>44012</v>
      </c>
      <c r="B581">
        <v>3100.29</v>
      </c>
      <c r="C581">
        <f t="shared" ref="C581:C644" si="9">LN(B581/B580)</f>
        <v>1.529233363768146E-2</v>
      </c>
      <c r="D581" s="13">
        <f>LN(B581/B580) - VLOOKUP(A581, 'Risk Free'!A$1:C$784, 3)/252</f>
        <v>1.5285984431332254E-2</v>
      </c>
    </row>
    <row r="582" spans="1:4" x14ac:dyDescent="0.25">
      <c r="A582" s="1">
        <v>44013</v>
      </c>
      <c r="B582">
        <v>3115.86</v>
      </c>
      <c r="C582">
        <f t="shared" si="9"/>
        <v>5.0095420996641308E-3</v>
      </c>
      <c r="D582" s="13">
        <f>LN(B582/B581) - VLOOKUP(A582, 'Risk Free'!A$1:C$784, 3)/252</f>
        <v>5.0039865441085752E-3</v>
      </c>
    </row>
    <row r="583" spans="1:4" x14ac:dyDescent="0.25">
      <c r="A583" s="1">
        <v>44014</v>
      </c>
      <c r="B583">
        <v>3130.01</v>
      </c>
      <c r="C583">
        <f t="shared" si="9"/>
        <v>4.5310018326532803E-3</v>
      </c>
      <c r="D583" s="13">
        <f>LN(B583/B582) - VLOOKUP(A583, 'Risk Free'!A$1:C$784, 3)/252</f>
        <v>4.5254462770977248E-3</v>
      </c>
    </row>
    <row r="584" spans="1:4" x14ac:dyDescent="0.25">
      <c r="A584" s="1">
        <v>44018</v>
      </c>
      <c r="B584">
        <v>3179.72</v>
      </c>
      <c r="C584">
        <f t="shared" si="9"/>
        <v>1.5756943165826313E-2</v>
      </c>
      <c r="D584" s="13">
        <f>LN(B584/B583) - VLOOKUP(A584, 'Risk Free'!A$1:C$784, 3)/252</f>
        <v>1.5750990784873933E-2</v>
      </c>
    </row>
    <row r="585" spans="1:4" x14ac:dyDescent="0.25">
      <c r="A585" s="1">
        <v>44019</v>
      </c>
      <c r="B585">
        <v>3145.32</v>
      </c>
      <c r="C585">
        <f t="shared" si="9"/>
        <v>-1.0877508816987262E-2</v>
      </c>
      <c r="D585" s="13">
        <f>LN(B585/B584) - VLOOKUP(A585, 'Risk Free'!A$1:C$784, 3)/252</f>
        <v>-1.0883461197939643E-2</v>
      </c>
    </row>
    <row r="586" spans="1:4" x14ac:dyDescent="0.25">
      <c r="A586" s="1">
        <v>44020</v>
      </c>
      <c r="B586">
        <v>3169.94</v>
      </c>
      <c r="C586">
        <f t="shared" si="9"/>
        <v>7.7970264812917862E-3</v>
      </c>
      <c r="D586" s="13">
        <f>LN(B586/B585) - VLOOKUP(A586, 'Risk Free'!A$1:C$784, 3)/252</f>
        <v>7.7910741003394055E-3</v>
      </c>
    </row>
    <row r="587" spans="1:4" x14ac:dyDescent="0.25">
      <c r="A587" s="1">
        <v>44021</v>
      </c>
      <c r="B587">
        <v>3152.05</v>
      </c>
      <c r="C587">
        <f t="shared" si="9"/>
        <v>-5.6596254512879147E-3</v>
      </c>
      <c r="D587" s="13">
        <f>LN(B587/B586) - VLOOKUP(A587, 'Risk Free'!A$1:C$784, 3)/252</f>
        <v>-5.664784181446645E-3</v>
      </c>
    </row>
    <row r="588" spans="1:4" x14ac:dyDescent="0.25">
      <c r="A588" s="1">
        <v>44022</v>
      </c>
      <c r="B588">
        <v>3185.04</v>
      </c>
      <c r="C588">
        <f t="shared" si="9"/>
        <v>1.0411813000986475E-2</v>
      </c>
      <c r="D588" s="13">
        <f>LN(B588/B587) - VLOOKUP(A588, 'Risk Free'!A$1:C$784, 3)/252</f>
        <v>1.0406654270827745E-2</v>
      </c>
    </row>
    <row r="589" spans="1:4" x14ac:dyDescent="0.25">
      <c r="A589" s="1">
        <v>44025</v>
      </c>
      <c r="B589">
        <v>3155.22</v>
      </c>
      <c r="C589">
        <f t="shared" si="9"/>
        <v>-9.4066236664834702E-3</v>
      </c>
      <c r="D589" s="13">
        <f>LN(B589/B588) - VLOOKUP(A589, 'Risk Free'!A$1:C$784, 3)/252</f>
        <v>-9.4121792220390257E-3</v>
      </c>
    </row>
    <row r="590" spans="1:4" x14ac:dyDescent="0.25">
      <c r="A590" s="1">
        <v>44026</v>
      </c>
      <c r="B590">
        <v>3197.52</v>
      </c>
      <c r="C590">
        <f t="shared" si="9"/>
        <v>1.3317285189446137E-2</v>
      </c>
      <c r="D590" s="13">
        <f>LN(B590/B589) - VLOOKUP(A590, 'Risk Free'!A$1:C$784, 3)/252</f>
        <v>1.3311332808493757E-2</v>
      </c>
    </row>
    <row r="591" spans="1:4" x14ac:dyDescent="0.25">
      <c r="A591" s="1">
        <v>44027</v>
      </c>
      <c r="B591">
        <v>3226.56</v>
      </c>
      <c r="C591">
        <f t="shared" si="9"/>
        <v>9.0410448847842075E-3</v>
      </c>
      <c r="D591" s="13">
        <f>LN(B591/B590) - VLOOKUP(A591, 'Risk Free'!A$1:C$784, 3)/252</f>
        <v>9.0346956784350015E-3</v>
      </c>
    </row>
    <row r="592" spans="1:4" x14ac:dyDescent="0.25">
      <c r="A592" s="1">
        <v>44028</v>
      </c>
      <c r="B592">
        <v>3215.57</v>
      </c>
      <c r="C592">
        <f t="shared" si="9"/>
        <v>-3.4119183131618158E-3</v>
      </c>
      <c r="D592" s="13">
        <f>LN(B592/B591) - VLOOKUP(A592, 'Risk Free'!A$1:C$784, 3)/252</f>
        <v>-3.4162833925268951E-3</v>
      </c>
    </row>
    <row r="593" spans="1:4" x14ac:dyDescent="0.25">
      <c r="A593" s="1">
        <v>44029</v>
      </c>
      <c r="B593">
        <v>3224.73</v>
      </c>
      <c r="C593">
        <f t="shared" si="9"/>
        <v>2.8445899031588197E-3</v>
      </c>
      <c r="D593" s="13">
        <f>LN(B593/B592) - VLOOKUP(A593, 'Risk Free'!A$1:C$784, 3)/252</f>
        <v>2.8402248237937404E-3</v>
      </c>
    </row>
    <row r="594" spans="1:4" x14ac:dyDescent="0.25">
      <c r="A594" s="1">
        <v>44032</v>
      </c>
      <c r="B594">
        <v>3251.84</v>
      </c>
      <c r="C594">
        <f t="shared" si="9"/>
        <v>8.3717641704647815E-3</v>
      </c>
      <c r="D594" s="13">
        <f>LN(B594/B593) - VLOOKUP(A594, 'Risk Free'!A$1:C$784, 3)/252</f>
        <v>8.3666054403060512E-3</v>
      </c>
    </row>
    <row r="595" spans="1:4" x14ac:dyDescent="0.25">
      <c r="A595" s="1">
        <v>44033</v>
      </c>
      <c r="B595">
        <v>3257.3</v>
      </c>
      <c r="C595">
        <f t="shared" si="9"/>
        <v>1.6776413721593887E-3</v>
      </c>
      <c r="D595" s="13">
        <f>LN(B595/B594) - VLOOKUP(A595, 'Risk Free'!A$1:C$784, 3)/252</f>
        <v>1.6724826420006585E-3</v>
      </c>
    </row>
    <row r="596" spans="1:4" x14ac:dyDescent="0.25">
      <c r="A596" s="1">
        <v>44034</v>
      </c>
      <c r="B596">
        <v>3276.02</v>
      </c>
      <c r="C596">
        <f t="shared" si="9"/>
        <v>5.7306396229577271E-3</v>
      </c>
      <c r="D596" s="13">
        <f>LN(B596/B595) - VLOOKUP(A596, 'Risk Free'!A$1:C$784, 3)/252</f>
        <v>5.7254808927989969E-3</v>
      </c>
    </row>
    <row r="597" spans="1:4" x14ac:dyDescent="0.25">
      <c r="A597" s="1">
        <v>44035</v>
      </c>
      <c r="B597">
        <v>3235.66</v>
      </c>
      <c r="C597">
        <f t="shared" si="9"/>
        <v>-1.2396345287241563E-2</v>
      </c>
      <c r="D597" s="13">
        <f>LN(B597/B596) - VLOOKUP(A597, 'Risk Free'!A$1:C$784, 3)/252</f>
        <v>-1.2401107192003468E-2</v>
      </c>
    </row>
    <row r="598" spans="1:4" x14ac:dyDescent="0.25">
      <c r="A598" s="1">
        <v>44036</v>
      </c>
      <c r="B598">
        <v>3215.63</v>
      </c>
      <c r="C598">
        <f t="shared" si="9"/>
        <v>-6.2096307443050324E-3</v>
      </c>
      <c r="D598" s="13">
        <f>LN(B598/B597) - VLOOKUP(A598, 'Risk Free'!A$1:C$784, 3)/252</f>
        <v>-6.2139958236701121E-3</v>
      </c>
    </row>
    <row r="599" spans="1:4" x14ac:dyDescent="0.25">
      <c r="A599" s="1">
        <v>44039</v>
      </c>
      <c r="B599">
        <v>3239.41</v>
      </c>
      <c r="C599">
        <f t="shared" si="9"/>
        <v>7.3679195100667611E-3</v>
      </c>
      <c r="D599" s="13">
        <f>LN(B599/B598) - VLOOKUP(A599, 'Risk Free'!A$1:C$784, 3)/252</f>
        <v>7.3635544307016814E-3</v>
      </c>
    </row>
    <row r="600" spans="1:4" x14ac:dyDescent="0.25">
      <c r="A600" s="1">
        <v>44040</v>
      </c>
      <c r="B600">
        <v>3218.44</v>
      </c>
      <c r="C600">
        <f t="shared" si="9"/>
        <v>-6.4944443446863422E-3</v>
      </c>
      <c r="D600" s="13">
        <f>LN(B600/B599) - VLOOKUP(A600, 'Risk Free'!A$1:C$784, 3)/252</f>
        <v>-6.4988094240514219E-3</v>
      </c>
    </row>
    <row r="601" spans="1:4" x14ac:dyDescent="0.25">
      <c r="A601" s="1">
        <v>44041</v>
      </c>
      <c r="B601">
        <v>3258.44</v>
      </c>
      <c r="C601">
        <f t="shared" si="9"/>
        <v>1.2351783128253628E-2</v>
      </c>
      <c r="D601" s="13">
        <f>LN(B601/B600) - VLOOKUP(A601, 'Risk Free'!A$1:C$784, 3)/252</f>
        <v>1.2347418048888548E-2</v>
      </c>
    </row>
    <row r="602" spans="1:4" x14ac:dyDescent="0.25">
      <c r="A602" s="1">
        <v>44042</v>
      </c>
      <c r="B602">
        <v>3246.22</v>
      </c>
      <c r="C602">
        <f t="shared" si="9"/>
        <v>-3.7573107206831397E-3</v>
      </c>
      <c r="D602" s="13">
        <f>LN(B602/B601) - VLOOKUP(A602, 'Risk Free'!A$1:C$784, 3)/252</f>
        <v>-3.7608821492545685E-3</v>
      </c>
    </row>
    <row r="603" spans="1:4" x14ac:dyDescent="0.25">
      <c r="A603" s="1">
        <v>44043</v>
      </c>
      <c r="B603">
        <v>3271.12</v>
      </c>
      <c r="C603">
        <f t="shared" si="9"/>
        <v>7.6411913923716676E-3</v>
      </c>
      <c r="D603" s="13">
        <f>LN(B603/B602) - VLOOKUP(A603, 'Risk Free'!A$1:C$784, 3)/252</f>
        <v>7.6376199638002393E-3</v>
      </c>
    </row>
    <row r="604" spans="1:4" x14ac:dyDescent="0.25">
      <c r="A604" s="1">
        <v>44046</v>
      </c>
      <c r="B604">
        <v>3294.61</v>
      </c>
      <c r="C604">
        <f t="shared" si="9"/>
        <v>7.1553658839056062E-3</v>
      </c>
      <c r="D604" s="13">
        <f>LN(B604/B603) - VLOOKUP(A604, 'Risk Free'!A$1:C$784, 3)/252</f>
        <v>7.1513976299373526E-3</v>
      </c>
    </row>
    <row r="605" spans="1:4" x14ac:dyDescent="0.25">
      <c r="A605" s="1">
        <v>44047</v>
      </c>
      <c r="B605">
        <v>3306.51</v>
      </c>
      <c r="C605">
        <f t="shared" si="9"/>
        <v>3.6054526780178501E-3</v>
      </c>
      <c r="D605" s="13">
        <f>LN(B605/B604) - VLOOKUP(A605, 'Risk Free'!A$1:C$784, 3)/252</f>
        <v>3.6018812494464213E-3</v>
      </c>
    </row>
    <row r="606" spans="1:4" x14ac:dyDescent="0.25">
      <c r="A606" s="1">
        <v>44048</v>
      </c>
      <c r="B606">
        <v>3327.77</v>
      </c>
      <c r="C606">
        <f t="shared" si="9"/>
        <v>6.4091575198012216E-3</v>
      </c>
      <c r="D606" s="13">
        <f>LN(B606/B605) - VLOOKUP(A606, 'Risk Free'!A$1:C$784, 3)/252</f>
        <v>6.405189265832968E-3</v>
      </c>
    </row>
    <row r="607" spans="1:4" x14ac:dyDescent="0.25">
      <c r="A607" s="1">
        <v>44049</v>
      </c>
      <c r="B607">
        <v>3349.16</v>
      </c>
      <c r="C607">
        <f t="shared" si="9"/>
        <v>6.4071581324233757E-3</v>
      </c>
      <c r="D607" s="13">
        <f>LN(B607/B606) - VLOOKUP(A607, 'Risk Free'!A$1:C$784, 3)/252</f>
        <v>6.4031898784551221E-3</v>
      </c>
    </row>
    <row r="608" spans="1:4" x14ac:dyDescent="0.25">
      <c r="A608" s="1">
        <v>44050</v>
      </c>
      <c r="B608">
        <v>3351.28</v>
      </c>
      <c r="C608">
        <f t="shared" si="9"/>
        <v>6.3279428537303944E-4</v>
      </c>
      <c r="D608" s="13">
        <f>LN(B608/B607) - VLOOKUP(A608, 'Risk Free'!A$1:C$784, 3)/252</f>
        <v>6.2882603140478543E-4</v>
      </c>
    </row>
    <row r="609" spans="1:4" x14ac:dyDescent="0.25">
      <c r="A609" s="1">
        <v>44053</v>
      </c>
      <c r="B609">
        <v>3360.47</v>
      </c>
      <c r="C609">
        <f t="shared" si="9"/>
        <v>2.7384827334759297E-3</v>
      </c>
      <c r="D609" s="13">
        <f>LN(B609/B608) - VLOOKUP(A609, 'Risk Free'!A$1:C$784, 3)/252</f>
        <v>2.7341176541108504E-3</v>
      </c>
    </row>
    <row r="610" spans="1:4" x14ac:dyDescent="0.25">
      <c r="A610" s="1">
        <v>44054</v>
      </c>
      <c r="B610">
        <v>3333.69</v>
      </c>
      <c r="C610">
        <f t="shared" si="9"/>
        <v>-8.0010465432212886E-3</v>
      </c>
      <c r="D610" s="13">
        <f>LN(B610/B609) - VLOOKUP(A610, 'Risk Free'!A$1:C$784, 3)/252</f>
        <v>-8.0054116225863683E-3</v>
      </c>
    </row>
    <row r="611" spans="1:4" x14ac:dyDescent="0.25">
      <c r="A611" s="1">
        <v>44055</v>
      </c>
      <c r="B611">
        <v>3380.35</v>
      </c>
      <c r="C611">
        <f t="shared" si="9"/>
        <v>1.3899455827979215E-2</v>
      </c>
      <c r="D611" s="13">
        <f>LN(B611/B610) - VLOOKUP(A611, 'Risk Free'!A$1:C$784, 3)/252</f>
        <v>1.3895090748614135E-2</v>
      </c>
    </row>
    <row r="612" spans="1:4" x14ac:dyDescent="0.25">
      <c r="A612" s="1">
        <v>44056</v>
      </c>
      <c r="B612">
        <v>3373.43</v>
      </c>
      <c r="C612">
        <f t="shared" si="9"/>
        <v>-2.0492235227105187E-3</v>
      </c>
      <c r="D612" s="13">
        <f>LN(B612/B611) - VLOOKUP(A612, 'Risk Free'!A$1:C$784, 3)/252</f>
        <v>-2.0531917766787727E-3</v>
      </c>
    </row>
    <row r="613" spans="1:4" x14ac:dyDescent="0.25">
      <c r="A613" s="1">
        <v>44057</v>
      </c>
      <c r="B613">
        <v>3372.85</v>
      </c>
      <c r="C613">
        <f t="shared" si="9"/>
        <v>-1.7194661396471121E-4</v>
      </c>
      <c r="D613" s="13">
        <f>LN(B613/B612) - VLOOKUP(A613, 'Risk Free'!A$1:C$784, 3)/252</f>
        <v>-1.7591486793296519E-4</v>
      </c>
    </row>
    <row r="614" spans="1:4" x14ac:dyDescent="0.25">
      <c r="A614" s="1">
        <v>44060</v>
      </c>
      <c r="B614">
        <v>3381.99</v>
      </c>
      <c r="C614">
        <f t="shared" si="9"/>
        <v>2.7062093485908582E-3</v>
      </c>
      <c r="D614" s="13">
        <f>LN(B614/B613) - VLOOKUP(A614, 'Risk Free'!A$1:C$784, 3)/252</f>
        <v>2.7022410946226042E-3</v>
      </c>
    </row>
    <row r="615" spans="1:4" x14ac:dyDescent="0.25">
      <c r="A615" s="1">
        <v>44061</v>
      </c>
      <c r="B615">
        <v>3389.78</v>
      </c>
      <c r="C615">
        <f t="shared" si="9"/>
        <v>2.3007288895721292E-3</v>
      </c>
      <c r="D615" s="13">
        <f>LN(B615/B614) - VLOOKUP(A615, 'Risk Free'!A$1:C$784, 3)/252</f>
        <v>2.2971574610007005E-3</v>
      </c>
    </row>
    <row r="616" spans="1:4" x14ac:dyDescent="0.25">
      <c r="A616" s="1">
        <v>44062</v>
      </c>
      <c r="B616">
        <v>3374.85</v>
      </c>
      <c r="C616">
        <f t="shared" si="9"/>
        <v>-4.4141436389460408E-3</v>
      </c>
      <c r="D616" s="13">
        <f>LN(B616/B615) - VLOOKUP(A616, 'Risk Free'!A$1:C$784, 3)/252</f>
        <v>-4.4185087183111205E-3</v>
      </c>
    </row>
    <row r="617" spans="1:4" x14ac:dyDescent="0.25">
      <c r="A617" s="1">
        <v>44063</v>
      </c>
      <c r="B617">
        <v>3385.51</v>
      </c>
      <c r="C617">
        <f t="shared" si="9"/>
        <v>3.1536808202811935E-3</v>
      </c>
      <c r="D617" s="13">
        <f>LN(B617/B616) - VLOOKUP(A617, 'Risk Free'!A$1:C$784, 3)/252</f>
        <v>3.1493157409161142E-3</v>
      </c>
    </row>
    <row r="618" spans="1:4" x14ac:dyDescent="0.25">
      <c r="A618" s="1">
        <v>44064</v>
      </c>
      <c r="B618">
        <v>3397.16</v>
      </c>
      <c r="C618">
        <f t="shared" si="9"/>
        <v>3.4352287393030465E-3</v>
      </c>
      <c r="D618" s="13">
        <f>LN(B618/B617) - VLOOKUP(A618, 'Risk Free'!A$1:C$784, 3)/252</f>
        <v>3.4312604853347925E-3</v>
      </c>
    </row>
    <row r="619" spans="1:4" x14ac:dyDescent="0.25">
      <c r="A619" s="1">
        <v>44067</v>
      </c>
      <c r="B619">
        <v>3431.28</v>
      </c>
      <c r="C619">
        <f t="shared" si="9"/>
        <v>9.9935809549321058E-3</v>
      </c>
      <c r="D619" s="13">
        <f>LN(B619/B618) - VLOOKUP(A619, 'Risk Free'!A$1:C$784, 3)/252</f>
        <v>9.9888190501702008E-3</v>
      </c>
    </row>
    <row r="620" spans="1:4" x14ac:dyDescent="0.25">
      <c r="A620" s="1">
        <v>44068</v>
      </c>
      <c r="B620">
        <v>3443.62</v>
      </c>
      <c r="C620">
        <f t="shared" si="9"/>
        <v>3.58987425339455E-3</v>
      </c>
      <c r="D620" s="13">
        <f>LN(B620/B619) - VLOOKUP(A620, 'Risk Free'!A$1:C$784, 3)/252</f>
        <v>3.5855091740294707E-3</v>
      </c>
    </row>
    <row r="621" spans="1:4" x14ac:dyDescent="0.25">
      <c r="A621" s="1">
        <v>44069</v>
      </c>
      <c r="B621">
        <v>3478.73</v>
      </c>
      <c r="C621">
        <f t="shared" si="9"/>
        <v>1.0144040989640822E-2</v>
      </c>
      <c r="D621" s="13">
        <f>LN(B621/B620) - VLOOKUP(A621, 'Risk Free'!A$1:C$784, 3)/252</f>
        <v>1.0139675910275743E-2</v>
      </c>
    </row>
    <row r="622" spans="1:4" x14ac:dyDescent="0.25">
      <c r="A622" s="1">
        <v>44070</v>
      </c>
      <c r="B622">
        <v>3484.55</v>
      </c>
      <c r="C622">
        <f t="shared" si="9"/>
        <v>1.6716264045830256E-3</v>
      </c>
      <c r="D622" s="13">
        <f>LN(B622/B621) - VLOOKUP(A622, 'Risk Free'!A$1:C$784, 3)/252</f>
        <v>1.6672613252179463E-3</v>
      </c>
    </row>
    <row r="623" spans="1:4" x14ac:dyDescent="0.25">
      <c r="A623" s="1">
        <v>44071</v>
      </c>
      <c r="B623">
        <v>3508.01</v>
      </c>
      <c r="C623">
        <f t="shared" si="9"/>
        <v>6.7100140785116896E-3</v>
      </c>
      <c r="D623" s="13">
        <f>LN(B623/B622) - VLOOKUP(A623, 'Risk Free'!A$1:C$784, 3)/252</f>
        <v>6.706045824543436E-3</v>
      </c>
    </row>
    <row r="624" spans="1:4" x14ac:dyDescent="0.25">
      <c r="A624" s="1">
        <v>44074</v>
      </c>
      <c r="B624">
        <v>3500.31</v>
      </c>
      <c r="C624">
        <f t="shared" si="9"/>
        <v>-2.1973891312895358E-3</v>
      </c>
      <c r="D624" s="13">
        <f>LN(B624/B623) - VLOOKUP(A624, 'Risk Free'!A$1:C$784, 3)/252</f>
        <v>-2.2017542106546151E-3</v>
      </c>
    </row>
    <row r="625" spans="1:4" x14ac:dyDescent="0.25">
      <c r="A625" s="1">
        <v>44075</v>
      </c>
      <c r="B625">
        <v>3526.65</v>
      </c>
      <c r="C625">
        <f t="shared" si="9"/>
        <v>7.496875851234013E-3</v>
      </c>
      <c r="D625" s="13">
        <f>LN(B625/B624) - VLOOKUP(A625, 'Risk Free'!A$1:C$784, 3)/252</f>
        <v>7.4921139464721081E-3</v>
      </c>
    </row>
    <row r="626" spans="1:4" x14ac:dyDescent="0.25">
      <c r="A626" s="1">
        <v>44076</v>
      </c>
      <c r="B626">
        <v>3580.84</v>
      </c>
      <c r="C626">
        <f t="shared" si="9"/>
        <v>1.5248997908235747E-2</v>
      </c>
      <c r="D626" s="13">
        <f>LN(B626/B625) - VLOOKUP(A626, 'Risk Free'!A$1:C$784, 3)/252</f>
        <v>1.5244236003473842E-2</v>
      </c>
    </row>
    <row r="627" spans="1:4" x14ac:dyDescent="0.25">
      <c r="A627" s="1">
        <v>44077</v>
      </c>
      <c r="B627">
        <v>3455.06</v>
      </c>
      <c r="C627">
        <f t="shared" si="9"/>
        <v>-3.5757586556313434E-2</v>
      </c>
      <c r="D627" s="13">
        <f>LN(B627/B626) - VLOOKUP(A627, 'Risk Free'!A$1:C$784, 3)/252</f>
        <v>-3.576195163567851E-2</v>
      </c>
    </row>
    <row r="628" spans="1:4" x14ac:dyDescent="0.25">
      <c r="A628" s="1">
        <v>44078</v>
      </c>
      <c r="B628">
        <v>3426.96</v>
      </c>
      <c r="C628">
        <f t="shared" si="9"/>
        <v>-8.1662523968659001E-3</v>
      </c>
      <c r="D628" s="13">
        <f>LN(B628/B627) - VLOOKUP(A628, 'Risk Free'!A$1:C$784, 3)/252</f>
        <v>-8.1706174762309798E-3</v>
      </c>
    </row>
    <row r="629" spans="1:4" x14ac:dyDescent="0.25">
      <c r="A629" s="1">
        <v>44082</v>
      </c>
      <c r="B629">
        <v>3331.84</v>
      </c>
      <c r="C629">
        <f t="shared" si="9"/>
        <v>-2.8148866864058281E-2</v>
      </c>
      <c r="D629" s="13">
        <f>LN(B629/B628) - VLOOKUP(A629, 'Risk Free'!A$1:C$784, 3)/252</f>
        <v>-2.8154025594217012E-2</v>
      </c>
    </row>
    <row r="630" spans="1:4" x14ac:dyDescent="0.25">
      <c r="A630" s="1">
        <v>44083</v>
      </c>
      <c r="B630">
        <v>3398.96</v>
      </c>
      <c r="C630">
        <f t="shared" si="9"/>
        <v>1.9944798533671326E-2</v>
      </c>
      <c r="D630" s="13">
        <f>LN(B630/B629) - VLOOKUP(A630, 'Risk Free'!A$1:C$784, 3)/252</f>
        <v>1.9940036628909422E-2</v>
      </c>
    </row>
    <row r="631" spans="1:4" x14ac:dyDescent="0.25">
      <c r="A631" s="1">
        <v>44084</v>
      </c>
      <c r="B631">
        <v>3339.19</v>
      </c>
      <c r="C631">
        <f t="shared" si="9"/>
        <v>-1.774123987058698E-2</v>
      </c>
      <c r="D631" s="13">
        <f>LN(B631/B630) - VLOOKUP(A631, 'Risk Free'!A$1:C$784, 3)/252</f>
        <v>-1.7746001775348883E-2</v>
      </c>
    </row>
    <row r="632" spans="1:4" x14ac:dyDescent="0.25">
      <c r="A632" s="1">
        <v>44085</v>
      </c>
      <c r="B632">
        <v>3340.97</v>
      </c>
      <c r="C632">
        <f t="shared" si="9"/>
        <v>5.32921379765575E-4</v>
      </c>
      <c r="D632" s="13">
        <f>LN(B632/B631) - VLOOKUP(A632, 'Risk Free'!A$1:C$784, 3)/252</f>
        <v>5.2855630040049562E-4</v>
      </c>
    </row>
    <row r="633" spans="1:4" x14ac:dyDescent="0.25">
      <c r="A633" s="1">
        <v>44088</v>
      </c>
      <c r="B633">
        <v>3383.54</v>
      </c>
      <c r="C633">
        <f t="shared" si="9"/>
        <v>1.2661314711189059E-2</v>
      </c>
      <c r="D633" s="13">
        <f>LN(B633/B632) - VLOOKUP(A633, 'Risk Free'!A$1:C$784, 3)/252</f>
        <v>1.2656949631823979E-2</v>
      </c>
    </row>
    <row r="634" spans="1:4" x14ac:dyDescent="0.25">
      <c r="A634" s="1">
        <v>44089</v>
      </c>
      <c r="B634">
        <v>3401.2</v>
      </c>
      <c r="C634">
        <f t="shared" si="9"/>
        <v>5.2058118315071811E-3</v>
      </c>
      <c r="D634" s="13">
        <f>LN(B634/B633) - VLOOKUP(A634, 'Risk Free'!A$1:C$784, 3)/252</f>
        <v>5.2014467521421014E-3</v>
      </c>
    </row>
    <row r="635" spans="1:4" x14ac:dyDescent="0.25">
      <c r="A635" s="1">
        <v>44090</v>
      </c>
      <c r="B635">
        <v>3385.49</v>
      </c>
      <c r="C635">
        <f t="shared" si="9"/>
        <v>-4.6296583637453039E-3</v>
      </c>
      <c r="D635" s="13">
        <f>LN(B635/B634) - VLOOKUP(A635, 'Risk Free'!A$1:C$784, 3)/252</f>
        <v>-4.6344202685072089E-3</v>
      </c>
    </row>
    <row r="636" spans="1:4" x14ac:dyDescent="0.25">
      <c r="A636" s="1">
        <v>44091</v>
      </c>
      <c r="B636">
        <v>3357.01</v>
      </c>
      <c r="C636">
        <f t="shared" si="9"/>
        <v>-8.4479553221299946E-3</v>
      </c>
      <c r="D636" s="13">
        <f>LN(B636/B635) - VLOOKUP(A636, 'Risk Free'!A$1:C$784, 3)/252</f>
        <v>-8.4515267507014238E-3</v>
      </c>
    </row>
    <row r="637" spans="1:4" x14ac:dyDescent="0.25">
      <c r="A637" s="1">
        <v>44092</v>
      </c>
      <c r="B637">
        <v>3319.47</v>
      </c>
      <c r="C637">
        <f t="shared" si="9"/>
        <v>-1.1245565213035068E-2</v>
      </c>
      <c r="D637" s="13">
        <f>LN(B637/B636) - VLOOKUP(A637, 'Risk Free'!A$1:C$784, 3)/252</f>
        <v>-1.1249533467003322E-2</v>
      </c>
    </row>
    <row r="638" spans="1:4" x14ac:dyDescent="0.25">
      <c r="A638" s="1">
        <v>44095</v>
      </c>
      <c r="B638">
        <v>3281.06</v>
      </c>
      <c r="C638">
        <f t="shared" si="9"/>
        <v>-1.1638590711243436E-2</v>
      </c>
      <c r="D638" s="13">
        <f>LN(B638/B637) - VLOOKUP(A638, 'Risk Free'!A$1:C$784, 3)/252</f>
        <v>-1.1642558965211691E-2</v>
      </c>
    </row>
    <row r="639" spans="1:4" x14ac:dyDescent="0.25">
      <c r="A639" s="1">
        <v>44096</v>
      </c>
      <c r="B639">
        <v>3315.57</v>
      </c>
      <c r="C639">
        <f t="shared" si="9"/>
        <v>1.0463013638868866E-2</v>
      </c>
      <c r="D639" s="13">
        <f>LN(B639/B638) - VLOOKUP(A639, 'Risk Free'!A$1:C$784, 3)/252</f>
        <v>1.0459045384900612E-2</v>
      </c>
    </row>
    <row r="640" spans="1:4" x14ac:dyDescent="0.25">
      <c r="A640" s="1">
        <v>44097</v>
      </c>
      <c r="B640">
        <v>3236.92</v>
      </c>
      <c r="C640">
        <f t="shared" si="9"/>
        <v>-2.4007294161091854E-2</v>
      </c>
      <c r="D640" s="13">
        <f>LN(B640/B639) - VLOOKUP(A640, 'Risk Free'!A$1:C$784, 3)/252</f>
        <v>-2.4011659240456933E-2</v>
      </c>
    </row>
    <row r="641" spans="1:4" x14ac:dyDescent="0.25">
      <c r="A641" s="1">
        <v>44098</v>
      </c>
      <c r="B641">
        <v>3246.59</v>
      </c>
      <c r="C641">
        <f t="shared" si="9"/>
        <v>2.9829543473573147E-3</v>
      </c>
      <c r="D641" s="13">
        <f>LN(B641/B640) - VLOOKUP(A641, 'Risk Free'!A$1:C$784, 3)/252</f>
        <v>2.9789860933890607E-3</v>
      </c>
    </row>
    <row r="642" spans="1:4" x14ac:dyDescent="0.25">
      <c r="A642" s="1">
        <v>44099</v>
      </c>
      <c r="B642">
        <v>3298.46</v>
      </c>
      <c r="C642">
        <f t="shared" si="9"/>
        <v>1.5850478138509476E-2</v>
      </c>
      <c r="D642" s="13">
        <f>LN(B642/B641) - VLOOKUP(A642, 'Risk Free'!A$1:C$784, 3)/252</f>
        <v>1.5846509884541223E-2</v>
      </c>
    </row>
    <row r="643" spans="1:4" x14ac:dyDescent="0.25">
      <c r="A643" s="1">
        <v>44102</v>
      </c>
      <c r="B643">
        <v>3351.6</v>
      </c>
      <c r="C643">
        <f t="shared" si="9"/>
        <v>1.5982150874003724E-2</v>
      </c>
      <c r="D643" s="13">
        <f>LN(B643/B642) - VLOOKUP(A643, 'Risk Free'!A$1:C$784, 3)/252</f>
        <v>1.5977785794638644E-2</v>
      </c>
    </row>
    <row r="644" spans="1:4" x14ac:dyDescent="0.25">
      <c r="A644" s="1">
        <v>44103</v>
      </c>
      <c r="B644">
        <v>3335.47</v>
      </c>
      <c r="C644">
        <f t="shared" si="9"/>
        <v>-4.8242447838090239E-3</v>
      </c>
      <c r="D644" s="13">
        <f>LN(B644/B643) - VLOOKUP(A644, 'Risk Free'!A$1:C$784, 3)/252</f>
        <v>-4.8278162123804522E-3</v>
      </c>
    </row>
    <row r="645" spans="1:4" x14ac:dyDescent="0.25">
      <c r="A645" s="1">
        <v>44104</v>
      </c>
      <c r="B645">
        <v>3363</v>
      </c>
      <c r="C645">
        <f t="shared" ref="C645:C708" si="10">LN(B645/B644)</f>
        <v>8.2198337849473339E-3</v>
      </c>
      <c r="D645" s="13">
        <f>LN(B645/B644) - VLOOKUP(A645, 'Risk Free'!A$1:C$784, 3)/252</f>
        <v>8.2158655309790794E-3</v>
      </c>
    </row>
    <row r="646" spans="1:4" x14ac:dyDescent="0.25">
      <c r="A646" s="1">
        <v>44105</v>
      </c>
      <c r="B646">
        <v>3380.8</v>
      </c>
      <c r="C646">
        <f t="shared" si="10"/>
        <v>5.2789351215227383E-3</v>
      </c>
      <c r="D646" s="13">
        <f>LN(B646/B645) - VLOOKUP(A646, 'Risk Free'!A$1:C$784, 3)/252</f>
        <v>5.27536369295131E-3</v>
      </c>
    </row>
    <row r="647" spans="1:4" x14ac:dyDescent="0.25">
      <c r="A647" s="1">
        <v>44106</v>
      </c>
      <c r="B647">
        <v>3348.44</v>
      </c>
      <c r="C647">
        <f t="shared" si="10"/>
        <v>-9.6178021431822455E-3</v>
      </c>
      <c r="D647" s="13">
        <f>LN(B647/B646) - VLOOKUP(A647, 'Risk Free'!A$1:C$784, 3)/252</f>
        <v>-9.6213735717536747E-3</v>
      </c>
    </row>
    <row r="648" spans="1:4" x14ac:dyDescent="0.25">
      <c r="A648" s="1">
        <v>44109</v>
      </c>
      <c r="B648">
        <v>3408.63</v>
      </c>
      <c r="C648">
        <f t="shared" si="10"/>
        <v>1.7815885301177808E-2</v>
      </c>
      <c r="D648" s="13">
        <f>LN(B648/B647) - VLOOKUP(A648, 'Risk Free'!A$1:C$784, 3)/252</f>
        <v>1.7811917047209556E-2</v>
      </c>
    </row>
    <row r="649" spans="1:4" x14ac:dyDescent="0.25">
      <c r="A649" s="1">
        <v>44110</v>
      </c>
      <c r="B649">
        <v>3360.95</v>
      </c>
      <c r="C649">
        <f t="shared" si="10"/>
        <v>-1.4086778930182592E-2</v>
      </c>
      <c r="D649" s="13">
        <f>LN(B649/B648) - VLOOKUP(A649, 'Risk Free'!A$1:C$784, 3)/252</f>
        <v>-1.4090747184150846E-2</v>
      </c>
    </row>
    <row r="650" spans="1:4" x14ac:dyDescent="0.25">
      <c r="A650" s="1">
        <v>44111</v>
      </c>
      <c r="B650">
        <v>3419.45</v>
      </c>
      <c r="C650">
        <f t="shared" si="10"/>
        <v>1.725604732087949E-2</v>
      </c>
      <c r="D650" s="13">
        <f>LN(B650/B649) - VLOOKUP(A650, 'Risk Free'!A$1:C$784, 3)/252</f>
        <v>1.7252079066911237E-2</v>
      </c>
    </row>
    <row r="651" spans="1:4" x14ac:dyDescent="0.25">
      <c r="A651" s="1">
        <v>44112</v>
      </c>
      <c r="B651">
        <v>3446.83</v>
      </c>
      <c r="C651">
        <f t="shared" si="10"/>
        <v>7.9752486424442184E-3</v>
      </c>
      <c r="D651" s="13">
        <f>LN(B651/B650) - VLOOKUP(A651, 'Risk Free'!A$1:C$784, 3)/252</f>
        <v>7.9716772138727892E-3</v>
      </c>
    </row>
    <row r="652" spans="1:4" x14ac:dyDescent="0.25">
      <c r="A652" s="1">
        <v>44113</v>
      </c>
      <c r="B652">
        <v>3477.13</v>
      </c>
      <c r="C652">
        <f t="shared" si="10"/>
        <v>8.7522728093486473E-3</v>
      </c>
      <c r="D652" s="13">
        <f>LN(B652/B651) - VLOOKUP(A652, 'Risk Free'!A$1:C$784, 3)/252</f>
        <v>8.7483045553803929E-3</v>
      </c>
    </row>
    <row r="653" spans="1:4" x14ac:dyDescent="0.25">
      <c r="A653" s="1">
        <v>44116</v>
      </c>
      <c r="B653">
        <v>3534.22</v>
      </c>
      <c r="C653">
        <f t="shared" si="10"/>
        <v>1.628538348497012E-2</v>
      </c>
      <c r="D653" s="13"/>
    </row>
    <row r="654" spans="1:4" x14ac:dyDescent="0.25">
      <c r="A654" s="1">
        <v>44117</v>
      </c>
      <c r="B654">
        <v>3511.93</v>
      </c>
      <c r="C654">
        <f t="shared" si="10"/>
        <v>-6.3268804537488111E-3</v>
      </c>
      <c r="D654" s="13">
        <f>LN(B654/B653) - VLOOKUP(A654, 'Risk Free'!A$1:C$784, 3)/252</f>
        <v>-6.3312455331138908E-3</v>
      </c>
    </row>
    <row r="655" spans="1:4" x14ac:dyDescent="0.25">
      <c r="A655" s="1">
        <v>44118</v>
      </c>
      <c r="B655">
        <v>3488.67</v>
      </c>
      <c r="C655">
        <f t="shared" si="10"/>
        <v>-6.6451691550408936E-3</v>
      </c>
      <c r="D655" s="13">
        <f>LN(B655/B654) - VLOOKUP(A655, 'Risk Free'!A$1:C$784, 3)/252</f>
        <v>-6.6499310598027985E-3</v>
      </c>
    </row>
    <row r="656" spans="1:4" x14ac:dyDescent="0.25">
      <c r="A656" s="1">
        <v>44119</v>
      </c>
      <c r="B656">
        <v>3483.34</v>
      </c>
      <c r="C656">
        <f t="shared" si="10"/>
        <v>-1.5289711398439405E-3</v>
      </c>
      <c r="D656" s="13">
        <f>LN(B656/B655) - VLOOKUP(A656, 'Risk Free'!A$1:C$784, 3)/252</f>
        <v>-1.5333362192090198E-3</v>
      </c>
    </row>
    <row r="657" spans="1:4" x14ac:dyDescent="0.25">
      <c r="A657" s="1">
        <v>44120</v>
      </c>
      <c r="B657">
        <v>3483.81</v>
      </c>
      <c r="C657">
        <f t="shared" si="10"/>
        <v>1.3491886946954788E-4</v>
      </c>
      <c r="D657" s="13">
        <f>LN(B657/B656) - VLOOKUP(A657, 'Risk Free'!A$1:C$784, 3)/252</f>
        <v>1.3055379010446853E-4</v>
      </c>
    </row>
    <row r="658" spans="1:4" x14ac:dyDescent="0.25">
      <c r="A658" s="1">
        <v>44123</v>
      </c>
      <c r="B658">
        <v>3426.92</v>
      </c>
      <c r="C658">
        <f t="shared" si="10"/>
        <v>-1.6464623898632638E-2</v>
      </c>
      <c r="D658" s="13">
        <f>LN(B658/B657) - VLOOKUP(A658, 'Risk Free'!A$1:C$784, 3)/252</f>
        <v>-1.6468988977997718E-2</v>
      </c>
    </row>
    <row r="659" spans="1:4" x14ac:dyDescent="0.25">
      <c r="A659" s="1">
        <v>44124</v>
      </c>
      <c r="B659">
        <v>3443.12</v>
      </c>
      <c r="C659">
        <f t="shared" si="10"/>
        <v>4.7161384872977134E-3</v>
      </c>
      <c r="D659" s="13">
        <f>LN(B659/B658) - VLOOKUP(A659, 'Risk Free'!A$1:C$784, 3)/252</f>
        <v>4.7121702333294598E-3</v>
      </c>
    </row>
    <row r="660" spans="1:4" x14ac:dyDescent="0.25">
      <c r="A660" s="1">
        <v>44125</v>
      </c>
      <c r="B660">
        <v>3435.56</v>
      </c>
      <c r="C660">
        <f t="shared" si="10"/>
        <v>-2.1980970313859494E-3</v>
      </c>
      <c r="D660" s="13">
        <f>LN(B660/B659) - VLOOKUP(A660, 'Risk Free'!A$1:C$784, 3)/252</f>
        <v>-2.2020652853542034E-3</v>
      </c>
    </row>
    <row r="661" spans="1:4" x14ac:dyDescent="0.25">
      <c r="A661" s="1">
        <v>44126</v>
      </c>
      <c r="B661">
        <v>3453.49</v>
      </c>
      <c r="C661">
        <f t="shared" si="10"/>
        <v>5.2053738863262616E-3</v>
      </c>
      <c r="D661" s="13">
        <f>LN(B661/B660) - VLOOKUP(A661, 'Risk Free'!A$1:C$784, 3)/252</f>
        <v>5.2018024577548333E-3</v>
      </c>
    </row>
    <row r="662" spans="1:4" x14ac:dyDescent="0.25">
      <c r="A662" s="1">
        <v>44127</v>
      </c>
      <c r="B662">
        <v>3465.39</v>
      </c>
      <c r="C662">
        <f t="shared" si="10"/>
        <v>3.4398664911297477E-3</v>
      </c>
      <c r="D662" s="13">
        <f>LN(B662/B661) - VLOOKUP(A662, 'Risk Free'!A$1:C$784, 3)/252</f>
        <v>3.4358982371614937E-3</v>
      </c>
    </row>
    <row r="663" spans="1:4" x14ac:dyDescent="0.25">
      <c r="A663" s="1">
        <v>44130</v>
      </c>
      <c r="B663">
        <v>3400.97</v>
      </c>
      <c r="C663">
        <f t="shared" si="10"/>
        <v>-1.8764495369547173E-2</v>
      </c>
      <c r="D663" s="13">
        <f>LN(B663/B662) - VLOOKUP(A663, 'Risk Free'!A$1:C$784, 3)/252</f>
        <v>-1.8768860448912253E-2</v>
      </c>
    </row>
    <row r="664" spans="1:4" x14ac:dyDescent="0.25">
      <c r="A664" s="1">
        <v>44131</v>
      </c>
      <c r="B664">
        <v>3390.68</v>
      </c>
      <c r="C664">
        <f t="shared" si="10"/>
        <v>-3.0301938037524704E-3</v>
      </c>
      <c r="D664" s="13">
        <f>LN(B664/B663) - VLOOKUP(A664, 'Risk Free'!A$1:C$784, 3)/252</f>
        <v>-3.0341620577207244E-3</v>
      </c>
    </row>
    <row r="665" spans="1:4" x14ac:dyDescent="0.25">
      <c r="A665" s="1">
        <v>44132</v>
      </c>
      <c r="B665">
        <v>3271.03</v>
      </c>
      <c r="C665">
        <f t="shared" si="10"/>
        <v>-3.5925571226008889E-2</v>
      </c>
      <c r="D665" s="13">
        <f>LN(B665/B664) - VLOOKUP(A665, 'Risk Free'!A$1:C$784, 3)/252</f>
        <v>-3.5929539479977145E-2</v>
      </c>
    </row>
    <row r="666" spans="1:4" x14ac:dyDescent="0.25">
      <c r="A666" s="1">
        <v>44133</v>
      </c>
      <c r="B666">
        <v>3310.11</v>
      </c>
      <c r="C666">
        <f t="shared" si="10"/>
        <v>1.18765014438055E-2</v>
      </c>
      <c r="D666" s="13">
        <f>LN(B666/B665) - VLOOKUP(A666, 'Risk Free'!A$1:C$784, 3)/252</f>
        <v>1.1872930015234071E-2</v>
      </c>
    </row>
    <row r="667" spans="1:4" x14ac:dyDescent="0.25">
      <c r="A667" s="1">
        <v>44134</v>
      </c>
      <c r="B667">
        <v>3269.96</v>
      </c>
      <c r="C667">
        <f t="shared" si="10"/>
        <v>-1.2203669046735501E-2</v>
      </c>
      <c r="D667" s="13">
        <f>LN(B667/B666) - VLOOKUP(A667, 'Risk Free'!A$1:C$784, 3)/252</f>
        <v>-1.220724047530693E-2</v>
      </c>
    </row>
    <row r="668" spans="1:4" x14ac:dyDescent="0.25">
      <c r="A668" s="1">
        <v>44137</v>
      </c>
      <c r="B668">
        <v>3310.24</v>
      </c>
      <c r="C668">
        <f t="shared" si="10"/>
        <v>1.2242941894852779E-2</v>
      </c>
      <c r="D668" s="13">
        <f>LN(B668/B667) - VLOOKUP(A668, 'Risk Free'!A$1:C$784, 3)/252</f>
        <v>1.223937046628135E-2</v>
      </c>
    </row>
    <row r="669" spans="1:4" x14ac:dyDescent="0.25">
      <c r="A669" s="1">
        <v>44138</v>
      </c>
      <c r="B669">
        <v>3369.02</v>
      </c>
      <c r="C669">
        <f t="shared" si="10"/>
        <v>1.7601206573166564E-2</v>
      </c>
      <c r="D669" s="13">
        <f>LN(B669/B668) - VLOOKUP(A669, 'Risk Free'!A$1:C$784, 3)/252</f>
        <v>1.7597238319198311E-2</v>
      </c>
    </row>
    <row r="670" spans="1:4" x14ac:dyDescent="0.25">
      <c r="A670" s="1">
        <v>44139</v>
      </c>
      <c r="B670">
        <v>3443.44</v>
      </c>
      <c r="C670">
        <f t="shared" si="10"/>
        <v>2.1849070831928094E-2</v>
      </c>
      <c r="D670" s="13">
        <f>LN(B670/B669) - VLOOKUP(A670, 'Risk Free'!A$1:C$784, 3)/252</f>
        <v>2.1845102577959841E-2</v>
      </c>
    </row>
    <row r="671" spans="1:4" x14ac:dyDescent="0.25">
      <c r="A671" s="1">
        <v>44140</v>
      </c>
      <c r="B671">
        <v>3510.45</v>
      </c>
      <c r="C671">
        <f t="shared" si="10"/>
        <v>1.9273262670013912E-2</v>
      </c>
      <c r="D671" s="13">
        <f>LN(B671/B670) - VLOOKUP(A671, 'Risk Free'!A$1:C$784, 3)/252</f>
        <v>1.9269294416045659E-2</v>
      </c>
    </row>
    <row r="672" spans="1:4" x14ac:dyDescent="0.25">
      <c r="A672" s="1">
        <v>44141</v>
      </c>
      <c r="B672">
        <v>3509.44</v>
      </c>
      <c r="C672">
        <f t="shared" si="10"/>
        <v>-2.8775379869741254E-4</v>
      </c>
      <c r="D672" s="13">
        <f>LN(B672/B671) - VLOOKUP(A672, 'Risk Free'!A$1:C$784, 3)/252</f>
        <v>-2.9172205266566649E-4</v>
      </c>
    </row>
    <row r="673" spans="1:4" x14ac:dyDescent="0.25">
      <c r="A673" s="1">
        <v>44144</v>
      </c>
      <c r="B673">
        <v>3550.5</v>
      </c>
      <c r="C673">
        <f t="shared" si="10"/>
        <v>1.1631958050304203E-2</v>
      </c>
      <c r="D673" s="13">
        <f>LN(B673/B672) - VLOOKUP(A673, 'Risk Free'!A$1:C$784, 3)/252</f>
        <v>1.1627592970939123E-2</v>
      </c>
    </row>
    <row r="674" spans="1:4" x14ac:dyDescent="0.25">
      <c r="A674" s="1">
        <v>44145</v>
      </c>
      <c r="B674">
        <v>3545.53</v>
      </c>
      <c r="C674">
        <f t="shared" si="10"/>
        <v>-1.4007834839128777E-3</v>
      </c>
      <c r="D674" s="13">
        <f>LN(B674/B673) - VLOOKUP(A674, 'Risk Free'!A$1:C$784, 3)/252</f>
        <v>-1.4047517378811317E-3</v>
      </c>
    </row>
    <row r="675" spans="1:4" x14ac:dyDescent="0.25">
      <c r="A675" s="1">
        <v>44146</v>
      </c>
      <c r="B675">
        <v>3572.66</v>
      </c>
      <c r="C675">
        <f t="shared" si="10"/>
        <v>7.622761226929676E-3</v>
      </c>
      <c r="D675" s="13"/>
    </row>
    <row r="676" spans="1:4" x14ac:dyDescent="0.25">
      <c r="A676" s="1">
        <v>44147</v>
      </c>
      <c r="B676">
        <v>3537.01</v>
      </c>
      <c r="C676">
        <f t="shared" si="10"/>
        <v>-1.0028678908945363E-2</v>
      </c>
      <c r="D676" s="13">
        <f>LN(B676/B675) - VLOOKUP(A676, 'Risk Free'!A$1:C$784, 3)/252</f>
        <v>-1.0032647162913617E-2</v>
      </c>
    </row>
    <row r="677" spans="1:4" x14ac:dyDescent="0.25">
      <c r="A677" s="1">
        <v>44148</v>
      </c>
      <c r="B677">
        <v>3585.15</v>
      </c>
      <c r="C677">
        <f t="shared" si="10"/>
        <v>1.3518576706374859E-2</v>
      </c>
      <c r="D677" s="13">
        <f>LN(B677/B676) - VLOOKUP(A677, 'Risk Free'!A$1:C$784, 3)/252</f>
        <v>1.351500527780343E-2</v>
      </c>
    </row>
    <row r="678" spans="1:4" x14ac:dyDescent="0.25">
      <c r="A678" s="1">
        <v>44151</v>
      </c>
      <c r="B678">
        <v>3626.91</v>
      </c>
      <c r="C678">
        <f t="shared" si="10"/>
        <v>1.1580731916656505E-2</v>
      </c>
      <c r="D678" s="13">
        <f>LN(B678/B677) - VLOOKUP(A678, 'Risk Free'!A$1:C$784, 3)/252</f>
        <v>1.1577160488085075E-2</v>
      </c>
    </row>
    <row r="679" spans="1:4" x14ac:dyDescent="0.25">
      <c r="A679" s="1">
        <v>44152</v>
      </c>
      <c r="B679">
        <v>3609.53</v>
      </c>
      <c r="C679">
        <f t="shared" si="10"/>
        <v>-4.8034761341036901E-3</v>
      </c>
      <c r="D679" s="13">
        <f>LN(B679/B678) - VLOOKUP(A679, 'Risk Free'!A$1:C$784, 3)/252</f>
        <v>-4.8070475626751184E-3</v>
      </c>
    </row>
    <row r="680" spans="1:4" x14ac:dyDescent="0.25">
      <c r="A680" s="1">
        <v>44153</v>
      </c>
      <c r="B680">
        <v>3567.79</v>
      </c>
      <c r="C680">
        <f t="shared" si="10"/>
        <v>-1.1631213479601318E-2</v>
      </c>
      <c r="D680" s="13">
        <f>LN(B680/B679) - VLOOKUP(A680, 'Risk Free'!A$1:C$784, 3)/252</f>
        <v>-1.1634784908172748E-2</v>
      </c>
    </row>
    <row r="681" spans="1:4" x14ac:dyDescent="0.25">
      <c r="A681" s="1">
        <v>44154</v>
      </c>
      <c r="B681">
        <v>3581.87</v>
      </c>
      <c r="C681">
        <f t="shared" si="10"/>
        <v>3.9386539225387159E-3</v>
      </c>
      <c r="D681" s="13">
        <f>LN(B681/B680) - VLOOKUP(A681, 'Risk Free'!A$1:C$784, 3)/252</f>
        <v>3.9358761447609381E-3</v>
      </c>
    </row>
    <row r="682" spans="1:4" x14ac:dyDescent="0.25">
      <c r="A682" s="1">
        <v>44155</v>
      </c>
      <c r="B682">
        <v>3557.54</v>
      </c>
      <c r="C682">
        <f t="shared" si="10"/>
        <v>-6.8157156362698918E-3</v>
      </c>
      <c r="D682" s="13">
        <f>LN(B682/B681) - VLOOKUP(A682, 'Risk Free'!A$1:C$784, 3)/252</f>
        <v>-6.8184934140476695E-3</v>
      </c>
    </row>
    <row r="683" spans="1:4" x14ac:dyDescent="0.25">
      <c r="A683" s="1">
        <v>44158</v>
      </c>
      <c r="B683">
        <v>3577.59</v>
      </c>
      <c r="C683">
        <f t="shared" si="10"/>
        <v>5.6200945950578216E-3</v>
      </c>
      <c r="D683" s="13">
        <f>LN(B683/B682) - VLOOKUP(A683, 'Risk Free'!A$1:C$784, 3)/252</f>
        <v>5.6169199918832185E-3</v>
      </c>
    </row>
    <row r="684" spans="1:4" x14ac:dyDescent="0.25">
      <c r="A684" s="1">
        <v>44159</v>
      </c>
      <c r="B684">
        <v>3635.41</v>
      </c>
      <c r="C684">
        <f t="shared" si="10"/>
        <v>1.6032507557285768E-2</v>
      </c>
      <c r="D684" s="13">
        <f>LN(B684/B683) - VLOOKUP(A684, 'Risk Free'!A$1:C$784, 3)/252</f>
        <v>1.6028936128714338E-2</v>
      </c>
    </row>
    <row r="685" spans="1:4" x14ac:dyDescent="0.25">
      <c r="A685" s="1">
        <v>44160</v>
      </c>
      <c r="B685">
        <v>3629.65</v>
      </c>
      <c r="C685">
        <f t="shared" si="10"/>
        <v>-1.5856720266289198E-3</v>
      </c>
      <c r="D685" s="13">
        <f>LN(B685/B684) - VLOOKUP(A685, 'Risk Free'!A$1:C$784, 3)/252</f>
        <v>-1.5892434552003483E-3</v>
      </c>
    </row>
    <row r="686" spans="1:4" x14ac:dyDescent="0.25">
      <c r="A686" s="1">
        <v>44162</v>
      </c>
      <c r="B686">
        <v>3638.35</v>
      </c>
      <c r="C686">
        <f t="shared" si="10"/>
        <v>2.3940572799516376E-3</v>
      </c>
      <c r="D686" s="13">
        <f>LN(B686/B685) - VLOOKUP(A686, 'Risk Free'!A$1:C$784, 3)/252</f>
        <v>2.3904858513802089E-3</v>
      </c>
    </row>
    <row r="687" spans="1:4" x14ac:dyDescent="0.25">
      <c r="A687" s="1">
        <v>44165</v>
      </c>
      <c r="B687">
        <v>3621.63</v>
      </c>
      <c r="C687">
        <f t="shared" si="10"/>
        <v>-4.6060814384970977E-3</v>
      </c>
      <c r="D687" s="13">
        <f>LN(B687/B686) - VLOOKUP(A687, 'Risk Free'!A$1:C$784, 3)/252</f>
        <v>-4.6092560416717008E-3</v>
      </c>
    </row>
    <row r="688" spans="1:4" x14ac:dyDescent="0.25">
      <c r="A688" s="1">
        <v>44166</v>
      </c>
      <c r="B688">
        <v>3662.45</v>
      </c>
      <c r="C688">
        <f t="shared" si="10"/>
        <v>1.1208121636017976E-2</v>
      </c>
      <c r="D688" s="13">
        <f>LN(B688/B687) - VLOOKUP(A688, 'Risk Free'!A$1:C$784, 3)/252</f>
        <v>1.1204550207446547E-2</v>
      </c>
    </row>
    <row r="689" spans="1:4" x14ac:dyDescent="0.25">
      <c r="A689" s="1">
        <v>44167</v>
      </c>
      <c r="B689">
        <v>3669.01</v>
      </c>
      <c r="C689">
        <f t="shared" si="10"/>
        <v>1.7895485348597621E-3</v>
      </c>
      <c r="D689" s="13">
        <f>LN(B689/B688) - VLOOKUP(A689, 'Risk Free'!A$1:C$784, 3)/252</f>
        <v>1.7859771062883336E-3</v>
      </c>
    </row>
    <row r="690" spans="1:4" x14ac:dyDescent="0.25">
      <c r="A690" s="1">
        <v>44168</v>
      </c>
      <c r="B690">
        <v>3666.72</v>
      </c>
      <c r="C690">
        <f t="shared" si="10"/>
        <v>-6.2434142870242462E-4</v>
      </c>
      <c r="D690" s="13">
        <f>LN(B690/B689) - VLOOKUP(A690, 'Risk Free'!A$1:C$784, 3)/252</f>
        <v>-6.2751603187702776E-4</v>
      </c>
    </row>
    <row r="691" spans="1:4" x14ac:dyDescent="0.25">
      <c r="A691" s="1">
        <v>44169</v>
      </c>
      <c r="B691">
        <v>3699.12</v>
      </c>
      <c r="C691">
        <f t="shared" si="10"/>
        <v>8.7974240454147031E-3</v>
      </c>
      <c r="D691" s="13">
        <f>LN(B691/B690) - VLOOKUP(A691, 'Risk Free'!A$1:C$784, 3)/252</f>
        <v>8.7938526168432739E-3</v>
      </c>
    </row>
    <row r="692" spans="1:4" x14ac:dyDescent="0.25">
      <c r="A692" s="1">
        <v>44172</v>
      </c>
      <c r="B692">
        <v>3691.96</v>
      </c>
      <c r="C692">
        <f t="shared" si="10"/>
        <v>-1.9374711787083175E-3</v>
      </c>
      <c r="D692" s="13">
        <f>LN(B692/B691) - VLOOKUP(A692, 'Risk Free'!A$1:C$784, 3)/252</f>
        <v>-1.9406457818829208E-3</v>
      </c>
    </row>
    <row r="693" spans="1:4" x14ac:dyDescent="0.25">
      <c r="A693" s="1">
        <v>44173</v>
      </c>
      <c r="B693">
        <v>3702.25</v>
      </c>
      <c r="C693">
        <f t="shared" si="10"/>
        <v>2.7832605897471193E-3</v>
      </c>
      <c r="D693" s="13">
        <f>LN(B693/B692) - VLOOKUP(A693, 'Risk Free'!A$1:C$784, 3)/252</f>
        <v>2.7796891611756905E-3</v>
      </c>
    </row>
    <row r="694" spans="1:4" x14ac:dyDescent="0.25">
      <c r="A694" s="1">
        <v>44174</v>
      </c>
      <c r="B694">
        <v>3672.82</v>
      </c>
      <c r="C694">
        <f t="shared" si="10"/>
        <v>-7.9809835607026966E-3</v>
      </c>
      <c r="D694" s="13">
        <f>LN(B694/B693) - VLOOKUP(A694, 'Risk Free'!A$1:C$784, 3)/252</f>
        <v>-7.9841581638773005E-3</v>
      </c>
    </row>
    <row r="695" spans="1:4" x14ac:dyDescent="0.25">
      <c r="A695" s="1">
        <v>44175</v>
      </c>
      <c r="B695">
        <v>3668.1</v>
      </c>
      <c r="C695">
        <f t="shared" si="10"/>
        <v>-1.2859425386560199E-3</v>
      </c>
      <c r="D695" s="13">
        <f>LN(B695/B694) - VLOOKUP(A695, 'Risk Free'!A$1:C$784, 3)/252</f>
        <v>-1.2891171418306232E-3</v>
      </c>
    </row>
    <row r="696" spans="1:4" x14ac:dyDescent="0.25">
      <c r="A696" s="1">
        <v>44176</v>
      </c>
      <c r="B696">
        <v>3663.46</v>
      </c>
      <c r="C696">
        <f t="shared" si="10"/>
        <v>-1.2657607983834493E-3</v>
      </c>
      <c r="D696" s="13">
        <f>LN(B696/B695) - VLOOKUP(A696, 'Risk Free'!A$1:C$784, 3)/252</f>
        <v>-1.2689354015580525E-3</v>
      </c>
    </row>
    <row r="697" spans="1:4" x14ac:dyDescent="0.25">
      <c r="A697" s="1">
        <v>44179</v>
      </c>
      <c r="B697">
        <v>3647.49</v>
      </c>
      <c r="C697">
        <f t="shared" si="10"/>
        <v>-4.3687962305264194E-3</v>
      </c>
      <c r="D697" s="13">
        <f>LN(B697/B696) - VLOOKUP(A697, 'Risk Free'!A$1:C$784, 3)/252</f>
        <v>-4.3723676590978477E-3</v>
      </c>
    </row>
    <row r="698" spans="1:4" x14ac:dyDescent="0.25">
      <c r="A698" s="1">
        <v>44180</v>
      </c>
      <c r="B698">
        <v>3694.62</v>
      </c>
      <c r="C698">
        <f t="shared" si="10"/>
        <v>1.2838447626446777E-2</v>
      </c>
      <c r="D698" s="13">
        <f>LN(B698/B697) - VLOOKUP(A698, 'Risk Free'!A$1:C$784, 3)/252</f>
        <v>1.2835273023272174E-2</v>
      </c>
    </row>
    <row r="699" spans="1:4" x14ac:dyDescent="0.25">
      <c r="A699" s="1">
        <v>44181</v>
      </c>
      <c r="B699">
        <v>3701.17</v>
      </c>
      <c r="C699">
        <f t="shared" si="10"/>
        <v>1.7712784469306416E-3</v>
      </c>
      <c r="D699" s="13">
        <f>LN(B699/B698) - VLOOKUP(A699, 'Risk Free'!A$1:C$784, 3)/252</f>
        <v>1.7677070183592131E-3</v>
      </c>
    </row>
    <row r="700" spans="1:4" x14ac:dyDescent="0.25">
      <c r="A700" s="1">
        <v>44182</v>
      </c>
      <c r="B700">
        <v>3722.48</v>
      </c>
      <c r="C700">
        <f t="shared" si="10"/>
        <v>5.7411269476310561E-3</v>
      </c>
      <c r="D700" s="13">
        <f>LN(B700/B699) - VLOOKUP(A700, 'Risk Free'!A$1:C$784, 3)/252</f>
        <v>5.7379523444564531E-3</v>
      </c>
    </row>
    <row r="701" spans="1:4" x14ac:dyDescent="0.25">
      <c r="A701" s="1">
        <v>44183</v>
      </c>
      <c r="B701">
        <v>3709.41</v>
      </c>
      <c r="C701">
        <f t="shared" si="10"/>
        <v>-3.5172785050231921E-3</v>
      </c>
      <c r="D701" s="13">
        <f>LN(B701/B700) - VLOOKUP(A701, 'Risk Free'!A$1:C$784, 3)/252</f>
        <v>-3.5204531081977951E-3</v>
      </c>
    </row>
    <row r="702" spans="1:4" x14ac:dyDescent="0.25">
      <c r="A702" s="1">
        <v>44186</v>
      </c>
      <c r="B702">
        <v>3694.92</v>
      </c>
      <c r="C702">
        <f t="shared" si="10"/>
        <v>-3.913931036978114E-3</v>
      </c>
      <c r="D702" s="13">
        <f>LN(B702/B701) - VLOOKUP(A702, 'Risk Free'!A$1:C$784, 3)/252</f>
        <v>-3.9175024655495423E-3</v>
      </c>
    </row>
    <row r="703" spans="1:4" x14ac:dyDescent="0.25">
      <c r="A703" s="1">
        <v>44187</v>
      </c>
      <c r="B703">
        <v>3687.26</v>
      </c>
      <c r="C703">
        <f t="shared" si="10"/>
        <v>-2.0752684841428568E-3</v>
      </c>
      <c r="D703" s="13">
        <f>LN(B703/B702) - VLOOKUP(A703, 'Risk Free'!A$1:C$784, 3)/252</f>
        <v>-2.0788399127142855E-3</v>
      </c>
    </row>
    <row r="704" spans="1:4" x14ac:dyDescent="0.25">
      <c r="A704" s="1">
        <v>44188</v>
      </c>
      <c r="B704">
        <v>3690.01</v>
      </c>
      <c r="C704">
        <f t="shared" si="10"/>
        <v>7.4553327379252537E-4</v>
      </c>
      <c r="D704" s="13">
        <f>LN(B704/B703) - VLOOKUP(A704, 'Risk Free'!A$1:C$784, 3)/252</f>
        <v>7.4196184522109685E-4</v>
      </c>
    </row>
    <row r="705" spans="1:4" x14ac:dyDescent="0.25">
      <c r="A705" s="1">
        <v>44189</v>
      </c>
      <c r="B705">
        <v>3703.06</v>
      </c>
      <c r="C705">
        <f t="shared" si="10"/>
        <v>3.5303368029281483E-3</v>
      </c>
      <c r="D705" s="13">
        <f>LN(B705/B704) - VLOOKUP(A705, 'Risk Free'!A$1:C$784, 3)/252</f>
        <v>3.5267653743567195E-3</v>
      </c>
    </row>
    <row r="706" spans="1:4" x14ac:dyDescent="0.25">
      <c r="A706" s="1">
        <v>44193</v>
      </c>
      <c r="B706">
        <v>3735.36</v>
      </c>
      <c r="C706">
        <f t="shared" si="10"/>
        <v>8.6846946033693542E-3</v>
      </c>
      <c r="D706" s="13">
        <f>LN(B706/B705) - VLOOKUP(A706, 'Risk Free'!A$1:C$784, 3)/252</f>
        <v>8.6803295240042745E-3</v>
      </c>
    </row>
    <row r="707" spans="1:4" x14ac:dyDescent="0.25">
      <c r="A707" s="1">
        <v>44194</v>
      </c>
      <c r="B707">
        <v>3727.04</v>
      </c>
      <c r="C707">
        <f t="shared" si="10"/>
        <v>-2.2298465500115035E-3</v>
      </c>
      <c r="D707" s="13">
        <f>LN(B707/B706) - VLOOKUP(A707, 'Risk Free'!A$1:C$784, 3)/252</f>
        <v>-2.2338148039797575E-3</v>
      </c>
    </row>
    <row r="708" spans="1:4" x14ac:dyDescent="0.25">
      <c r="A708" s="1">
        <v>44195</v>
      </c>
      <c r="B708">
        <v>3732.04</v>
      </c>
      <c r="C708">
        <f t="shared" si="10"/>
        <v>1.3406481091209083E-3</v>
      </c>
      <c r="D708" s="13">
        <f>LN(B708/B707) - VLOOKUP(A708, 'Risk Free'!A$1:C$784, 3)/252</f>
        <v>1.3374735059463051E-3</v>
      </c>
    </row>
    <row r="709" spans="1:4" x14ac:dyDescent="0.25">
      <c r="A709" s="1">
        <v>44196</v>
      </c>
      <c r="B709">
        <v>3756.07</v>
      </c>
      <c r="C709">
        <f t="shared" ref="C709:C758" si="11">LN(B709/B708)</f>
        <v>6.4181969787920831E-3</v>
      </c>
      <c r="D709" s="13">
        <f>LN(B709/B708) - VLOOKUP(A709, 'Risk Free'!A$1:C$784, 3)/252</f>
        <v>6.4146255502206548E-3</v>
      </c>
    </row>
    <row r="710" spans="1:4" x14ac:dyDescent="0.25">
      <c r="A710" s="1">
        <v>44200</v>
      </c>
      <c r="B710">
        <v>3700.65</v>
      </c>
      <c r="C710">
        <f t="shared" si="11"/>
        <v>-1.4864718123372964E-2</v>
      </c>
      <c r="D710" s="13">
        <f>LN(B710/B709) - VLOOKUP(A710, 'Risk Free'!A$1:C$784, 3)/252</f>
        <v>-1.4868289551944393E-2</v>
      </c>
    </row>
    <row r="711" spans="1:4" x14ac:dyDescent="0.25">
      <c r="A711" s="1">
        <v>44201</v>
      </c>
      <c r="B711">
        <v>3726.86</v>
      </c>
      <c r="C711">
        <f t="shared" si="11"/>
        <v>7.0575761707220575E-3</v>
      </c>
      <c r="D711" s="13">
        <f>LN(B711/B710) - VLOOKUP(A711, 'Risk Free'!A$1:C$784, 3)/252</f>
        <v>7.0540047421506291E-3</v>
      </c>
    </row>
    <row r="712" spans="1:4" x14ac:dyDescent="0.25">
      <c r="A712" s="1">
        <v>44202</v>
      </c>
      <c r="B712">
        <v>3748.14</v>
      </c>
      <c r="C712">
        <f t="shared" si="11"/>
        <v>5.6936608662176199E-3</v>
      </c>
      <c r="D712" s="13">
        <f>LN(B712/B711) - VLOOKUP(A712, 'Risk Free'!A$1:C$784, 3)/252</f>
        <v>5.6900894376461916E-3</v>
      </c>
    </row>
    <row r="713" spans="1:4" x14ac:dyDescent="0.25">
      <c r="A713" s="1">
        <v>44203</v>
      </c>
      <c r="B713">
        <v>3803.79</v>
      </c>
      <c r="C713">
        <f t="shared" si="11"/>
        <v>1.4738221178340893E-2</v>
      </c>
      <c r="D713" s="13">
        <f>LN(B713/B712) - VLOOKUP(A713, 'Risk Free'!A$1:C$784, 3)/252</f>
        <v>1.4734649749769464E-2</v>
      </c>
    </row>
    <row r="714" spans="1:4" x14ac:dyDescent="0.25">
      <c r="A714" s="1">
        <v>44204</v>
      </c>
      <c r="B714">
        <v>3824.68</v>
      </c>
      <c r="C714">
        <f t="shared" si="11"/>
        <v>5.4768655361056894E-3</v>
      </c>
      <c r="D714" s="13">
        <f>LN(B714/B713) - VLOOKUP(A714, 'Risk Free'!A$1:C$784, 3)/252</f>
        <v>5.4736909329310864E-3</v>
      </c>
    </row>
    <row r="715" spans="1:4" x14ac:dyDescent="0.25">
      <c r="A715" s="1">
        <v>44207</v>
      </c>
      <c r="B715">
        <v>3799.61</v>
      </c>
      <c r="C715">
        <f t="shared" si="11"/>
        <v>-6.5763737616643747E-3</v>
      </c>
      <c r="D715" s="13">
        <f>LN(B715/B714) - VLOOKUP(A715, 'Risk Free'!A$1:C$784, 3)/252</f>
        <v>-6.5795483648389778E-3</v>
      </c>
    </row>
    <row r="716" spans="1:4" x14ac:dyDescent="0.25">
      <c r="A716" s="1">
        <v>44208</v>
      </c>
      <c r="B716">
        <v>3801.19</v>
      </c>
      <c r="C716">
        <f t="shared" si="11"/>
        <v>4.1574571696605784E-4</v>
      </c>
      <c r="D716" s="13">
        <f>LN(B716/B715) - VLOOKUP(A716, 'Risk Free'!A$1:C$784, 3)/252</f>
        <v>4.1217428839462926E-4</v>
      </c>
    </row>
    <row r="717" spans="1:4" x14ac:dyDescent="0.25">
      <c r="A717" s="1">
        <v>44209</v>
      </c>
      <c r="B717">
        <v>3809.84</v>
      </c>
      <c r="C717">
        <f t="shared" si="11"/>
        <v>2.2730179027713113E-3</v>
      </c>
      <c r="D717" s="13">
        <f>LN(B717/B716) - VLOOKUP(A717, 'Risk Free'!A$1:C$784, 3)/252</f>
        <v>2.2694464741998825E-3</v>
      </c>
    </row>
    <row r="718" spans="1:4" x14ac:dyDescent="0.25">
      <c r="A718" s="1">
        <v>44210</v>
      </c>
      <c r="B718">
        <v>3795.54</v>
      </c>
      <c r="C718">
        <f t="shared" si="11"/>
        <v>-3.7605002910535887E-3</v>
      </c>
      <c r="D718" s="13">
        <f>LN(B718/B717) - VLOOKUP(A718, 'Risk Free'!A$1:C$784, 3)/252</f>
        <v>-3.7640717196250175E-3</v>
      </c>
    </row>
    <row r="719" spans="1:4" x14ac:dyDescent="0.25">
      <c r="A719" s="1">
        <v>44211</v>
      </c>
      <c r="B719">
        <v>3768.25</v>
      </c>
      <c r="C719">
        <f t="shared" si="11"/>
        <v>-7.2159905065941393E-3</v>
      </c>
      <c r="D719" s="13">
        <f>LN(B719/B718) - VLOOKUP(A719, 'Risk Free'!A$1:C$784, 3)/252</f>
        <v>-7.2195619351655676E-3</v>
      </c>
    </row>
    <row r="720" spans="1:4" x14ac:dyDescent="0.25">
      <c r="A720" s="1">
        <v>44215</v>
      </c>
      <c r="B720">
        <v>3798.91</v>
      </c>
      <c r="C720">
        <f t="shared" si="11"/>
        <v>8.1034807715100084E-3</v>
      </c>
      <c r="D720" s="13">
        <f>LN(B720/B719) - VLOOKUP(A720, 'Risk Free'!A$1:C$784, 3)/252</f>
        <v>8.0999093429385792E-3</v>
      </c>
    </row>
    <row r="721" spans="1:4" x14ac:dyDescent="0.25">
      <c r="A721" s="1">
        <v>44216</v>
      </c>
      <c r="B721">
        <v>3851.85</v>
      </c>
      <c r="C721">
        <f t="shared" si="11"/>
        <v>1.3839368887685784E-2</v>
      </c>
      <c r="D721" s="13">
        <f>LN(B721/B720) - VLOOKUP(A721, 'Risk Free'!A$1:C$784, 3)/252</f>
        <v>1.383619428451118E-2</v>
      </c>
    </row>
    <row r="722" spans="1:4" x14ac:dyDescent="0.25">
      <c r="A722" s="1">
        <v>44217</v>
      </c>
      <c r="B722">
        <v>3853.07</v>
      </c>
      <c r="C722">
        <f t="shared" si="11"/>
        <v>3.1668077285579088E-4</v>
      </c>
      <c r="D722" s="13">
        <f>LN(B722/B721) - VLOOKUP(A722, 'Risk Free'!A$1:C$784, 3)/252</f>
        <v>3.131093442843623E-4</v>
      </c>
    </row>
    <row r="723" spans="1:4" x14ac:dyDescent="0.25">
      <c r="A723" s="1">
        <v>44218</v>
      </c>
      <c r="B723">
        <v>3841.47</v>
      </c>
      <c r="C723">
        <f t="shared" si="11"/>
        <v>-3.0151272949282431E-3</v>
      </c>
      <c r="D723" s="13">
        <f>LN(B723/B722) - VLOOKUP(A723, 'Risk Free'!A$1:C$784, 3)/252</f>
        <v>-3.0183018981028461E-3</v>
      </c>
    </row>
    <row r="724" spans="1:4" x14ac:dyDescent="0.25">
      <c r="A724" s="1">
        <v>44221</v>
      </c>
      <c r="B724">
        <v>3855.36</v>
      </c>
      <c r="C724">
        <f t="shared" si="11"/>
        <v>3.609282023548102E-3</v>
      </c>
      <c r="D724" s="13">
        <f>LN(B724/B723) - VLOOKUP(A724, 'Risk Free'!A$1:C$784, 3)/252</f>
        <v>3.6057105949766732E-3</v>
      </c>
    </row>
    <row r="725" spans="1:4" x14ac:dyDescent="0.25">
      <c r="A725" s="1">
        <v>44222</v>
      </c>
      <c r="B725">
        <v>3849.62</v>
      </c>
      <c r="C725">
        <f t="shared" si="11"/>
        <v>-1.4899457394751568E-3</v>
      </c>
      <c r="D725" s="13">
        <f>LN(B725/B724) - VLOOKUP(A725, 'Risk Free'!A$1:C$784, 3)/252</f>
        <v>-1.4927235172529345E-3</v>
      </c>
    </row>
    <row r="726" spans="1:4" x14ac:dyDescent="0.25">
      <c r="A726" s="1">
        <v>44223</v>
      </c>
      <c r="B726">
        <v>3750.77</v>
      </c>
      <c r="C726">
        <f t="shared" si="11"/>
        <v>-2.601328989204868E-2</v>
      </c>
      <c r="D726" s="13">
        <f>LN(B726/B725) - VLOOKUP(A726, 'Risk Free'!A$1:C$784, 3)/252</f>
        <v>-2.6016464495223282E-2</v>
      </c>
    </row>
    <row r="727" spans="1:4" x14ac:dyDescent="0.25">
      <c r="A727" s="1">
        <v>44224</v>
      </c>
      <c r="B727">
        <v>3787.38</v>
      </c>
      <c r="C727">
        <f t="shared" si="11"/>
        <v>9.7133349275994544E-3</v>
      </c>
      <c r="D727" s="13">
        <f>LN(B727/B726) - VLOOKUP(A727, 'Risk Free'!A$1:C$784, 3)/252</f>
        <v>9.7105571498216758E-3</v>
      </c>
    </row>
    <row r="728" spans="1:4" x14ac:dyDescent="0.25">
      <c r="A728" s="1">
        <v>44225</v>
      </c>
      <c r="B728">
        <v>3714.24</v>
      </c>
      <c r="C728">
        <f t="shared" si="11"/>
        <v>-1.9500405967127862E-2</v>
      </c>
      <c r="D728" s="13">
        <f>LN(B728/B727) - VLOOKUP(A728, 'Risk Free'!A$1:C$784, 3)/252</f>
        <v>-1.9502786919508814E-2</v>
      </c>
    </row>
    <row r="729" spans="1:4" x14ac:dyDescent="0.25">
      <c r="A729" s="1">
        <v>44228</v>
      </c>
      <c r="B729">
        <v>3773.86</v>
      </c>
      <c r="C729">
        <f t="shared" si="11"/>
        <v>1.5924269140718334E-2</v>
      </c>
      <c r="D729" s="13">
        <f>LN(B729/B728) - VLOOKUP(A729, 'Risk Free'!A$1:C$784, 3)/252</f>
        <v>1.5921491362940556E-2</v>
      </c>
    </row>
    <row r="730" spans="1:4" x14ac:dyDescent="0.25">
      <c r="A730" s="1">
        <v>44229</v>
      </c>
      <c r="B730">
        <v>3826.31</v>
      </c>
      <c r="C730">
        <f t="shared" si="11"/>
        <v>1.3802541965649213E-2</v>
      </c>
      <c r="D730" s="13">
        <f>LN(B730/B729) - VLOOKUP(A730, 'Risk Free'!A$1:C$784, 3)/252</f>
        <v>1.3799764187871435E-2</v>
      </c>
    </row>
    <row r="731" spans="1:4" x14ac:dyDescent="0.25">
      <c r="A731" s="1">
        <v>44230</v>
      </c>
      <c r="B731">
        <v>3830.17</v>
      </c>
      <c r="C731">
        <f t="shared" si="11"/>
        <v>1.0082963259948519E-3</v>
      </c>
      <c r="D731" s="13">
        <f>LN(B731/B730) - VLOOKUP(A731, 'Risk Free'!A$1:C$784, 3)/252</f>
        <v>1.0067090244075504E-3</v>
      </c>
    </row>
    <row r="732" spans="1:4" x14ac:dyDescent="0.25">
      <c r="A732" s="1">
        <v>44231</v>
      </c>
      <c r="B732">
        <v>3871.74</v>
      </c>
      <c r="C732">
        <f t="shared" si="11"/>
        <v>1.0794829768938023E-2</v>
      </c>
      <c r="D732" s="13">
        <f>LN(B732/B731) - VLOOKUP(A732, 'Risk Free'!A$1:C$784, 3)/252</f>
        <v>1.0793242467350722E-2</v>
      </c>
    </row>
    <row r="733" spans="1:4" x14ac:dyDescent="0.25">
      <c r="A733" s="1">
        <v>44232</v>
      </c>
      <c r="B733">
        <v>3886.83</v>
      </c>
      <c r="C733">
        <f t="shared" si="11"/>
        <v>3.8898969855535024E-3</v>
      </c>
      <c r="D733" s="13">
        <f>LN(B733/B732) - VLOOKUP(A733, 'Risk Free'!A$1:C$784, 3)/252</f>
        <v>3.8887065093630262E-3</v>
      </c>
    </row>
    <row r="734" spans="1:4" x14ac:dyDescent="0.25">
      <c r="A734" s="1">
        <v>44235</v>
      </c>
      <c r="B734">
        <v>3915.59</v>
      </c>
      <c r="C734">
        <f t="shared" si="11"/>
        <v>7.3721051298863676E-3</v>
      </c>
      <c r="D734" s="13">
        <f>LN(B734/B733) - VLOOKUP(A734, 'Risk Free'!A$1:C$784, 3)/252</f>
        <v>7.3701210029022404E-3</v>
      </c>
    </row>
    <row r="735" spans="1:4" x14ac:dyDescent="0.25">
      <c r="A735" s="1">
        <v>44236</v>
      </c>
      <c r="B735">
        <v>3911.23</v>
      </c>
      <c r="C735">
        <f t="shared" si="11"/>
        <v>-1.1141179817578345E-3</v>
      </c>
      <c r="D735" s="13">
        <f>LN(B735/B734) - VLOOKUP(A735, 'Risk Free'!A$1:C$784, 3)/252</f>
        <v>-1.115705283345136E-3</v>
      </c>
    </row>
    <row r="736" spans="1:4" x14ac:dyDescent="0.25">
      <c r="A736" s="1">
        <v>44237</v>
      </c>
      <c r="B736">
        <v>3909.88</v>
      </c>
      <c r="C736">
        <f t="shared" si="11"/>
        <v>-3.4521954387729651E-4</v>
      </c>
      <c r="D736" s="13">
        <f>LN(B736/B735) - VLOOKUP(A736, 'Risk Free'!A$1:C$784, 3)/252</f>
        <v>-3.4720367086142352E-4</v>
      </c>
    </row>
    <row r="737" spans="1:4" x14ac:dyDescent="0.25">
      <c r="A737" s="1">
        <v>44238</v>
      </c>
      <c r="B737">
        <v>3916.38</v>
      </c>
      <c r="C737">
        <f t="shared" si="11"/>
        <v>1.6610747648429303E-3</v>
      </c>
      <c r="D737" s="13">
        <f>LN(B737/B736) - VLOOKUP(A737, 'Risk Free'!A$1:C$784, 3)/252</f>
        <v>1.6590906378588033E-3</v>
      </c>
    </row>
    <row r="738" spans="1:4" x14ac:dyDescent="0.25">
      <c r="A738" s="1">
        <v>44239</v>
      </c>
      <c r="B738">
        <v>3934.83</v>
      </c>
      <c r="C738">
        <f t="shared" si="11"/>
        <v>4.6999211490260486E-3</v>
      </c>
      <c r="D738" s="13">
        <f>LN(B738/B737) - VLOOKUP(A738, 'Risk Free'!A$1:C$784, 3)/252</f>
        <v>4.6983338474387466E-3</v>
      </c>
    </row>
    <row r="739" spans="1:4" x14ac:dyDescent="0.25">
      <c r="A739" s="1">
        <v>44243</v>
      </c>
      <c r="B739">
        <v>3932.59</v>
      </c>
      <c r="C739">
        <f t="shared" si="11"/>
        <v>-5.6943700997991403E-4</v>
      </c>
      <c r="D739" s="13">
        <f>LN(B739/B738) - VLOOKUP(A739, 'Risk Free'!A$1:C$784, 3)/252</f>
        <v>-5.7102431156721566E-4</v>
      </c>
    </row>
    <row r="740" spans="1:4" x14ac:dyDescent="0.25">
      <c r="A740" s="1">
        <v>44244</v>
      </c>
      <c r="B740">
        <v>3931.33</v>
      </c>
      <c r="C740">
        <f t="shared" si="11"/>
        <v>-3.2045087202880161E-4</v>
      </c>
      <c r="D740" s="13">
        <f>LN(B740/B739) - VLOOKUP(A740, 'Risk Free'!A$1:C$784, 3)/252</f>
        <v>-3.2203817361610318E-4</v>
      </c>
    </row>
    <row r="741" spans="1:4" x14ac:dyDescent="0.25">
      <c r="A741" s="1">
        <v>44245</v>
      </c>
      <c r="B741">
        <v>3913.97</v>
      </c>
      <c r="C741">
        <f t="shared" si="11"/>
        <v>-4.4255868696270202E-3</v>
      </c>
      <c r="D741" s="13">
        <f>LN(B741/B740) - VLOOKUP(A741, 'Risk Free'!A$1:C$784, 3)/252</f>
        <v>-4.426777345817496E-3</v>
      </c>
    </row>
    <row r="742" spans="1:4" x14ac:dyDescent="0.25">
      <c r="A742" s="1">
        <v>44246</v>
      </c>
      <c r="B742">
        <v>3906.71</v>
      </c>
      <c r="C742">
        <f t="shared" si="11"/>
        <v>-1.8566165820490526E-3</v>
      </c>
      <c r="D742" s="13">
        <f>LN(B742/B741) - VLOOKUP(A742, 'Risk Free'!A$1:C$784, 3)/252</f>
        <v>-1.8582038836363541E-3</v>
      </c>
    </row>
    <row r="743" spans="1:4" x14ac:dyDescent="0.25">
      <c r="A743" s="1">
        <v>44249</v>
      </c>
      <c r="B743">
        <v>3876.5</v>
      </c>
      <c r="C743">
        <f t="shared" si="11"/>
        <v>-7.7629028925333757E-3</v>
      </c>
      <c r="D743" s="13">
        <f>LN(B743/B742) - VLOOKUP(A743, 'Risk Free'!A$1:C$784, 3)/252</f>
        <v>-7.7640933687238515E-3</v>
      </c>
    </row>
    <row r="744" spans="1:4" x14ac:dyDescent="0.25">
      <c r="A744" s="1">
        <v>44250</v>
      </c>
      <c r="B744">
        <v>3881.37</v>
      </c>
      <c r="C744">
        <f t="shared" si="11"/>
        <v>1.2554994192235645E-3</v>
      </c>
      <c r="D744" s="13">
        <f>LN(B744/B743) - VLOOKUP(A744, 'Risk Free'!A$1:C$784, 3)/252</f>
        <v>1.253912117636263E-3</v>
      </c>
    </row>
    <row r="745" spans="1:4" x14ac:dyDescent="0.25">
      <c r="A745" s="1">
        <v>44251</v>
      </c>
      <c r="B745">
        <v>3925.43</v>
      </c>
      <c r="C745">
        <f t="shared" si="11"/>
        <v>1.1287715277782164E-2</v>
      </c>
      <c r="D745" s="13">
        <f>LN(B745/B744) - VLOOKUP(A745, 'Risk Free'!A$1:C$784, 3)/252</f>
        <v>1.1286524801591688E-2</v>
      </c>
    </row>
    <row r="746" spans="1:4" x14ac:dyDescent="0.25">
      <c r="A746" s="1">
        <v>44252</v>
      </c>
      <c r="B746">
        <v>3829.34</v>
      </c>
      <c r="C746">
        <f t="shared" si="11"/>
        <v>-2.4783434790564104E-2</v>
      </c>
      <c r="D746" s="13">
        <f>LN(B746/B745) - VLOOKUP(A746, 'Risk Free'!A$1:C$784, 3)/252</f>
        <v>-2.4785022092151405E-2</v>
      </c>
    </row>
    <row r="747" spans="1:4" x14ac:dyDescent="0.25">
      <c r="A747" s="1">
        <v>44253</v>
      </c>
      <c r="B747">
        <v>3811.15</v>
      </c>
      <c r="C747">
        <f t="shared" si="11"/>
        <v>-4.7614837180722748E-3</v>
      </c>
      <c r="D747" s="13">
        <f>LN(B747/B746) - VLOOKUP(A747, 'Risk Free'!A$1:C$784, 3)/252</f>
        <v>-4.7630710196595767E-3</v>
      </c>
    </row>
    <row r="748" spans="1:4" x14ac:dyDescent="0.25">
      <c r="A748" s="1">
        <v>44256</v>
      </c>
      <c r="B748">
        <v>3901.82</v>
      </c>
      <c r="C748">
        <f t="shared" si="11"/>
        <v>2.3512130081996933E-2</v>
      </c>
      <c r="D748" s="13">
        <f>LN(B748/B747) - VLOOKUP(A748, 'Risk Free'!A$1:C$784, 3)/252</f>
        <v>2.3510145955012805E-2</v>
      </c>
    </row>
    <row r="749" spans="1:4" x14ac:dyDescent="0.25">
      <c r="A749" s="1">
        <v>44257</v>
      </c>
      <c r="B749">
        <v>3870.29</v>
      </c>
      <c r="C749">
        <f t="shared" si="11"/>
        <v>-8.113671312552936E-3</v>
      </c>
      <c r="D749" s="13">
        <f>LN(B749/B748) - VLOOKUP(A749, 'Risk Free'!A$1:C$784, 3)/252</f>
        <v>-8.1152586141402371E-3</v>
      </c>
    </row>
    <row r="750" spans="1:4" x14ac:dyDescent="0.25">
      <c r="A750" s="1">
        <v>44258</v>
      </c>
      <c r="B750">
        <v>3819.72</v>
      </c>
      <c r="C750">
        <f t="shared" si="11"/>
        <v>-1.3152318131987126E-2</v>
      </c>
      <c r="D750" s="13">
        <f>LN(B750/B749) - VLOOKUP(A750, 'Risk Free'!A$1:C$784, 3)/252</f>
        <v>-1.3154302258971252E-2</v>
      </c>
    </row>
    <row r="751" spans="1:4" x14ac:dyDescent="0.25">
      <c r="A751" s="1">
        <v>44259</v>
      </c>
      <c r="B751">
        <v>3768.47</v>
      </c>
      <c r="C751">
        <f t="shared" si="11"/>
        <v>-1.3508037960082262E-2</v>
      </c>
      <c r="D751" s="13">
        <f>LN(B751/B750) - VLOOKUP(A751, 'Risk Free'!A$1:C$784, 3)/252</f>
        <v>-1.3509625261669564E-2</v>
      </c>
    </row>
    <row r="752" spans="1:4" x14ac:dyDescent="0.25">
      <c r="A752" s="1">
        <v>44260</v>
      </c>
      <c r="B752">
        <v>3841.94</v>
      </c>
      <c r="C752">
        <f t="shared" si="11"/>
        <v>1.9308363815583877E-2</v>
      </c>
      <c r="D752" s="13">
        <f>LN(B752/B751) - VLOOKUP(A752, 'Risk Free'!A$1:C$784, 3)/252</f>
        <v>1.9306776513996576E-2</v>
      </c>
    </row>
    <row r="753" spans="1:4" x14ac:dyDescent="0.25">
      <c r="A753" s="1">
        <v>44263</v>
      </c>
      <c r="B753">
        <v>3821.35</v>
      </c>
      <c r="C753">
        <f t="shared" si="11"/>
        <v>-5.3736840305412389E-3</v>
      </c>
      <c r="D753" s="13">
        <f>LN(B753/B752) - VLOOKUP(A753, 'Risk Free'!A$1:C$784, 3)/252</f>
        <v>-5.3756681575253661E-3</v>
      </c>
    </row>
    <row r="754" spans="1:4" x14ac:dyDescent="0.25">
      <c r="A754" s="1">
        <v>44264</v>
      </c>
      <c r="B754">
        <v>3875.44</v>
      </c>
      <c r="C754">
        <f t="shared" si="11"/>
        <v>1.4055441418613446E-2</v>
      </c>
      <c r="D754" s="13">
        <f>LN(B754/B753) - VLOOKUP(A754, 'Risk Free'!A$1:C$784, 3)/252</f>
        <v>1.405345729162932E-2</v>
      </c>
    </row>
    <row r="755" spans="1:4" x14ac:dyDescent="0.25">
      <c r="A755" s="1">
        <v>44265</v>
      </c>
      <c r="B755">
        <v>3898.81</v>
      </c>
      <c r="C755">
        <f t="shared" si="11"/>
        <v>6.0121736231132121E-3</v>
      </c>
      <c r="D755" s="13">
        <f>LN(B755/B754) - VLOOKUP(A755, 'Risk Free'!A$1:C$784, 3)/252</f>
        <v>6.0105863215259101E-3</v>
      </c>
    </row>
    <row r="756" spans="1:4" x14ac:dyDescent="0.25">
      <c r="A756" s="1">
        <v>44266</v>
      </c>
      <c r="B756">
        <v>3939.34</v>
      </c>
      <c r="C756">
        <f t="shared" si="11"/>
        <v>1.0341818218279307E-2</v>
      </c>
      <c r="D756" s="13">
        <f>LN(B756/B755) - VLOOKUP(A756, 'Risk Free'!A$1:C$784, 3)/252</f>
        <v>1.0340230916692006E-2</v>
      </c>
    </row>
    <row r="757" spans="1:4" x14ac:dyDescent="0.25">
      <c r="A757" s="1">
        <v>44267</v>
      </c>
      <c r="B757">
        <v>3943.34</v>
      </c>
      <c r="C757">
        <f t="shared" si="11"/>
        <v>1.0148833501624158E-3</v>
      </c>
      <c r="D757" s="13">
        <f>LN(B757/B756) - VLOOKUP(A757, 'Risk Free'!A$1:C$784, 3)/252</f>
        <v>1.0132960485751143E-3</v>
      </c>
    </row>
    <row r="758" spans="1:4" x14ac:dyDescent="0.25">
      <c r="A758" s="1">
        <v>44270</v>
      </c>
      <c r="B758">
        <v>3968.94</v>
      </c>
      <c r="C758">
        <f t="shared" si="11"/>
        <v>6.4709765908568051E-3</v>
      </c>
      <c r="D758" s="13">
        <f>LN(B758/B757) - VLOOKUP(A758, 'Risk Free'!A$1:C$784, 3)/252</f>
        <v>6.4693892892695032E-3</v>
      </c>
    </row>
  </sheetData>
  <sortState xmlns:xlrd2="http://schemas.microsoft.com/office/spreadsheetml/2017/richdata2" ref="A1:F757">
    <sortCondition ref="A1:A7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C2AC-56BA-40D7-9676-E5E9FB9A5F59}">
  <dimension ref="A1:C784"/>
  <sheetViews>
    <sheetView topLeftCell="A756" workbookViewId="0">
      <selection activeCell="C1" sqref="C1:C784"/>
    </sheetView>
  </sheetViews>
  <sheetFormatPr defaultRowHeight="15" x14ac:dyDescent="0.25"/>
  <cols>
    <col min="1" max="1" width="14.5703125" style="1" customWidth="1"/>
  </cols>
  <sheetData>
    <row r="1" spans="1:3" x14ac:dyDescent="0.25">
      <c r="A1" s="1">
        <v>43172</v>
      </c>
      <c r="B1" s="11">
        <v>1.7</v>
      </c>
      <c r="C1">
        <f>B1/100</f>
        <v>1.7000000000000001E-2</v>
      </c>
    </row>
    <row r="2" spans="1:3" x14ac:dyDescent="0.25">
      <c r="A2" s="1">
        <v>43173</v>
      </c>
      <c r="B2" s="11">
        <v>1.73</v>
      </c>
      <c r="C2">
        <f t="shared" ref="C2:C65" si="0">B2/100</f>
        <v>1.7299999999999999E-2</v>
      </c>
    </row>
    <row r="3" spans="1:3" x14ac:dyDescent="0.25">
      <c r="A3" s="1">
        <v>43174</v>
      </c>
      <c r="B3" s="11">
        <v>1.74</v>
      </c>
      <c r="C3">
        <f t="shared" si="0"/>
        <v>1.7399999999999999E-2</v>
      </c>
    </row>
    <row r="4" spans="1:3" x14ac:dyDescent="0.25">
      <c r="A4" s="1">
        <v>43175</v>
      </c>
      <c r="B4" s="11">
        <v>1.75</v>
      </c>
      <c r="C4">
        <f t="shared" si="0"/>
        <v>1.7500000000000002E-2</v>
      </c>
    </row>
    <row r="5" spans="1:3" x14ac:dyDescent="0.25">
      <c r="A5" s="1">
        <v>43178</v>
      </c>
      <c r="B5" s="11">
        <v>1.77</v>
      </c>
      <c r="C5">
        <f t="shared" si="0"/>
        <v>1.77E-2</v>
      </c>
    </row>
    <row r="6" spans="1:3" x14ac:dyDescent="0.25">
      <c r="A6" s="1">
        <v>43179</v>
      </c>
      <c r="B6" s="11">
        <v>1.78</v>
      </c>
      <c r="C6">
        <f t="shared" si="0"/>
        <v>1.78E-2</v>
      </c>
    </row>
    <row r="7" spans="1:3" x14ac:dyDescent="0.25">
      <c r="A7" s="1">
        <v>43180</v>
      </c>
      <c r="B7" s="11">
        <v>1.71</v>
      </c>
      <c r="C7">
        <f t="shared" si="0"/>
        <v>1.7100000000000001E-2</v>
      </c>
    </row>
    <row r="8" spans="1:3" x14ac:dyDescent="0.25">
      <c r="A8" s="1">
        <v>43181</v>
      </c>
      <c r="B8" s="11">
        <v>1.69</v>
      </c>
      <c r="C8">
        <f t="shared" si="0"/>
        <v>1.6899999999999998E-2</v>
      </c>
    </row>
    <row r="9" spans="1:3" x14ac:dyDescent="0.25">
      <c r="A9" s="1">
        <v>43182</v>
      </c>
      <c r="B9" s="11">
        <v>1.71</v>
      </c>
      <c r="C9">
        <f t="shared" si="0"/>
        <v>1.7100000000000001E-2</v>
      </c>
    </row>
    <row r="10" spans="1:3" x14ac:dyDescent="0.25">
      <c r="A10" s="1">
        <v>43185</v>
      </c>
      <c r="B10" s="11">
        <v>1.76</v>
      </c>
      <c r="C10">
        <f t="shared" si="0"/>
        <v>1.7600000000000001E-2</v>
      </c>
    </row>
    <row r="11" spans="1:3" x14ac:dyDescent="0.25">
      <c r="A11" s="1">
        <v>43186</v>
      </c>
      <c r="B11" s="11">
        <v>1.74</v>
      </c>
      <c r="C11">
        <f t="shared" si="0"/>
        <v>1.7399999999999999E-2</v>
      </c>
    </row>
    <row r="12" spans="1:3" x14ac:dyDescent="0.25">
      <c r="A12" s="1">
        <v>43187</v>
      </c>
      <c r="B12" s="11">
        <v>1.7</v>
      </c>
      <c r="C12">
        <f t="shared" si="0"/>
        <v>1.7000000000000001E-2</v>
      </c>
    </row>
    <row r="13" spans="1:3" x14ac:dyDescent="0.25">
      <c r="A13" s="1">
        <v>43188</v>
      </c>
      <c r="B13" s="11">
        <v>1.7</v>
      </c>
      <c r="C13">
        <f t="shared" si="0"/>
        <v>1.7000000000000001E-2</v>
      </c>
    </row>
    <row r="14" spans="1:3" x14ac:dyDescent="0.25">
      <c r="A14" s="1">
        <v>43189</v>
      </c>
      <c r="B14" s="12" t="e">
        <f>NA()</f>
        <v>#N/A</v>
      </c>
      <c r="C14" t="e">
        <f t="shared" si="0"/>
        <v>#N/A</v>
      </c>
    </row>
    <row r="15" spans="1:3" x14ac:dyDescent="0.25">
      <c r="A15" s="1">
        <v>43192</v>
      </c>
      <c r="B15" s="11">
        <v>1.74</v>
      </c>
      <c r="C15">
        <f t="shared" si="0"/>
        <v>1.7399999999999999E-2</v>
      </c>
    </row>
    <row r="16" spans="1:3" x14ac:dyDescent="0.25">
      <c r="A16" s="1">
        <v>43193</v>
      </c>
      <c r="B16" s="11">
        <v>1.72</v>
      </c>
      <c r="C16">
        <f t="shared" si="0"/>
        <v>1.72E-2</v>
      </c>
    </row>
    <row r="17" spans="1:3" x14ac:dyDescent="0.25">
      <c r="A17" s="1">
        <v>43194</v>
      </c>
      <c r="B17" s="11">
        <v>1.68</v>
      </c>
      <c r="C17">
        <f t="shared" si="0"/>
        <v>1.6799999999999999E-2</v>
      </c>
    </row>
    <row r="18" spans="1:3" x14ac:dyDescent="0.25">
      <c r="A18" s="1">
        <v>43195</v>
      </c>
      <c r="B18" s="11">
        <v>1.69</v>
      </c>
      <c r="C18">
        <f t="shared" si="0"/>
        <v>1.6899999999999998E-2</v>
      </c>
    </row>
    <row r="19" spans="1:3" x14ac:dyDescent="0.25">
      <c r="A19" s="1">
        <v>43196</v>
      </c>
      <c r="B19" s="11">
        <v>1.7</v>
      </c>
      <c r="C19">
        <f t="shared" si="0"/>
        <v>1.7000000000000001E-2</v>
      </c>
    </row>
    <row r="20" spans="1:3" x14ac:dyDescent="0.25">
      <c r="A20" s="1">
        <v>43199</v>
      </c>
      <c r="B20" s="11">
        <v>1.73</v>
      </c>
      <c r="C20">
        <f t="shared" si="0"/>
        <v>1.7299999999999999E-2</v>
      </c>
    </row>
    <row r="21" spans="1:3" x14ac:dyDescent="0.25">
      <c r="A21" s="1">
        <v>43200</v>
      </c>
      <c r="B21" s="11">
        <v>1.71</v>
      </c>
      <c r="C21">
        <f t="shared" si="0"/>
        <v>1.7100000000000001E-2</v>
      </c>
    </row>
    <row r="22" spans="1:3" x14ac:dyDescent="0.25">
      <c r="A22" s="1">
        <v>43201</v>
      </c>
      <c r="B22" s="11">
        <v>1.7</v>
      </c>
      <c r="C22">
        <f t="shared" si="0"/>
        <v>1.7000000000000001E-2</v>
      </c>
    </row>
    <row r="23" spans="1:3" x14ac:dyDescent="0.25">
      <c r="A23" s="1">
        <v>43202</v>
      </c>
      <c r="B23" s="11">
        <v>1.72</v>
      </c>
      <c r="C23">
        <f t="shared" si="0"/>
        <v>1.72E-2</v>
      </c>
    </row>
    <row r="24" spans="1:3" x14ac:dyDescent="0.25">
      <c r="A24" s="1">
        <v>43203</v>
      </c>
      <c r="B24" s="11">
        <v>1.73</v>
      </c>
      <c r="C24">
        <f t="shared" si="0"/>
        <v>1.7299999999999999E-2</v>
      </c>
    </row>
    <row r="25" spans="1:3" x14ac:dyDescent="0.25">
      <c r="A25" s="1">
        <v>43206</v>
      </c>
      <c r="B25" s="11">
        <v>1.76</v>
      </c>
      <c r="C25">
        <f t="shared" si="0"/>
        <v>1.7600000000000001E-2</v>
      </c>
    </row>
    <row r="26" spans="1:3" x14ac:dyDescent="0.25">
      <c r="A26" s="1">
        <v>43207</v>
      </c>
      <c r="B26" s="11">
        <v>1.77</v>
      </c>
      <c r="C26">
        <f t="shared" si="0"/>
        <v>1.77E-2</v>
      </c>
    </row>
    <row r="27" spans="1:3" x14ac:dyDescent="0.25">
      <c r="A27" s="1">
        <v>43208</v>
      </c>
      <c r="B27" s="11">
        <v>1.78</v>
      </c>
      <c r="C27">
        <f t="shared" si="0"/>
        <v>1.78E-2</v>
      </c>
    </row>
    <row r="28" spans="1:3" x14ac:dyDescent="0.25">
      <c r="A28" s="1">
        <v>43209</v>
      </c>
      <c r="B28" s="11">
        <v>1.79</v>
      </c>
      <c r="C28">
        <f t="shared" si="0"/>
        <v>1.7899999999999999E-2</v>
      </c>
    </row>
    <row r="29" spans="1:3" x14ac:dyDescent="0.25">
      <c r="A29" s="1">
        <v>43210</v>
      </c>
      <c r="B29" s="11">
        <v>1.78</v>
      </c>
      <c r="C29">
        <f t="shared" si="0"/>
        <v>1.78E-2</v>
      </c>
    </row>
    <row r="30" spans="1:3" x14ac:dyDescent="0.25">
      <c r="A30" s="1">
        <v>43213</v>
      </c>
      <c r="B30" s="11">
        <v>1.84</v>
      </c>
      <c r="C30">
        <f t="shared" si="0"/>
        <v>1.84E-2</v>
      </c>
    </row>
    <row r="31" spans="1:3" x14ac:dyDescent="0.25">
      <c r="A31" s="1">
        <v>43214</v>
      </c>
      <c r="B31" s="11">
        <v>1.84</v>
      </c>
      <c r="C31">
        <f t="shared" si="0"/>
        <v>1.84E-2</v>
      </c>
    </row>
    <row r="32" spans="1:3" x14ac:dyDescent="0.25">
      <c r="A32" s="1">
        <v>43215</v>
      </c>
      <c r="B32" s="11">
        <v>1.82</v>
      </c>
      <c r="C32">
        <f t="shared" si="0"/>
        <v>1.8200000000000001E-2</v>
      </c>
    </row>
    <row r="33" spans="1:3" x14ac:dyDescent="0.25">
      <c r="A33" s="1">
        <v>43216</v>
      </c>
      <c r="B33" s="11">
        <v>1.79</v>
      </c>
      <c r="C33">
        <f t="shared" si="0"/>
        <v>1.7899999999999999E-2</v>
      </c>
    </row>
    <row r="34" spans="1:3" x14ac:dyDescent="0.25">
      <c r="A34" s="1">
        <v>43217</v>
      </c>
      <c r="B34" s="11">
        <v>1.78</v>
      </c>
      <c r="C34">
        <f t="shared" si="0"/>
        <v>1.78E-2</v>
      </c>
    </row>
    <row r="35" spans="1:3" x14ac:dyDescent="0.25">
      <c r="A35" s="1">
        <v>43220</v>
      </c>
      <c r="B35" s="11">
        <v>1.84</v>
      </c>
      <c r="C35">
        <f t="shared" si="0"/>
        <v>1.84E-2</v>
      </c>
    </row>
    <row r="36" spans="1:3" x14ac:dyDescent="0.25">
      <c r="A36" s="1">
        <v>43221</v>
      </c>
      <c r="B36" s="11">
        <v>1.82</v>
      </c>
      <c r="C36">
        <f t="shared" si="0"/>
        <v>1.8200000000000001E-2</v>
      </c>
    </row>
    <row r="37" spans="1:3" x14ac:dyDescent="0.25">
      <c r="A37" s="1">
        <v>43222</v>
      </c>
      <c r="B37" s="11">
        <v>1.81</v>
      </c>
      <c r="C37">
        <f t="shared" si="0"/>
        <v>1.8100000000000002E-2</v>
      </c>
    </row>
    <row r="38" spans="1:3" x14ac:dyDescent="0.25">
      <c r="A38" s="1">
        <v>43223</v>
      </c>
      <c r="B38" s="11">
        <v>1.8</v>
      </c>
      <c r="C38">
        <f t="shared" si="0"/>
        <v>1.8000000000000002E-2</v>
      </c>
    </row>
    <row r="39" spans="1:3" x14ac:dyDescent="0.25">
      <c r="A39" s="1">
        <v>43224</v>
      </c>
      <c r="B39" s="11">
        <v>1.8</v>
      </c>
      <c r="C39">
        <f t="shared" si="0"/>
        <v>1.8000000000000002E-2</v>
      </c>
    </row>
    <row r="40" spans="1:3" x14ac:dyDescent="0.25">
      <c r="A40" s="1">
        <v>43227</v>
      </c>
      <c r="B40" s="11">
        <v>1.83</v>
      </c>
      <c r="C40">
        <f t="shared" si="0"/>
        <v>1.83E-2</v>
      </c>
    </row>
    <row r="41" spans="1:3" x14ac:dyDescent="0.25">
      <c r="A41" s="1">
        <v>43228</v>
      </c>
      <c r="B41" s="11">
        <v>1.84</v>
      </c>
      <c r="C41">
        <f t="shared" si="0"/>
        <v>1.84E-2</v>
      </c>
    </row>
    <row r="42" spans="1:3" x14ac:dyDescent="0.25">
      <c r="A42" s="1">
        <v>43229</v>
      </c>
      <c r="B42" s="11">
        <v>1.85</v>
      </c>
      <c r="C42">
        <f t="shared" si="0"/>
        <v>1.8500000000000003E-2</v>
      </c>
    </row>
    <row r="43" spans="1:3" x14ac:dyDescent="0.25">
      <c r="A43" s="1">
        <v>43230</v>
      </c>
      <c r="B43" s="11">
        <v>1.86</v>
      </c>
      <c r="C43">
        <f t="shared" si="0"/>
        <v>1.8600000000000002E-2</v>
      </c>
    </row>
    <row r="44" spans="1:3" x14ac:dyDescent="0.25">
      <c r="A44" s="1">
        <v>43231</v>
      </c>
      <c r="B44" s="11">
        <v>1.88</v>
      </c>
      <c r="C44">
        <f t="shared" si="0"/>
        <v>1.8799999999999997E-2</v>
      </c>
    </row>
    <row r="45" spans="1:3" x14ac:dyDescent="0.25">
      <c r="A45" s="1">
        <v>43234</v>
      </c>
      <c r="B45" s="11">
        <v>1.9</v>
      </c>
      <c r="C45">
        <f t="shared" si="0"/>
        <v>1.9E-2</v>
      </c>
    </row>
    <row r="46" spans="1:3" x14ac:dyDescent="0.25">
      <c r="A46" s="1">
        <v>43235</v>
      </c>
      <c r="B46" s="11">
        <v>1.89</v>
      </c>
      <c r="C46">
        <f t="shared" si="0"/>
        <v>1.89E-2</v>
      </c>
    </row>
    <row r="47" spans="1:3" x14ac:dyDescent="0.25">
      <c r="A47" s="1">
        <v>43236</v>
      </c>
      <c r="B47" s="11">
        <v>1.88</v>
      </c>
      <c r="C47">
        <f t="shared" si="0"/>
        <v>1.8799999999999997E-2</v>
      </c>
    </row>
    <row r="48" spans="1:3" x14ac:dyDescent="0.25">
      <c r="A48" s="1">
        <v>43237</v>
      </c>
      <c r="B48" s="11">
        <v>1.88</v>
      </c>
      <c r="C48">
        <f t="shared" si="0"/>
        <v>1.8799999999999997E-2</v>
      </c>
    </row>
    <row r="49" spans="1:3" x14ac:dyDescent="0.25">
      <c r="A49" s="1">
        <v>43238</v>
      </c>
      <c r="B49" s="11">
        <v>1.87</v>
      </c>
      <c r="C49">
        <f t="shared" si="0"/>
        <v>1.8700000000000001E-2</v>
      </c>
    </row>
    <row r="50" spans="1:3" x14ac:dyDescent="0.25">
      <c r="A50" s="1">
        <v>43241</v>
      </c>
      <c r="B50" s="11">
        <v>1.9</v>
      </c>
      <c r="C50">
        <f t="shared" si="0"/>
        <v>1.9E-2</v>
      </c>
    </row>
    <row r="51" spans="1:3" x14ac:dyDescent="0.25">
      <c r="A51" s="1">
        <v>43242</v>
      </c>
      <c r="B51" s="11">
        <v>1.9</v>
      </c>
      <c r="C51">
        <f t="shared" si="0"/>
        <v>1.9E-2</v>
      </c>
    </row>
    <row r="52" spans="1:3" x14ac:dyDescent="0.25">
      <c r="A52" s="1">
        <v>43243</v>
      </c>
      <c r="B52" s="11">
        <v>1.88</v>
      </c>
      <c r="C52">
        <f t="shared" si="0"/>
        <v>1.8799999999999997E-2</v>
      </c>
    </row>
    <row r="53" spans="1:3" x14ac:dyDescent="0.25">
      <c r="A53" s="1">
        <v>43244</v>
      </c>
      <c r="B53" s="11">
        <v>1.87</v>
      </c>
      <c r="C53">
        <f t="shared" si="0"/>
        <v>1.8700000000000001E-2</v>
      </c>
    </row>
    <row r="54" spans="1:3" x14ac:dyDescent="0.25">
      <c r="A54" s="1">
        <v>43245</v>
      </c>
      <c r="B54" s="11">
        <v>1.86</v>
      </c>
      <c r="C54">
        <f t="shared" si="0"/>
        <v>1.8600000000000002E-2</v>
      </c>
    </row>
    <row r="55" spans="1:3" x14ac:dyDescent="0.25">
      <c r="A55" s="1">
        <v>43248</v>
      </c>
      <c r="B55" s="12" t="e">
        <f>NA()</f>
        <v>#N/A</v>
      </c>
      <c r="C55" t="e">
        <f t="shared" si="0"/>
        <v>#N/A</v>
      </c>
    </row>
    <row r="56" spans="1:3" x14ac:dyDescent="0.25">
      <c r="A56" s="1">
        <v>43249</v>
      </c>
      <c r="B56" s="11">
        <v>1.9</v>
      </c>
      <c r="C56">
        <f t="shared" si="0"/>
        <v>1.9E-2</v>
      </c>
    </row>
    <row r="57" spans="1:3" x14ac:dyDescent="0.25">
      <c r="A57" s="1">
        <v>43250</v>
      </c>
      <c r="B57" s="11">
        <v>1.9</v>
      </c>
      <c r="C57">
        <f t="shared" si="0"/>
        <v>1.9E-2</v>
      </c>
    </row>
    <row r="58" spans="1:3" x14ac:dyDescent="0.25">
      <c r="A58" s="1">
        <v>43251</v>
      </c>
      <c r="B58" s="11">
        <v>1.89</v>
      </c>
      <c r="C58">
        <f t="shared" si="0"/>
        <v>1.89E-2</v>
      </c>
    </row>
    <row r="59" spans="1:3" x14ac:dyDescent="0.25">
      <c r="A59" s="1">
        <v>43252</v>
      </c>
      <c r="B59" s="11">
        <v>1.88</v>
      </c>
      <c r="C59">
        <f t="shared" si="0"/>
        <v>1.8799999999999997E-2</v>
      </c>
    </row>
    <row r="60" spans="1:3" x14ac:dyDescent="0.25">
      <c r="A60" s="1">
        <v>43255</v>
      </c>
      <c r="B60" s="11">
        <v>1.91</v>
      </c>
      <c r="C60">
        <f t="shared" si="0"/>
        <v>1.9099999999999999E-2</v>
      </c>
    </row>
    <row r="61" spans="1:3" x14ac:dyDescent="0.25">
      <c r="A61" s="1">
        <v>43256</v>
      </c>
      <c r="B61" s="11">
        <v>1.91</v>
      </c>
      <c r="C61">
        <f t="shared" si="0"/>
        <v>1.9099999999999999E-2</v>
      </c>
    </row>
    <row r="62" spans="1:3" x14ac:dyDescent="0.25">
      <c r="A62" s="1">
        <v>43257</v>
      </c>
      <c r="B62" s="11">
        <v>1.91</v>
      </c>
      <c r="C62">
        <f t="shared" si="0"/>
        <v>1.9099999999999999E-2</v>
      </c>
    </row>
    <row r="63" spans="1:3" x14ac:dyDescent="0.25">
      <c r="A63" s="1">
        <v>43258</v>
      </c>
      <c r="B63" s="11">
        <v>1.9</v>
      </c>
      <c r="C63">
        <f t="shared" si="0"/>
        <v>1.9E-2</v>
      </c>
    </row>
    <row r="64" spans="1:3" x14ac:dyDescent="0.25">
      <c r="A64" s="1">
        <v>43259</v>
      </c>
      <c r="B64" s="11">
        <v>1.89</v>
      </c>
      <c r="C64">
        <f t="shared" si="0"/>
        <v>1.89E-2</v>
      </c>
    </row>
    <row r="65" spans="1:3" x14ac:dyDescent="0.25">
      <c r="A65" s="1">
        <v>43262</v>
      </c>
      <c r="B65" s="11">
        <v>1.91</v>
      </c>
      <c r="C65">
        <f t="shared" si="0"/>
        <v>1.9099999999999999E-2</v>
      </c>
    </row>
    <row r="66" spans="1:3" x14ac:dyDescent="0.25">
      <c r="A66" s="1">
        <v>43263</v>
      </c>
      <c r="B66" s="11">
        <v>1.89</v>
      </c>
      <c r="C66">
        <f t="shared" ref="C66:C129" si="1">B66/100</f>
        <v>1.89E-2</v>
      </c>
    </row>
    <row r="67" spans="1:3" x14ac:dyDescent="0.25">
      <c r="A67" s="1">
        <v>43264</v>
      </c>
      <c r="B67" s="11">
        <v>1.9</v>
      </c>
      <c r="C67">
        <f t="shared" si="1"/>
        <v>1.9E-2</v>
      </c>
    </row>
    <row r="68" spans="1:3" x14ac:dyDescent="0.25">
      <c r="A68" s="1">
        <v>43265</v>
      </c>
      <c r="B68" s="11">
        <v>1.9</v>
      </c>
      <c r="C68">
        <f t="shared" si="1"/>
        <v>1.9E-2</v>
      </c>
    </row>
    <row r="69" spans="1:3" x14ac:dyDescent="0.25">
      <c r="A69" s="1">
        <v>43266</v>
      </c>
      <c r="B69" s="11">
        <v>1.9</v>
      </c>
      <c r="C69">
        <f t="shared" si="1"/>
        <v>1.9E-2</v>
      </c>
    </row>
    <row r="70" spans="1:3" x14ac:dyDescent="0.25">
      <c r="A70" s="1">
        <v>43269</v>
      </c>
      <c r="B70" s="11">
        <v>1.91</v>
      </c>
      <c r="C70">
        <f t="shared" si="1"/>
        <v>1.9099999999999999E-2</v>
      </c>
    </row>
    <row r="71" spans="1:3" x14ac:dyDescent="0.25">
      <c r="A71" s="1">
        <v>43270</v>
      </c>
      <c r="B71" s="11">
        <v>1.91</v>
      </c>
      <c r="C71">
        <f t="shared" si="1"/>
        <v>1.9099999999999999E-2</v>
      </c>
    </row>
    <row r="72" spans="1:3" x14ac:dyDescent="0.25">
      <c r="A72" s="1">
        <v>43271</v>
      </c>
      <c r="B72" s="11">
        <v>1.9</v>
      </c>
      <c r="C72">
        <f t="shared" si="1"/>
        <v>1.9E-2</v>
      </c>
    </row>
    <row r="73" spans="1:3" x14ac:dyDescent="0.25">
      <c r="A73" s="1">
        <v>43272</v>
      </c>
      <c r="B73" s="11">
        <v>1.9</v>
      </c>
      <c r="C73">
        <f t="shared" si="1"/>
        <v>1.9E-2</v>
      </c>
    </row>
    <row r="74" spans="1:3" x14ac:dyDescent="0.25">
      <c r="A74" s="1">
        <v>43273</v>
      </c>
      <c r="B74" s="11">
        <v>1.89</v>
      </c>
      <c r="C74">
        <f t="shared" si="1"/>
        <v>1.89E-2</v>
      </c>
    </row>
    <row r="75" spans="1:3" x14ac:dyDescent="0.25">
      <c r="A75" s="1">
        <v>43276</v>
      </c>
      <c r="B75" s="11">
        <v>1.9</v>
      </c>
      <c r="C75">
        <f t="shared" si="1"/>
        <v>1.9E-2</v>
      </c>
    </row>
    <row r="76" spans="1:3" x14ac:dyDescent="0.25">
      <c r="A76" s="1">
        <v>43277</v>
      </c>
      <c r="B76" s="11">
        <v>1.9</v>
      </c>
      <c r="C76">
        <f t="shared" si="1"/>
        <v>1.9E-2</v>
      </c>
    </row>
    <row r="77" spans="1:3" x14ac:dyDescent="0.25">
      <c r="A77" s="1">
        <v>43278</v>
      </c>
      <c r="B77" s="11">
        <v>1.89</v>
      </c>
      <c r="C77">
        <f t="shared" si="1"/>
        <v>1.89E-2</v>
      </c>
    </row>
    <row r="78" spans="1:3" x14ac:dyDescent="0.25">
      <c r="A78" s="1">
        <v>43279</v>
      </c>
      <c r="B78" s="11">
        <v>1.89</v>
      </c>
      <c r="C78">
        <f t="shared" si="1"/>
        <v>1.89E-2</v>
      </c>
    </row>
    <row r="79" spans="1:3" x14ac:dyDescent="0.25">
      <c r="A79" s="1">
        <v>43280</v>
      </c>
      <c r="B79" s="11">
        <v>1.89</v>
      </c>
      <c r="C79">
        <f t="shared" si="1"/>
        <v>1.89E-2</v>
      </c>
    </row>
    <row r="80" spans="1:3" x14ac:dyDescent="0.25">
      <c r="A80" s="1">
        <v>43283</v>
      </c>
      <c r="B80" s="11">
        <v>1.95</v>
      </c>
      <c r="C80">
        <f t="shared" si="1"/>
        <v>1.95E-2</v>
      </c>
    </row>
    <row r="81" spans="1:3" x14ac:dyDescent="0.25">
      <c r="A81" s="1">
        <v>43284</v>
      </c>
      <c r="B81" s="11">
        <v>1.94</v>
      </c>
      <c r="C81">
        <f t="shared" si="1"/>
        <v>1.9400000000000001E-2</v>
      </c>
    </row>
    <row r="82" spans="1:3" x14ac:dyDescent="0.25">
      <c r="A82" s="1">
        <v>43285</v>
      </c>
      <c r="B82" s="12" t="e">
        <f>NA()</f>
        <v>#N/A</v>
      </c>
      <c r="C82" t="e">
        <f t="shared" si="1"/>
        <v>#N/A</v>
      </c>
    </row>
    <row r="83" spans="1:3" x14ac:dyDescent="0.25">
      <c r="A83" s="1">
        <v>43286</v>
      </c>
      <c r="B83" s="11">
        <v>1.92</v>
      </c>
      <c r="C83">
        <f t="shared" si="1"/>
        <v>1.9199999999999998E-2</v>
      </c>
    </row>
    <row r="84" spans="1:3" x14ac:dyDescent="0.25">
      <c r="A84" s="1">
        <v>43287</v>
      </c>
      <c r="B84" s="11">
        <v>1.93</v>
      </c>
      <c r="C84">
        <f t="shared" si="1"/>
        <v>1.9299999999999998E-2</v>
      </c>
    </row>
    <row r="85" spans="1:3" x14ac:dyDescent="0.25">
      <c r="A85" s="1">
        <v>43290</v>
      </c>
      <c r="B85" s="11">
        <v>1.95</v>
      </c>
      <c r="C85">
        <f t="shared" si="1"/>
        <v>1.95E-2</v>
      </c>
    </row>
    <row r="86" spans="1:3" x14ac:dyDescent="0.25">
      <c r="A86" s="1">
        <v>43291</v>
      </c>
      <c r="B86" s="11">
        <v>1.95</v>
      </c>
      <c r="C86">
        <f t="shared" si="1"/>
        <v>1.95E-2</v>
      </c>
    </row>
    <row r="87" spans="1:3" x14ac:dyDescent="0.25">
      <c r="A87" s="1">
        <v>43292</v>
      </c>
      <c r="B87" s="11">
        <v>1.93</v>
      </c>
      <c r="C87">
        <f t="shared" si="1"/>
        <v>1.9299999999999998E-2</v>
      </c>
    </row>
    <row r="88" spans="1:3" x14ac:dyDescent="0.25">
      <c r="A88" s="1">
        <v>43293</v>
      </c>
      <c r="B88" s="11">
        <v>1.94</v>
      </c>
      <c r="C88">
        <f t="shared" si="1"/>
        <v>1.9400000000000001E-2</v>
      </c>
    </row>
    <row r="89" spans="1:3" x14ac:dyDescent="0.25">
      <c r="A89" s="1">
        <v>43294</v>
      </c>
      <c r="B89" s="11">
        <v>1.94</v>
      </c>
      <c r="C89">
        <f t="shared" si="1"/>
        <v>1.9400000000000001E-2</v>
      </c>
    </row>
    <row r="90" spans="1:3" x14ac:dyDescent="0.25">
      <c r="A90" s="1">
        <v>43297</v>
      </c>
      <c r="B90" s="11">
        <v>1.98</v>
      </c>
      <c r="C90">
        <f t="shared" si="1"/>
        <v>1.9799999999999998E-2</v>
      </c>
    </row>
    <row r="91" spans="1:3" x14ac:dyDescent="0.25">
      <c r="A91" s="1">
        <v>43298</v>
      </c>
      <c r="B91" s="11">
        <v>1.98</v>
      </c>
      <c r="C91">
        <f t="shared" si="1"/>
        <v>1.9799999999999998E-2</v>
      </c>
    </row>
    <row r="92" spans="1:3" x14ac:dyDescent="0.25">
      <c r="A92" s="1">
        <v>43299</v>
      </c>
      <c r="B92" s="11">
        <v>1.96</v>
      </c>
      <c r="C92">
        <f t="shared" si="1"/>
        <v>1.9599999999999999E-2</v>
      </c>
    </row>
    <row r="93" spans="1:3" x14ac:dyDescent="0.25">
      <c r="A93" s="1">
        <v>43300</v>
      </c>
      <c r="B93" s="11">
        <v>1.96</v>
      </c>
      <c r="C93">
        <f t="shared" si="1"/>
        <v>1.9599999999999999E-2</v>
      </c>
    </row>
    <row r="94" spans="1:3" x14ac:dyDescent="0.25">
      <c r="A94" s="1">
        <v>43301</v>
      </c>
      <c r="B94" s="11">
        <v>1.95</v>
      </c>
      <c r="C94">
        <f t="shared" si="1"/>
        <v>1.95E-2</v>
      </c>
    </row>
    <row r="95" spans="1:3" x14ac:dyDescent="0.25">
      <c r="A95" s="1">
        <v>43304</v>
      </c>
      <c r="B95" s="11">
        <v>1.96</v>
      </c>
      <c r="C95">
        <f t="shared" si="1"/>
        <v>1.9599999999999999E-2</v>
      </c>
    </row>
    <row r="96" spans="1:3" x14ac:dyDescent="0.25">
      <c r="A96" s="1">
        <v>43305</v>
      </c>
      <c r="B96" s="11">
        <v>1.98</v>
      </c>
      <c r="C96">
        <f t="shared" si="1"/>
        <v>1.9799999999999998E-2</v>
      </c>
    </row>
    <row r="97" spans="1:3" x14ac:dyDescent="0.25">
      <c r="A97" s="1">
        <v>43306</v>
      </c>
      <c r="B97" s="11">
        <v>1.97</v>
      </c>
      <c r="C97">
        <f t="shared" si="1"/>
        <v>1.9699999999999999E-2</v>
      </c>
    </row>
    <row r="98" spans="1:3" x14ac:dyDescent="0.25">
      <c r="A98" s="1">
        <v>43307</v>
      </c>
      <c r="B98" s="11">
        <v>1.95</v>
      </c>
      <c r="C98">
        <f t="shared" si="1"/>
        <v>1.95E-2</v>
      </c>
    </row>
    <row r="99" spans="1:3" x14ac:dyDescent="0.25">
      <c r="A99" s="1">
        <v>43308</v>
      </c>
      <c r="B99" s="11">
        <v>1.96</v>
      </c>
      <c r="C99">
        <f t="shared" si="1"/>
        <v>1.9599999999999999E-2</v>
      </c>
    </row>
    <row r="100" spans="1:3" x14ac:dyDescent="0.25">
      <c r="A100" s="1">
        <v>43311</v>
      </c>
      <c r="B100" s="11">
        <v>2.0099999999999998</v>
      </c>
      <c r="C100">
        <f t="shared" si="1"/>
        <v>2.0099999999999996E-2</v>
      </c>
    </row>
    <row r="101" spans="1:3" x14ac:dyDescent="0.25">
      <c r="A101" s="1">
        <v>43312</v>
      </c>
      <c r="B101" s="11">
        <v>1.99</v>
      </c>
      <c r="C101">
        <f t="shared" si="1"/>
        <v>1.9900000000000001E-2</v>
      </c>
    </row>
    <row r="102" spans="1:3" x14ac:dyDescent="0.25">
      <c r="A102" s="1">
        <v>43313</v>
      </c>
      <c r="B102" s="11">
        <v>1.99</v>
      </c>
      <c r="C102">
        <f t="shared" si="1"/>
        <v>1.9900000000000001E-2</v>
      </c>
    </row>
    <row r="103" spans="1:3" x14ac:dyDescent="0.25">
      <c r="A103" s="1">
        <v>43314</v>
      </c>
      <c r="B103" s="11">
        <v>1.98</v>
      </c>
      <c r="C103">
        <f t="shared" si="1"/>
        <v>1.9799999999999998E-2</v>
      </c>
    </row>
    <row r="104" spans="1:3" x14ac:dyDescent="0.25">
      <c r="A104" s="1">
        <v>43315</v>
      </c>
      <c r="B104" s="11">
        <v>1.97</v>
      </c>
      <c r="C104">
        <f t="shared" si="1"/>
        <v>1.9699999999999999E-2</v>
      </c>
    </row>
    <row r="105" spans="1:3" x14ac:dyDescent="0.25">
      <c r="A105" s="1">
        <v>43318</v>
      </c>
      <c r="B105" s="11">
        <v>2.02</v>
      </c>
      <c r="C105">
        <f t="shared" si="1"/>
        <v>2.0199999999999999E-2</v>
      </c>
    </row>
    <row r="106" spans="1:3" x14ac:dyDescent="0.25">
      <c r="A106" s="1">
        <v>43319</v>
      </c>
      <c r="B106" s="11">
        <v>2.02</v>
      </c>
      <c r="C106">
        <f t="shared" si="1"/>
        <v>2.0199999999999999E-2</v>
      </c>
    </row>
    <row r="107" spans="1:3" x14ac:dyDescent="0.25">
      <c r="A107" s="1">
        <v>43320</v>
      </c>
      <c r="B107" s="11">
        <v>2.02</v>
      </c>
      <c r="C107">
        <f t="shared" si="1"/>
        <v>2.0199999999999999E-2</v>
      </c>
    </row>
    <row r="108" spans="1:3" x14ac:dyDescent="0.25">
      <c r="A108" s="1">
        <v>43321</v>
      </c>
      <c r="B108" s="11">
        <v>2.02</v>
      </c>
      <c r="C108">
        <f t="shared" si="1"/>
        <v>2.0199999999999999E-2</v>
      </c>
    </row>
    <row r="109" spans="1:3" x14ac:dyDescent="0.25">
      <c r="A109" s="1">
        <v>43322</v>
      </c>
      <c r="B109" s="11">
        <v>2.0099999999999998</v>
      </c>
      <c r="C109">
        <f t="shared" si="1"/>
        <v>2.0099999999999996E-2</v>
      </c>
    </row>
    <row r="110" spans="1:3" x14ac:dyDescent="0.25">
      <c r="A110" s="1">
        <v>43325</v>
      </c>
      <c r="B110" s="11">
        <v>2.0299999999999998</v>
      </c>
      <c r="C110">
        <f t="shared" si="1"/>
        <v>2.0299999999999999E-2</v>
      </c>
    </row>
    <row r="111" spans="1:3" x14ac:dyDescent="0.25">
      <c r="A111" s="1">
        <v>43326</v>
      </c>
      <c r="B111" s="11">
        <v>2.04</v>
      </c>
      <c r="C111">
        <f t="shared" si="1"/>
        <v>2.0400000000000001E-2</v>
      </c>
    </row>
    <row r="112" spans="1:3" x14ac:dyDescent="0.25">
      <c r="A112" s="1">
        <v>43327</v>
      </c>
      <c r="B112" s="11">
        <v>2.0299999999999998</v>
      </c>
      <c r="C112">
        <f t="shared" si="1"/>
        <v>2.0299999999999999E-2</v>
      </c>
    </row>
    <row r="113" spans="1:3" x14ac:dyDescent="0.25">
      <c r="A113" s="1">
        <v>43328</v>
      </c>
      <c r="B113" s="11">
        <v>2.0299999999999998</v>
      </c>
      <c r="C113">
        <f t="shared" si="1"/>
        <v>2.0299999999999999E-2</v>
      </c>
    </row>
    <row r="114" spans="1:3" x14ac:dyDescent="0.25">
      <c r="A114" s="1">
        <v>43329</v>
      </c>
      <c r="B114" s="11">
        <v>2.0099999999999998</v>
      </c>
      <c r="C114">
        <f t="shared" si="1"/>
        <v>2.0099999999999996E-2</v>
      </c>
    </row>
    <row r="115" spans="1:3" x14ac:dyDescent="0.25">
      <c r="A115" s="1">
        <v>43332</v>
      </c>
      <c r="B115" s="11">
        <v>2.0299999999999998</v>
      </c>
      <c r="C115">
        <f t="shared" si="1"/>
        <v>2.0299999999999999E-2</v>
      </c>
    </row>
    <row r="116" spans="1:3" x14ac:dyDescent="0.25">
      <c r="A116" s="1">
        <v>43333</v>
      </c>
      <c r="B116" s="11">
        <v>2.04</v>
      </c>
      <c r="C116">
        <f t="shared" si="1"/>
        <v>2.0400000000000001E-2</v>
      </c>
    </row>
    <row r="117" spans="1:3" x14ac:dyDescent="0.25">
      <c r="A117" s="1">
        <v>43334</v>
      </c>
      <c r="B117" s="11">
        <v>2.0499999999999998</v>
      </c>
      <c r="C117">
        <f t="shared" si="1"/>
        <v>2.0499999999999997E-2</v>
      </c>
    </row>
    <row r="118" spans="1:3" x14ac:dyDescent="0.25">
      <c r="A118" s="1">
        <v>43335</v>
      </c>
      <c r="B118" s="11">
        <v>2.04</v>
      </c>
      <c r="C118">
        <f t="shared" si="1"/>
        <v>2.0400000000000001E-2</v>
      </c>
    </row>
    <row r="119" spans="1:3" x14ac:dyDescent="0.25">
      <c r="A119" s="1">
        <v>43336</v>
      </c>
      <c r="B119" s="11">
        <v>2.0499999999999998</v>
      </c>
      <c r="C119">
        <f t="shared" si="1"/>
        <v>2.0499999999999997E-2</v>
      </c>
    </row>
    <row r="120" spans="1:3" x14ac:dyDescent="0.25">
      <c r="A120" s="1">
        <v>43339</v>
      </c>
      <c r="B120" s="11">
        <v>2.08</v>
      </c>
      <c r="C120">
        <f t="shared" si="1"/>
        <v>2.0799999999999999E-2</v>
      </c>
    </row>
    <row r="121" spans="1:3" x14ac:dyDescent="0.25">
      <c r="A121" s="1">
        <v>43340</v>
      </c>
      <c r="B121" s="11">
        <v>2.09</v>
      </c>
      <c r="C121">
        <f t="shared" si="1"/>
        <v>2.0899999999999998E-2</v>
      </c>
    </row>
    <row r="122" spans="1:3" x14ac:dyDescent="0.25">
      <c r="A122" s="1">
        <v>43341</v>
      </c>
      <c r="B122" s="11">
        <v>2.09</v>
      </c>
      <c r="C122">
        <f t="shared" si="1"/>
        <v>2.0899999999999998E-2</v>
      </c>
    </row>
    <row r="123" spans="1:3" x14ac:dyDescent="0.25">
      <c r="A123" s="1">
        <v>43342</v>
      </c>
      <c r="B123" s="11">
        <v>2.0699999999999998</v>
      </c>
      <c r="C123">
        <f t="shared" si="1"/>
        <v>2.07E-2</v>
      </c>
    </row>
    <row r="124" spans="1:3" x14ac:dyDescent="0.25">
      <c r="A124" s="1">
        <v>43343</v>
      </c>
      <c r="B124" s="11">
        <v>2.0699999999999998</v>
      </c>
      <c r="C124">
        <f t="shared" si="1"/>
        <v>2.07E-2</v>
      </c>
    </row>
    <row r="125" spans="1:3" x14ac:dyDescent="0.25">
      <c r="A125" s="1">
        <v>43346</v>
      </c>
      <c r="B125" s="12" t="e">
        <f>NA()</f>
        <v>#N/A</v>
      </c>
      <c r="C125" t="e">
        <f t="shared" si="1"/>
        <v>#N/A</v>
      </c>
    </row>
    <row r="126" spans="1:3" x14ac:dyDescent="0.25">
      <c r="A126" s="1">
        <v>43347</v>
      </c>
      <c r="B126" s="11">
        <v>2.09</v>
      </c>
      <c r="C126">
        <f t="shared" si="1"/>
        <v>2.0899999999999998E-2</v>
      </c>
    </row>
    <row r="127" spans="1:3" x14ac:dyDescent="0.25">
      <c r="A127" s="1">
        <v>43348</v>
      </c>
      <c r="B127" s="11">
        <v>2.1</v>
      </c>
      <c r="C127">
        <f t="shared" si="1"/>
        <v>2.1000000000000001E-2</v>
      </c>
    </row>
    <row r="128" spans="1:3" x14ac:dyDescent="0.25">
      <c r="A128" s="1">
        <v>43349</v>
      </c>
      <c r="B128" s="11">
        <v>2.09</v>
      </c>
      <c r="C128">
        <f t="shared" si="1"/>
        <v>2.0899999999999998E-2</v>
      </c>
    </row>
    <row r="129" spans="1:3" x14ac:dyDescent="0.25">
      <c r="A129" s="1">
        <v>43350</v>
      </c>
      <c r="B129" s="11">
        <v>2.1</v>
      </c>
      <c r="C129">
        <f t="shared" si="1"/>
        <v>2.1000000000000001E-2</v>
      </c>
    </row>
    <row r="130" spans="1:3" x14ac:dyDescent="0.25">
      <c r="A130" s="1">
        <v>43353</v>
      </c>
      <c r="B130" s="11">
        <v>2.11</v>
      </c>
      <c r="C130">
        <f t="shared" ref="C130:C193" si="2">B130/100</f>
        <v>2.1099999999999997E-2</v>
      </c>
    </row>
    <row r="131" spans="1:3" x14ac:dyDescent="0.25">
      <c r="A131" s="1">
        <v>43354</v>
      </c>
      <c r="B131" s="11">
        <v>2.11</v>
      </c>
      <c r="C131">
        <f t="shared" si="2"/>
        <v>2.1099999999999997E-2</v>
      </c>
    </row>
    <row r="132" spans="1:3" x14ac:dyDescent="0.25">
      <c r="A132" s="1">
        <v>43355</v>
      </c>
      <c r="B132" s="11">
        <v>2.12</v>
      </c>
      <c r="C132">
        <f t="shared" si="2"/>
        <v>2.12E-2</v>
      </c>
    </row>
    <row r="133" spans="1:3" x14ac:dyDescent="0.25">
      <c r="A133" s="1">
        <v>43356</v>
      </c>
      <c r="B133" s="11">
        <v>2.11</v>
      </c>
      <c r="C133">
        <f t="shared" si="2"/>
        <v>2.1099999999999997E-2</v>
      </c>
    </row>
    <row r="134" spans="1:3" x14ac:dyDescent="0.25">
      <c r="A134" s="1">
        <v>43357</v>
      </c>
      <c r="B134" s="11">
        <v>2.12</v>
      </c>
      <c r="C134">
        <f t="shared" si="2"/>
        <v>2.12E-2</v>
      </c>
    </row>
    <row r="135" spans="1:3" x14ac:dyDescent="0.25">
      <c r="A135" s="1">
        <v>43360</v>
      </c>
      <c r="B135" s="11">
        <v>2.13</v>
      </c>
      <c r="C135">
        <f t="shared" si="2"/>
        <v>2.1299999999999999E-2</v>
      </c>
    </row>
    <row r="136" spans="1:3" x14ac:dyDescent="0.25">
      <c r="A136" s="1">
        <v>43361</v>
      </c>
      <c r="B136" s="11">
        <v>2.13</v>
      </c>
      <c r="C136">
        <f t="shared" si="2"/>
        <v>2.1299999999999999E-2</v>
      </c>
    </row>
    <row r="137" spans="1:3" x14ac:dyDescent="0.25">
      <c r="A137" s="1">
        <v>43362</v>
      </c>
      <c r="B137" s="11">
        <v>2.12</v>
      </c>
      <c r="C137">
        <f t="shared" si="2"/>
        <v>2.12E-2</v>
      </c>
    </row>
    <row r="138" spans="1:3" x14ac:dyDescent="0.25">
      <c r="A138" s="1">
        <v>43363</v>
      </c>
      <c r="B138" s="11">
        <v>2.13</v>
      </c>
      <c r="C138">
        <f t="shared" si="2"/>
        <v>2.1299999999999999E-2</v>
      </c>
    </row>
    <row r="139" spans="1:3" x14ac:dyDescent="0.25">
      <c r="A139" s="1">
        <v>43364</v>
      </c>
      <c r="B139" s="11">
        <v>2.14</v>
      </c>
      <c r="C139">
        <f t="shared" si="2"/>
        <v>2.1400000000000002E-2</v>
      </c>
    </row>
    <row r="140" spans="1:3" x14ac:dyDescent="0.25">
      <c r="A140" s="1">
        <v>43367</v>
      </c>
      <c r="B140" s="11">
        <v>2.1800000000000002</v>
      </c>
      <c r="C140">
        <f t="shared" si="2"/>
        <v>2.18E-2</v>
      </c>
    </row>
    <row r="141" spans="1:3" x14ac:dyDescent="0.25">
      <c r="A141" s="1">
        <v>43368</v>
      </c>
      <c r="B141" s="11">
        <v>2.17</v>
      </c>
      <c r="C141">
        <f t="shared" si="2"/>
        <v>2.1700000000000001E-2</v>
      </c>
    </row>
    <row r="142" spans="1:3" x14ac:dyDescent="0.25">
      <c r="A142" s="1">
        <v>43369</v>
      </c>
      <c r="B142" s="11">
        <v>2.16</v>
      </c>
      <c r="C142">
        <f t="shared" si="2"/>
        <v>2.1600000000000001E-2</v>
      </c>
    </row>
    <row r="143" spans="1:3" x14ac:dyDescent="0.25">
      <c r="A143" s="1">
        <v>43370</v>
      </c>
      <c r="B143" s="11">
        <v>2.14</v>
      </c>
      <c r="C143">
        <f t="shared" si="2"/>
        <v>2.1400000000000002E-2</v>
      </c>
    </row>
    <row r="144" spans="1:3" x14ac:dyDescent="0.25">
      <c r="A144" s="1">
        <v>43371</v>
      </c>
      <c r="B144" s="11">
        <v>2.15</v>
      </c>
      <c r="C144">
        <f t="shared" si="2"/>
        <v>2.1499999999999998E-2</v>
      </c>
    </row>
    <row r="145" spans="1:3" x14ac:dyDescent="0.25">
      <c r="A145" s="1">
        <v>43374</v>
      </c>
      <c r="B145" s="11">
        <v>2.19</v>
      </c>
      <c r="C145">
        <f t="shared" si="2"/>
        <v>2.1899999999999999E-2</v>
      </c>
    </row>
    <row r="146" spans="1:3" x14ac:dyDescent="0.25">
      <c r="A146" s="1">
        <v>43375</v>
      </c>
      <c r="B146" s="11">
        <v>2.19</v>
      </c>
      <c r="C146">
        <f t="shared" si="2"/>
        <v>2.1899999999999999E-2</v>
      </c>
    </row>
    <row r="147" spans="1:3" x14ac:dyDescent="0.25">
      <c r="A147" s="1">
        <v>43376</v>
      </c>
      <c r="B147" s="11">
        <v>2.19</v>
      </c>
      <c r="C147">
        <f t="shared" si="2"/>
        <v>2.1899999999999999E-2</v>
      </c>
    </row>
    <row r="148" spans="1:3" x14ac:dyDescent="0.25">
      <c r="A148" s="1">
        <v>43377</v>
      </c>
      <c r="B148" s="11">
        <v>2.1800000000000002</v>
      </c>
      <c r="C148">
        <f t="shared" si="2"/>
        <v>2.18E-2</v>
      </c>
    </row>
    <row r="149" spans="1:3" x14ac:dyDescent="0.25">
      <c r="A149" s="1">
        <v>43378</v>
      </c>
      <c r="B149" s="11">
        <v>2.1800000000000002</v>
      </c>
      <c r="C149">
        <f t="shared" si="2"/>
        <v>2.18E-2</v>
      </c>
    </row>
    <row r="150" spans="1:3" x14ac:dyDescent="0.25">
      <c r="A150" s="1">
        <v>43381</v>
      </c>
      <c r="B150" s="12" t="e">
        <f>NA()</f>
        <v>#N/A</v>
      </c>
      <c r="C150" t="e">
        <f t="shared" si="2"/>
        <v>#N/A</v>
      </c>
    </row>
    <row r="151" spans="1:3" x14ac:dyDescent="0.25">
      <c r="A151" s="1">
        <v>43382</v>
      </c>
      <c r="B151" s="11">
        <v>2.21</v>
      </c>
      <c r="C151">
        <f t="shared" si="2"/>
        <v>2.2099999999999998E-2</v>
      </c>
    </row>
    <row r="152" spans="1:3" x14ac:dyDescent="0.25">
      <c r="A152" s="1">
        <v>43383</v>
      </c>
      <c r="B152" s="11">
        <v>2.23</v>
      </c>
      <c r="C152">
        <f t="shared" si="2"/>
        <v>2.23E-2</v>
      </c>
    </row>
    <row r="153" spans="1:3" x14ac:dyDescent="0.25">
      <c r="A153" s="1">
        <v>43384</v>
      </c>
      <c r="B153" s="11">
        <v>2.2200000000000002</v>
      </c>
      <c r="C153">
        <f t="shared" si="2"/>
        <v>2.2200000000000001E-2</v>
      </c>
    </row>
    <row r="154" spans="1:3" x14ac:dyDescent="0.25">
      <c r="A154" s="1">
        <v>43385</v>
      </c>
      <c r="B154" s="11">
        <v>2.23</v>
      </c>
      <c r="C154">
        <f t="shared" si="2"/>
        <v>2.23E-2</v>
      </c>
    </row>
    <row r="155" spans="1:3" x14ac:dyDescent="0.25">
      <c r="A155" s="1">
        <v>43388</v>
      </c>
      <c r="B155" s="11">
        <v>2.27</v>
      </c>
      <c r="C155">
        <f t="shared" si="2"/>
        <v>2.2700000000000001E-2</v>
      </c>
    </row>
    <row r="156" spans="1:3" x14ac:dyDescent="0.25">
      <c r="A156" s="1">
        <v>43389</v>
      </c>
      <c r="B156" s="11">
        <v>2.2599999999999998</v>
      </c>
      <c r="C156">
        <f t="shared" si="2"/>
        <v>2.2599999999999999E-2</v>
      </c>
    </row>
    <row r="157" spans="1:3" x14ac:dyDescent="0.25">
      <c r="A157" s="1">
        <v>43390</v>
      </c>
      <c r="B157" s="11">
        <v>2.27</v>
      </c>
      <c r="C157">
        <f t="shared" si="2"/>
        <v>2.2700000000000001E-2</v>
      </c>
    </row>
    <row r="158" spans="1:3" x14ac:dyDescent="0.25">
      <c r="A158" s="1">
        <v>43391</v>
      </c>
      <c r="B158" s="11">
        <v>2.27</v>
      </c>
      <c r="C158">
        <f t="shared" si="2"/>
        <v>2.2700000000000001E-2</v>
      </c>
    </row>
    <row r="159" spans="1:3" x14ac:dyDescent="0.25">
      <c r="A159" s="1">
        <v>43392</v>
      </c>
      <c r="B159" s="11">
        <v>2.2599999999999998</v>
      </c>
      <c r="C159">
        <f t="shared" si="2"/>
        <v>2.2599999999999999E-2</v>
      </c>
    </row>
    <row r="160" spans="1:3" x14ac:dyDescent="0.25">
      <c r="A160" s="1">
        <v>43395</v>
      </c>
      <c r="B160" s="11">
        <v>2.2999999999999998</v>
      </c>
      <c r="C160">
        <f t="shared" si="2"/>
        <v>2.3E-2</v>
      </c>
    </row>
    <row r="161" spans="1:3" x14ac:dyDescent="0.25">
      <c r="A161" s="1">
        <v>43396</v>
      </c>
      <c r="B161" s="11">
        <v>2.29</v>
      </c>
      <c r="C161">
        <f t="shared" si="2"/>
        <v>2.29E-2</v>
      </c>
    </row>
    <row r="162" spans="1:3" x14ac:dyDescent="0.25">
      <c r="A162" s="1">
        <v>43397</v>
      </c>
      <c r="B162" s="11">
        <v>2.29</v>
      </c>
      <c r="C162">
        <f t="shared" si="2"/>
        <v>2.29E-2</v>
      </c>
    </row>
    <row r="163" spans="1:3" x14ac:dyDescent="0.25">
      <c r="A163" s="1">
        <v>43398</v>
      </c>
      <c r="B163" s="11">
        <v>2.29</v>
      </c>
      <c r="C163">
        <f t="shared" si="2"/>
        <v>2.29E-2</v>
      </c>
    </row>
    <row r="164" spans="1:3" x14ac:dyDescent="0.25">
      <c r="A164" s="1">
        <v>43399</v>
      </c>
      <c r="B164" s="11">
        <v>2.2799999999999998</v>
      </c>
      <c r="C164">
        <f t="shared" si="2"/>
        <v>2.2799999999999997E-2</v>
      </c>
    </row>
    <row r="165" spans="1:3" x14ac:dyDescent="0.25">
      <c r="A165" s="1">
        <v>43402</v>
      </c>
      <c r="B165" s="11">
        <v>2.2999999999999998</v>
      </c>
      <c r="C165">
        <f t="shared" si="2"/>
        <v>2.3E-2</v>
      </c>
    </row>
    <row r="166" spans="1:3" x14ac:dyDescent="0.25">
      <c r="A166" s="1">
        <v>43403</v>
      </c>
      <c r="B166" s="11">
        <v>2.29</v>
      </c>
      <c r="C166">
        <f t="shared" si="2"/>
        <v>2.29E-2</v>
      </c>
    </row>
    <row r="167" spans="1:3" x14ac:dyDescent="0.25">
      <c r="A167" s="1">
        <v>43404</v>
      </c>
      <c r="B167" s="11">
        <v>2.29</v>
      </c>
      <c r="C167">
        <f t="shared" si="2"/>
        <v>2.29E-2</v>
      </c>
    </row>
    <row r="168" spans="1:3" x14ac:dyDescent="0.25">
      <c r="A168" s="1">
        <v>43405</v>
      </c>
      <c r="B168" s="11">
        <v>2.27</v>
      </c>
      <c r="C168">
        <f t="shared" si="2"/>
        <v>2.2700000000000001E-2</v>
      </c>
    </row>
    <row r="169" spans="1:3" x14ac:dyDescent="0.25">
      <c r="A169" s="1">
        <v>43406</v>
      </c>
      <c r="B169" s="11">
        <v>2.2799999999999998</v>
      </c>
      <c r="C169">
        <f t="shared" si="2"/>
        <v>2.2799999999999997E-2</v>
      </c>
    </row>
    <row r="170" spans="1:3" x14ac:dyDescent="0.25">
      <c r="A170" s="1">
        <v>43409</v>
      </c>
      <c r="B170" s="11">
        <v>2.3199999999999998</v>
      </c>
      <c r="C170">
        <f t="shared" si="2"/>
        <v>2.3199999999999998E-2</v>
      </c>
    </row>
    <row r="171" spans="1:3" x14ac:dyDescent="0.25">
      <c r="A171" s="1">
        <v>43410</v>
      </c>
      <c r="B171" s="11">
        <v>2.31</v>
      </c>
      <c r="C171">
        <f t="shared" si="2"/>
        <v>2.3099999999999999E-2</v>
      </c>
    </row>
    <row r="172" spans="1:3" x14ac:dyDescent="0.25">
      <c r="A172" s="1">
        <v>43411</v>
      </c>
      <c r="B172" s="11">
        <v>2.3199999999999998</v>
      </c>
      <c r="C172">
        <f t="shared" si="2"/>
        <v>2.3199999999999998E-2</v>
      </c>
    </row>
    <row r="173" spans="1:3" x14ac:dyDescent="0.25">
      <c r="A173" s="1">
        <v>43412</v>
      </c>
      <c r="B173" s="11">
        <v>2.2999999999999998</v>
      </c>
      <c r="C173">
        <f t="shared" si="2"/>
        <v>2.3E-2</v>
      </c>
    </row>
    <row r="174" spans="1:3" x14ac:dyDescent="0.25">
      <c r="A174" s="1">
        <v>43413</v>
      </c>
      <c r="B174" s="11">
        <v>2.31</v>
      </c>
      <c r="C174">
        <f t="shared" si="2"/>
        <v>2.3099999999999999E-2</v>
      </c>
    </row>
    <row r="175" spans="1:3" x14ac:dyDescent="0.25">
      <c r="A175" s="1">
        <v>43416</v>
      </c>
      <c r="B175" s="12" t="e">
        <f>NA()</f>
        <v>#N/A</v>
      </c>
      <c r="C175" t="e">
        <f t="shared" si="2"/>
        <v>#N/A</v>
      </c>
    </row>
    <row r="176" spans="1:3" x14ac:dyDescent="0.25">
      <c r="A176" s="1">
        <v>43417</v>
      </c>
      <c r="B176" s="11">
        <v>2.34</v>
      </c>
      <c r="C176">
        <f t="shared" si="2"/>
        <v>2.3399999999999997E-2</v>
      </c>
    </row>
    <row r="177" spans="1:3" x14ac:dyDescent="0.25">
      <c r="A177" s="1">
        <v>43418</v>
      </c>
      <c r="B177" s="11">
        <v>2.33</v>
      </c>
      <c r="C177">
        <f t="shared" si="2"/>
        <v>2.3300000000000001E-2</v>
      </c>
    </row>
    <row r="178" spans="1:3" x14ac:dyDescent="0.25">
      <c r="A178" s="1">
        <v>43419</v>
      </c>
      <c r="B178" s="11">
        <v>2.3199999999999998</v>
      </c>
      <c r="C178">
        <f t="shared" si="2"/>
        <v>2.3199999999999998E-2</v>
      </c>
    </row>
    <row r="179" spans="1:3" x14ac:dyDescent="0.25">
      <c r="A179" s="1">
        <v>43420</v>
      </c>
      <c r="B179" s="11">
        <v>2.31</v>
      </c>
      <c r="C179">
        <f t="shared" si="2"/>
        <v>2.3099999999999999E-2</v>
      </c>
    </row>
    <row r="180" spans="1:3" x14ac:dyDescent="0.25">
      <c r="A180" s="1">
        <v>43423</v>
      </c>
      <c r="B180" s="11">
        <v>2.34</v>
      </c>
      <c r="C180">
        <f t="shared" si="2"/>
        <v>2.3399999999999997E-2</v>
      </c>
    </row>
    <row r="181" spans="1:3" x14ac:dyDescent="0.25">
      <c r="A181" s="1">
        <v>43424</v>
      </c>
      <c r="B181" s="11">
        <v>2.34</v>
      </c>
      <c r="C181">
        <f t="shared" si="2"/>
        <v>2.3399999999999997E-2</v>
      </c>
    </row>
    <row r="182" spans="1:3" x14ac:dyDescent="0.25">
      <c r="A182" s="1">
        <v>43425</v>
      </c>
      <c r="B182" s="11">
        <v>2.36</v>
      </c>
      <c r="C182">
        <f t="shared" si="2"/>
        <v>2.3599999999999999E-2</v>
      </c>
    </row>
    <row r="183" spans="1:3" x14ac:dyDescent="0.25">
      <c r="A183" s="1">
        <v>43426</v>
      </c>
      <c r="B183" s="12" t="e">
        <f>NA()</f>
        <v>#N/A</v>
      </c>
      <c r="C183" t="e">
        <f t="shared" si="2"/>
        <v>#N/A</v>
      </c>
    </row>
    <row r="184" spans="1:3" x14ac:dyDescent="0.25">
      <c r="A184" s="1">
        <v>43427</v>
      </c>
      <c r="B184" s="11">
        <v>2.36</v>
      </c>
      <c r="C184">
        <f t="shared" si="2"/>
        <v>2.3599999999999999E-2</v>
      </c>
    </row>
    <row r="185" spans="1:3" x14ac:dyDescent="0.25">
      <c r="A185" s="1">
        <v>43430</v>
      </c>
      <c r="B185" s="11">
        <v>2.37</v>
      </c>
      <c r="C185">
        <f t="shared" si="2"/>
        <v>2.3700000000000002E-2</v>
      </c>
    </row>
    <row r="186" spans="1:3" x14ac:dyDescent="0.25">
      <c r="A186" s="1">
        <v>43431</v>
      </c>
      <c r="B186" s="11">
        <v>2.36</v>
      </c>
      <c r="C186">
        <f t="shared" si="2"/>
        <v>2.3599999999999999E-2</v>
      </c>
    </row>
    <row r="187" spans="1:3" x14ac:dyDescent="0.25">
      <c r="A187" s="1">
        <v>43432</v>
      </c>
      <c r="B187" s="11">
        <v>2.35</v>
      </c>
      <c r="C187">
        <f t="shared" si="2"/>
        <v>2.35E-2</v>
      </c>
    </row>
    <row r="188" spans="1:3" x14ac:dyDescent="0.25">
      <c r="A188" s="1">
        <v>43433</v>
      </c>
      <c r="B188" s="11">
        <v>2.3199999999999998</v>
      </c>
      <c r="C188">
        <f t="shared" si="2"/>
        <v>2.3199999999999998E-2</v>
      </c>
    </row>
    <row r="189" spans="1:3" x14ac:dyDescent="0.25">
      <c r="A189" s="1">
        <v>43434</v>
      </c>
      <c r="B189" s="11">
        <v>2.3199999999999998</v>
      </c>
      <c r="C189">
        <f t="shared" si="2"/>
        <v>2.3199999999999998E-2</v>
      </c>
    </row>
    <row r="190" spans="1:3" x14ac:dyDescent="0.25">
      <c r="A190" s="1">
        <v>43437</v>
      </c>
      <c r="B190" s="11">
        <v>2.34</v>
      </c>
      <c r="C190">
        <f t="shared" si="2"/>
        <v>2.3399999999999997E-2</v>
      </c>
    </row>
    <row r="191" spans="1:3" x14ac:dyDescent="0.25">
      <c r="A191" s="1">
        <v>43438</v>
      </c>
      <c r="B191" s="11">
        <v>2.38</v>
      </c>
      <c r="C191">
        <f t="shared" si="2"/>
        <v>2.3799999999999998E-2</v>
      </c>
    </row>
    <row r="192" spans="1:3" x14ac:dyDescent="0.25">
      <c r="A192" s="1">
        <v>43439</v>
      </c>
      <c r="B192" s="12" t="e">
        <f>NA()</f>
        <v>#N/A</v>
      </c>
      <c r="C192" t="e">
        <f t="shared" si="2"/>
        <v>#N/A</v>
      </c>
    </row>
    <row r="193" spans="1:3" x14ac:dyDescent="0.25">
      <c r="A193" s="1">
        <v>43440</v>
      </c>
      <c r="B193" s="11">
        <v>2.36</v>
      </c>
      <c r="C193">
        <f t="shared" si="2"/>
        <v>2.3599999999999999E-2</v>
      </c>
    </row>
    <row r="194" spans="1:3" x14ac:dyDescent="0.25">
      <c r="A194" s="1">
        <v>43441</v>
      </c>
      <c r="B194" s="11">
        <v>2.35</v>
      </c>
      <c r="C194">
        <f t="shared" ref="C194:C257" si="3">B194/100</f>
        <v>2.35E-2</v>
      </c>
    </row>
    <row r="195" spans="1:3" x14ac:dyDescent="0.25">
      <c r="A195" s="1">
        <v>43444</v>
      </c>
      <c r="B195" s="11">
        <v>2.37</v>
      </c>
      <c r="C195">
        <f t="shared" si="3"/>
        <v>2.3700000000000002E-2</v>
      </c>
    </row>
    <row r="196" spans="1:3" x14ac:dyDescent="0.25">
      <c r="A196" s="1">
        <v>43445</v>
      </c>
      <c r="B196" s="11">
        <v>2.37</v>
      </c>
      <c r="C196">
        <f t="shared" si="3"/>
        <v>2.3700000000000002E-2</v>
      </c>
    </row>
    <row r="197" spans="1:3" x14ac:dyDescent="0.25">
      <c r="A197" s="1">
        <v>43446</v>
      </c>
      <c r="B197" s="11">
        <v>2.39</v>
      </c>
      <c r="C197">
        <f t="shared" si="3"/>
        <v>2.3900000000000001E-2</v>
      </c>
    </row>
    <row r="198" spans="1:3" x14ac:dyDescent="0.25">
      <c r="A198" s="1">
        <v>43447</v>
      </c>
      <c r="B198" s="11">
        <v>2.38</v>
      </c>
      <c r="C198">
        <f t="shared" si="3"/>
        <v>2.3799999999999998E-2</v>
      </c>
    </row>
    <row r="199" spans="1:3" x14ac:dyDescent="0.25">
      <c r="A199" s="1">
        <v>43448</v>
      </c>
      <c r="B199" s="11">
        <v>2.37</v>
      </c>
      <c r="C199">
        <f t="shared" si="3"/>
        <v>2.3700000000000002E-2</v>
      </c>
    </row>
    <row r="200" spans="1:3" x14ac:dyDescent="0.25">
      <c r="A200" s="1">
        <v>43451</v>
      </c>
      <c r="B200" s="11">
        <v>2.36</v>
      </c>
      <c r="C200">
        <f t="shared" si="3"/>
        <v>2.3599999999999999E-2</v>
      </c>
    </row>
    <row r="201" spans="1:3" x14ac:dyDescent="0.25">
      <c r="A201" s="1">
        <v>43452</v>
      </c>
      <c r="B201" s="11">
        <v>2.34</v>
      </c>
      <c r="C201">
        <f t="shared" si="3"/>
        <v>2.3399999999999997E-2</v>
      </c>
    </row>
    <row r="202" spans="1:3" x14ac:dyDescent="0.25">
      <c r="A202" s="1">
        <v>43453</v>
      </c>
      <c r="B202" s="11">
        <v>2.35</v>
      </c>
      <c r="C202">
        <f t="shared" si="3"/>
        <v>2.35E-2</v>
      </c>
    </row>
    <row r="203" spans="1:3" x14ac:dyDescent="0.25">
      <c r="A203" s="1">
        <v>43454</v>
      </c>
      <c r="B203" s="11">
        <v>2.34</v>
      </c>
      <c r="C203">
        <f t="shared" si="3"/>
        <v>2.3399999999999997E-2</v>
      </c>
    </row>
    <row r="204" spans="1:3" x14ac:dyDescent="0.25">
      <c r="A204" s="1">
        <v>43455</v>
      </c>
      <c r="B204" s="11">
        <v>2.34</v>
      </c>
      <c r="C204">
        <f t="shared" si="3"/>
        <v>2.3399999999999997E-2</v>
      </c>
    </row>
    <row r="205" spans="1:3" x14ac:dyDescent="0.25">
      <c r="A205" s="1">
        <v>43458</v>
      </c>
      <c r="B205" s="11">
        <v>2.41</v>
      </c>
      <c r="C205">
        <f t="shared" si="3"/>
        <v>2.41E-2</v>
      </c>
    </row>
    <row r="206" spans="1:3" x14ac:dyDescent="0.25">
      <c r="A206" s="1">
        <v>43459</v>
      </c>
      <c r="B206" s="12" t="e">
        <f>NA()</f>
        <v>#N/A</v>
      </c>
      <c r="C206" t="e">
        <f t="shared" si="3"/>
        <v>#N/A</v>
      </c>
    </row>
    <row r="207" spans="1:3" x14ac:dyDescent="0.25">
      <c r="A207" s="1">
        <v>43460</v>
      </c>
      <c r="B207" s="11">
        <v>2.39</v>
      </c>
      <c r="C207">
        <f t="shared" si="3"/>
        <v>2.3900000000000001E-2</v>
      </c>
    </row>
    <row r="208" spans="1:3" x14ac:dyDescent="0.25">
      <c r="A208" s="1">
        <v>43461</v>
      </c>
      <c r="B208" s="11">
        <v>2.36</v>
      </c>
      <c r="C208">
        <f t="shared" si="3"/>
        <v>2.3599999999999999E-2</v>
      </c>
    </row>
    <row r="209" spans="1:3" x14ac:dyDescent="0.25">
      <c r="A209" s="1">
        <v>43462</v>
      </c>
      <c r="B209" s="11">
        <v>2.35</v>
      </c>
      <c r="C209">
        <f t="shared" si="3"/>
        <v>2.35E-2</v>
      </c>
    </row>
    <row r="210" spans="1:3" x14ac:dyDescent="0.25">
      <c r="A210" s="1">
        <v>43465</v>
      </c>
      <c r="B210" s="11">
        <v>2.4</v>
      </c>
      <c r="C210">
        <f t="shared" si="3"/>
        <v>2.4E-2</v>
      </c>
    </row>
    <row r="211" spans="1:3" x14ac:dyDescent="0.25">
      <c r="A211" s="1">
        <v>43466</v>
      </c>
      <c r="B211" s="12" t="e">
        <f>NA()</f>
        <v>#N/A</v>
      </c>
      <c r="C211" t="e">
        <f t="shared" si="3"/>
        <v>#N/A</v>
      </c>
    </row>
    <row r="212" spans="1:3" x14ac:dyDescent="0.25">
      <c r="A212" s="1">
        <v>43467</v>
      </c>
      <c r="B212" s="11">
        <v>2.37</v>
      </c>
      <c r="C212">
        <f t="shared" si="3"/>
        <v>2.3700000000000002E-2</v>
      </c>
    </row>
    <row r="213" spans="1:3" x14ac:dyDescent="0.25">
      <c r="A213" s="1">
        <v>43468</v>
      </c>
      <c r="B213" s="11">
        <v>2.36</v>
      </c>
      <c r="C213">
        <f t="shared" si="3"/>
        <v>2.3599999999999999E-2</v>
      </c>
    </row>
    <row r="214" spans="1:3" x14ac:dyDescent="0.25">
      <c r="A214" s="1">
        <v>43469</v>
      </c>
      <c r="B214" s="11">
        <v>2.37</v>
      </c>
      <c r="C214">
        <f t="shared" si="3"/>
        <v>2.3700000000000002E-2</v>
      </c>
    </row>
    <row r="215" spans="1:3" x14ac:dyDescent="0.25">
      <c r="A215" s="1">
        <v>43472</v>
      </c>
      <c r="B215" s="11">
        <v>2.41</v>
      </c>
      <c r="C215">
        <f t="shared" si="3"/>
        <v>2.41E-2</v>
      </c>
    </row>
    <row r="216" spans="1:3" x14ac:dyDescent="0.25">
      <c r="A216" s="1">
        <v>43473</v>
      </c>
      <c r="B216" s="11">
        <v>2.41</v>
      </c>
      <c r="C216">
        <f t="shared" si="3"/>
        <v>2.41E-2</v>
      </c>
    </row>
    <row r="217" spans="1:3" x14ac:dyDescent="0.25">
      <c r="A217" s="1">
        <v>43474</v>
      </c>
      <c r="B217" s="11">
        <v>2.4</v>
      </c>
      <c r="C217">
        <f t="shared" si="3"/>
        <v>2.4E-2</v>
      </c>
    </row>
    <row r="218" spans="1:3" x14ac:dyDescent="0.25">
      <c r="A218" s="1">
        <v>43475</v>
      </c>
      <c r="B218" s="11">
        <v>2.38</v>
      </c>
      <c r="C218">
        <f t="shared" si="3"/>
        <v>2.3799999999999998E-2</v>
      </c>
    </row>
    <row r="219" spans="1:3" x14ac:dyDescent="0.25">
      <c r="A219" s="1">
        <v>43476</v>
      </c>
      <c r="B219" s="11">
        <v>2.38</v>
      </c>
      <c r="C219">
        <f t="shared" si="3"/>
        <v>2.3799999999999998E-2</v>
      </c>
    </row>
    <row r="220" spans="1:3" x14ac:dyDescent="0.25">
      <c r="A220" s="1">
        <v>43479</v>
      </c>
      <c r="B220" s="11">
        <v>2.4</v>
      </c>
      <c r="C220">
        <f t="shared" si="3"/>
        <v>2.4E-2</v>
      </c>
    </row>
    <row r="221" spans="1:3" x14ac:dyDescent="0.25">
      <c r="A221" s="1">
        <v>43480</v>
      </c>
      <c r="B221" s="11">
        <v>2.4</v>
      </c>
      <c r="C221">
        <f t="shared" si="3"/>
        <v>2.4E-2</v>
      </c>
    </row>
    <row r="222" spans="1:3" x14ac:dyDescent="0.25">
      <c r="A222" s="1">
        <v>43481</v>
      </c>
      <c r="B222" s="11">
        <v>2.38</v>
      </c>
      <c r="C222">
        <f t="shared" si="3"/>
        <v>2.3799999999999998E-2</v>
      </c>
    </row>
    <row r="223" spans="1:3" x14ac:dyDescent="0.25">
      <c r="A223" s="1">
        <v>43482</v>
      </c>
      <c r="B223" s="11">
        <v>2.37</v>
      </c>
      <c r="C223">
        <f t="shared" si="3"/>
        <v>2.3700000000000002E-2</v>
      </c>
    </row>
    <row r="224" spans="1:3" x14ac:dyDescent="0.25">
      <c r="A224" s="1">
        <v>43483</v>
      </c>
      <c r="B224" s="11">
        <v>2.36</v>
      </c>
      <c r="C224">
        <f t="shared" si="3"/>
        <v>2.3599999999999999E-2</v>
      </c>
    </row>
    <row r="225" spans="1:3" x14ac:dyDescent="0.25">
      <c r="A225" s="1">
        <v>43486</v>
      </c>
      <c r="B225" s="12" t="e">
        <f>NA()</f>
        <v>#N/A</v>
      </c>
      <c r="C225" t="e">
        <f t="shared" si="3"/>
        <v>#N/A</v>
      </c>
    </row>
    <row r="226" spans="1:3" x14ac:dyDescent="0.25">
      <c r="A226" s="1">
        <v>43487</v>
      </c>
      <c r="B226" s="11">
        <v>2.38</v>
      </c>
      <c r="C226">
        <f t="shared" si="3"/>
        <v>2.3799999999999998E-2</v>
      </c>
    </row>
    <row r="227" spans="1:3" x14ac:dyDescent="0.25">
      <c r="A227" s="1">
        <v>43488</v>
      </c>
      <c r="B227" s="11">
        <v>2.36</v>
      </c>
      <c r="C227">
        <f t="shared" si="3"/>
        <v>2.3599999999999999E-2</v>
      </c>
    </row>
    <row r="228" spans="1:3" x14ac:dyDescent="0.25">
      <c r="A228" s="1">
        <v>43489</v>
      </c>
      <c r="B228" s="11">
        <v>2.3199999999999998</v>
      </c>
      <c r="C228">
        <f t="shared" si="3"/>
        <v>2.3199999999999998E-2</v>
      </c>
    </row>
    <row r="229" spans="1:3" x14ac:dyDescent="0.25">
      <c r="A229" s="1">
        <v>43490</v>
      </c>
      <c r="B229" s="11">
        <v>2.34</v>
      </c>
      <c r="C229">
        <f t="shared" si="3"/>
        <v>2.3399999999999997E-2</v>
      </c>
    </row>
    <row r="230" spans="1:3" x14ac:dyDescent="0.25">
      <c r="A230" s="1">
        <v>43493</v>
      </c>
      <c r="B230" s="11">
        <v>2.37</v>
      </c>
      <c r="C230">
        <f t="shared" si="3"/>
        <v>2.3700000000000002E-2</v>
      </c>
    </row>
    <row r="231" spans="1:3" x14ac:dyDescent="0.25">
      <c r="A231" s="1">
        <v>43494</v>
      </c>
      <c r="B231" s="11">
        <v>2.37</v>
      </c>
      <c r="C231">
        <f t="shared" si="3"/>
        <v>2.3700000000000002E-2</v>
      </c>
    </row>
    <row r="232" spans="1:3" x14ac:dyDescent="0.25">
      <c r="A232" s="1">
        <v>43495</v>
      </c>
      <c r="B232" s="11">
        <v>2.37</v>
      </c>
      <c r="C232">
        <f t="shared" si="3"/>
        <v>2.3700000000000002E-2</v>
      </c>
    </row>
    <row r="233" spans="1:3" x14ac:dyDescent="0.25">
      <c r="A233" s="1">
        <v>43496</v>
      </c>
      <c r="B233" s="11">
        <v>2.36</v>
      </c>
      <c r="C233">
        <f t="shared" si="3"/>
        <v>2.3599999999999999E-2</v>
      </c>
    </row>
    <row r="234" spans="1:3" x14ac:dyDescent="0.25">
      <c r="A234" s="1">
        <v>43497</v>
      </c>
      <c r="B234" s="11">
        <v>2.35</v>
      </c>
      <c r="C234">
        <f t="shared" si="3"/>
        <v>2.35E-2</v>
      </c>
    </row>
    <row r="235" spans="1:3" x14ac:dyDescent="0.25">
      <c r="A235" s="1">
        <v>43500</v>
      </c>
      <c r="B235" s="11">
        <v>2.37</v>
      </c>
      <c r="C235">
        <f t="shared" si="3"/>
        <v>2.3700000000000002E-2</v>
      </c>
    </row>
    <row r="236" spans="1:3" x14ac:dyDescent="0.25">
      <c r="A236" s="1">
        <v>43501</v>
      </c>
      <c r="B236" s="11">
        <v>2.37</v>
      </c>
      <c r="C236">
        <f t="shared" si="3"/>
        <v>2.3700000000000002E-2</v>
      </c>
    </row>
    <row r="237" spans="1:3" x14ac:dyDescent="0.25">
      <c r="A237" s="1">
        <v>43502</v>
      </c>
      <c r="B237" s="11">
        <v>2.37</v>
      </c>
      <c r="C237">
        <f t="shared" si="3"/>
        <v>2.3700000000000002E-2</v>
      </c>
    </row>
    <row r="238" spans="1:3" x14ac:dyDescent="0.25">
      <c r="A238" s="1">
        <v>43503</v>
      </c>
      <c r="B238" s="11">
        <v>2.37</v>
      </c>
      <c r="C238">
        <f t="shared" si="3"/>
        <v>2.3700000000000002E-2</v>
      </c>
    </row>
    <row r="239" spans="1:3" x14ac:dyDescent="0.25">
      <c r="A239" s="1">
        <v>43504</v>
      </c>
      <c r="B239" s="11">
        <v>2.38</v>
      </c>
      <c r="C239">
        <f t="shared" si="3"/>
        <v>2.3799999999999998E-2</v>
      </c>
    </row>
    <row r="240" spans="1:3" x14ac:dyDescent="0.25">
      <c r="A240" s="1">
        <v>43507</v>
      </c>
      <c r="B240" s="11">
        <v>2.4</v>
      </c>
      <c r="C240">
        <f t="shared" si="3"/>
        <v>2.4E-2</v>
      </c>
    </row>
    <row r="241" spans="1:3" x14ac:dyDescent="0.25">
      <c r="A241" s="1">
        <v>43508</v>
      </c>
      <c r="B241" s="11">
        <v>2.38</v>
      </c>
      <c r="C241">
        <f t="shared" si="3"/>
        <v>2.3799999999999998E-2</v>
      </c>
    </row>
    <row r="242" spans="1:3" x14ac:dyDescent="0.25">
      <c r="A242" s="1">
        <v>43509</v>
      </c>
      <c r="B242" s="11">
        <v>2.39</v>
      </c>
      <c r="C242">
        <f t="shared" si="3"/>
        <v>2.3900000000000001E-2</v>
      </c>
    </row>
    <row r="243" spans="1:3" x14ac:dyDescent="0.25">
      <c r="A243" s="1">
        <v>43510</v>
      </c>
      <c r="B243" s="11">
        <v>2.38</v>
      </c>
      <c r="C243">
        <f t="shared" si="3"/>
        <v>2.3799999999999998E-2</v>
      </c>
    </row>
    <row r="244" spans="1:3" x14ac:dyDescent="0.25">
      <c r="A244" s="1">
        <v>43511</v>
      </c>
      <c r="B244" s="11">
        <v>2.38</v>
      </c>
      <c r="C244">
        <f t="shared" si="3"/>
        <v>2.3799999999999998E-2</v>
      </c>
    </row>
    <row r="245" spans="1:3" x14ac:dyDescent="0.25">
      <c r="A245" s="1">
        <v>43514</v>
      </c>
      <c r="B245" s="12" t="e">
        <f>NA()</f>
        <v>#N/A</v>
      </c>
      <c r="C245" t="e">
        <f t="shared" si="3"/>
        <v>#N/A</v>
      </c>
    </row>
    <row r="246" spans="1:3" x14ac:dyDescent="0.25">
      <c r="A246" s="1">
        <v>43515</v>
      </c>
      <c r="B246" s="11">
        <v>2.41</v>
      </c>
      <c r="C246">
        <f t="shared" si="3"/>
        <v>2.41E-2</v>
      </c>
    </row>
    <row r="247" spans="1:3" x14ac:dyDescent="0.25">
      <c r="A247" s="1">
        <v>43516</v>
      </c>
      <c r="B247" s="11">
        <v>2.4</v>
      </c>
      <c r="C247">
        <f t="shared" si="3"/>
        <v>2.4E-2</v>
      </c>
    </row>
    <row r="248" spans="1:3" x14ac:dyDescent="0.25">
      <c r="A248" s="1">
        <v>43517</v>
      </c>
      <c r="B248" s="11">
        <v>2.4</v>
      </c>
      <c r="C248">
        <f t="shared" si="3"/>
        <v>2.4E-2</v>
      </c>
    </row>
    <row r="249" spans="1:3" x14ac:dyDescent="0.25">
      <c r="A249" s="1">
        <v>43518</v>
      </c>
      <c r="B249" s="11">
        <v>2.41</v>
      </c>
      <c r="C249">
        <f t="shared" si="3"/>
        <v>2.41E-2</v>
      </c>
    </row>
    <row r="250" spans="1:3" x14ac:dyDescent="0.25">
      <c r="A250" s="1">
        <v>43521</v>
      </c>
      <c r="B250" s="11">
        <v>2.42</v>
      </c>
      <c r="C250">
        <f t="shared" si="3"/>
        <v>2.4199999999999999E-2</v>
      </c>
    </row>
    <row r="251" spans="1:3" x14ac:dyDescent="0.25">
      <c r="A251" s="1">
        <v>43522</v>
      </c>
      <c r="B251" s="11">
        <v>2.4</v>
      </c>
      <c r="C251">
        <f t="shared" si="3"/>
        <v>2.4E-2</v>
      </c>
    </row>
    <row r="252" spans="1:3" x14ac:dyDescent="0.25">
      <c r="A252" s="1">
        <v>43523</v>
      </c>
      <c r="B252" s="11">
        <v>2.4</v>
      </c>
      <c r="C252">
        <f t="shared" si="3"/>
        <v>2.4E-2</v>
      </c>
    </row>
    <row r="253" spans="1:3" x14ac:dyDescent="0.25">
      <c r="A253" s="1">
        <v>43524</v>
      </c>
      <c r="B253" s="11">
        <v>2.4</v>
      </c>
      <c r="C253">
        <f t="shared" si="3"/>
        <v>2.4E-2</v>
      </c>
    </row>
    <row r="254" spans="1:3" x14ac:dyDescent="0.25">
      <c r="A254" s="1">
        <v>43525</v>
      </c>
      <c r="B254" s="11">
        <v>2.39</v>
      </c>
      <c r="C254">
        <f t="shared" si="3"/>
        <v>2.3900000000000001E-2</v>
      </c>
    </row>
    <row r="255" spans="1:3" x14ac:dyDescent="0.25">
      <c r="A255" s="1">
        <v>43528</v>
      </c>
      <c r="B255" s="11">
        <v>2.41</v>
      </c>
      <c r="C255">
        <f t="shared" si="3"/>
        <v>2.41E-2</v>
      </c>
    </row>
    <row r="256" spans="1:3" x14ac:dyDescent="0.25">
      <c r="A256" s="1">
        <v>43529</v>
      </c>
      <c r="B256" s="11">
        <v>2.41</v>
      </c>
      <c r="C256">
        <f t="shared" si="3"/>
        <v>2.41E-2</v>
      </c>
    </row>
    <row r="257" spans="1:3" x14ac:dyDescent="0.25">
      <c r="A257" s="1">
        <v>43530</v>
      </c>
      <c r="B257" s="11">
        <v>2.41</v>
      </c>
      <c r="C257">
        <f t="shared" si="3"/>
        <v>2.41E-2</v>
      </c>
    </row>
    <row r="258" spans="1:3" x14ac:dyDescent="0.25">
      <c r="A258" s="1">
        <v>43531</v>
      </c>
      <c r="B258" s="11">
        <v>2.4</v>
      </c>
      <c r="C258">
        <f t="shared" ref="C258:C321" si="4">B258/100</f>
        <v>2.4E-2</v>
      </c>
    </row>
    <row r="259" spans="1:3" x14ac:dyDescent="0.25">
      <c r="A259" s="1">
        <v>43532</v>
      </c>
      <c r="B259" s="11">
        <v>2.41</v>
      </c>
      <c r="C259">
        <f t="shared" si="4"/>
        <v>2.41E-2</v>
      </c>
    </row>
    <row r="260" spans="1:3" x14ac:dyDescent="0.25">
      <c r="A260" s="1">
        <v>43535</v>
      </c>
      <c r="B260" s="11">
        <v>2.41</v>
      </c>
      <c r="C260">
        <f t="shared" si="4"/>
        <v>2.41E-2</v>
      </c>
    </row>
    <row r="261" spans="1:3" x14ac:dyDescent="0.25">
      <c r="A261" s="1">
        <v>43536</v>
      </c>
      <c r="B261" s="11">
        <v>2.41</v>
      </c>
      <c r="C261">
        <f t="shared" si="4"/>
        <v>2.41E-2</v>
      </c>
    </row>
    <row r="262" spans="1:3" x14ac:dyDescent="0.25">
      <c r="A262" s="1">
        <v>43537</v>
      </c>
      <c r="B262" s="11">
        <v>2.4</v>
      </c>
      <c r="C262">
        <f t="shared" si="4"/>
        <v>2.4E-2</v>
      </c>
    </row>
    <row r="263" spans="1:3" x14ac:dyDescent="0.25">
      <c r="A263" s="1">
        <v>43538</v>
      </c>
      <c r="B263" s="11">
        <v>2.4</v>
      </c>
      <c r="C263">
        <f t="shared" si="4"/>
        <v>2.4E-2</v>
      </c>
    </row>
    <row r="264" spans="1:3" x14ac:dyDescent="0.25">
      <c r="A264" s="1">
        <v>43539</v>
      </c>
      <c r="B264" s="11">
        <v>2.4</v>
      </c>
      <c r="C264">
        <f t="shared" si="4"/>
        <v>2.4E-2</v>
      </c>
    </row>
    <row r="265" spans="1:3" x14ac:dyDescent="0.25">
      <c r="A265" s="1">
        <v>43542</v>
      </c>
      <c r="B265" s="11">
        <v>2.39</v>
      </c>
      <c r="C265">
        <f t="shared" si="4"/>
        <v>2.3900000000000001E-2</v>
      </c>
    </row>
    <row r="266" spans="1:3" x14ac:dyDescent="0.25">
      <c r="A266" s="1">
        <v>43543</v>
      </c>
      <c r="B266" s="11">
        <v>2.41</v>
      </c>
      <c r="C266">
        <f t="shared" si="4"/>
        <v>2.41E-2</v>
      </c>
    </row>
    <row r="267" spans="1:3" x14ac:dyDescent="0.25">
      <c r="A267" s="1">
        <v>43544</v>
      </c>
      <c r="B267" s="11">
        <v>2.42</v>
      </c>
      <c r="C267">
        <f t="shared" si="4"/>
        <v>2.4199999999999999E-2</v>
      </c>
    </row>
    <row r="268" spans="1:3" x14ac:dyDescent="0.25">
      <c r="A268" s="1">
        <v>43545</v>
      </c>
      <c r="B268" s="11">
        <v>2.4300000000000002</v>
      </c>
      <c r="C268">
        <f t="shared" si="4"/>
        <v>2.4300000000000002E-2</v>
      </c>
    </row>
    <row r="269" spans="1:3" x14ac:dyDescent="0.25">
      <c r="A269" s="1">
        <v>43546</v>
      </c>
      <c r="B269" s="11">
        <v>2.41</v>
      </c>
      <c r="C269">
        <f t="shared" si="4"/>
        <v>2.41E-2</v>
      </c>
    </row>
    <row r="270" spans="1:3" x14ac:dyDescent="0.25">
      <c r="A270" s="1">
        <v>43549</v>
      </c>
      <c r="B270" s="11">
        <v>2.41</v>
      </c>
      <c r="C270">
        <f t="shared" si="4"/>
        <v>2.41E-2</v>
      </c>
    </row>
    <row r="271" spans="1:3" x14ac:dyDescent="0.25">
      <c r="A271" s="1">
        <v>43550</v>
      </c>
      <c r="B271" s="11">
        <v>2.41</v>
      </c>
      <c r="C271">
        <f t="shared" si="4"/>
        <v>2.41E-2</v>
      </c>
    </row>
    <row r="272" spans="1:3" x14ac:dyDescent="0.25">
      <c r="A272" s="1">
        <v>43551</v>
      </c>
      <c r="B272" s="11">
        <v>2.39</v>
      </c>
      <c r="C272">
        <f t="shared" si="4"/>
        <v>2.3900000000000001E-2</v>
      </c>
    </row>
    <row r="273" spans="1:3" x14ac:dyDescent="0.25">
      <c r="A273" s="1">
        <v>43552</v>
      </c>
      <c r="B273" s="11">
        <v>2.38</v>
      </c>
      <c r="C273">
        <f t="shared" si="4"/>
        <v>2.3799999999999998E-2</v>
      </c>
    </row>
    <row r="274" spans="1:3" x14ac:dyDescent="0.25">
      <c r="A274" s="1">
        <v>43553</v>
      </c>
      <c r="B274" s="11">
        <v>2.35</v>
      </c>
      <c r="C274">
        <f t="shared" si="4"/>
        <v>2.35E-2</v>
      </c>
    </row>
    <row r="275" spans="1:3" x14ac:dyDescent="0.25">
      <c r="A275" s="1">
        <v>43556</v>
      </c>
      <c r="B275" s="11">
        <v>2.38</v>
      </c>
      <c r="C275">
        <f t="shared" si="4"/>
        <v>2.3799999999999998E-2</v>
      </c>
    </row>
    <row r="276" spans="1:3" x14ac:dyDescent="0.25">
      <c r="A276" s="1">
        <v>43557</v>
      </c>
      <c r="B276" s="11">
        <v>2.37</v>
      </c>
      <c r="C276">
        <f t="shared" si="4"/>
        <v>2.3700000000000002E-2</v>
      </c>
    </row>
    <row r="277" spans="1:3" x14ac:dyDescent="0.25">
      <c r="A277" s="1">
        <v>43558</v>
      </c>
      <c r="B277" s="11">
        <v>2.39</v>
      </c>
      <c r="C277">
        <f t="shared" si="4"/>
        <v>2.3900000000000001E-2</v>
      </c>
    </row>
    <row r="278" spans="1:3" x14ac:dyDescent="0.25">
      <c r="A278" s="1">
        <v>43559</v>
      </c>
      <c r="B278" s="11">
        <v>2.39</v>
      </c>
      <c r="C278">
        <f t="shared" si="4"/>
        <v>2.3900000000000001E-2</v>
      </c>
    </row>
    <row r="279" spans="1:3" x14ac:dyDescent="0.25">
      <c r="A279" s="1">
        <v>43560</v>
      </c>
      <c r="B279" s="11">
        <v>2.39</v>
      </c>
      <c r="C279">
        <f t="shared" si="4"/>
        <v>2.3900000000000001E-2</v>
      </c>
    </row>
    <row r="280" spans="1:3" x14ac:dyDescent="0.25">
      <c r="A280" s="1">
        <v>43563</v>
      </c>
      <c r="B280" s="11">
        <v>2.38</v>
      </c>
      <c r="C280">
        <f t="shared" si="4"/>
        <v>2.3799999999999998E-2</v>
      </c>
    </row>
    <row r="281" spans="1:3" x14ac:dyDescent="0.25">
      <c r="A281" s="1">
        <v>43564</v>
      </c>
      <c r="B281" s="11">
        <v>2.37</v>
      </c>
      <c r="C281">
        <f t="shared" si="4"/>
        <v>2.3700000000000002E-2</v>
      </c>
    </row>
    <row r="282" spans="1:3" x14ac:dyDescent="0.25">
      <c r="A282" s="1">
        <v>43565</v>
      </c>
      <c r="B282" s="11">
        <v>2.38</v>
      </c>
      <c r="C282">
        <f t="shared" si="4"/>
        <v>2.3799999999999998E-2</v>
      </c>
    </row>
    <row r="283" spans="1:3" x14ac:dyDescent="0.25">
      <c r="A283" s="1">
        <v>43566</v>
      </c>
      <c r="B283" s="11">
        <v>2.38</v>
      </c>
      <c r="C283">
        <f t="shared" si="4"/>
        <v>2.3799999999999998E-2</v>
      </c>
    </row>
    <row r="284" spans="1:3" x14ac:dyDescent="0.25">
      <c r="A284" s="1">
        <v>43567</v>
      </c>
      <c r="B284" s="11">
        <v>2.39</v>
      </c>
      <c r="C284">
        <f t="shared" si="4"/>
        <v>2.3900000000000001E-2</v>
      </c>
    </row>
    <row r="285" spans="1:3" x14ac:dyDescent="0.25">
      <c r="A285" s="1">
        <v>43570</v>
      </c>
      <c r="B285" s="11">
        <v>2.38</v>
      </c>
      <c r="C285">
        <f t="shared" si="4"/>
        <v>2.3799999999999998E-2</v>
      </c>
    </row>
    <row r="286" spans="1:3" x14ac:dyDescent="0.25">
      <c r="A286" s="1">
        <v>43571</v>
      </c>
      <c r="B286" s="11">
        <v>2.38</v>
      </c>
      <c r="C286">
        <f t="shared" si="4"/>
        <v>2.3799999999999998E-2</v>
      </c>
    </row>
    <row r="287" spans="1:3" x14ac:dyDescent="0.25">
      <c r="A287" s="1">
        <v>43572</v>
      </c>
      <c r="B287" s="11">
        <v>2.39</v>
      </c>
      <c r="C287">
        <f t="shared" si="4"/>
        <v>2.3900000000000001E-2</v>
      </c>
    </row>
    <row r="288" spans="1:3" x14ac:dyDescent="0.25">
      <c r="A288" s="1">
        <v>43573</v>
      </c>
      <c r="B288" s="11">
        <v>2.37</v>
      </c>
      <c r="C288">
        <f t="shared" si="4"/>
        <v>2.3700000000000002E-2</v>
      </c>
    </row>
    <row r="289" spans="1:3" x14ac:dyDescent="0.25">
      <c r="A289" s="1">
        <v>43574</v>
      </c>
      <c r="B289" s="12" t="e">
        <f>NA()</f>
        <v>#N/A</v>
      </c>
      <c r="C289" t="e">
        <f t="shared" si="4"/>
        <v>#N/A</v>
      </c>
    </row>
    <row r="290" spans="1:3" x14ac:dyDescent="0.25">
      <c r="A290" s="1">
        <v>43577</v>
      </c>
      <c r="B290" s="11">
        <v>2.39</v>
      </c>
      <c r="C290">
        <f t="shared" si="4"/>
        <v>2.3900000000000001E-2</v>
      </c>
    </row>
    <row r="291" spans="1:3" x14ac:dyDescent="0.25">
      <c r="A291" s="1">
        <v>43578</v>
      </c>
      <c r="B291" s="11">
        <v>2.4</v>
      </c>
      <c r="C291">
        <f t="shared" si="4"/>
        <v>2.4E-2</v>
      </c>
    </row>
    <row r="292" spans="1:3" x14ac:dyDescent="0.25">
      <c r="A292" s="1">
        <v>43579</v>
      </c>
      <c r="B292" s="11">
        <v>2.39</v>
      </c>
      <c r="C292">
        <f t="shared" si="4"/>
        <v>2.3900000000000001E-2</v>
      </c>
    </row>
    <row r="293" spans="1:3" x14ac:dyDescent="0.25">
      <c r="A293" s="1">
        <v>43580</v>
      </c>
      <c r="B293" s="11">
        <v>2.38</v>
      </c>
      <c r="C293">
        <f t="shared" si="4"/>
        <v>2.3799999999999998E-2</v>
      </c>
    </row>
    <row r="294" spans="1:3" x14ac:dyDescent="0.25">
      <c r="A294" s="1">
        <v>43581</v>
      </c>
      <c r="B294" s="11">
        <v>2.37</v>
      </c>
      <c r="C294">
        <f t="shared" si="4"/>
        <v>2.3700000000000002E-2</v>
      </c>
    </row>
    <row r="295" spans="1:3" x14ac:dyDescent="0.25">
      <c r="A295" s="1">
        <v>43584</v>
      </c>
      <c r="B295" s="11">
        <v>2.39</v>
      </c>
      <c r="C295">
        <f t="shared" si="4"/>
        <v>2.3900000000000001E-2</v>
      </c>
    </row>
    <row r="296" spans="1:3" x14ac:dyDescent="0.25">
      <c r="A296" s="1">
        <v>43585</v>
      </c>
      <c r="B296" s="11">
        <v>2.38</v>
      </c>
      <c r="C296">
        <f t="shared" si="4"/>
        <v>2.3799999999999998E-2</v>
      </c>
    </row>
    <row r="297" spans="1:3" x14ac:dyDescent="0.25">
      <c r="A297" s="1">
        <v>43586</v>
      </c>
      <c r="B297" s="11">
        <v>2.38</v>
      </c>
      <c r="C297">
        <f t="shared" si="4"/>
        <v>2.3799999999999998E-2</v>
      </c>
    </row>
    <row r="298" spans="1:3" x14ac:dyDescent="0.25">
      <c r="A298" s="1">
        <v>43587</v>
      </c>
      <c r="B298" s="11">
        <v>2.41</v>
      </c>
      <c r="C298">
        <f t="shared" si="4"/>
        <v>2.41E-2</v>
      </c>
    </row>
    <row r="299" spans="1:3" x14ac:dyDescent="0.25">
      <c r="A299" s="1">
        <v>43588</v>
      </c>
      <c r="B299" s="11">
        <v>2.38</v>
      </c>
      <c r="C299">
        <f t="shared" si="4"/>
        <v>2.3799999999999998E-2</v>
      </c>
    </row>
    <row r="300" spans="1:3" x14ac:dyDescent="0.25">
      <c r="A300" s="1">
        <v>43591</v>
      </c>
      <c r="B300" s="11">
        <v>2.39</v>
      </c>
      <c r="C300">
        <f t="shared" si="4"/>
        <v>2.3900000000000001E-2</v>
      </c>
    </row>
    <row r="301" spans="1:3" x14ac:dyDescent="0.25">
      <c r="A301" s="1">
        <v>43592</v>
      </c>
      <c r="B301" s="11">
        <v>2.38</v>
      </c>
      <c r="C301">
        <f t="shared" si="4"/>
        <v>2.3799999999999998E-2</v>
      </c>
    </row>
    <row r="302" spans="1:3" x14ac:dyDescent="0.25">
      <c r="A302" s="1">
        <v>43593</v>
      </c>
      <c r="B302" s="11">
        <v>2.38</v>
      </c>
      <c r="C302">
        <f t="shared" si="4"/>
        <v>2.3799999999999998E-2</v>
      </c>
    </row>
    <row r="303" spans="1:3" x14ac:dyDescent="0.25">
      <c r="A303" s="1">
        <v>43594</v>
      </c>
      <c r="B303" s="11">
        <v>2.38</v>
      </c>
      <c r="C303">
        <f t="shared" si="4"/>
        <v>2.3799999999999998E-2</v>
      </c>
    </row>
    <row r="304" spans="1:3" x14ac:dyDescent="0.25">
      <c r="A304" s="1">
        <v>43595</v>
      </c>
      <c r="B304" s="11">
        <v>2.38</v>
      </c>
      <c r="C304">
        <f t="shared" si="4"/>
        <v>2.3799999999999998E-2</v>
      </c>
    </row>
    <row r="305" spans="1:3" x14ac:dyDescent="0.25">
      <c r="A305" s="1">
        <v>43598</v>
      </c>
      <c r="B305" s="11">
        <v>2.36</v>
      </c>
      <c r="C305">
        <f t="shared" si="4"/>
        <v>2.3599999999999999E-2</v>
      </c>
    </row>
    <row r="306" spans="1:3" x14ac:dyDescent="0.25">
      <c r="A306" s="1">
        <v>43599</v>
      </c>
      <c r="B306" s="11">
        <v>2.36</v>
      </c>
      <c r="C306">
        <f t="shared" si="4"/>
        <v>2.3599999999999999E-2</v>
      </c>
    </row>
    <row r="307" spans="1:3" x14ac:dyDescent="0.25">
      <c r="A307" s="1">
        <v>43600</v>
      </c>
      <c r="B307" s="11">
        <v>2.37</v>
      </c>
      <c r="C307">
        <f t="shared" si="4"/>
        <v>2.3700000000000002E-2</v>
      </c>
    </row>
    <row r="308" spans="1:3" x14ac:dyDescent="0.25">
      <c r="A308" s="1">
        <v>43601</v>
      </c>
      <c r="B308" s="11">
        <v>2.35</v>
      </c>
      <c r="C308">
        <f t="shared" si="4"/>
        <v>2.35E-2</v>
      </c>
    </row>
    <row r="309" spans="1:3" x14ac:dyDescent="0.25">
      <c r="A309" s="1">
        <v>43602</v>
      </c>
      <c r="B309" s="11">
        <v>2.34</v>
      </c>
      <c r="C309">
        <f t="shared" si="4"/>
        <v>2.3399999999999997E-2</v>
      </c>
    </row>
    <row r="310" spans="1:3" x14ac:dyDescent="0.25">
      <c r="A310" s="1">
        <v>43605</v>
      </c>
      <c r="B310" s="11">
        <v>2.34</v>
      </c>
      <c r="C310">
        <f t="shared" si="4"/>
        <v>2.3399999999999997E-2</v>
      </c>
    </row>
    <row r="311" spans="1:3" x14ac:dyDescent="0.25">
      <c r="A311" s="1">
        <v>43606</v>
      </c>
      <c r="B311" s="11">
        <v>2.34</v>
      </c>
      <c r="C311">
        <f t="shared" si="4"/>
        <v>2.3399999999999997E-2</v>
      </c>
    </row>
    <row r="312" spans="1:3" x14ac:dyDescent="0.25">
      <c r="A312" s="1">
        <v>43607</v>
      </c>
      <c r="B312" s="11">
        <v>2.33</v>
      </c>
      <c r="C312">
        <f t="shared" si="4"/>
        <v>2.3300000000000001E-2</v>
      </c>
    </row>
    <row r="313" spans="1:3" x14ac:dyDescent="0.25">
      <c r="A313" s="1">
        <v>43608</v>
      </c>
      <c r="B313" s="11">
        <v>2.3199999999999998</v>
      </c>
      <c r="C313">
        <f t="shared" si="4"/>
        <v>2.3199999999999998E-2</v>
      </c>
    </row>
    <row r="314" spans="1:3" x14ac:dyDescent="0.25">
      <c r="A314" s="1">
        <v>43609</v>
      </c>
      <c r="B314" s="11">
        <v>2.2999999999999998</v>
      </c>
      <c r="C314">
        <f t="shared" si="4"/>
        <v>2.3E-2</v>
      </c>
    </row>
    <row r="315" spans="1:3" x14ac:dyDescent="0.25">
      <c r="A315" s="1">
        <v>43612</v>
      </c>
      <c r="B315" s="12" t="e">
        <f>NA()</f>
        <v>#N/A</v>
      </c>
      <c r="C315" t="e">
        <f t="shared" si="4"/>
        <v>#N/A</v>
      </c>
    </row>
    <row r="316" spans="1:3" x14ac:dyDescent="0.25">
      <c r="A316" s="1">
        <v>43613</v>
      </c>
      <c r="B316" s="11">
        <v>2.3199999999999998</v>
      </c>
      <c r="C316">
        <f t="shared" si="4"/>
        <v>2.3199999999999998E-2</v>
      </c>
    </row>
    <row r="317" spans="1:3" x14ac:dyDescent="0.25">
      <c r="A317" s="1">
        <v>43614</v>
      </c>
      <c r="B317" s="11">
        <v>2.3199999999999998</v>
      </c>
      <c r="C317">
        <f t="shared" si="4"/>
        <v>2.3199999999999998E-2</v>
      </c>
    </row>
    <row r="318" spans="1:3" x14ac:dyDescent="0.25">
      <c r="A318" s="1">
        <v>43615</v>
      </c>
      <c r="B318" s="11">
        <v>2.33</v>
      </c>
      <c r="C318">
        <f t="shared" si="4"/>
        <v>2.3300000000000001E-2</v>
      </c>
    </row>
    <row r="319" spans="1:3" x14ac:dyDescent="0.25">
      <c r="A319" s="1">
        <v>43616</v>
      </c>
      <c r="B319" s="11">
        <v>2.2999999999999998</v>
      </c>
      <c r="C319">
        <f t="shared" si="4"/>
        <v>2.3E-2</v>
      </c>
    </row>
    <row r="320" spans="1:3" x14ac:dyDescent="0.25">
      <c r="A320" s="1">
        <v>43619</v>
      </c>
      <c r="B320" s="11">
        <v>2.2999999999999998</v>
      </c>
      <c r="C320">
        <f t="shared" si="4"/>
        <v>2.3E-2</v>
      </c>
    </row>
    <row r="321" spans="1:3" x14ac:dyDescent="0.25">
      <c r="A321" s="1">
        <v>43620</v>
      </c>
      <c r="B321" s="11">
        <v>2.2999999999999998</v>
      </c>
      <c r="C321">
        <f t="shared" si="4"/>
        <v>2.3E-2</v>
      </c>
    </row>
    <row r="322" spans="1:3" x14ac:dyDescent="0.25">
      <c r="A322" s="1">
        <v>43621</v>
      </c>
      <c r="B322" s="11">
        <v>2.2999999999999998</v>
      </c>
      <c r="C322">
        <f t="shared" ref="C322:C385" si="5">B322/100</f>
        <v>2.3E-2</v>
      </c>
    </row>
    <row r="323" spans="1:3" x14ac:dyDescent="0.25">
      <c r="A323" s="1">
        <v>43622</v>
      </c>
      <c r="B323" s="11">
        <v>2.2799999999999998</v>
      </c>
      <c r="C323">
        <f t="shared" si="5"/>
        <v>2.2799999999999997E-2</v>
      </c>
    </row>
    <row r="324" spans="1:3" x14ac:dyDescent="0.25">
      <c r="A324" s="1">
        <v>43623</v>
      </c>
      <c r="B324" s="11">
        <v>2.23</v>
      </c>
      <c r="C324">
        <f t="shared" si="5"/>
        <v>2.23E-2</v>
      </c>
    </row>
    <row r="325" spans="1:3" x14ac:dyDescent="0.25">
      <c r="A325" s="1">
        <v>43626</v>
      </c>
      <c r="B325" s="11">
        <v>2.2400000000000002</v>
      </c>
      <c r="C325">
        <f t="shared" si="5"/>
        <v>2.2400000000000003E-2</v>
      </c>
    </row>
    <row r="326" spans="1:3" x14ac:dyDescent="0.25">
      <c r="A326" s="1">
        <v>43627</v>
      </c>
      <c r="B326" s="11">
        <v>2.2200000000000002</v>
      </c>
      <c r="C326">
        <f t="shared" si="5"/>
        <v>2.2200000000000001E-2</v>
      </c>
    </row>
    <row r="327" spans="1:3" x14ac:dyDescent="0.25">
      <c r="A327" s="1">
        <v>43628</v>
      </c>
      <c r="B327" s="11">
        <v>2.19</v>
      </c>
      <c r="C327">
        <f t="shared" si="5"/>
        <v>2.1899999999999999E-2</v>
      </c>
    </row>
    <row r="328" spans="1:3" x14ac:dyDescent="0.25">
      <c r="A328" s="1">
        <v>43629</v>
      </c>
      <c r="B328" s="11">
        <v>2.14</v>
      </c>
      <c r="C328">
        <f t="shared" si="5"/>
        <v>2.1400000000000002E-2</v>
      </c>
    </row>
    <row r="329" spans="1:3" x14ac:dyDescent="0.25">
      <c r="A329" s="1">
        <v>43630</v>
      </c>
      <c r="B329" s="11">
        <v>2.15</v>
      </c>
      <c r="C329">
        <f t="shared" si="5"/>
        <v>2.1499999999999998E-2</v>
      </c>
    </row>
    <row r="330" spans="1:3" x14ac:dyDescent="0.25">
      <c r="A330" s="1">
        <v>43633</v>
      </c>
      <c r="B330" s="11">
        <v>2.1800000000000002</v>
      </c>
      <c r="C330">
        <f t="shared" si="5"/>
        <v>2.18E-2</v>
      </c>
    </row>
    <row r="331" spans="1:3" x14ac:dyDescent="0.25">
      <c r="A331" s="1">
        <v>43634</v>
      </c>
      <c r="B331" s="11">
        <v>2.17</v>
      </c>
      <c r="C331">
        <f t="shared" si="5"/>
        <v>2.1700000000000001E-2</v>
      </c>
    </row>
    <row r="332" spans="1:3" x14ac:dyDescent="0.25">
      <c r="A332" s="1">
        <v>43635</v>
      </c>
      <c r="B332" s="11">
        <v>2.13</v>
      </c>
      <c r="C332">
        <f t="shared" si="5"/>
        <v>2.1299999999999999E-2</v>
      </c>
    </row>
    <row r="333" spans="1:3" x14ac:dyDescent="0.25">
      <c r="A333" s="1">
        <v>43636</v>
      </c>
      <c r="B333" s="11">
        <v>2.09</v>
      </c>
      <c r="C333">
        <f t="shared" si="5"/>
        <v>2.0899999999999998E-2</v>
      </c>
    </row>
    <row r="334" spans="1:3" x14ac:dyDescent="0.25">
      <c r="A334" s="1">
        <v>43637</v>
      </c>
      <c r="B334" s="11">
        <v>2.0699999999999998</v>
      </c>
      <c r="C334">
        <f t="shared" si="5"/>
        <v>2.07E-2</v>
      </c>
    </row>
    <row r="335" spans="1:3" x14ac:dyDescent="0.25">
      <c r="A335" s="1">
        <v>43640</v>
      </c>
      <c r="B335" s="11">
        <v>2.08</v>
      </c>
      <c r="C335">
        <f t="shared" si="5"/>
        <v>2.0799999999999999E-2</v>
      </c>
    </row>
    <row r="336" spans="1:3" x14ac:dyDescent="0.25">
      <c r="A336" s="1">
        <v>43641</v>
      </c>
      <c r="B336" s="11">
        <v>2.0699999999999998</v>
      </c>
      <c r="C336">
        <f t="shared" si="5"/>
        <v>2.07E-2</v>
      </c>
    </row>
    <row r="337" spans="1:3" x14ac:dyDescent="0.25">
      <c r="A337" s="1">
        <v>43642</v>
      </c>
      <c r="B337" s="11">
        <v>2.1</v>
      </c>
      <c r="C337">
        <f t="shared" si="5"/>
        <v>2.1000000000000001E-2</v>
      </c>
    </row>
    <row r="338" spans="1:3" x14ac:dyDescent="0.25">
      <c r="A338" s="1">
        <v>43643</v>
      </c>
      <c r="B338" s="11">
        <v>2.09</v>
      </c>
      <c r="C338">
        <f t="shared" si="5"/>
        <v>2.0899999999999998E-2</v>
      </c>
    </row>
    <row r="339" spans="1:3" x14ac:dyDescent="0.25">
      <c r="A339" s="1">
        <v>43644</v>
      </c>
      <c r="B339" s="11">
        <v>2.08</v>
      </c>
      <c r="C339">
        <f t="shared" si="5"/>
        <v>2.0799999999999999E-2</v>
      </c>
    </row>
    <row r="340" spans="1:3" x14ac:dyDescent="0.25">
      <c r="A340" s="1">
        <v>43647</v>
      </c>
      <c r="B340" s="11">
        <v>2.16</v>
      </c>
      <c r="C340">
        <f t="shared" si="5"/>
        <v>2.1600000000000001E-2</v>
      </c>
    </row>
    <row r="341" spans="1:3" x14ac:dyDescent="0.25">
      <c r="A341" s="1">
        <v>43648</v>
      </c>
      <c r="B341" s="11">
        <v>2.15</v>
      </c>
      <c r="C341">
        <f t="shared" si="5"/>
        <v>2.1499999999999998E-2</v>
      </c>
    </row>
    <row r="342" spans="1:3" x14ac:dyDescent="0.25">
      <c r="A342" s="1">
        <v>43649</v>
      </c>
      <c r="B342" s="11">
        <v>2.16</v>
      </c>
      <c r="C342">
        <f t="shared" si="5"/>
        <v>2.1600000000000001E-2</v>
      </c>
    </row>
    <row r="343" spans="1:3" x14ac:dyDescent="0.25">
      <c r="A343" s="1">
        <v>43650</v>
      </c>
      <c r="B343" s="12" t="e">
        <f>NA()</f>
        <v>#N/A</v>
      </c>
      <c r="C343" t="e">
        <f t="shared" si="5"/>
        <v>#N/A</v>
      </c>
    </row>
    <row r="344" spans="1:3" x14ac:dyDescent="0.25">
      <c r="A344" s="1">
        <v>43651</v>
      </c>
      <c r="B344" s="11">
        <v>2.1800000000000002</v>
      </c>
      <c r="C344">
        <f t="shared" si="5"/>
        <v>2.18E-2</v>
      </c>
    </row>
    <row r="345" spans="1:3" x14ac:dyDescent="0.25">
      <c r="A345" s="1">
        <v>43654</v>
      </c>
      <c r="B345" s="11">
        <v>2.21</v>
      </c>
      <c r="C345">
        <f t="shared" si="5"/>
        <v>2.2099999999999998E-2</v>
      </c>
    </row>
    <row r="346" spans="1:3" x14ac:dyDescent="0.25">
      <c r="A346" s="1">
        <v>43655</v>
      </c>
      <c r="B346" s="11">
        <v>2.21</v>
      </c>
      <c r="C346">
        <f t="shared" si="5"/>
        <v>2.2099999999999998E-2</v>
      </c>
    </row>
    <row r="347" spans="1:3" x14ac:dyDescent="0.25">
      <c r="A347" s="1">
        <v>43656</v>
      </c>
      <c r="B347" s="11">
        <v>2.15</v>
      </c>
      <c r="C347">
        <f t="shared" si="5"/>
        <v>2.1499999999999998E-2</v>
      </c>
    </row>
    <row r="348" spans="1:3" x14ac:dyDescent="0.25">
      <c r="A348" s="1">
        <v>43657</v>
      </c>
      <c r="B348" s="11">
        <v>2.12</v>
      </c>
      <c r="C348">
        <f t="shared" si="5"/>
        <v>2.12E-2</v>
      </c>
    </row>
    <row r="349" spans="1:3" x14ac:dyDescent="0.25">
      <c r="A349" s="1">
        <v>43658</v>
      </c>
      <c r="B349" s="11">
        <v>2.1</v>
      </c>
      <c r="C349">
        <f t="shared" si="5"/>
        <v>2.1000000000000001E-2</v>
      </c>
    </row>
    <row r="350" spans="1:3" x14ac:dyDescent="0.25">
      <c r="A350" s="1">
        <v>43661</v>
      </c>
      <c r="B350" s="11">
        <v>2.11</v>
      </c>
      <c r="C350">
        <f t="shared" si="5"/>
        <v>2.1099999999999997E-2</v>
      </c>
    </row>
    <row r="351" spans="1:3" x14ac:dyDescent="0.25">
      <c r="A351" s="1">
        <v>43662</v>
      </c>
      <c r="B351" s="11">
        <v>2.1</v>
      </c>
      <c r="C351">
        <f t="shared" si="5"/>
        <v>2.1000000000000001E-2</v>
      </c>
    </row>
    <row r="352" spans="1:3" x14ac:dyDescent="0.25">
      <c r="A352" s="1">
        <v>43663</v>
      </c>
      <c r="B352" s="11">
        <v>2.09</v>
      </c>
      <c r="C352">
        <f t="shared" si="5"/>
        <v>2.0899999999999998E-2</v>
      </c>
    </row>
    <row r="353" spans="1:3" x14ac:dyDescent="0.25">
      <c r="A353" s="1">
        <v>43664</v>
      </c>
      <c r="B353" s="11">
        <v>2.0099999999999998</v>
      </c>
      <c r="C353">
        <f t="shared" si="5"/>
        <v>2.0099999999999996E-2</v>
      </c>
    </row>
    <row r="354" spans="1:3" x14ac:dyDescent="0.25">
      <c r="A354" s="1">
        <v>43665</v>
      </c>
      <c r="B354" s="11">
        <v>2.02</v>
      </c>
      <c r="C354">
        <f t="shared" si="5"/>
        <v>2.0199999999999999E-2</v>
      </c>
    </row>
    <row r="355" spans="1:3" x14ac:dyDescent="0.25">
      <c r="A355" s="1">
        <v>43668</v>
      </c>
      <c r="B355" s="11">
        <v>2.04</v>
      </c>
      <c r="C355">
        <f t="shared" si="5"/>
        <v>2.0400000000000001E-2</v>
      </c>
    </row>
    <row r="356" spans="1:3" x14ac:dyDescent="0.25">
      <c r="A356" s="1">
        <v>43669</v>
      </c>
      <c r="B356" s="11">
        <v>2.02</v>
      </c>
      <c r="C356">
        <f t="shared" si="5"/>
        <v>2.0199999999999999E-2</v>
      </c>
    </row>
    <row r="357" spans="1:3" x14ac:dyDescent="0.25">
      <c r="A357" s="1">
        <v>43670</v>
      </c>
      <c r="B357" s="11">
        <v>2.0499999999999998</v>
      </c>
      <c r="C357">
        <f t="shared" si="5"/>
        <v>2.0499999999999997E-2</v>
      </c>
    </row>
    <row r="358" spans="1:3" x14ac:dyDescent="0.25">
      <c r="A358" s="1">
        <v>43671</v>
      </c>
      <c r="B358" s="11">
        <v>2.06</v>
      </c>
      <c r="C358">
        <f t="shared" si="5"/>
        <v>2.06E-2</v>
      </c>
    </row>
    <row r="359" spans="1:3" x14ac:dyDescent="0.25">
      <c r="A359" s="1">
        <v>43672</v>
      </c>
      <c r="B359" s="11">
        <v>2.08</v>
      </c>
      <c r="C359">
        <f t="shared" si="5"/>
        <v>2.0799999999999999E-2</v>
      </c>
    </row>
    <row r="360" spans="1:3" x14ac:dyDescent="0.25">
      <c r="A360" s="1">
        <v>43675</v>
      </c>
      <c r="B360" s="11">
        <v>2.0699999999999998</v>
      </c>
      <c r="C360">
        <f t="shared" si="5"/>
        <v>2.07E-2</v>
      </c>
    </row>
    <row r="361" spans="1:3" x14ac:dyDescent="0.25">
      <c r="A361" s="1">
        <v>43676</v>
      </c>
      <c r="B361" s="11">
        <v>2.04</v>
      </c>
      <c r="C361">
        <f t="shared" si="5"/>
        <v>2.0400000000000001E-2</v>
      </c>
    </row>
    <row r="362" spans="1:3" x14ac:dyDescent="0.25">
      <c r="A362" s="1">
        <v>43677</v>
      </c>
      <c r="B362" s="11">
        <v>2.04</v>
      </c>
      <c r="C362">
        <f t="shared" si="5"/>
        <v>2.0400000000000001E-2</v>
      </c>
    </row>
    <row r="363" spans="1:3" x14ac:dyDescent="0.25">
      <c r="A363" s="1">
        <v>43678</v>
      </c>
      <c r="B363" s="11">
        <v>2.0299999999999998</v>
      </c>
      <c r="C363">
        <f t="shared" si="5"/>
        <v>2.0299999999999999E-2</v>
      </c>
    </row>
    <row r="364" spans="1:3" x14ac:dyDescent="0.25">
      <c r="A364" s="1">
        <v>43679</v>
      </c>
      <c r="B364" s="11">
        <v>2.02</v>
      </c>
      <c r="C364">
        <f t="shared" si="5"/>
        <v>2.0199999999999999E-2</v>
      </c>
    </row>
    <row r="365" spans="1:3" x14ac:dyDescent="0.25">
      <c r="A365" s="1">
        <v>43682</v>
      </c>
      <c r="B365" s="11">
        <v>2</v>
      </c>
      <c r="C365">
        <f t="shared" si="5"/>
        <v>0.02</v>
      </c>
    </row>
    <row r="366" spans="1:3" x14ac:dyDescent="0.25">
      <c r="A366" s="1">
        <v>43683</v>
      </c>
      <c r="B366" s="11">
        <v>2.0099999999999998</v>
      </c>
      <c r="C366">
        <f t="shared" si="5"/>
        <v>2.0099999999999996E-2</v>
      </c>
    </row>
    <row r="367" spans="1:3" x14ac:dyDescent="0.25">
      <c r="A367" s="1">
        <v>43684</v>
      </c>
      <c r="B367" s="11">
        <v>1.98</v>
      </c>
      <c r="C367">
        <f t="shared" si="5"/>
        <v>1.9799999999999998E-2</v>
      </c>
    </row>
    <row r="368" spans="1:3" x14ac:dyDescent="0.25">
      <c r="A368" s="1">
        <v>43685</v>
      </c>
      <c r="B368" s="11">
        <v>1.98</v>
      </c>
      <c r="C368">
        <f t="shared" si="5"/>
        <v>1.9799999999999998E-2</v>
      </c>
    </row>
    <row r="369" spans="1:3" x14ac:dyDescent="0.25">
      <c r="A369" s="1">
        <v>43686</v>
      </c>
      <c r="B369" s="11">
        <v>1.96</v>
      </c>
      <c r="C369">
        <f t="shared" si="5"/>
        <v>1.9599999999999999E-2</v>
      </c>
    </row>
    <row r="370" spans="1:3" x14ac:dyDescent="0.25">
      <c r="A370" s="1">
        <v>43689</v>
      </c>
      <c r="B370" s="11">
        <v>1.96</v>
      </c>
      <c r="C370">
        <f t="shared" si="5"/>
        <v>1.9599999999999999E-2</v>
      </c>
    </row>
    <row r="371" spans="1:3" x14ac:dyDescent="0.25">
      <c r="A371" s="1">
        <v>43690</v>
      </c>
      <c r="B371" s="11">
        <v>1.96</v>
      </c>
      <c r="C371">
        <f t="shared" si="5"/>
        <v>1.9599999999999999E-2</v>
      </c>
    </row>
    <row r="372" spans="1:3" x14ac:dyDescent="0.25">
      <c r="A372" s="1">
        <v>43691</v>
      </c>
      <c r="B372" s="11">
        <v>1.92</v>
      </c>
      <c r="C372">
        <f t="shared" si="5"/>
        <v>1.9199999999999998E-2</v>
      </c>
    </row>
    <row r="373" spans="1:3" x14ac:dyDescent="0.25">
      <c r="A373" s="1">
        <v>43692</v>
      </c>
      <c r="B373" s="11">
        <v>1.87</v>
      </c>
      <c r="C373">
        <f t="shared" si="5"/>
        <v>1.8700000000000001E-2</v>
      </c>
    </row>
    <row r="374" spans="1:3" x14ac:dyDescent="0.25">
      <c r="A374" s="1">
        <v>43693</v>
      </c>
      <c r="B374" s="11">
        <v>1.83</v>
      </c>
      <c r="C374">
        <f t="shared" si="5"/>
        <v>1.83E-2</v>
      </c>
    </row>
    <row r="375" spans="1:3" x14ac:dyDescent="0.25">
      <c r="A375" s="1">
        <v>43696</v>
      </c>
      <c r="B375" s="11">
        <v>1.9</v>
      </c>
      <c r="C375">
        <f t="shared" si="5"/>
        <v>1.9E-2</v>
      </c>
    </row>
    <row r="376" spans="1:3" x14ac:dyDescent="0.25">
      <c r="A376" s="1">
        <v>43697</v>
      </c>
      <c r="B376" s="11">
        <v>1.9</v>
      </c>
      <c r="C376">
        <f t="shared" si="5"/>
        <v>1.9E-2</v>
      </c>
    </row>
    <row r="377" spans="1:3" x14ac:dyDescent="0.25">
      <c r="A377" s="1">
        <v>43698</v>
      </c>
      <c r="B377" s="11">
        <v>1.93</v>
      </c>
      <c r="C377">
        <f t="shared" si="5"/>
        <v>1.9299999999999998E-2</v>
      </c>
    </row>
    <row r="378" spans="1:3" x14ac:dyDescent="0.25">
      <c r="A378" s="1">
        <v>43699</v>
      </c>
      <c r="B378" s="11">
        <v>1.96</v>
      </c>
      <c r="C378">
        <f t="shared" si="5"/>
        <v>1.9599999999999999E-2</v>
      </c>
    </row>
    <row r="379" spans="1:3" x14ac:dyDescent="0.25">
      <c r="A379" s="1">
        <v>43700</v>
      </c>
      <c r="B379" s="11">
        <v>1.93</v>
      </c>
      <c r="C379">
        <f t="shared" si="5"/>
        <v>1.9299999999999998E-2</v>
      </c>
    </row>
    <row r="380" spans="1:3" x14ac:dyDescent="0.25">
      <c r="A380" s="1">
        <v>43703</v>
      </c>
      <c r="B380" s="11">
        <v>1.96</v>
      </c>
      <c r="C380">
        <f t="shared" si="5"/>
        <v>1.9599999999999999E-2</v>
      </c>
    </row>
    <row r="381" spans="1:3" x14ac:dyDescent="0.25">
      <c r="A381" s="1">
        <v>43704</v>
      </c>
      <c r="B381" s="11">
        <v>1.94</v>
      </c>
      <c r="C381">
        <f t="shared" si="5"/>
        <v>1.9400000000000001E-2</v>
      </c>
    </row>
    <row r="382" spans="1:3" x14ac:dyDescent="0.25">
      <c r="A382" s="1">
        <v>43705</v>
      </c>
      <c r="B382" s="11">
        <v>1.95</v>
      </c>
      <c r="C382">
        <f t="shared" si="5"/>
        <v>1.95E-2</v>
      </c>
    </row>
    <row r="383" spans="1:3" x14ac:dyDescent="0.25">
      <c r="A383" s="1">
        <v>43706</v>
      </c>
      <c r="B383" s="11">
        <v>1.95</v>
      </c>
      <c r="C383">
        <f t="shared" si="5"/>
        <v>1.95E-2</v>
      </c>
    </row>
    <row r="384" spans="1:3" x14ac:dyDescent="0.25">
      <c r="A384" s="1">
        <v>43707</v>
      </c>
      <c r="B384" s="11">
        <v>1.95</v>
      </c>
      <c r="C384">
        <f t="shared" si="5"/>
        <v>1.95E-2</v>
      </c>
    </row>
    <row r="385" spans="1:3" x14ac:dyDescent="0.25">
      <c r="A385" s="1">
        <v>43710</v>
      </c>
      <c r="B385" s="12" t="e">
        <f>NA()</f>
        <v>#N/A</v>
      </c>
      <c r="C385" t="e">
        <f t="shared" si="5"/>
        <v>#N/A</v>
      </c>
    </row>
    <row r="386" spans="1:3" x14ac:dyDescent="0.25">
      <c r="A386" s="1">
        <v>43711</v>
      </c>
      <c r="B386" s="11">
        <v>1.94</v>
      </c>
      <c r="C386">
        <f t="shared" ref="C386:C449" si="6">B386/100</f>
        <v>1.9400000000000001E-2</v>
      </c>
    </row>
    <row r="387" spans="1:3" x14ac:dyDescent="0.25">
      <c r="A387" s="1">
        <v>43712</v>
      </c>
      <c r="B387" s="11">
        <v>1.93</v>
      </c>
      <c r="C387">
        <f t="shared" si="6"/>
        <v>1.9299999999999998E-2</v>
      </c>
    </row>
    <row r="388" spans="1:3" x14ac:dyDescent="0.25">
      <c r="A388" s="1">
        <v>43713</v>
      </c>
      <c r="B388" s="11">
        <v>1.93</v>
      </c>
      <c r="C388">
        <f t="shared" si="6"/>
        <v>1.9299999999999998E-2</v>
      </c>
    </row>
    <row r="389" spans="1:3" x14ac:dyDescent="0.25">
      <c r="A389" s="1">
        <v>43714</v>
      </c>
      <c r="B389" s="11">
        <v>1.92</v>
      </c>
      <c r="C389">
        <f t="shared" si="6"/>
        <v>1.9199999999999998E-2</v>
      </c>
    </row>
    <row r="390" spans="1:3" x14ac:dyDescent="0.25">
      <c r="A390" s="1">
        <v>43717</v>
      </c>
      <c r="B390" s="11">
        <v>1.92</v>
      </c>
      <c r="C390">
        <f t="shared" si="6"/>
        <v>1.9199999999999998E-2</v>
      </c>
    </row>
    <row r="391" spans="1:3" x14ac:dyDescent="0.25">
      <c r="A391" s="1">
        <v>43718</v>
      </c>
      <c r="B391" s="11">
        <v>1.91</v>
      </c>
      <c r="C391">
        <f t="shared" si="6"/>
        <v>1.9099999999999999E-2</v>
      </c>
    </row>
    <row r="392" spans="1:3" x14ac:dyDescent="0.25">
      <c r="A392" s="1">
        <v>43719</v>
      </c>
      <c r="B392" s="11">
        <v>1.92</v>
      </c>
      <c r="C392">
        <f t="shared" si="6"/>
        <v>1.9199999999999998E-2</v>
      </c>
    </row>
    <row r="393" spans="1:3" x14ac:dyDescent="0.25">
      <c r="A393" s="1">
        <v>43720</v>
      </c>
      <c r="B393" s="11">
        <v>1.91</v>
      </c>
      <c r="C393">
        <f t="shared" si="6"/>
        <v>1.9099999999999999E-2</v>
      </c>
    </row>
    <row r="394" spans="1:3" x14ac:dyDescent="0.25">
      <c r="A394" s="1">
        <v>43721</v>
      </c>
      <c r="B394" s="11">
        <v>1.92</v>
      </c>
      <c r="C394">
        <f t="shared" si="6"/>
        <v>1.9199999999999998E-2</v>
      </c>
    </row>
    <row r="395" spans="1:3" x14ac:dyDescent="0.25">
      <c r="A395" s="1">
        <v>43724</v>
      </c>
      <c r="B395" s="11">
        <v>1.95</v>
      </c>
      <c r="C395">
        <f t="shared" si="6"/>
        <v>1.95E-2</v>
      </c>
    </row>
    <row r="396" spans="1:3" x14ac:dyDescent="0.25">
      <c r="A396" s="1">
        <v>43725</v>
      </c>
      <c r="B396" s="11">
        <v>1.95</v>
      </c>
      <c r="C396">
        <f t="shared" si="6"/>
        <v>1.95E-2</v>
      </c>
    </row>
    <row r="397" spans="1:3" x14ac:dyDescent="0.25">
      <c r="A397" s="1">
        <v>43726</v>
      </c>
      <c r="B397" s="11">
        <v>1.91</v>
      </c>
      <c r="C397">
        <f t="shared" si="6"/>
        <v>1.9099999999999999E-2</v>
      </c>
    </row>
    <row r="398" spans="1:3" x14ac:dyDescent="0.25">
      <c r="A398" s="1">
        <v>43727</v>
      </c>
      <c r="B398" s="11">
        <v>1.89</v>
      </c>
      <c r="C398">
        <f t="shared" si="6"/>
        <v>1.89E-2</v>
      </c>
    </row>
    <row r="399" spans="1:3" x14ac:dyDescent="0.25">
      <c r="A399" s="1">
        <v>43728</v>
      </c>
      <c r="B399" s="11">
        <v>1.87</v>
      </c>
      <c r="C399">
        <f t="shared" si="6"/>
        <v>1.8700000000000001E-2</v>
      </c>
    </row>
    <row r="400" spans="1:3" x14ac:dyDescent="0.25">
      <c r="A400" s="1">
        <v>43731</v>
      </c>
      <c r="B400" s="11">
        <v>1.9</v>
      </c>
      <c r="C400">
        <f t="shared" si="6"/>
        <v>1.9E-2</v>
      </c>
    </row>
    <row r="401" spans="1:3" x14ac:dyDescent="0.25">
      <c r="A401" s="1">
        <v>43732</v>
      </c>
      <c r="B401" s="11">
        <v>1.88</v>
      </c>
      <c r="C401">
        <f t="shared" si="6"/>
        <v>1.8799999999999997E-2</v>
      </c>
    </row>
    <row r="402" spans="1:3" x14ac:dyDescent="0.25">
      <c r="A402" s="1">
        <v>43733</v>
      </c>
      <c r="B402" s="11">
        <v>1.85</v>
      </c>
      <c r="C402">
        <f t="shared" si="6"/>
        <v>1.8500000000000003E-2</v>
      </c>
    </row>
    <row r="403" spans="1:3" x14ac:dyDescent="0.25">
      <c r="A403" s="1">
        <v>43734</v>
      </c>
      <c r="B403" s="11">
        <v>1.79</v>
      </c>
      <c r="C403">
        <f t="shared" si="6"/>
        <v>1.7899999999999999E-2</v>
      </c>
    </row>
    <row r="404" spans="1:3" x14ac:dyDescent="0.25">
      <c r="A404" s="1">
        <v>43735</v>
      </c>
      <c r="B404" s="11">
        <v>1.76</v>
      </c>
      <c r="C404">
        <f t="shared" si="6"/>
        <v>1.7600000000000001E-2</v>
      </c>
    </row>
    <row r="405" spans="1:3" x14ac:dyDescent="0.25">
      <c r="A405" s="1">
        <v>43738</v>
      </c>
      <c r="B405" s="11">
        <v>1.84</v>
      </c>
      <c r="C405">
        <f t="shared" si="6"/>
        <v>1.84E-2</v>
      </c>
    </row>
    <row r="406" spans="1:3" x14ac:dyDescent="0.25">
      <c r="A406" s="1">
        <v>43739</v>
      </c>
      <c r="B406" s="11">
        <v>1.78</v>
      </c>
      <c r="C406">
        <f t="shared" si="6"/>
        <v>1.78E-2</v>
      </c>
    </row>
    <row r="407" spans="1:3" x14ac:dyDescent="0.25">
      <c r="A407" s="1">
        <v>43740</v>
      </c>
      <c r="B407" s="11">
        <v>1.75</v>
      </c>
      <c r="C407">
        <f t="shared" si="6"/>
        <v>1.7500000000000002E-2</v>
      </c>
    </row>
    <row r="408" spans="1:3" x14ac:dyDescent="0.25">
      <c r="A408" s="1">
        <v>43741</v>
      </c>
      <c r="B408" s="11">
        <v>1.67</v>
      </c>
      <c r="C408">
        <f t="shared" si="6"/>
        <v>1.67E-2</v>
      </c>
    </row>
    <row r="409" spans="1:3" x14ac:dyDescent="0.25">
      <c r="A409" s="1">
        <v>43742</v>
      </c>
      <c r="B409" s="11">
        <v>1.68</v>
      </c>
      <c r="C409">
        <f t="shared" si="6"/>
        <v>1.6799999999999999E-2</v>
      </c>
    </row>
    <row r="410" spans="1:3" x14ac:dyDescent="0.25">
      <c r="A410" s="1">
        <v>43745</v>
      </c>
      <c r="B410" s="11">
        <v>1.71</v>
      </c>
      <c r="C410">
        <f t="shared" si="6"/>
        <v>1.7100000000000001E-2</v>
      </c>
    </row>
    <row r="411" spans="1:3" x14ac:dyDescent="0.25">
      <c r="A411" s="1">
        <v>43746</v>
      </c>
      <c r="B411" s="11">
        <v>1.68</v>
      </c>
      <c r="C411">
        <f t="shared" si="6"/>
        <v>1.6799999999999999E-2</v>
      </c>
    </row>
    <row r="412" spans="1:3" x14ac:dyDescent="0.25">
      <c r="A412" s="1">
        <v>43747</v>
      </c>
      <c r="B412" s="11">
        <v>1.66</v>
      </c>
      <c r="C412">
        <f t="shared" si="6"/>
        <v>1.66E-2</v>
      </c>
    </row>
    <row r="413" spans="1:3" x14ac:dyDescent="0.25">
      <c r="A413" s="1">
        <v>43748</v>
      </c>
      <c r="B413" s="11">
        <v>1.65</v>
      </c>
      <c r="C413">
        <f t="shared" si="6"/>
        <v>1.6500000000000001E-2</v>
      </c>
    </row>
    <row r="414" spans="1:3" x14ac:dyDescent="0.25">
      <c r="A414" s="1">
        <v>43749</v>
      </c>
      <c r="B414" s="11">
        <v>1.65</v>
      </c>
      <c r="C414">
        <f t="shared" si="6"/>
        <v>1.6500000000000001E-2</v>
      </c>
    </row>
    <row r="415" spans="1:3" x14ac:dyDescent="0.25">
      <c r="A415" s="1">
        <v>43752</v>
      </c>
      <c r="B415" s="12" t="e">
        <f>NA()</f>
        <v>#N/A</v>
      </c>
      <c r="C415" t="e">
        <f t="shared" si="6"/>
        <v>#N/A</v>
      </c>
    </row>
    <row r="416" spans="1:3" x14ac:dyDescent="0.25">
      <c r="A416" s="1">
        <v>43753</v>
      </c>
      <c r="B416" s="11">
        <v>1.64</v>
      </c>
      <c r="C416">
        <f t="shared" si="6"/>
        <v>1.6399999999999998E-2</v>
      </c>
    </row>
    <row r="417" spans="1:3" x14ac:dyDescent="0.25">
      <c r="A417" s="1">
        <v>43754</v>
      </c>
      <c r="B417" s="11">
        <v>1.63</v>
      </c>
      <c r="C417">
        <f t="shared" si="6"/>
        <v>1.6299999999999999E-2</v>
      </c>
    </row>
    <row r="418" spans="1:3" x14ac:dyDescent="0.25">
      <c r="A418" s="1">
        <v>43755</v>
      </c>
      <c r="B418" s="11">
        <v>1.63</v>
      </c>
      <c r="C418">
        <f t="shared" si="6"/>
        <v>1.6299999999999999E-2</v>
      </c>
    </row>
    <row r="419" spans="1:3" x14ac:dyDescent="0.25">
      <c r="A419" s="1">
        <v>43756</v>
      </c>
      <c r="B419" s="11">
        <v>1.63</v>
      </c>
      <c r="C419">
        <f t="shared" si="6"/>
        <v>1.6299999999999999E-2</v>
      </c>
    </row>
    <row r="420" spans="1:3" x14ac:dyDescent="0.25">
      <c r="A420" s="1">
        <v>43759</v>
      </c>
      <c r="B420" s="11">
        <v>1.64</v>
      </c>
      <c r="C420">
        <f t="shared" si="6"/>
        <v>1.6399999999999998E-2</v>
      </c>
    </row>
    <row r="421" spans="1:3" x14ac:dyDescent="0.25">
      <c r="A421" s="1">
        <v>43760</v>
      </c>
      <c r="B421" s="11">
        <v>1.62</v>
      </c>
      <c r="C421">
        <f t="shared" si="6"/>
        <v>1.6200000000000003E-2</v>
      </c>
    </row>
    <row r="422" spans="1:3" x14ac:dyDescent="0.25">
      <c r="A422" s="1">
        <v>43761</v>
      </c>
      <c r="B422" s="11">
        <v>1.62</v>
      </c>
      <c r="C422">
        <f t="shared" si="6"/>
        <v>1.6200000000000003E-2</v>
      </c>
    </row>
    <row r="423" spans="1:3" x14ac:dyDescent="0.25">
      <c r="A423" s="1">
        <v>43762</v>
      </c>
      <c r="B423" s="11">
        <v>1.64</v>
      </c>
      <c r="C423">
        <f t="shared" si="6"/>
        <v>1.6399999999999998E-2</v>
      </c>
    </row>
    <row r="424" spans="1:3" x14ac:dyDescent="0.25">
      <c r="A424" s="1">
        <v>43763</v>
      </c>
      <c r="B424" s="11">
        <v>1.63</v>
      </c>
      <c r="C424">
        <f t="shared" si="6"/>
        <v>1.6299999999999999E-2</v>
      </c>
    </row>
    <row r="425" spans="1:3" x14ac:dyDescent="0.25">
      <c r="A425" s="1">
        <v>43766</v>
      </c>
      <c r="B425" s="11">
        <v>1.62</v>
      </c>
      <c r="C425">
        <f t="shared" si="6"/>
        <v>1.6200000000000003E-2</v>
      </c>
    </row>
    <row r="426" spans="1:3" x14ac:dyDescent="0.25">
      <c r="A426" s="1">
        <v>43767</v>
      </c>
      <c r="B426" s="11">
        <v>1.6</v>
      </c>
      <c r="C426">
        <f t="shared" si="6"/>
        <v>1.6E-2</v>
      </c>
    </row>
    <row r="427" spans="1:3" x14ac:dyDescent="0.25">
      <c r="A427" s="1">
        <v>43768</v>
      </c>
      <c r="B427" s="11">
        <v>1.59</v>
      </c>
      <c r="C427">
        <f t="shared" si="6"/>
        <v>1.5900000000000001E-2</v>
      </c>
    </row>
    <row r="428" spans="1:3" x14ac:dyDescent="0.25">
      <c r="A428" s="1">
        <v>43769</v>
      </c>
      <c r="B428" s="11">
        <v>1.51</v>
      </c>
      <c r="C428">
        <f t="shared" si="6"/>
        <v>1.5100000000000001E-2</v>
      </c>
    </row>
    <row r="429" spans="1:3" x14ac:dyDescent="0.25">
      <c r="A429" s="1">
        <v>43770</v>
      </c>
      <c r="B429" s="11">
        <v>1.49</v>
      </c>
      <c r="C429">
        <f t="shared" si="6"/>
        <v>1.49E-2</v>
      </c>
    </row>
    <row r="430" spans="1:3" x14ac:dyDescent="0.25">
      <c r="A430" s="1">
        <v>43773</v>
      </c>
      <c r="B430" s="11">
        <v>1.5</v>
      </c>
      <c r="C430">
        <f t="shared" si="6"/>
        <v>1.4999999999999999E-2</v>
      </c>
    </row>
    <row r="431" spans="1:3" x14ac:dyDescent="0.25">
      <c r="A431" s="1">
        <v>43774</v>
      </c>
      <c r="B431" s="11">
        <v>1.53</v>
      </c>
      <c r="C431">
        <f t="shared" si="6"/>
        <v>1.5300000000000001E-2</v>
      </c>
    </row>
    <row r="432" spans="1:3" x14ac:dyDescent="0.25">
      <c r="A432" s="1">
        <v>43775</v>
      </c>
      <c r="B432" s="11">
        <v>1.53</v>
      </c>
      <c r="C432">
        <f t="shared" si="6"/>
        <v>1.5300000000000001E-2</v>
      </c>
    </row>
    <row r="433" spans="1:3" x14ac:dyDescent="0.25">
      <c r="A433" s="1">
        <v>43776</v>
      </c>
      <c r="B433" s="11">
        <v>1.53</v>
      </c>
      <c r="C433">
        <f t="shared" si="6"/>
        <v>1.5300000000000001E-2</v>
      </c>
    </row>
    <row r="434" spans="1:3" x14ac:dyDescent="0.25">
      <c r="A434" s="1">
        <v>43777</v>
      </c>
      <c r="B434" s="11">
        <v>1.52</v>
      </c>
      <c r="C434">
        <f t="shared" si="6"/>
        <v>1.52E-2</v>
      </c>
    </row>
    <row r="435" spans="1:3" x14ac:dyDescent="0.25">
      <c r="A435" s="1">
        <v>43780</v>
      </c>
      <c r="B435" s="12" t="e">
        <f>NA()</f>
        <v>#N/A</v>
      </c>
      <c r="C435" t="e">
        <f t="shared" si="6"/>
        <v>#N/A</v>
      </c>
    </row>
    <row r="436" spans="1:3" x14ac:dyDescent="0.25">
      <c r="A436" s="1">
        <v>43781</v>
      </c>
      <c r="B436" s="11">
        <v>1.56</v>
      </c>
      <c r="C436">
        <f t="shared" si="6"/>
        <v>1.5600000000000001E-2</v>
      </c>
    </row>
    <row r="437" spans="1:3" x14ac:dyDescent="0.25">
      <c r="A437" s="1">
        <v>43782</v>
      </c>
      <c r="B437" s="11">
        <v>1.54</v>
      </c>
      <c r="C437">
        <f t="shared" si="6"/>
        <v>1.54E-2</v>
      </c>
    </row>
    <row r="438" spans="1:3" x14ac:dyDescent="0.25">
      <c r="A438" s="1">
        <v>43783</v>
      </c>
      <c r="B438" s="11">
        <v>1.54</v>
      </c>
      <c r="C438">
        <f t="shared" si="6"/>
        <v>1.54E-2</v>
      </c>
    </row>
    <row r="439" spans="1:3" x14ac:dyDescent="0.25">
      <c r="A439" s="1">
        <v>43784</v>
      </c>
      <c r="B439" s="11">
        <v>1.54</v>
      </c>
      <c r="C439">
        <f t="shared" si="6"/>
        <v>1.54E-2</v>
      </c>
    </row>
    <row r="440" spans="1:3" x14ac:dyDescent="0.25">
      <c r="A440" s="1">
        <v>43787</v>
      </c>
      <c r="B440" s="11">
        <v>1.54</v>
      </c>
      <c r="C440">
        <f t="shared" si="6"/>
        <v>1.54E-2</v>
      </c>
    </row>
    <row r="441" spans="1:3" x14ac:dyDescent="0.25">
      <c r="A441" s="1">
        <v>43788</v>
      </c>
      <c r="B441" s="11">
        <v>1.54</v>
      </c>
      <c r="C441">
        <f t="shared" si="6"/>
        <v>1.54E-2</v>
      </c>
    </row>
    <row r="442" spans="1:3" x14ac:dyDescent="0.25">
      <c r="A442" s="1">
        <v>43789</v>
      </c>
      <c r="B442" s="11">
        <v>1.54</v>
      </c>
      <c r="C442">
        <f t="shared" si="6"/>
        <v>1.54E-2</v>
      </c>
    </row>
    <row r="443" spans="1:3" x14ac:dyDescent="0.25">
      <c r="A443" s="1">
        <v>43790</v>
      </c>
      <c r="B443" s="11">
        <v>1.55</v>
      </c>
      <c r="C443">
        <f t="shared" si="6"/>
        <v>1.55E-2</v>
      </c>
    </row>
    <row r="444" spans="1:3" x14ac:dyDescent="0.25">
      <c r="A444" s="1">
        <v>43791</v>
      </c>
      <c r="B444" s="11">
        <v>1.55</v>
      </c>
      <c r="C444">
        <f t="shared" si="6"/>
        <v>1.55E-2</v>
      </c>
    </row>
    <row r="445" spans="1:3" x14ac:dyDescent="0.25">
      <c r="A445" s="1">
        <v>43794</v>
      </c>
      <c r="B445" s="11">
        <v>1.58</v>
      </c>
      <c r="C445">
        <f t="shared" si="6"/>
        <v>1.5800000000000002E-2</v>
      </c>
    </row>
    <row r="446" spans="1:3" x14ac:dyDescent="0.25">
      <c r="A446" s="1">
        <v>43795</v>
      </c>
      <c r="B446" s="11">
        <v>1.57</v>
      </c>
      <c r="C446">
        <f t="shared" si="6"/>
        <v>1.5700000000000002E-2</v>
      </c>
    </row>
    <row r="447" spans="1:3" x14ac:dyDescent="0.25">
      <c r="A447" s="1">
        <v>43796</v>
      </c>
      <c r="B447" s="11">
        <v>1.59</v>
      </c>
      <c r="C447">
        <f t="shared" si="6"/>
        <v>1.5900000000000001E-2</v>
      </c>
    </row>
    <row r="448" spans="1:3" x14ac:dyDescent="0.25">
      <c r="A448" s="1">
        <v>43797</v>
      </c>
      <c r="B448" s="12" t="e">
        <f>NA()</f>
        <v>#N/A</v>
      </c>
      <c r="C448" t="e">
        <f t="shared" si="6"/>
        <v>#N/A</v>
      </c>
    </row>
    <row r="449" spans="1:3" x14ac:dyDescent="0.25">
      <c r="A449" s="1">
        <v>43798</v>
      </c>
      <c r="B449" s="11">
        <v>1.56</v>
      </c>
      <c r="C449">
        <f t="shared" si="6"/>
        <v>1.5600000000000001E-2</v>
      </c>
    </row>
    <row r="450" spans="1:3" x14ac:dyDescent="0.25">
      <c r="A450" s="1">
        <v>43801</v>
      </c>
      <c r="B450" s="11">
        <v>1.57</v>
      </c>
      <c r="C450">
        <f t="shared" ref="C450:C513" si="7">B450/100</f>
        <v>1.5700000000000002E-2</v>
      </c>
    </row>
    <row r="451" spans="1:3" x14ac:dyDescent="0.25">
      <c r="A451" s="1">
        <v>43802</v>
      </c>
      <c r="B451" s="11">
        <v>1.54</v>
      </c>
      <c r="C451">
        <f t="shared" si="7"/>
        <v>1.54E-2</v>
      </c>
    </row>
    <row r="452" spans="1:3" x14ac:dyDescent="0.25">
      <c r="A452" s="1">
        <v>43803</v>
      </c>
      <c r="B452" s="11">
        <v>1.52</v>
      </c>
      <c r="C452">
        <f t="shared" si="7"/>
        <v>1.52E-2</v>
      </c>
    </row>
    <row r="453" spans="1:3" x14ac:dyDescent="0.25">
      <c r="A453" s="1">
        <v>43804</v>
      </c>
      <c r="B453" s="11">
        <v>1.51</v>
      </c>
      <c r="C453">
        <f t="shared" si="7"/>
        <v>1.5100000000000001E-2</v>
      </c>
    </row>
    <row r="454" spans="1:3" x14ac:dyDescent="0.25">
      <c r="A454" s="1">
        <v>43805</v>
      </c>
      <c r="B454" s="11">
        <v>1.5</v>
      </c>
      <c r="C454">
        <f t="shared" si="7"/>
        <v>1.4999999999999999E-2</v>
      </c>
    </row>
    <row r="455" spans="1:3" x14ac:dyDescent="0.25">
      <c r="A455" s="1">
        <v>43808</v>
      </c>
      <c r="B455" s="11">
        <v>1.51</v>
      </c>
      <c r="C455">
        <f t="shared" si="7"/>
        <v>1.5100000000000001E-2</v>
      </c>
    </row>
    <row r="456" spans="1:3" x14ac:dyDescent="0.25">
      <c r="A456" s="1">
        <v>43809</v>
      </c>
      <c r="B456" s="11">
        <v>1.53</v>
      </c>
      <c r="C456">
        <f t="shared" si="7"/>
        <v>1.5300000000000001E-2</v>
      </c>
    </row>
    <row r="457" spans="1:3" x14ac:dyDescent="0.25">
      <c r="A457" s="1">
        <v>43810</v>
      </c>
      <c r="B457" s="11">
        <v>1.54</v>
      </c>
      <c r="C457">
        <f t="shared" si="7"/>
        <v>1.54E-2</v>
      </c>
    </row>
    <row r="458" spans="1:3" x14ac:dyDescent="0.25">
      <c r="A458" s="1">
        <v>43811</v>
      </c>
      <c r="B458" s="11">
        <v>1.53</v>
      </c>
      <c r="C458">
        <f t="shared" si="7"/>
        <v>1.5300000000000001E-2</v>
      </c>
    </row>
    <row r="459" spans="1:3" x14ac:dyDescent="0.25">
      <c r="A459" s="1">
        <v>43812</v>
      </c>
      <c r="B459" s="11">
        <v>1.54</v>
      </c>
      <c r="C459">
        <f t="shared" si="7"/>
        <v>1.54E-2</v>
      </c>
    </row>
    <row r="460" spans="1:3" x14ac:dyDescent="0.25">
      <c r="A460" s="1">
        <v>43815</v>
      </c>
      <c r="B460" s="11">
        <v>1.54</v>
      </c>
      <c r="C460">
        <f t="shared" si="7"/>
        <v>1.54E-2</v>
      </c>
    </row>
    <row r="461" spans="1:3" x14ac:dyDescent="0.25">
      <c r="A461" s="1">
        <v>43816</v>
      </c>
      <c r="B461" s="11">
        <v>1.53</v>
      </c>
      <c r="C461">
        <f t="shared" si="7"/>
        <v>1.5300000000000001E-2</v>
      </c>
    </row>
    <row r="462" spans="1:3" x14ac:dyDescent="0.25">
      <c r="A462" s="1">
        <v>43817</v>
      </c>
      <c r="B462" s="11">
        <v>1.53</v>
      </c>
      <c r="C462">
        <f t="shared" si="7"/>
        <v>1.5300000000000001E-2</v>
      </c>
    </row>
    <row r="463" spans="1:3" x14ac:dyDescent="0.25">
      <c r="A463" s="1">
        <v>43818</v>
      </c>
      <c r="B463" s="11">
        <v>1.54</v>
      </c>
      <c r="C463">
        <f t="shared" si="7"/>
        <v>1.54E-2</v>
      </c>
    </row>
    <row r="464" spans="1:3" x14ac:dyDescent="0.25">
      <c r="A464" s="1">
        <v>43819</v>
      </c>
      <c r="B464" s="11">
        <v>1.55</v>
      </c>
      <c r="C464">
        <f t="shared" si="7"/>
        <v>1.55E-2</v>
      </c>
    </row>
    <row r="465" spans="1:3" x14ac:dyDescent="0.25">
      <c r="A465" s="1">
        <v>43822</v>
      </c>
      <c r="B465" s="11">
        <v>1.56</v>
      </c>
      <c r="C465">
        <f t="shared" si="7"/>
        <v>1.5600000000000001E-2</v>
      </c>
    </row>
    <row r="466" spans="1:3" x14ac:dyDescent="0.25">
      <c r="A466" s="1">
        <v>43823</v>
      </c>
      <c r="B466" s="11">
        <v>1.55</v>
      </c>
      <c r="C466">
        <f t="shared" si="7"/>
        <v>1.55E-2</v>
      </c>
    </row>
    <row r="467" spans="1:3" x14ac:dyDescent="0.25">
      <c r="A467" s="1">
        <v>43824</v>
      </c>
      <c r="B467" s="12" t="e">
        <f>NA()</f>
        <v>#N/A</v>
      </c>
      <c r="C467" t="e">
        <f t="shared" si="7"/>
        <v>#N/A</v>
      </c>
    </row>
    <row r="468" spans="1:3" x14ac:dyDescent="0.25">
      <c r="A468" s="1">
        <v>43825</v>
      </c>
      <c r="B468" s="11">
        <v>1.55</v>
      </c>
      <c r="C468">
        <f t="shared" si="7"/>
        <v>1.55E-2</v>
      </c>
    </row>
    <row r="469" spans="1:3" x14ac:dyDescent="0.25">
      <c r="A469" s="1">
        <v>43826</v>
      </c>
      <c r="B469" s="11">
        <v>1.54</v>
      </c>
      <c r="C469">
        <f t="shared" si="7"/>
        <v>1.54E-2</v>
      </c>
    </row>
    <row r="470" spans="1:3" x14ac:dyDescent="0.25">
      <c r="A470" s="1">
        <v>43829</v>
      </c>
      <c r="B470" s="11">
        <v>1.54</v>
      </c>
      <c r="C470">
        <f t="shared" si="7"/>
        <v>1.54E-2</v>
      </c>
    </row>
    <row r="471" spans="1:3" x14ac:dyDescent="0.25">
      <c r="A471" s="1">
        <v>43830</v>
      </c>
      <c r="B471" s="11">
        <v>1.52</v>
      </c>
      <c r="C471">
        <f t="shared" si="7"/>
        <v>1.52E-2</v>
      </c>
    </row>
    <row r="472" spans="1:3" x14ac:dyDescent="0.25">
      <c r="A472" s="1">
        <v>43831</v>
      </c>
      <c r="B472" s="12" t="e">
        <f>NA()</f>
        <v>#N/A</v>
      </c>
      <c r="C472" t="e">
        <f t="shared" si="7"/>
        <v>#N/A</v>
      </c>
    </row>
    <row r="473" spans="1:3" x14ac:dyDescent="0.25">
      <c r="A473" s="1">
        <v>43832</v>
      </c>
      <c r="B473" s="11">
        <v>1.51</v>
      </c>
      <c r="C473">
        <f t="shared" si="7"/>
        <v>1.5100000000000001E-2</v>
      </c>
    </row>
    <row r="474" spans="1:3" x14ac:dyDescent="0.25">
      <c r="A474" s="1">
        <v>43833</v>
      </c>
      <c r="B474" s="11">
        <v>1.49</v>
      </c>
      <c r="C474">
        <f t="shared" si="7"/>
        <v>1.49E-2</v>
      </c>
    </row>
    <row r="475" spans="1:3" x14ac:dyDescent="0.25">
      <c r="A475" s="1">
        <v>43836</v>
      </c>
      <c r="B475" s="11">
        <v>1.53</v>
      </c>
      <c r="C475">
        <f t="shared" si="7"/>
        <v>1.5300000000000001E-2</v>
      </c>
    </row>
    <row r="476" spans="1:3" x14ac:dyDescent="0.25">
      <c r="A476" s="1">
        <v>43837</v>
      </c>
      <c r="B476" s="11">
        <v>1.51</v>
      </c>
      <c r="C476">
        <f t="shared" si="7"/>
        <v>1.5100000000000001E-2</v>
      </c>
    </row>
    <row r="477" spans="1:3" x14ac:dyDescent="0.25">
      <c r="A477" s="1">
        <v>43838</v>
      </c>
      <c r="B477" s="11">
        <v>1.51</v>
      </c>
      <c r="C477">
        <f t="shared" si="7"/>
        <v>1.5100000000000001E-2</v>
      </c>
    </row>
    <row r="478" spans="1:3" x14ac:dyDescent="0.25">
      <c r="A478" s="1">
        <v>43839</v>
      </c>
      <c r="B478" s="11">
        <v>1.51</v>
      </c>
      <c r="C478">
        <f t="shared" si="7"/>
        <v>1.5100000000000001E-2</v>
      </c>
    </row>
    <row r="479" spans="1:3" x14ac:dyDescent="0.25">
      <c r="A479" s="1">
        <v>43840</v>
      </c>
      <c r="B479" s="11">
        <v>1.51</v>
      </c>
      <c r="C479">
        <f t="shared" si="7"/>
        <v>1.5100000000000001E-2</v>
      </c>
    </row>
    <row r="480" spans="1:3" x14ac:dyDescent="0.25">
      <c r="A480" s="1">
        <v>43843</v>
      </c>
      <c r="B480" s="11">
        <v>1.54</v>
      </c>
      <c r="C480">
        <f t="shared" si="7"/>
        <v>1.54E-2</v>
      </c>
    </row>
    <row r="481" spans="1:3" x14ac:dyDescent="0.25">
      <c r="A481" s="1">
        <v>43844</v>
      </c>
      <c r="B481" s="11">
        <v>1.54</v>
      </c>
      <c r="C481">
        <f t="shared" si="7"/>
        <v>1.54E-2</v>
      </c>
    </row>
    <row r="482" spans="1:3" x14ac:dyDescent="0.25">
      <c r="A482" s="1">
        <v>43845</v>
      </c>
      <c r="B482" s="11">
        <v>1.54</v>
      </c>
      <c r="C482">
        <f t="shared" si="7"/>
        <v>1.54E-2</v>
      </c>
    </row>
    <row r="483" spans="1:3" x14ac:dyDescent="0.25">
      <c r="A483" s="1">
        <v>43846</v>
      </c>
      <c r="B483" s="11">
        <v>1.52</v>
      </c>
      <c r="C483">
        <f t="shared" si="7"/>
        <v>1.52E-2</v>
      </c>
    </row>
    <row r="484" spans="1:3" x14ac:dyDescent="0.25">
      <c r="A484" s="1">
        <v>43847</v>
      </c>
      <c r="B484" s="11">
        <v>1.53</v>
      </c>
      <c r="C484">
        <f t="shared" si="7"/>
        <v>1.5300000000000001E-2</v>
      </c>
    </row>
    <row r="485" spans="1:3" x14ac:dyDescent="0.25">
      <c r="A485" s="1">
        <v>43850</v>
      </c>
      <c r="B485" s="12" t="e">
        <f>NA()</f>
        <v>#N/A</v>
      </c>
      <c r="C485" t="e">
        <f t="shared" si="7"/>
        <v>#N/A</v>
      </c>
    </row>
    <row r="486" spans="1:3" x14ac:dyDescent="0.25">
      <c r="A486" s="1">
        <v>43851</v>
      </c>
      <c r="B486" s="11">
        <v>1.53</v>
      </c>
      <c r="C486">
        <f t="shared" si="7"/>
        <v>1.5300000000000001E-2</v>
      </c>
    </row>
    <row r="487" spans="1:3" x14ac:dyDescent="0.25">
      <c r="A487" s="1">
        <v>43852</v>
      </c>
      <c r="B487" s="11">
        <v>1.52</v>
      </c>
      <c r="C487">
        <f t="shared" si="7"/>
        <v>1.52E-2</v>
      </c>
    </row>
    <row r="488" spans="1:3" x14ac:dyDescent="0.25">
      <c r="A488" s="1">
        <v>43853</v>
      </c>
      <c r="B488" s="11">
        <v>1.52</v>
      </c>
      <c r="C488">
        <f t="shared" si="7"/>
        <v>1.52E-2</v>
      </c>
    </row>
    <row r="489" spans="1:3" x14ac:dyDescent="0.25">
      <c r="A489" s="1">
        <v>43854</v>
      </c>
      <c r="B489" s="11">
        <v>1.51</v>
      </c>
      <c r="C489">
        <f t="shared" si="7"/>
        <v>1.5100000000000001E-2</v>
      </c>
    </row>
    <row r="490" spans="1:3" x14ac:dyDescent="0.25">
      <c r="A490" s="1">
        <v>43857</v>
      </c>
      <c r="B490" s="11">
        <v>1.52</v>
      </c>
      <c r="C490">
        <f t="shared" si="7"/>
        <v>1.52E-2</v>
      </c>
    </row>
    <row r="491" spans="1:3" x14ac:dyDescent="0.25">
      <c r="A491" s="1">
        <v>43858</v>
      </c>
      <c r="B491" s="11">
        <v>1.54</v>
      </c>
      <c r="C491">
        <f t="shared" si="7"/>
        <v>1.54E-2</v>
      </c>
    </row>
    <row r="492" spans="1:3" x14ac:dyDescent="0.25">
      <c r="A492" s="1">
        <v>43859</v>
      </c>
      <c r="B492" s="11">
        <v>1.53</v>
      </c>
      <c r="C492">
        <f t="shared" si="7"/>
        <v>1.5300000000000001E-2</v>
      </c>
    </row>
    <row r="493" spans="1:3" x14ac:dyDescent="0.25">
      <c r="A493" s="1">
        <v>43860</v>
      </c>
      <c r="B493" s="11">
        <v>1.54</v>
      </c>
      <c r="C493">
        <f t="shared" si="7"/>
        <v>1.54E-2</v>
      </c>
    </row>
    <row r="494" spans="1:3" x14ac:dyDescent="0.25">
      <c r="A494" s="1">
        <v>43861</v>
      </c>
      <c r="B494" s="11">
        <v>1.52</v>
      </c>
      <c r="C494">
        <f t="shared" si="7"/>
        <v>1.52E-2</v>
      </c>
    </row>
    <row r="495" spans="1:3" x14ac:dyDescent="0.25">
      <c r="A495" s="1">
        <v>43864</v>
      </c>
      <c r="B495" s="11">
        <v>1.54</v>
      </c>
      <c r="C495">
        <f t="shared" si="7"/>
        <v>1.54E-2</v>
      </c>
    </row>
    <row r="496" spans="1:3" x14ac:dyDescent="0.25">
      <c r="A496" s="1">
        <v>43865</v>
      </c>
      <c r="B496" s="11">
        <v>1.54</v>
      </c>
      <c r="C496">
        <f t="shared" si="7"/>
        <v>1.54E-2</v>
      </c>
    </row>
    <row r="497" spans="1:3" x14ac:dyDescent="0.25">
      <c r="A497" s="1">
        <v>43866</v>
      </c>
      <c r="B497" s="11">
        <v>1.54</v>
      </c>
      <c r="C497">
        <f t="shared" si="7"/>
        <v>1.54E-2</v>
      </c>
    </row>
    <row r="498" spans="1:3" x14ac:dyDescent="0.25">
      <c r="A498" s="1">
        <v>43867</v>
      </c>
      <c r="B498" s="11">
        <v>1.54</v>
      </c>
      <c r="C498">
        <f t="shared" si="7"/>
        <v>1.54E-2</v>
      </c>
    </row>
    <row r="499" spans="1:3" x14ac:dyDescent="0.25">
      <c r="A499" s="1">
        <v>43868</v>
      </c>
      <c r="B499" s="11">
        <v>1.53</v>
      </c>
      <c r="C499">
        <f t="shared" si="7"/>
        <v>1.5300000000000001E-2</v>
      </c>
    </row>
    <row r="500" spans="1:3" x14ac:dyDescent="0.25">
      <c r="A500" s="1">
        <v>43871</v>
      </c>
      <c r="B500" s="11">
        <v>1.55</v>
      </c>
      <c r="C500">
        <f t="shared" si="7"/>
        <v>1.55E-2</v>
      </c>
    </row>
    <row r="501" spans="1:3" x14ac:dyDescent="0.25">
      <c r="A501" s="1">
        <v>43872</v>
      </c>
      <c r="B501" s="11">
        <v>1.54</v>
      </c>
      <c r="C501">
        <f t="shared" si="7"/>
        <v>1.54E-2</v>
      </c>
    </row>
    <row r="502" spans="1:3" x14ac:dyDescent="0.25">
      <c r="A502" s="1">
        <v>43873</v>
      </c>
      <c r="B502" s="11">
        <v>1.55</v>
      </c>
      <c r="C502">
        <f t="shared" si="7"/>
        <v>1.55E-2</v>
      </c>
    </row>
    <row r="503" spans="1:3" x14ac:dyDescent="0.25">
      <c r="A503" s="1">
        <v>43874</v>
      </c>
      <c r="B503" s="11">
        <v>1.56</v>
      </c>
      <c r="C503">
        <f t="shared" si="7"/>
        <v>1.5600000000000001E-2</v>
      </c>
    </row>
    <row r="504" spans="1:3" x14ac:dyDescent="0.25">
      <c r="A504" s="1">
        <v>43875</v>
      </c>
      <c r="B504" s="11">
        <v>1.55</v>
      </c>
      <c r="C504">
        <f t="shared" si="7"/>
        <v>1.55E-2</v>
      </c>
    </row>
    <row r="505" spans="1:3" x14ac:dyDescent="0.25">
      <c r="A505" s="1">
        <v>43878</v>
      </c>
      <c r="B505" s="12" t="e">
        <f>NA()</f>
        <v>#N/A</v>
      </c>
      <c r="C505" t="e">
        <f t="shared" si="7"/>
        <v>#N/A</v>
      </c>
    </row>
    <row r="506" spans="1:3" x14ac:dyDescent="0.25">
      <c r="A506" s="1">
        <v>43879</v>
      </c>
      <c r="B506" s="11">
        <v>1.55</v>
      </c>
      <c r="C506">
        <f t="shared" si="7"/>
        <v>1.55E-2</v>
      </c>
    </row>
    <row r="507" spans="1:3" x14ac:dyDescent="0.25">
      <c r="A507" s="1">
        <v>43880</v>
      </c>
      <c r="B507" s="11">
        <v>1.55</v>
      </c>
      <c r="C507">
        <f t="shared" si="7"/>
        <v>1.55E-2</v>
      </c>
    </row>
    <row r="508" spans="1:3" x14ac:dyDescent="0.25">
      <c r="A508" s="1">
        <v>43881</v>
      </c>
      <c r="B508" s="11">
        <v>1.55</v>
      </c>
      <c r="C508">
        <f t="shared" si="7"/>
        <v>1.55E-2</v>
      </c>
    </row>
    <row r="509" spans="1:3" x14ac:dyDescent="0.25">
      <c r="A509" s="1">
        <v>43882</v>
      </c>
      <c r="B509" s="11">
        <v>1.53</v>
      </c>
      <c r="C509">
        <f t="shared" si="7"/>
        <v>1.5300000000000001E-2</v>
      </c>
    </row>
    <row r="510" spans="1:3" x14ac:dyDescent="0.25">
      <c r="A510" s="1">
        <v>43885</v>
      </c>
      <c r="B510" s="11">
        <v>1.5</v>
      </c>
      <c r="C510">
        <f t="shared" si="7"/>
        <v>1.4999999999999999E-2</v>
      </c>
    </row>
    <row r="511" spans="1:3" x14ac:dyDescent="0.25">
      <c r="A511" s="1">
        <v>43886</v>
      </c>
      <c r="B511" s="11">
        <v>1.5</v>
      </c>
      <c r="C511">
        <f t="shared" si="7"/>
        <v>1.4999999999999999E-2</v>
      </c>
    </row>
    <row r="512" spans="1:3" x14ac:dyDescent="0.25">
      <c r="A512" s="1">
        <v>43887</v>
      </c>
      <c r="B512" s="11">
        <v>1.5</v>
      </c>
      <c r="C512">
        <f t="shared" si="7"/>
        <v>1.4999999999999999E-2</v>
      </c>
    </row>
    <row r="513" spans="1:3" x14ac:dyDescent="0.25">
      <c r="A513" s="1">
        <v>43888</v>
      </c>
      <c r="B513" s="11">
        <v>1.42</v>
      </c>
      <c r="C513">
        <f t="shared" si="7"/>
        <v>1.4199999999999999E-2</v>
      </c>
    </row>
    <row r="514" spans="1:3" x14ac:dyDescent="0.25">
      <c r="A514" s="1">
        <v>43889</v>
      </c>
      <c r="B514" s="11">
        <v>1.25</v>
      </c>
      <c r="C514">
        <f t="shared" ref="C514:C577" si="8">B514/100</f>
        <v>1.2500000000000001E-2</v>
      </c>
    </row>
    <row r="515" spans="1:3" x14ac:dyDescent="0.25">
      <c r="A515" s="1">
        <v>43892</v>
      </c>
      <c r="B515" s="11">
        <v>1.1000000000000001</v>
      </c>
      <c r="C515">
        <f t="shared" si="8"/>
        <v>1.1000000000000001E-2</v>
      </c>
    </row>
    <row r="516" spans="1:3" x14ac:dyDescent="0.25">
      <c r="A516" s="1">
        <v>43893</v>
      </c>
      <c r="B516" s="11">
        <v>0.93</v>
      </c>
      <c r="C516">
        <f t="shared" si="8"/>
        <v>9.300000000000001E-3</v>
      </c>
    </row>
    <row r="517" spans="1:3" x14ac:dyDescent="0.25">
      <c r="A517" s="1">
        <v>43894</v>
      </c>
      <c r="B517" s="11">
        <v>0.71</v>
      </c>
      <c r="C517">
        <f t="shared" si="8"/>
        <v>7.0999999999999995E-3</v>
      </c>
    </row>
    <row r="518" spans="1:3" x14ac:dyDescent="0.25">
      <c r="A518" s="1">
        <v>43895</v>
      </c>
      <c r="B518" s="11">
        <v>0.61</v>
      </c>
      <c r="C518">
        <f t="shared" si="8"/>
        <v>6.0999999999999995E-3</v>
      </c>
    </row>
    <row r="519" spans="1:3" x14ac:dyDescent="0.25">
      <c r="A519" s="1">
        <v>43896</v>
      </c>
      <c r="B519" s="11">
        <v>0.45</v>
      </c>
      <c r="C519">
        <f t="shared" si="8"/>
        <v>4.5000000000000005E-3</v>
      </c>
    </row>
    <row r="520" spans="1:3" x14ac:dyDescent="0.25">
      <c r="A520" s="1">
        <v>43899</v>
      </c>
      <c r="B520" s="11">
        <v>0.32</v>
      </c>
      <c r="C520">
        <f t="shared" si="8"/>
        <v>3.2000000000000002E-3</v>
      </c>
    </row>
    <row r="521" spans="1:3" x14ac:dyDescent="0.25">
      <c r="A521" s="1">
        <v>43900</v>
      </c>
      <c r="B521" s="11">
        <v>0.43</v>
      </c>
      <c r="C521">
        <f t="shared" si="8"/>
        <v>4.3E-3</v>
      </c>
    </row>
    <row r="522" spans="1:3" x14ac:dyDescent="0.25">
      <c r="A522" s="1">
        <v>43901</v>
      </c>
      <c r="B522" s="11">
        <v>0.41</v>
      </c>
      <c r="C522">
        <f t="shared" si="8"/>
        <v>4.0999999999999995E-3</v>
      </c>
    </row>
    <row r="523" spans="1:3" x14ac:dyDescent="0.25">
      <c r="A523" s="1">
        <v>43902</v>
      </c>
      <c r="B523" s="11">
        <v>0.33</v>
      </c>
      <c r="C523">
        <f t="shared" si="8"/>
        <v>3.3E-3</v>
      </c>
    </row>
    <row r="524" spans="1:3" x14ac:dyDescent="0.25">
      <c r="A524" s="1">
        <v>43903</v>
      </c>
      <c r="B524" s="11">
        <v>0.27</v>
      </c>
      <c r="C524">
        <f t="shared" si="8"/>
        <v>2.7000000000000001E-3</v>
      </c>
    </row>
    <row r="525" spans="1:3" x14ac:dyDescent="0.25">
      <c r="A525" s="1">
        <v>43906</v>
      </c>
      <c r="B525" s="11">
        <v>0.24</v>
      </c>
      <c r="C525">
        <f t="shared" si="8"/>
        <v>2.3999999999999998E-3</v>
      </c>
    </row>
    <row r="526" spans="1:3" x14ac:dyDescent="0.25">
      <c r="A526" s="1">
        <v>43907</v>
      </c>
      <c r="B526" s="11">
        <v>0.19</v>
      </c>
      <c r="C526">
        <f t="shared" si="8"/>
        <v>1.9E-3</v>
      </c>
    </row>
    <row r="527" spans="1:3" x14ac:dyDescent="0.25">
      <c r="A527" s="1">
        <v>43908</v>
      </c>
      <c r="B527" s="11">
        <v>0.02</v>
      </c>
      <c r="C527">
        <f t="shared" si="8"/>
        <v>2.0000000000000001E-4</v>
      </c>
    </row>
    <row r="528" spans="1:3" x14ac:dyDescent="0.25">
      <c r="A528" s="1">
        <v>43909</v>
      </c>
      <c r="B528" s="11">
        <v>0.04</v>
      </c>
      <c r="C528">
        <f t="shared" si="8"/>
        <v>4.0000000000000002E-4</v>
      </c>
    </row>
    <row r="529" spans="1:3" x14ac:dyDescent="0.25">
      <c r="A529" s="1">
        <v>43910</v>
      </c>
      <c r="B529" s="11">
        <v>0.05</v>
      </c>
      <c r="C529">
        <f t="shared" si="8"/>
        <v>5.0000000000000001E-4</v>
      </c>
    </row>
    <row r="530" spans="1:3" x14ac:dyDescent="0.25">
      <c r="A530" s="1">
        <v>43913</v>
      </c>
      <c r="B530" s="11">
        <v>0.02</v>
      </c>
      <c r="C530">
        <f t="shared" si="8"/>
        <v>2.0000000000000001E-4</v>
      </c>
    </row>
    <row r="531" spans="1:3" x14ac:dyDescent="0.25">
      <c r="A531" s="1">
        <v>43914</v>
      </c>
      <c r="B531" s="11">
        <v>0.01</v>
      </c>
      <c r="C531">
        <f t="shared" si="8"/>
        <v>1E-4</v>
      </c>
    </row>
    <row r="532" spans="1:3" x14ac:dyDescent="0.25">
      <c r="A532" s="1">
        <v>43915</v>
      </c>
      <c r="B532" s="11">
        <v>-0.04</v>
      </c>
      <c r="C532">
        <f t="shared" si="8"/>
        <v>-4.0000000000000002E-4</v>
      </c>
    </row>
    <row r="533" spans="1:3" x14ac:dyDescent="0.25">
      <c r="A533" s="1">
        <v>43916</v>
      </c>
      <c r="B533" s="11">
        <v>-0.05</v>
      </c>
      <c r="C533">
        <f t="shared" si="8"/>
        <v>-5.0000000000000001E-4</v>
      </c>
    </row>
    <row r="534" spans="1:3" x14ac:dyDescent="0.25">
      <c r="A534" s="1">
        <v>43917</v>
      </c>
      <c r="B534" s="11">
        <v>0.03</v>
      </c>
      <c r="C534">
        <f t="shared" si="8"/>
        <v>2.9999999999999997E-4</v>
      </c>
    </row>
    <row r="535" spans="1:3" x14ac:dyDescent="0.25">
      <c r="A535" s="1">
        <v>43920</v>
      </c>
      <c r="B535" s="11">
        <v>0.12</v>
      </c>
      <c r="C535">
        <f t="shared" si="8"/>
        <v>1.1999999999999999E-3</v>
      </c>
    </row>
    <row r="536" spans="1:3" x14ac:dyDescent="0.25">
      <c r="A536" s="1">
        <v>43921</v>
      </c>
      <c r="B536" s="11">
        <v>0.11</v>
      </c>
      <c r="C536">
        <f t="shared" si="8"/>
        <v>1.1000000000000001E-3</v>
      </c>
    </row>
    <row r="537" spans="1:3" x14ac:dyDescent="0.25">
      <c r="A537" s="1">
        <v>43922</v>
      </c>
      <c r="B537" s="11">
        <v>0.09</v>
      </c>
      <c r="C537">
        <f t="shared" si="8"/>
        <v>8.9999999999999998E-4</v>
      </c>
    </row>
    <row r="538" spans="1:3" x14ac:dyDescent="0.25">
      <c r="A538" s="1">
        <v>43923</v>
      </c>
      <c r="B538" s="11">
        <v>0.09</v>
      </c>
      <c r="C538">
        <f t="shared" si="8"/>
        <v>8.9999999999999998E-4</v>
      </c>
    </row>
    <row r="539" spans="1:3" x14ac:dyDescent="0.25">
      <c r="A539" s="1">
        <v>43924</v>
      </c>
      <c r="B539" s="11">
        <v>0.1</v>
      </c>
      <c r="C539">
        <f t="shared" si="8"/>
        <v>1E-3</v>
      </c>
    </row>
    <row r="540" spans="1:3" x14ac:dyDescent="0.25">
      <c r="A540" s="1">
        <v>43927</v>
      </c>
      <c r="B540" s="11">
        <v>0.15</v>
      </c>
      <c r="C540">
        <f t="shared" si="8"/>
        <v>1.5E-3</v>
      </c>
    </row>
    <row r="541" spans="1:3" x14ac:dyDescent="0.25">
      <c r="A541" s="1">
        <v>43928</v>
      </c>
      <c r="B541" s="11">
        <v>0.14000000000000001</v>
      </c>
      <c r="C541">
        <f t="shared" si="8"/>
        <v>1.4000000000000002E-3</v>
      </c>
    </row>
    <row r="542" spans="1:3" x14ac:dyDescent="0.25">
      <c r="A542" s="1">
        <v>43929</v>
      </c>
      <c r="B542" s="11">
        <v>0.22</v>
      </c>
      <c r="C542">
        <f t="shared" si="8"/>
        <v>2.2000000000000001E-3</v>
      </c>
    </row>
    <row r="543" spans="1:3" x14ac:dyDescent="0.25">
      <c r="A543" s="1">
        <v>43930</v>
      </c>
      <c r="B543" s="11">
        <v>0.25</v>
      </c>
      <c r="C543">
        <f t="shared" si="8"/>
        <v>2.5000000000000001E-3</v>
      </c>
    </row>
    <row r="544" spans="1:3" x14ac:dyDescent="0.25">
      <c r="A544" s="1">
        <v>43931</v>
      </c>
      <c r="B544" s="12" t="e">
        <f>NA()</f>
        <v>#N/A</v>
      </c>
      <c r="C544" t="e">
        <f t="shared" si="8"/>
        <v>#N/A</v>
      </c>
    </row>
    <row r="545" spans="1:3" x14ac:dyDescent="0.25">
      <c r="A545" s="1">
        <v>43934</v>
      </c>
      <c r="B545" s="11">
        <v>0.26</v>
      </c>
      <c r="C545">
        <f t="shared" si="8"/>
        <v>2.5999999999999999E-3</v>
      </c>
    </row>
    <row r="546" spans="1:3" x14ac:dyDescent="0.25">
      <c r="A546" s="1">
        <v>43935</v>
      </c>
      <c r="B546" s="11">
        <v>0.2</v>
      </c>
      <c r="C546">
        <f t="shared" si="8"/>
        <v>2E-3</v>
      </c>
    </row>
    <row r="547" spans="1:3" x14ac:dyDescent="0.25">
      <c r="A547" s="1">
        <v>43936</v>
      </c>
      <c r="B547" s="11">
        <v>0.14000000000000001</v>
      </c>
      <c r="C547">
        <f t="shared" si="8"/>
        <v>1.4000000000000002E-3</v>
      </c>
    </row>
    <row r="548" spans="1:3" x14ac:dyDescent="0.25">
      <c r="A548" s="1">
        <v>43937</v>
      </c>
      <c r="B548" s="11">
        <v>0.14000000000000001</v>
      </c>
      <c r="C548">
        <f t="shared" si="8"/>
        <v>1.4000000000000002E-3</v>
      </c>
    </row>
    <row r="549" spans="1:3" x14ac:dyDescent="0.25">
      <c r="A549" s="1">
        <v>43938</v>
      </c>
      <c r="B549" s="11">
        <v>0.12</v>
      </c>
      <c r="C549">
        <f t="shared" si="8"/>
        <v>1.1999999999999999E-3</v>
      </c>
    </row>
    <row r="550" spans="1:3" x14ac:dyDescent="0.25">
      <c r="A550" s="1">
        <v>43941</v>
      </c>
      <c r="B550" s="11">
        <v>0.12</v>
      </c>
      <c r="C550">
        <f t="shared" si="8"/>
        <v>1.1999999999999999E-3</v>
      </c>
    </row>
    <row r="551" spans="1:3" x14ac:dyDescent="0.25">
      <c r="A551" s="1">
        <v>43942</v>
      </c>
      <c r="B551" s="11">
        <v>0.11</v>
      </c>
      <c r="C551">
        <f t="shared" si="8"/>
        <v>1.1000000000000001E-3</v>
      </c>
    </row>
    <row r="552" spans="1:3" x14ac:dyDescent="0.25">
      <c r="A552" s="1">
        <v>43943</v>
      </c>
      <c r="B552" s="11">
        <v>0.12</v>
      </c>
      <c r="C552">
        <f t="shared" si="8"/>
        <v>1.1999999999999999E-3</v>
      </c>
    </row>
    <row r="553" spans="1:3" x14ac:dyDescent="0.25">
      <c r="A553" s="1">
        <v>43944</v>
      </c>
      <c r="B553" s="11">
        <v>0.11</v>
      </c>
      <c r="C553">
        <f t="shared" si="8"/>
        <v>1.1000000000000001E-3</v>
      </c>
    </row>
    <row r="554" spans="1:3" x14ac:dyDescent="0.25">
      <c r="A554" s="1">
        <v>43945</v>
      </c>
      <c r="B554" s="11">
        <v>0.12</v>
      </c>
      <c r="C554">
        <f t="shared" si="8"/>
        <v>1.1999999999999999E-3</v>
      </c>
    </row>
    <row r="555" spans="1:3" x14ac:dyDescent="0.25">
      <c r="A555" s="1">
        <v>43948</v>
      </c>
      <c r="B555" s="11">
        <v>0.12</v>
      </c>
      <c r="C555">
        <f t="shared" si="8"/>
        <v>1.1999999999999999E-3</v>
      </c>
    </row>
    <row r="556" spans="1:3" x14ac:dyDescent="0.25">
      <c r="A556" s="1">
        <v>43949</v>
      </c>
      <c r="B556" s="11">
        <v>0.11</v>
      </c>
      <c r="C556">
        <f t="shared" si="8"/>
        <v>1.1000000000000001E-3</v>
      </c>
    </row>
    <row r="557" spans="1:3" x14ac:dyDescent="0.25">
      <c r="A557" s="1">
        <v>43950</v>
      </c>
      <c r="B557" s="11">
        <v>0.1</v>
      </c>
      <c r="C557">
        <f t="shared" si="8"/>
        <v>1E-3</v>
      </c>
    </row>
    <row r="558" spans="1:3" x14ac:dyDescent="0.25">
      <c r="A558" s="1">
        <v>43951</v>
      </c>
      <c r="B558" s="11">
        <v>0.09</v>
      </c>
      <c r="C558">
        <f t="shared" si="8"/>
        <v>8.9999999999999998E-4</v>
      </c>
    </row>
    <row r="559" spans="1:3" x14ac:dyDescent="0.25">
      <c r="A559" s="1">
        <v>43952</v>
      </c>
      <c r="B559" s="11">
        <v>0.12</v>
      </c>
      <c r="C559">
        <f t="shared" si="8"/>
        <v>1.1999999999999999E-3</v>
      </c>
    </row>
    <row r="560" spans="1:3" x14ac:dyDescent="0.25">
      <c r="A560" s="1">
        <v>43955</v>
      </c>
      <c r="B560" s="11">
        <v>0.13</v>
      </c>
      <c r="C560">
        <f t="shared" si="8"/>
        <v>1.2999999999999999E-3</v>
      </c>
    </row>
    <row r="561" spans="1:3" x14ac:dyDescent="0.25">
      <c r="A561" s="1">
        <v>43956</v>
      </c>
      <c r="B561" s="11">
        <v>0.13</v>
      </c>
      <c r="C561">
        <f t="shared" si="8"/>
        <v>1.2999999999999999E-3</v>
      </c>
    </row>
    <row r="562" spans="1:3" x14ac:dyDescent="0.25">
      <c r="A562" s="1">
        <v>43957</v>
      </c>
      <c r="B562" s="11">
        <v>0.12</v>
      </c>
      <c r="C562">
        <f t="shared" si="8"/>
        <v>1.1999999999999999E-3</v>
      </c>
    </row>
    <row r="563" spans="1:3" x14ac:dyDescent="0.25">
      <c r="A563" s="1">
        <v>43958</v>
      </c>
      <c r="B563" s="11">
        <v>0.11</v>
      </c>
      <c r="C563">
        <f t="shared" si="8"/>
        <v>1.1000000000000001E-3</v>
      </c>
    </row>
    <row r="564" spans="1:3" x14ac:dyDescent="0.25">
      <c r="A564" s="1">
        <v>43959</v>
      </c>
      <c r="B564" s="11">
        <v>0.12</v>
      </c>
      <c r="C564">
        <f t="shared" si="8"/>
        <v>1.1999999999999999E-3</v>
      </c>
    </row>
    <row r="565" spans="1:3" x14ac:dyDescent="0.25">
      <c r="A565" s="1">
        <v>43962</v>
      </c>
      <c r="B565" s="11">
        <v>0.12</v>
      </c>
      <c r="C565">
        <f t="shared" si="8"/>
        <v>1.1999999999999999E-3</v>
      </c>
    </row>
    <row r="566" spans="1:3" x14ac:dyDescent="0.25">
      <c r="A566" s="1">
        <v>43963</v>
      </c>
      <c r="B566" s="11">
        <v>0.13</v>
      </c>
      <c r="C566">
        <f t="shared" si="8"/>
        <v>1.2999999999999999E-3</v>
      </c>
    </row>
    <row r="567" spans="1:3" x14ac:dyDescent="0.25">
      <c r="A567" s="1">
        <v>43964</v>
      </c>
      <c r="B567" s="11">
        <v>0.13</v>
      </c>
      <c r="C567">
        <f t="shared" si="8"/>
        <v>1.2999999999999999E-3</v>
      </c>
    </row>
    <row r="568" spans="1:3" x14ac:dyDescent="0.25">
      <c r="A568" s="1">
        <v>43965</v>
      </c>
      <c r="B568" s="11">
        <v>0.12</v>
      </c>
      <c r="C568">
        <f t="shared" si="8"/>
        <v>1.1999999999999999E-3</v>
      </c>
    </row>
    <row r="569" spans="1:3" x14ac:dyDescent="0.25">
      <c r="A569" s="1">
        <v>43966</v>
      </c>
      <c r="B569" s="11">
        <v>0.12</v>
      </c>
      <c r="C569">
        <f t="shared" si="8"/>
        <v>1.1999999999999999E-3</v>
      </c>
    </row>
    <row r="570" spans="1:3" x14ac:dyDescent="0.25">
      <c r="A570" s="1">
        <v>43969</v>
      </c>
      <c r="B570" s="11">
        <v>0.13</v>
      </c>
      <c r="C570">
        <f t="shared" si="8"/>
        <v>1.2999999999999999E-3</v>
      </c>
    </row>
    <row r="571" spans="1:3" x14ac:dyDescent="0.25">
      <c r="A571" s="1">
        <v>43970</v>
      </c>
      <c r="B571" s="11">
        <v>0.13</v>
      </c>
      <c r="C571">
        <f t="shared" si="8"/>
        <v>1.2999999999999999E-3</v>
      </c>
    </row>
    <row r="572" spans="1:3" x14ac:dyDescent="0.25">
      <c r="A572" s="1">
        <v>43971</v>
      </c>
      <c r="B572" s="11">
        <v>0.12</v>
      </c>
      <c r="C572">
        <f t="shared" si="8"/>
        <v>1.1999999999999999E-3</v>
      </c>
    </row>
    <row r="573" spans="1:3" x14ac:dyDescent="0.25">
      <c r="A573" s="1">
        <v>43972</v>
      </c>
      <c r="B573" s="11">
        <v>0.12</v>
      </c>
      <c r="C573">
        <f t="shared" si="8"/>
        <v>1.1999999999999999E-3</v>
      </c>
    </row>
    <row r="574" spans="1:3" x14ac:dyDescent="0.25">
      <c r="A574" s="1">
        <v>43973</v>
      </c>
      <c r="B574" s="11">
        <v>0.12</v>
      </c>
      <c r="C574">
        <f t="shared" si="8"/>
        <v>1.1999999999999999E-3</v>
      </c>
    </row>
    <row r="575" spans="1:3" x14ac:dyDescent="0.25">
      <c r="A575" s="1">
        <v>43976</v>
      </c>
      <c r="B575" s="12" t="e">
        <f>NA()</f>
        <v>#N/A</v>
      </c>
      <c r="C575" t="e">
        <f t="shared" si="8"/>
        <v>#N/A</v>
      </c>
    </row>
    <row r="576" spans="1:3" x14ac:dyDescent="0.25">
      <c r="A576" s="1">
        <v>43977</v>
      </c>
      <c r="B576" s="11">
        <v>0.14000000000000001</v>
      </c>
      <c r="C576">
        <f t="shared" si="8"/>
        <v>1.4000000000000002E-3</v>
      </c>
    </row>
    <row r="577" spans="1:3" x14ac:dyDescent="0.25">
      <c r="A577" s="1">
        <v>43978</v>
      </c>
      <c r="B577" s="11">
        <v>0.15</v>
      </c>
      <c r="C577">
        <f t="shared" si="8"/>
        <v>1.5E-3</v>
      </c>
    </row>
    <row r="578" spans="1:3" x14ac:dyDescent="0.25">
      <c r="A578" s="1">
        <v>43979</v>
      </c>
      <c r="B578" s="11">
        <v>0.15</v>
      </c>
      <c r="C578">
        <f t="shared" ref="C578:C641" si="9">B578/100</f>
        <v>1.5E-3</v>
      </c>
    </row>
    <row r="579" spans="1:3" x14ac:dyDescent="0.25">
      <c r="A579" s="1">
        <v>43980</v>
      </c>
      <c r="B579" s="11">
        <v>0.14000000000000001</v>
      </c>
      <c r="C579">
        <f t="shared" si="9"/>
        <v>1.4000000000000002E-3</v>
      </c>
    </row>
    <row r="580" spans="1:3" x14ac:dyDescent="0.25">
      <c r="A580" s="1">
        <v>43983</v>
      </c>
      <c r="B580" s="11">
        <v>0.14000000000000001</v>
      </c>
      <c r="C580">
        <f t="shared" si="9"/>
        <v>1.4000000000000002E-3</v>
      </c>
    </row>
    <row r="581" spans="1:3" x14ac:dyDescent="0.25">
      <c r="A581" s="1">
        <v>43984</v>
      </c>
      <c r="B581" s="11">
        <v>0.15</v>
      </c>
      <c r="C581">
        <f t="shared" si="9"/>
        <v>1.5E-3</v>
      </c>
    </row>
    <row r="582" spans="1:3" x14ac:dyDescent="0.25">
      <c r="A582" s="1">
        <v>43985</v>
      </c>
      <c r="B582" s="11">
        <v>0.16</v>
      </c>
      <c r="C582">
        <f t="shared" si="9"/>
        <v>1.6000000000000001E-3</v>
      </c>
    </row>
    <row r="583" spans="1:3" x14ac:dyDescent="0.25">
      <c r="A583" s="1">
        <v>43986</v>
      </c>
      <c r="B583" s="11">
        <v>0.15</v>
      </c>
      <c r="C583">
        <f t="shared" si="9"/>
        <v>1.5E-3</v>
      </c>
    </row>
    <row r="584" spans="1:3" x14ac:dyDescent="0.25">
      <c r="A584" s="1">
        <v>43987</v>
      </c>
      <c r="B584" s="11">
        <v>0.15</v>
      </c>
      <c r="C584">
        <f t="shared" si="9"/>
        <v>1.5E-3</v>
      </c>
    </row>
    <row r="585" spans="1:3" x14ac:dyDescent="0.25">
      <c r="A585" s="1">
        <v>43990</v>
      </c>
      <c r="B585" s="11">
        <v>0.17</v>
      </c>
      <c r="C585">
        <f t="shared" si="9"/>
        <v>1.7000000000000001E-3</v>
      </c>
    </row>
    <row r="586" spans="1:3" x14ac:dyDescent="0.25">
      <c r="A586" s="1">
        <v>43991</v>
      </c>
      <c r="B586" s="11">
        <v>0.19</v>
      </c>
      <c r="C586">
        <f t="shared" si="9"/>
        <v>1.9E-3</v>
      </c>
    </row>
    <row r="587" spans="1:3" x14ac:dyDescent="0.25">
      <c r="A587" s="1">
        <v>43992</v>
      </c>
      <c r="B587" s="11">
        <v>0.17</v>
      </c>
      <c r="C587">
        <f t="shared" si="9"/>
        <v>1.7000000000000001E-3</v>
      </c>
    </row>
    <row r="588" spans="1:3" x14ac:dyDescent="0.25">
      <c r="A588" s="1">
        <v>43993</v>
      </c>
      <c r="B588" s="11">
        <v>0.17</v>
      </c>
      <c r="C588">
        <f t="shared" si="9"/>
        <v>1.7000000000000001E-3</v>
      </c>
    </row>
    <row r="589" spans="1:3" x14ac:dyDescent="0.25">
      <c r="A589" s="1">
        <v>43994</v>
      </c>
      <c r="B589" s="11">
        <v>0.16</v>
      </c>
      <c r="C589">
        <f t="shared" si="9"/>
        <v>1.6000000000000001E-3</v>
      </c>
    </row>
    <row r="590" spans="1:3" x14ac:dyDescent="0.25">
      <c r="A590" s="1">
        <v>43997</v>
      </c>
      <c r="B590" s="11">
        <v>0.18</v>
      </c>
      <c r="C590">
        <f t="shared" si="9"/>
        <v>1.8E-3</v>
      </c>
    </row>
    <row r="591" spans="1:3" x14ac:dyDescent="0.25">
      <c r="A591" s="1">
        <v>43998</v>
      </c>
      <c r="B591" s="11">
        <v>0.17</v>
      </c>
      <c r="C591">
        <f t="shared" si="9"/>
        <v>1.7000000000000001E-3</v>
      </c>
    </row>
    <row r="592" spans="1:3" x14ac:dyDescent="0.25">
      <c r="A592" s="1">
        <v>43999</v>
      </c>
      <c r="B592" s="11">
        <v>0.17</v>
      </c>
      <c r="C592">
        <f t="shared" si="9"/>
        <v>1.7000000000000001E-3</v>
      </c>
    </row>
    <row r="593" spans="1:3" x14ac:dyDescent="0.25">
      <c r="A593" s="1">
        <v>44000</v>
      </c>
      <c r="B593" s="11">
        <v>0.16</v>
      </c>
      <c r="C593">
        <f t="shared" si="9"/>
        <v>1.6000000000000001E-3</v>
      </c>
    </row>
    <row r="594" spans="1:3" x14ac:dyDescent="0.25">
      <c r="A594" s="1">
        <v>44001</v>
      </c>
      <c r="B594" s="11">
        <v>0.15</v>
      </c>
      <c r="C594">
        <f t="shared" si="9"/>
        <v>1.5E-3</v>
      </c>
    </row>
    <row r="595" spans="1:3" x14ac:dyDescent="0.25">
      <c r="A595" s="1">
        <v>44004</v>
      </c>
      <c r="B595" s="11">
        <v>0.16</v>
      </c>
      <c r="C595">
        <f t="shared" si="9"/>
        <v>1.6000000000000001E-3</v>
      </c>
    </row>
    <row r="596" spans="1:3" x14ac:dyDescent="0.25">
      <c r="A596" s="1">
        <v>44005</v>
      </c>
      <c r="B596" s="11">
        <v>0.16</v>
      </c>
      <c r="C596">
        <f t="shared" si="9"/>
        <v>1.6000000000000001E-3</v>
      </c>
    </row>
    <row r="597" spans="1:3" x14ac:dyDescent="0.25">
      <c r="A597" s="1">
        <v>44006</v>
      </c>
      <c r="B597" s="11">
        <v>0.15</v>
      </c>
      <c r="C597">
        <f t="shared" si="9"/>
        <v>1.5E-3</v>
      </c>
    </row>
    <row r="598" spans="1:3" x14ac:dyDescent="0.25">
      <c r="A598" s="1">
        <v>44007</v>
      </c>
      <c r="B598" s="11">
        <v>0.16</v>
      </c>
      <c r="C598">
        <f t="shared" si="9"/>
        <v>1.6000000000000001E-3</v>
      </c>
    </row>
    <row r="599" spans="1:3" x14ac:dyDescent="0.25">
      <c r="A599" s="1">
        <v>44008</v>
      </c>
      <c r="B599" s="11">
        <v>0.14000000000000001</v>
      </c>
      <c r="C599">
        <f t="shared" si="9"/>
        <v>1.4000000000000002E-3</v>
      </c>
    </row>
    <row r="600" spans="1:3" x14ac:dyDescent="0.25">
      <c r="A600" s="1">
        <v>44011</v>
      </c>
      <c r="B600" s="11">
        <v>0.14000000000000001</v>
      </c>
      <c r="C600">
        <f t="shared" si="9"/>
        <v>1.4000000000000002E-3</v>
      </c>
    </row>
    <row r="601" spans="1:3" x14ac:dyDescent="0.25">
      <c r="A601" s="1">
        <v>44012</v>
      </c>
      <c r="B601" s="11">
        <v>0.16</v>
      </c>
      <c r="C601">
        <f t="shared" si="9"/>
        <v>1.6000000000000001E-3</v>
      </c>
    </row>
    <row r="602" spans="1:3" x14ac:dyDescent="0.25">
      <c r="A602" s="1">
        <v>44013</v>
      </c>
      <c r="B602" s="11">
        <v>0.14000000000000001</v>
      </c>
      <c r="C602">
        <f t="shared" si="9"/>
        <v>1.4000000000000002E-3</v>
      </c>
    </row>
    <row r="603" spans="1:3" x14ac:dyDescent="0.25">
      <c r="A603" s="1">
        <v>44014</v>
      </c>
      <c r="B603" s="11">
        <v>0.14000000000000001</v>
      </c>
      <c r="C603">
        <f t="shared" si="9"/>
        <v>1.4000000000000002E-3</v>
      </c>
    </row>
    <row r="604" spans="1:3" x14ac:dyDescent="0.25">
      <c r="A604" s="1">
        <v>44015</v>
      </c>
      <c r="B604" s="12" t="e">
        <f>NA()</f>
        <v>#N/A</v>
      </c>
      <c r="C604" t="e">
        <f t="shared" si="9"/>
        <v>#N/A</v>
      </c>
    </row>
    <row r="605" spans="1:3" x14ac:dyDescent="0.25">
      <c r="A605" s="1">
        <v>44018</v>
      </c>
      <c r="B605" s="11">
        <v>0.15</v>
      </c>
      <c r="C605">
        <f t="shared" si="9"/>
        <v>1.5E-3</v>
      </c>
    </row>
    <row r="606" spans="1:3" x14ac:dyDescent="0.25">
      <c r="A606" s="1">
        <v>44019</v>
      </c>
      <c r="B606" s="11">
        <v>0.15</v>
      </c>
      <c r="C606">
        <f t="shared" si="9"/>
        <v>1.5E-3</v>
      </c>
    </row>
    <row r="607" spans="1:3" x14ac:dyDescent="0.25">
      <c r="A607" s="1">
        <v>44020</v>
      </c>
      <c r="B607" s="11">
        <v>0.15</v>
      </c>
      <c r="C607">
        <f t="shared" si="9"/>
        <v>1.5E-3</v>
      </c>
    </row>
    <row r="608" spans="1:3" x14ac:dyDescent="0.25">
      <c r="A608" s="1">
        <v>44021</v>
      </c>
      <c r="B608" s="11">
        <v>0.13</v>
      </c>
      <c r="C608">
        <f t="shared" si="9"/>
        <v>1.2999999999999999E-3</v>
      </c>
    </row>
    <row r="609" spans="1:3" x14ac:dyDescent="0.25">
      <c r="A609" s="1">
        <v>44022</v>
      </c>
      <c r="B609" s="11">
        <v>0.13</v>
      </c>
      <c r="C609">
        <f t="shared" si="9"/>
        <v>1.2999999999999999E-3</v>
      </c>
    </row>
    <row r="610" spans="1:3" x14ac:dyDescent="0.25">
      <c r="A610" s="1">
        <v>44025</v>
      </c>
      <c r="B610" s="11">
        <v>0.14000000000000001</v>
      </c>
      <c r="C610">
        <f t="shared" si="9"/>
        <v>1.4000000000000002E-3</v>
      </c>
    </row>
    <row r="611" spans="1:3" x14ac:dyDescent="0.25">
      <c r="A611" s="1">
        <v>44026</v>
      </c>
      <c r="B611" s="11">
        <v>0.15</v>
      </c>
      <c r="C611">
        <f t="shared" si="9"/>
        <v>1.5E-3</v>
      </c>
    </row>
    <row r="612" spans="1:3" x14ac:dyDescent="0.25">
      <c r="A612" s="1">
        <v>44027</v>
      </c>
      <c r="B612" s="11">
        <v>0.16</v>
      </c>
      <c r="C612">
        <f t="shared" si="9"/>
        <v>1.6000000000000001E-3</v>
      </c>
    </row>
    <row r="613" spans="1:3" x14ac:dyDescent="0.25">
      <c r="A613" s="1">
        <v>44028</v>
      </c>
      <c r="B613" s="11">
        <v>0.11</v>
      </c>
      <c r="C613">
        <f t="shared" si="9"/>
        <v>1.1000000000000001E-3</v>
      </c>
    </row>
    <row r="614" spans="1:3" x14ac:dyDescent="0.25">
      <c r="A614" s="1">
        <v>44029</v>
      </c>
      <c r="B614" s="11">
        <v>0.11</v>
      </c>
      <c r="C614">
        <f t="shared" si="9"/>
        <v>1.1000000000000001E-3</v>
      </c>
    </row>
    <row r="615" spans="1:3" x14ac:dyDescent="0.25">
      <c r="A615" s="1">
        <v>44032</v>
      </c>
      <c r="B615" s="11">
        <v>0.13</v>
      </c>
      <c r="C615">
        <f t="shared" si="9"/>
        <v>1.2999999999999999E-3</v>
      </c>
    </row>
    <row r="616" spans="1:3" x14ac:dyDescent="0.25">
      <c r="A616" s="1">
        <v>44033</v>
      </c>
      <c r="B616" s="11">
        <v>0.13</v>
      </c>
      <c r="C616">
        <f t="shared" si="9"/>
        <v>1.2999999999999999E-3</v>
      </c>
    </row>
    <row r="617" spans="1:3" x14ac:dyDescent="0.25">
      <c r="A617" s="1">
        <v>44034</v>
      </c>
      <c r="B617" s="11">
        <v>0.13</v>
      </c>
      <c r="C617">
        <f t="shared" si="9"/>
        <v>1.2999999999999999E-3</v>
      </c>
    </row>
    <row r="618" spans="1:3" x14ac:dyDescent="0.25">
      <c r="A618" s="1">
        <v>44035</v>
      </c>
      <c r="B618" s="11">
        <v>0.12</v>
      </c>
      <c r="C618">
        <f t="shared" si="9"/>
        <v>1.1999999999999999E-3</v>
      </c>
    </row>
    <row r="619" spans="1:3" x14ac:dyDescent="0.25">
      <c r="A619" s="1">
        <v>44036</v>
      </c>
      <c r="B619" s="11">
        <v>0.11</v>
      </c>
      <c r="C619">
        <f t="shared" si="9"/>
        <v>1.1000000000000001E-3</v>
      </c>
    </row>
    <row r="620" spans="1:3" x14ac:dyDescent="0.25">
      <c r="A620" s="1">
        <v>44039</v>
      </c>
      <c r="B620" s="11">
        <v>0.11</v>
      </c>
      <c r="C620">
        <f t="shared" si="9"/>
        <v>1.1000000000000001E-3</v>
      </c>
    </row>
    <row r="621" spans="1:3" x14ac:dyDescent="0.25">
      <c r="A621" s="1">
        <v>44040</v>
      </c>
      <c r="B621" s="11">
        <v>0.11</v>
      </c>
      <c r="C621">
        <f t="shared" si="9"/>
        <v>1.1000000000000001E-3</v>
      </c>
    </row>
    <row r="622" spans="1:3" x14ac:dyDescent="0.25">
      <c r="A622" s="1">
        <v>44041</v>
      </c>
      <c r="B622" s="11">
        <v>0.11</v>
      </c>
      <c r="C622">
        <f t="shared" si="9"/>
        <v>1.1000000000000001E-3</v>
      </c>
    </row>
    <row r="623" spans="1:3" x14ac:dyDescent="0.25">
      <c r="A623" s="1">
        <v>44042</v>
      </c>
      <c r="B623" s="11">
        <v>0.09</v>
      </c>
      <c r="C623">
        <f t="shared" si="9"/>
        <v>8.9999999999999998E-4</v>
      </c>
    </row>
    <row r="624" spans="1:3" x14ac:dyDescent="0.25">
      <c r="A624" s="1">
        <v>44043</v>
      </c>
      <c r="B624" s="11">
        <v>0.09</v>
      </c>
      <c r="C624">
        <f t="shared" si="9"/>
        <v>8.9999999999999998E-4</v>
      </c>
    </row>
    <row r="625" spans="1:3" x14ac:dyDescent="0.25">
      <c r="A625" s="1">
        <v>44046</v>
      </c>
      <c r="B625" s="11">
        <v>0.1</v>
      </c>
      <c r="C625">
        <f t="shared" si="9"/>
        <v>1E-3</v>
      </c>
    </row>
    <row r="626" spans="1:3" x14ac:dyDescent="0.25">
      <c r="A626" s="1">
        <v>44047</v>
      </c>
      <c r="B626" s="11">
        <v>0.09</v>
      </c>
      <c r="C626">
        <f t="shared" si="9"/>
        <v>8.9999999999999998E-4</v>
      </c>
    </row>
    <row r="627" spans="1:3" x14ac:dyDescent="0.25">
      <c r="A627" s="1">
        <v>44048</v>
      </c>
      <c r="B627" s="11">
        <v>0.1</v>
      </c>
      <c r="C627">
        <f t="shared" si="9"/>
        <v>1E-3</v>
      </c>
    </row>
    <row r="628" spans="1:3" x14ac:dyDescent="0.25">
      <c r="A628" s="1">
        <v>44049</v>
      </c>
      <c r="B628" s="11">
        <v>0.1</v>
      </c>
      <c r="C628">
        <f t="shared" si="9"/>
        <v>1E-3</v>
      </c>
    </row>
    <row r="629" spans="1:3" x14ac:dyDescent="0.25">
      <c r="A629" s="1">
        <v>44050</v>
      </c>
      <c r="B629" s="11">
        <v>0.1</v>
      </c>
      <c r="C629">
        <f t="shared" si="9"/>
        <v>1E-3</v>
      </c>
    </row>
    <row r="630" spans="1:3" x14ac:dyDescent="0.25">
      <c r="A630" s="1">
        <v>44053</v>
      </c>
      <c r="B630" s="11">
        <v>0.11</v>
      </c>
      <c r="C630">
        <f t="shared" si="9"/>
        <v>1.1000000000000001E-3</v>
      </c>
    </row>
    <row r="631" spans="1:3" x14ac:dyDescent="0.25">
      <c r="A631" s="1">
        <v>44054</v>
      </c>
      <c r="B631" s="11">
        <v>0.11</v>
      </c>
      <c r="C631">
        <f t="shared" si="9"/>
        <v>1.1000000000000001E-3</v>
      </c>
    </row>
    <row r="632" spans="1:3" x14ac:dyDescent="0.25">
      <c r="A632" s="1">
        <v>44055</v>
      </c>
      <c r="B632" s="11">
        <v>0.11</v>
      </c>
      <c r="C632">
        <f t="shared" si="9"/>
        <v>1.1000000000000001E-3</v>
      </c>
    </row>
    <row r="633" spans="1:3" x14ac:dyDescent="0.25">
      <c r="A633" s="1">
        <v>44056</v>
      </c>
      <c r="B633" s="11">
        <v>0.1</v>
      </c>
      <c r="C633">
        <f t="shared" si="9"/>
        <v>1E-3</v>
      </c>
    </row>
    <row r="634" spans="1:3" x14ac:dyDescent="0.25">
      <c r="A634" s="1">
        <v>44057</v>
      </c>
      <c r="B634" s="11">
        <v>0.1</v>
      </c>
      <c r="C634">
        <f t="shared" si="9"/>
        <v>1E-3</v>
      </c>
    </row>
    <row r="635" spans="1:3" x14ac:dyDescent="0.25">
      <c r="A635" s="1">
        <v>44060</v>
      </c>
      <c r="B635" s="11">
        <v>0.1</v>
      </c>
      <c r="C635">
        <f t="shared" si="9"/>
        <v>1E-3</v>
      </c>
    </row>
    <row r="636" spans="1:3" x14ac:dyDescent="0.25">
      <c r="A636" s="1">
        <v>44061</v>
      </c>
      <c r="B636" s="11">
        <v>0.09</v>
      </c>
      <c r="C636">
        <f t="shared" si="9"/>
        <v>8.9999999999999998E-4</v>
      </c>
    </row>
    <row r="637" spans="1:3" x14ac:dyDescent="0.25">
      <c r="A637" s="1">
        <v>44062</v>
      </c>
      <c r="B637" s="11">
        <v>0.11</v>
      </c>
      <c r="C637">
        <f t="shared" si="9"/>
        <v>1.1000000000000001E-3</v>
      </c>
    </row>
    <row r="638" spans="1:3" x14ac:dyDescent="0.25">
      <c r="A638" s="1">
        <v>44063</v>
      </c>
      <c r="B638" s="11">
        <v>0.11</v>
      </c>
      <c r="C638">
        <f t="shared" si="9"/>
        <v>1.1000000000000001E-3</v>
      </c>
    </row>
    <row r="639" spans="1:3" x14ac:dyDescent="0.25">
      <c r="A639" s="1">
        <v>44064</v>
      </c>
      <c r="B639" s="11">
        <v>0.1</v>
      </c>
      <c r="C639">
        <f t="shared" si="9"/>
        <v>1E-3</v>
      </c>
    </row>
    <row r="640" spans="1:3" x14ac:dyDescent="0.25">
      <c r="A640" s="1">
        <v>44067</v>
      </c>
      <c r="B640" s="11">
        <v>0.12</v>
      </c>
      <c r="C640">
        <f t="shared" si="9"/>
        <v>1.1999999999999999E-3</v>
      </c>
    </row>
    <row r="641" spans="1:3" x14ac:dyDescent="0.25">
      <c r="A641" s="1">
        <v>44068</v>
      </c>
      <c r="B641" s="11">
        <v>0.11</v>
      </c>
      <c r="C641">
        <f t="shared" si="9"/>
        <v>1.1000000000000001E-3</v>
      </c>
    </row>
    <row r="642" spans="1:3" x14ac:dyDescent="0.25">
      <c r="A642" s="1">
        <v>44069</v>
      </c>
      <c r="B642" s="11">
        <v>0.11</v>
      </c>
      <c r="C642">
        <f t="shared" ref="C642:C705" si="10">B642/100</f>
        <v>1.1000000000000001E-3</v>
      </c>
    </row>
    <row r="643" spans="1:3" x14ac:dyDescent="0.25">
      <c r="A643" s="1">
        <v>44070</v>
      </c>
      <c r="B643" s="11">
        <v>0.11</v>
      </c>
      <c r="C643">
        <f t="shared" si="10"/>
        <v>1.1000000000000001E-3</v>
      </c>
    </row>
    <row r="644" spans="1:3" x14ac:dyDescent="0.25">
      <c r="A644" s="1">
        <v>44071</v>
      </c>
      <c r="B644" s="11">
        <v>0.1</v>
      </c>
      <c r="C644">
        <f t="shared" si="10"/>
        <v>1E-3</v>
      </c>
    </row>
    <row r="645" spans="1:3" x14ac:dyDescent="0.25">
      <c r="A645" s="1">
        <v>44074</v>
      </c>
      <c r="B645" s="11">
        <v>0.11</v>
      </c>
      <c r="C645">
        <f t="shared" si="10"/>
        <v>1.1000000000000001E-3</v>
      </c>
    </row>
    <row r="646" spans="1:3" x14ac:dyDescent="0.25">
      <c r="A646" s="1">
        <v>44075</v>
      </c>
      <c r="B646" s="11">
        <v>0.12</v>
      </c>
      <c r="C646">
        <f t="shared" si="10"/>
        <v>1.1999999999999999E-3</v>
      </c>
    </row>
    <row r="647" spans="1:3" x14ac:dyDescent="0.25">
      <c r="A647" s="1">
        <v>44076</v>
      </c>
      <c r="B647" s="11">
        <v>0.12</v>
      </c>
      <c r="C647">
        <f t="shared" si="10"/>
        <v>1.1999999999999999E-3</v>
      </c>
    </row>
    <row r="648" spans="1:3" x14ac:dyDescent="0.25">
      <c r="A648" s="1">
        <v>44077</v>
      </c>
      <c r="B648" s="11">
        <v>0.11</v>
      </c>
      <c r="C648">
        <f t="shared" si="10"/>
        <v>1.1000000000000001E-3</v>
      </c>
    </row>
    <row r="649" spans="1:3" x14ac:dyDescent="0.25">
      <c r="A649" s="1">
        <v>44078</v>
      </c>
      <c r="B649" s="11">
        <v>0.11</v>
      </c>
      <c r="C649">
        <f t="shared" si="10"/>
        <v>1.1000000000000001E-3</v>
      </c>
    </row>
    <row r="650" spans="1:3" x14ac:dyDescent="0.25">
      <c r="A650" s="1">
        <v>44081</v>
      </c>
      <c r="B650" s="12" t="e">
        <f>NA()</f>
        <v>#N/A</v>
      </c>
      <c r="C650" t="e">
        <f t="shared" si="10"/>
        <v>#N/A</v>
      </c>
    </row>
    <row r="651" spans="1:3" x14ac:dyDescent="0.25">
      <c r="A651" s="1">
        <v>44082</v>
      </c>
      <c r="B651" s="11">
        <v>0.13</v>
      </c>
      <c r="C651">
        <f t="shared" si="10"/>
        <v>1.2999999999999999E-3</v>
      </c>
    </row>
    <row r="652" spans="1:3" x14ac:dyDescent="0.25">
      <c r="A652" s="1">
        <v>44083</v>
      </c>
      <c r="B652" s="11">
        <v>0.12</v>
      </c>
      <c r="C652">
        <f t="shared" si="10"/>
        <v>1.1999999999999999E-3</v>
      </c>
    </row>
    <row r="653" spans="1:3" x14ac:dyDescent="0.25">
      <c r="A653" s="1">
        <v>44084</v>
      </c>
      <c r="B653" s="11">
        <v>0.12</v>
      </c>
      <c r="C653">
        <f t="shared" si="10"/>
        <v>1.1999999999999999E-3</v>
      </c>
    </row>
    <row r="654" spans="1:3" x14ac:dyDescent="0.25">
      <c r="A654" s="1">
        <v>44085</v>
      </c>
      <c r="B654" s="11">
        <v>0.11</v>
      </c>
      <c r="C654">
        <f t="shared" si="10"/>
        <v>1.1000000000000001E-3</v>
      </c>
    </row>
    <row r="655" spans="1:3" x14ac:dyDescent="0.25">
      <c r="A655" s="1">
        <v>44088</v>
      </c>
      <c r="B655" s="11">
        <v>0.11</v>
      </c>
      <c r="C655">
        <f t="shared" si="10"/>
        <v>1.1000000000000001E-3</v>
      </c>
    </row>
    <row r="656" spans="1:3" x14ac:dyDescent="0.25">
      <c r="A656" s="1">
        <v>44089</v>
      </c>
      <c r="B656" s="11">
        <v>0.11</v>
      </c>
      <c r="C656">
        <f t="shared" si="10"/>
        <v>1.1000000000000001E-3</v>
      </c>
    </row>
    <row r="657" spans="1:3" x14ac:dyDescent="0.25">
      <c r="A657" s="1">
        <v>44090</v>
      </c>
      <c r="B657" s="11">
        <v>0.12</v>
      </c>
      <c r="C657">
        <f t="shared" si="10"/>
        <v>1.1999999999999999E-3</v>
      </c>
    </row>
    <row r="658" spans="1:3" x14ac:dyDescent="0.25">
      <c r="A658" s="1">
        <v>44091</v>
      </c>
      <c r="B658" s="11">
        <v>0.09</v>
      </c>
      <c r="C658">
        <f t="shared" si="10"/>
        <v>8.9999999999999998E-4</v>
      </c>
    </row>
    <row r="659" spans="1:3" x14ac:dyDescent="0.25">
      <c r="A659" s="1">
        <v>44092</v>
      </c>
      <c r="B659" s="11">
        <v>0.1</v>
      </c>
      <c r="C659">
        <f t="shared" si="10"/>
        <v>1E-3</v>
      </c>
    </row>
    <row r="660" spans="1:3" x14ac:dyDescent="0.25">
      <c r="A660" s="1">
        <v>44095</v>
      </c>
      <c r="B660" s="11">
        <v>0.1</v>
      </c>
      <c r="C660">
        <f t="shared" si="10"/>
        <v>1E-3</v>
      </c>
    </row>
    <row r="661" spans="1:3" x14ac:dyDescent="0.25">
      <c r="A661" s="1">
        <v>44096</v>
      </c>
      <c r="B661" s="11">
        <v>0.1</v>
      </c>
      <c r="C661">
        <f t="shared" si="10"/>
        <v>1E-3</v>
      </c>
    </row>
    <row r="662" spans="1:3" x14ac:dyDescent="0.25">
      <c r="A662" s="1">
        <v>44097</v>
      </c>
      <c r="B662" s="11">
        <v>0.11</v>
      </c>
      <c r="C662">
        <f t="shared" si="10"/>
        <v>1.1000000000000001E-3</v>
      </c>
    </row>
    <row r="663" spans="1:3" x14ac:dyDescent="0.25">
      <c r="A663" s="1">
        <v>44098</v>
      </c>
      <c r="B663" s="11">
        <v>0.1</v>
      </c>
      <c r="C663">
        <f t="shared" si="10"/>
        <v>1E-3</v>
      </c>
    </row>
    <row r="664" spans="1:3" x14ac:dyDescent="0.25">
      <c r="A664" s="1">
        <v>44099</v>
      </c>
      <c r="B664" s="11">
        <v>0.1</v>
      </c>
      <c r="C664">
        <f t="shared" si="10"/>
        <v>1E-3</v>
      </c>
    </row>
    <row r="665" spans="1:3" x14ac:dyDescent="0.25">
      <c r="A665" s="1">
        <v>44102</v>
      </c>
      <c r="B665" s="11">
        <v>0.11</v>
      </c>
      <c r="C665">
        <f t="shared" si="10"/>
        <v>1.1000000000000001E-3</v>
      </c>
    </row>
    <row r="666" spans="1:3" x14ac:dyDescent="0.25">
      <c r="A666" s="1">
        <v>44103</v>
      </c>
      <c r="B666" s="11">
        <v>0.09</v>
      </c>
      <c r="C666">
        <f t="shared" si="10"/>
        <v>8.9999999999999998E-4</v>
      </c>
    </row>
    <row r="667" spans="1:3" x14ac:dyDescent="0.25">
      <c r="A667" s="1">
        <v>44104</v>
      </c>
      <c r="B667" s="11">
        <v>0.1</v>
      </c>
      <c r="C667">
        <f t="shared" si="10"/>
        <v>1E-3</v>
      </c>
    </row>
    <row r="668" spans="1:3" x14ac:dyDescent="0.25">
      <c r="A668" s="1">
        <v>44105</v>
      </c>
      <c r="B668" s="11">
        <v>0.09</v>
      </c>
      <c r="C668">
        <f t="shared" si="10"/>
        <v>8.9999999999999998E-4</v>
      </c>
    </row>
    <row r="669" spans="1:3" x14ac:dyDescent="0.25">
      <c r="A669" s="1">
        <v>44106</v>
      </c>
      <c r="B669" s="11">
        <v>0.09</v>
      </c>
      <c r="C669">
        <f t="shared" si="10"/>
        <v>8.9999999999999998E-4</v>
      </c>
    </row>
    <row r="670" spans="1:3" x14ac:dyDescent="0.25">
      <c r="A670" s="1">
        <v>44109</v>
      </c>
      <c r="B670" s="11">
        <v>0.1</v>
      </c>
      <c r="C670">
        <f t="shared" si="10"/>
        <v>1E-3</v>
      </c>
    </row>
    <row r="671" spans="1:3" x14ac:dyDescent="0.25">
      <c r="A671" s="1">
        <v>44110</v>
      </c>
      <c r="B671" s="11">
        <v>0.1</v>
      </c>
      <c r="C671">
        <f t="shared" si="10"/>
        <v>1E-3</v>
      </c>
    </row>
    <row r="672" spans="1:3" x14ac:dyDescent="0.25">
      <c r="A672" s="1">
        <v>44111</v>
      </c>
      <c r="B672" s="11">
        <v>0.1</v>
      </c>
      <c r="C672">
        <f t="shared" si="10"/>
        <v>1E-3</v>
      </c>
    </row>
    <row r="673" spans="1:3" x14ac:dyDescent="0.25">
      <c r="A673" s="1">
        <v>44112</v>
      </c>
      <c r="B673" s="11">
        <v>0.09</v>
      </c>
      <c r="C673">
        <f t="shared" si="10"/>
        <v>8.9999999999999998E-4</v>
      </c>
    </row>
    <row r="674" spans="1:3" x14ac:dyDescent="0.25">
      <c r="A674" s="1">
        <v>44113</v>
      </c>
      <c r="B674" s="11">
        <v>0.1</v>
      </c>
      <c r="C674">
        <f t="shared" si="10"/>
        <v>1E-3</v>
      </c>
    </row>
    <row r="675" spans="1:3" x14ac:dyDescent="0.25">
      <c r="A675" s="1">
        <v>44116</v>
      </c>
      <c r="B675" s="12" t="e">
        <f>NA()</f>
        <v>#N/A</v>
      </c>
      <c r="C675" t="e">
        <f t="shared" si="10"/>
        <v>#N/A</v>
      </c>
    </row>
    <row r="676" spans="1:3" x14ac:dyDescent="0.25">
      <c r="A676" s="1">
        <v>44117</v>
      </c>
      <c r="B676" s="11">
        <v>0.11</v>
      </c>
      <c r="C676">
        <f t="shared" si="10"/>
        <v>1.1000000000000001E-3</v>
      </c>
    </row>
    <row r="677" spans="1:3" x14ac:dyDescent="0.25">
      <c r="A677" s="1">
        <v>44118</v>
      </c>
      <c r="B677" s="11">
        <v>0.12</v>
      </c>
      <c r="C677">
        <f t="shared" si="10"/>
        <v>1.1999999999999999E-3</v>
      </c>
    </row>
    <row r="678" spans="1:3" x14ac:dyDescent="0.25">
      <c r="A678" s="1">
        <v>44119</v>
      </c>
      <c r="B678" s="11">
        <v>0.11</v>
      </c>
      <c r="C678">
        <f t="shared" si="10"/>
        <v>1.1000000000000001E-3</v>
      </c>
    </row>
    <row r="679" spans="1:3" x14ac:dyDescent="0.25">
      <c r="A679" s="1">
        <v>44120</v>
      </c>
      <c r="B679" s="11">
        <v>0.11</v>
      </c>
      <c r="C679">
        <f t="shared" si="10"/>
        <v>1.1000000000000001E-3</v>
      </c>
    </row>
    <row r="680" spans="1:3" x14ac:dyDescent="0.25">
      <c r="A680" s="1">
        <v>44123</v>
      </c>
      <c r="B680" s="11">
        <v>0.11</v>
      </c>
      <c r="C680">
        <f t="shared" si="10"/>
        <v>1.1000000000000001E-3</v>
      </c>
    </row>
    <row r="681" spans="1:3" x14ac:dyDescent="0.25">
      <c r="A681" s="1">
        <v>44124</v>
      </c>
      <c r="B681" s="11">
        <v>0.1</v>
      </c>
      <c r="C681">
        <f t="shared" si="10"/>
        <v>1E-3</v>
      </c>
    </row>
    <row r="682" spans="1:3" x14ac:dyDescent="0.25">
      <c r="A682" s="1">
        <v>44125</v>
      </c>
      <c r="B682" s="11">
        <v>0.1</v>
      </c>
      <c r="C682">
        <f t="shared" si="10"/>
        <v>1E-3</v>
      </c>
    </row>
    <row r="683" spans="1:3" x14ac:dyDescent="0.25">
      <c r="A683" s="1">
        <v>44126</v>
      </c>
      <c r="B683" s="11">
        <v>0.09</v>
      </c>
      <c r="C683">
        <f t="shared" si="10"/>
        <v>8.9999999999999998E-4</v>
      </c>
    </row>
    <row r="684" spans="1:3" x14ac:dyDescent="0.25">
      <c r="A684" s="1">
        <v>44127</v>
      </c>
      <c r="B684" s="11">
        <v>0.1</v>
      </c>
      <c r="C684">
        <f t="shared" si="10"/>
        <v>1E-3</v>
      </c>
    </row>
    <row r="685" spans="1:3" x14ac:dyDescent="0.25">
      <c r="A685" s="1">
        <v>44130</v>
      </c>
      <c r="B685" s="11">
        <v>0.11</v>
      </c>
      <c r="C685">
        <f t="shared" si="10"/>
        <v>1.1000000000000001E-3</v>
      </c>
    </row>
    <row r="686" spans="1:3" x14ac:dyDescent="0.25">
      <c r="A686" s="1">
        <v>44131</v>
      </c>
      <c r="B686" s="11">
        <v>0.1</v>
      </c>
      <c r="C686">
        <f t="shared" si="10"/>
        <v>1E-3</v>
      </c>
    </row>
    <row r="687" spans="1:3" x14ac:dyDescent="0.25">
      <c r="A687" s="1">
        <v>44132</v>
      </c>
      <c r="B687" s="11">
        <v>0.1</v>
      </c>
      <c r="C687">
        <f t="shared" si="10"/>
        <v>1E-3</v>
      </c>
    </row>
    <row r="688" spans="1:3" x14ac:dyDescent="0.25">
      <c r="A688" s="1">
        <v>44133</v>
      </c>
      <c r="B688" s="11">
        <v>0.09</v>
      </c>
      <c r="C688">
        <f t="shared" si="10"/>
        <v>8.9999999999999998E-4</v>
      </c>
    </row>
    <row r="689" spans="1:3" x14ac:dyDescent="0.25">
      <c r="A689" s="1">
        <v>44134</v>
      </c>
      <c r="B689" s="11">
        <v>0.09</v>
      </c>
      <c r="C689">
        <f t="shared" si="10"/>
        <v>8.9999999999999998E-4</v>
      </c>
    </row>
    <row r="690" spans="1:3" x14ac:dyDescent="0.25">
      <c r="A690" s="1">
        <v>44137</v>
      </c>
      <c r="B690" s="11">
        <v>0.09</v>
      </c>
      <c r="C690">
        <f t="shared" si="10"/>
        <v>8.9999999999999998E-4</v>
      </c>
    </row>
    <row r="691" spans="1:3" x14ac:dyDescent="0.25">
      <c r="A691" s="1">
        <v>44138</v>
      </c>
      <c r="B691" s="11">
        <v>0.1</v>
      </c>
      <c r="C691">
        <f t="shared" si="10"/>
        <v>1E-3</v>
      </c>
    </row>
    <row r="692" spans="1:3" x14ac:dyDescent="0.25">
      <c r="A692" s="1">
        <v>44139</v>
      </c>
      <c r="B692" s="11">
        <v>0.1</v>
      </c>
      <c r="C692">
        <f t="shared" si="10"/>
        <v>1E-3</v>
      </c>
    </row>
    <row r="693" spans="1:3" x14ac:dyDescent="0.25">
      <c r="A693" s="1">
        <v>44140</v>
      </c>
      <c r="B693" s="11">
        <v>0.1</v>
      </c>
      <c r="C693">
        <f t="shared" si="10"/>
        <v>1E-3</v>
      </c>
    </row>
    <row r="694" spans="1:3" x14ac:dyDescent="0.25">
      <c r="A694" s="1">
        <v>44141</v>
      </c>
      <c r="B694" s="11">
        <v>0.1</v>
      </c>
      <c r="C694">
        <f t="shared" si="10"/>
        <v>1E-3</v>
      </c>
    </row>
    <row r="695" spans="1:3" x14ac:dyDescent="0.25">
      <c r="A695" s="1">
        <v>44144</v>
      </c>
      <c r="B695" s="11">
        <v>0.11</v>
      </c>
      <c r="C695">
        <f t="shared" si="10"/>
        <v>1.1000000000000001E-3</v>
      </c>
    </row>
    <row r="696" spans="1:3" x14ac:dyDescent="0.25">
      <c r="A696" s="1">
        <v>44145</v>
      </c>
      <c r="B696" s="11">
        <v>0.1</v>
      </c>
      <c r="C696">
        <f t="shared" si="10"/>
        <v>1E-3</v>
      </c>
    </row>
    <row r="697" spans="1:3" x14ac:dyDescent="0.25">
      <c r="A697" s="1">
        <v>44146</v>
      </c>
      <c r="B697" s="12" t="e">
        <f>NA()</f>
        <v>#N/A</v>
      </c>
      <c r="C697" t="e">
        <f t="shared" si="10"/>
        <v>#N/A</v>
      </c>
    </row>
    <row r="698" spans="1:3" x14ac:dyDescent="0.25">
      <c r="A698" s="1">
        <v>44147</v>
      </c>
      <c r="B698" s="11">
        <v>0.1</v>
      </c>
      <c r="C698">
        <f t="shared" si="10"/>
        <v>1E-3</v>
      </c>
    </row>
    <row r="699" spans="1:3" x14ac:dyDescent="0.25">
      <c r="A699" s="1">
        <v>44148</v>
      </c>
      <c r="B699" s="11">
        <v>0.09</v>
      </c>
      <c r="C699">
        <f t="shared" si="10"/>
        <v>8.9999999999999998E-4</v>
      </c>
    </row>
    <row r="700" spans="1:3" x14ac:dyDescent="0.25">
      <c r="A700" s="1">
        <v>44151</v>
      </c>
      <c r="B700" s="11">
        <v>0.09</v>
      </c>
      <c r="C700">
        <f t="shared" si="10"/>
        <v>8.9999999999999998E-4</v>
      </c>
    </row>
    <row r="701" spans="1:3" x14ac:dyDescent="0.25">
      <c r="A701" s="1">
        <v>44152</v>
      </c>
      <c r="B701" s="11">
        <v>0.09</v>
      </c>
      <c r="C701">
        <f t="shared" si="10"/>
        <v>8.9999999999999998E-4</v>
      </c>
    </row>
    <row r="702" spans="1:3" x14ac:dyDescent="0.25">
      <c r="A702" s="1">
        <v>44153</v>
      </c>
      <c r="B702" s="11">
        <v>0.09</v>
      </c>
      <c r="C702">
        <f t="shared" si="10"/>
        <v>8.9999999999999998E-4</v>
      </c>
    </row>
    <row r="703" spans="1:3" x14ac:dyDescent="0.25">
      <c r="A703" s="1">
        <v>44154</v>
      </c>
      <c r="B703" s="11">
        <v>7.0000000000000007E-2</v>
      </c>
      <c r="C703">
        <f t="shared" si="10"/>
        <v>7.000000000000001E-4</v>
      </c>
    </row>
    <row r="704" spans="1:3" x14ac:dyDescent="0.25">
      <c r="A704" s="1">
        <v>44155</v>
      </c>
      <c r="B704" s="11">
        <v>7.0000000000000007E-2</v>
      </c>
      <c r="C704">
        <f t="shared" si="10"/>
        <v>7.000000000000001E-4</v>
      </c>
    </row>
    <row r="705" spans="1:3" x14ac:dyDescent="0.25">
      <c r="A705" s="1">
        <v>44158</v>
      </c>
      <c r="B705" s="11">
        <v>0.08</v>
      </c>
      <c r="C705">
        <f t="shared" si="10"/>
        <v>8.0000000000000004E-4</v>
      </c>
    </row>
    <row r="706" spans="1:3" x14ac:dyDescent="0.25">
      <c r="A706" s="1">
        <v>44159</v>
      </c>
      <c r="B706" s="11">
        <v>0.09</v>
      </c>
      <c r="C706">
        <f t="shared" ref="C706:C769" si="11">B706/100</f>
        <v>8.9999999999999998E-4</v>
      </c>
    </row>
    <row r="707" spans="1:3" x14ac:dyDescent="0.25">
      <c r="A707" s="1">
        <v>44160</v>
      </c>
      <c r="B707" s="11">
        <v>0.09</v>
      </c>
      <c r="C707">
        <f t="shared" si="11"/>
        <v>8.9999999999999998E-4</v>
      </c>
    </row>
    <row r="708" spans="1:3" x14ac:dyDescent="0.25">
      <c r="A708" s="1">
        <v>44161</v>
      </c>
      <c r="B708" s="12" t="e">
        <f>NA()</f>
        <v>#N/A</v>
      </c>
      <c r="C708" t="e">
        <f t="shared" si="11"/>
        <v>#N/A</v>
      </c>
    </row>
    <row r="709" spans="1:3" x14ac:dyDescent="0.25">
      <c r="A709" s="1">
        <v>44162</v>
      </c>
      <c r="B709" s="11">
        <v>0.09</v>
      </c>
      <c r="C709">
        <f t="shared" si="11"/>
        <v>8.9999999999999998E-4</v>
      </c>
    </row>
    <row r="710" spans="1:3" x14ac:dyDescent="0.25">
      <c r="A710" s="1">
        <v>44165</v>
      </c>
      <c r="B710" s="11">
        <v>0.08</v>
      </c>
      <c r="C710">
        <f t="shared" si="11"/>
        <v>8.0000000000000004E-4</v>
      </c>
    </row>
    <row r="711" spans="1:3" x14ac:dyDescent="0.25">
      <c r="A711" s="1">
        <v>44166</v>
      </c>
      <c r="B711" s="11">
        <v>0.09</v>
      </c>
      <c r="C711">
        <f t="shared" si="11"/>
        <v>8.9999999999999998E-4</v>
      </c>
    </row>
    <row r="712" spans="1:3" x14ac:dyDescent="0.25">
      <c r="A712" s="1">
        <v>44167</v>
      </c>
      <c r="B712" s="11">
        <v>0.09</v>
      </c>
      <c r="C712">
        <f t="shared" si="11"/>
        <v>8.9999999999999998E-4</v>
      </c>
    </row>
    <row r="713" spans="1:3" x14ac:dyDescent="0.25">
      <c r="A713" s="1">
        <v>44168</v>
      </c>
      <c r="B713" s="11">
        <v>0.08</v>
      </c>
      <c r="C713">
        <f t="shared" si="11"/>
        <v>8.0000000000000004E-4</v>
      </c>
    </row>
    <row r="714" spans="1:3" x14ac:dyDescent="0.25">
      <c r="A714" s="1">
        <v>44169</v>
      </c>
      <c r="B714" s="11">
        <v>0.09</v>
      </c>
      <c r="C714">
        <f t="shared" si="11"/>
        <v>8.9999999999999998E-4</v>
      </c>
    </row>
    <row r="715" spans="1:3" x14ac:dyDescent="0.25">
      <c r="A715" s="1">
        <v>44172</v>
      </c>
      <c r="B715" s="11">
        <v>0.08</v>
      </c>
      <c r="C715">
        <f t="shared" si="11"/>
        <v>8.0000000000000004E-4</v>
      </c>
    </row>
    <row r="716" spans="1:3" x14ac:dyDescent="0.25">
      <c r="A716" s="1">
        <v>44173</v>
      </c>
      <c r="B716" s="11">
        <v>0.09</v>
      </c>
      <c r="C716">
        <f t="shared" si="11"/>
        <v>8.9999999999999998E-4</v>
      </c>
    </row>
    <row r="717" spans="1:3" x14ac:dyDescent="0.25">
      <c r="A717" s="1">
        <v>44174</v>
      </c>
      <c r="B717" s="11">
        <v>0.08</v>
      </c>
      <c r="C717">
        <f t="shared" si="11"/>
        <v>8.0000000000000004E-4</v>
      </c>
    </row>
    <row r="718" spans="1:3" x14ac:dyDescent="0.25">
      <c r="A718" s="1">
        <v>44175</v>
      </c>
      <c r="B718" s="11">
        <v>0.08</v>
      </c>
      <c r="C718">
        <f t="shared" si="11"/>
        <v>8.0000000000000004E-4</v>
      </c>
    </row>
    <row r="719" spans="1:3" x14ac:dyDescent="0.25">
      <c r="A719" s="1">
        <v>44176</v>
      </c>
      <c r="B719" s="11">
        <v>0.08</v>
      </c>
      <c r="C719">
        <f t="shared" si="11"/>
        <v>8.0000000000000004E-4</v>
      </c>
    </row>
    <row r="720" spans="1:3" x14ac:dyDescent="0.25">
      <c r="A720" s="1">
        <v>44179</v>
      </c>
      <c r="B720" s="11">
        <v>0.09</v>
      </c>
      <c r="C720">
        <f t="shared" si="11"/>
        <v>8.9999999999999998E-4</v>
      </c>
    </row>
    <row r="721" spans="1:3" x14ac:dyDescent="0.25">
      <c r="A721" s="1">
        <v>44180</v>
      </c>
      <c r="B721" s="11">
        <v>0.08</v>
      </c>
      <c r="C721">
        <f t="shared" si="11"/>
        <v>8.0000000000000004E-4</v>
      </c>
    </row>
    <row r="722" spans="1:3" x14ac:dyDescent="0.25">
      <c r="A722" s="1">
        <v>44181</v>
      </c>
      <c r="B722" s="11">
        <v>0.09</v>
      </c>
      <c r="C722">
        <f t="shared" si="11"/>
        <v>8.9999999999999998E-4</v>
      </c>
    </row>
    <row r="723" spans="1:3" x14ac:dyDescent="0.25">
      <c r="A723" s="1">
        <v>44182</v>
      </c>
      <c r="B723" s="11">
        <v>0.08</v>
      </c>
      <c r="C723">
        <f t="shared" si="11"/>
        <v>8.0000000000000004E-4</v>
      </c>
    </row>
    <row r="724" spans="1:3" x14ac:dyDescent="0.25">
      <c r="A724" s="1">
        <v>44183</v>
      </c>
      <c r="B724" s="11">
        <v>0.08</v>
      </c>
      <c r="C724">
        <f t="shared" si="11"/>
        <v>8.0000000000000004E-4</v>
      </c>
    </row>
    <row r="725" spans="1:3" x14ac:dyDescent="0.25">
      <c r="A725" s="1">
        <v>44186</v>
      </c>
      <c r="B725" s="11">
        <v>0.09</v>
      </c>
      <c r="C725">
        <f t="shared" si="11"/>
        <v>8.9999999999999998E-4</v>
      </c>
    </row>
    <row r="726" spans="1:3" x14ac:dyDescent="0.25">
      <c r="A726" s="1">
        <v>44187</v>
      </c>
      <c r="B726" s="11">
        <v>0.09</v>
      </c>
      <c r="C726">
        <f t="shared" si="11"/>
        <v>8.9999999999999998E-4</v>
      </c>
    </row>
    <row r="727" spans="1:3" x14ac:dyDescent="0.25">
      <c r="A727" s="1">
        <v>44188</v>
      </c>
      <c r="B727" s="11">
        <v>0.09</v>
      </c>
      <c r="C727">
        <f t="shared" si="11"/>
        <v>8.9999999999999998E-4</v>
      </c>
    </row>
    <row r="728" spans="1:3" x14ac:dyDescent="0.25">
      <c r="A728" s="1">
        <v>44189</v>
      </c>
      <c r="B728" s="11">
        <v>0.09</v>
      </c>
      <c r="C728">
        <f t="shared" si="11"/>
        <v>8.9999999999999998E-4</v>
      </c>
    </row>
    <row r="729" spans="1:3" x14ac:dyDescent="0.25">
      <c r="A729" s="1">
        <v>44190</v>
      </c>
      <c r="B729" s="12" t="e">
        <f>NA()</f>
        <v>#N/A</v>
      </c>
      <c r="C729" t="e">
        <f t="shared" si="11"/>
        <v>#N/A</v>
      </c>
    </row>
    <row r="730" spans="1:3" x14ac:dyDescent="0.25">
      <c r="A730" s="1">
        <v>44193</v>
      </c>
      <c r="B730" s="11">
        <v>0.11</v>
      </c>
      <c r="C730">
        <f t="shared" si="11"/>
        <v>1.1000000000000001E-3</v>
      </c>
    </row>
    <row r="731" spans="1:3" x14ac:dyDescent="0.25">
      <c r="A731" s="1">
        <v>44194</v>
      </c>
      <c r="B731" s="11">
        <v>0.1</v>
      </c>
      <c r="C731">
        <f t="shared" si="11"/>
        <v>1E-3</v>
      </c>
    </row>
    <row r="732" spans="1:3" x14ac:dyDescent="0.25">
      <c r="A732" s="1">
        <v>44195</v>
      </c>
      <c r="B732" s="11">
        <v>0.08</v>
      </c>
      <c r="C732">
        <f t="shared" si="11"/>
        <v>8.0000000000000004E-4</v>
      </c>
    </row>
    <row r="733" spans="1:3" x14ac:dyDescent="0.25">
      <c r="A733" s="1">
        <v>44196</v>
      </c>
      <c r="B733" s="11">
        <v>0.09</v>
      </c>
      <c r="C733">
        <f t="shared" si="11"/>
        <v>8.9999999999999998E-4</v>
      </c>
    </row>
    <row r="734" spans="1:3" x14ac:dyDescent="0.25">
      <c r="A734" s="1">
        <v>44197</v>
      </c>
      <c r="B734" s="12" t="e">
        <f>NA()</f>
        <v>#N/A</v>
      </c>
      <c r="C734" t="e">
        <f t="shared" si="11"/>
        <v>#N/A</v>
      </c>
    </row>
    <row r="735" spans="1:3" x14ac:dyDescent="0.25">
      <c r="A735" s="1">
        <v>44200</v>
      </c>
      <c r="B735" s="11">
        <v>0.09</v>
      </c>
      <c r="C735">
        <f t="shared" si="11"/>
        <v>8.9999999999999998E-4</v>
      </c>
    </row>
    <row r="736" spans="1:3" x14ac:dyDescent="0.25">
      <c r="A736" s="1">
        <v>44201</v>
      </c>
      <c r="B736" s="11">
        <v>0.09</v>
      </c>
      <c r="C736">
        <f t="shared" si="11"/>
        <v>8.9999999999999998E-4</v>
      </c>
    </row>
    <row r="737" spans="1:3" x14ac:dyDescent="0.25">
      <c r="A737" s="1">
        <v>44202</v>
      </c>
      <c r="B737" s="11">
        <v>0.09</v>
      </c>
      <c r="C737">
        <f t="shared" si="11"/>
        <v>8.9999999999999998E-4</v>
      </c>
    </row>
    <row r="738" spans="1:3" x14ac:dyDescent="0.25">
      <c r="A738" s="1">
        <v>44203</v>
      </c>
      <c r="B738" s="11">
        <v>0.09</v>
      </c>
      <c r="C738">
        <f t="shared" si="11"/>
        <v>8.9999999999999998E-4</v>
      </c>
    </row>
    <row r="739" spans="1:3" x14ac:dyDescent="0.25">
      <c r="A739" s="1">
        <v>44204</v>
      </c>
      <c r="B739" s="11">
        <v>0.08</v>
      </c>
      <c r="C739">
        <f t="shared" si="11"/>
        <v>8.0000000000000004E-4</v>
      </c>
    </row>
    <row r="740" spans="1:3" x14ac:dyDescent="0.25">
      <c r="A740" s="1">
        <v>44207</v>
      </c>
      <c r="B740" s="11">
        <v>0.08</v>
      </c>
      <c r="C740">
        <f t="shared" si="11"/>
        <v>8.0000000000000004E-4</v>
      </c>
    </row>
    <row r="741" spans="1:3" x14ac:dyDescent="0.25">
      <c r="A741" s="1">
        <v>44208</v>
      </c>
      <c r="B741" s="11">
        <v>0.09</v>
      </c>
      <c r="C741">
        <f t="shared" si="11"/>
        <v>8.9999999999999998E-4</v>
      </c>
    </row>
    <row r="742" spans="1:3" x14ac:dyDescent="0.25">
      <c r="A742" s="1">
        <v>44209</v>
      </c>
      <c r="B742" s="11">
        <v>0.09</v>
      </c>
      <c r="C742">
        <f t="shared" si="11"/>
        <v>8.9999999999999998E-4</v>
      </c>
    </row>
    <row r="743" spans="1:3" x14ac:dyDescent="0.25">
      <c r="A743" s="1">
        <v>44210</v>
      </c>
      <c r="B743" s="11">
        <v>0.09</v>
      </c>
      <c r="C743">
        <f t="shared" si="11"/>
        <v>8.9999999999999998E-4</v>
      </c>
    </row>
    <row r="744" spans="1:3" x14ac:dyDescent="0.25">
      <c r="A744" s="1">
        <v>44211</v>
      </c>
      <c r="B744" s="11">
        <v>0.09</v>
      </c>
      <c r="C744">
        <f t="shared" si="11"/>
        <v>8.9999999999999998E-4</v>
      </c>
    </row>
    <row r="745" spans="1:3" x14ac:dyDescent="0.25">
      <c r="A745" s="1">
        <v>44214</v>
      </c>
      <c r="B745" s="12" t="e">
        <f>NA()</f>
        <v>#N/A</v>
      </c>
      <c r="C745" t="e">
        <f t="shared" si="11"/>
        <v>#N/A</v>
      </c>
    </row>
    <row r="746" spans="1:3" x14ac:dyDescent="0.25">
      <c r="A746" s="1">
        <v>44215</v>
      </c>
      <c r="B746" s="11">
        <v>0.09</v>
      </c>
      <c r="C746">
        <f t="shared" si="11"/>
        <v>8.9999999999999998E-4</v>
      </c>
    </row>
    <row r="747" spans="1:3" x14ac:dyDescent="0.25">
      <c r="A747" s="1">
        <v>44216</v>
      </c>
      <c r="B747" s="11">
        <v>0.08</v>
      </c>
      <c r="C747">
        <f t="shared" si="11"/>
        <v>8.0000000000000004E-4</v>
      </c>
    </row>
    <row r="748" spans="1:3" x14ac:dyDescent="0.25">
      <c r="A748" s="1">
        <v>44217</v>
      </c>
      <c r="B748" s="11">
        <v>0.09</v>
      </c>
      <c r="C748">
        <f t="shared" si="11"/>
        <v>8.9999999999999998E-4</v>
      </c>
    </row>
    <row r="749" spans="1:3" x14ac:dyDescent="0.25">
      <c r="A749" s="1">
        <v>44218</v>
      </c>
      <c r="B749" s="11">
        <v>0.08</v>
      </c>
      <c r="C749">
        <f t="shared" si="11"/>
        <v>8.0000000000000004E-4</v>
      </c>
    </row>
    <row r="750" spans="1:3" x14ac:dyDescent="0.25">
      <c r="A750" s="1">
        <v>44221</v>
      </c>
      <c r="B750" s="11">
        <v>0.09</v>
      </c>
      <c r="C750">
        <f t="shared" si="11"/>
        <v>8.9999999999999998E-4</v>
      </c>
    </row>
    <row r="751" spans="1:3" x14ac:dyDescent="0.25">
      <c r="A751" s="1">
        <v>44222</v>
      </c>
      <c r="B751" s="11">
        <v>7.0000000000000007E-2</v>
      </c>
      <c r="C751">
        <f t="shared" si="11"/>
        <v>7.000000000000001E-4</v>
      </c>
    </row>
    <row r="752" spans="1:3" x14ac:dyDescent="0.25">
      <c r="A752" s="1">
        <v>44223</v>
      </c>
      <c r="B752" s="11">
        <v>0.08</v>
      </c>
      <c r="C752">
        <f t="shared" si="11"/>
        <v>8.0000000000000004E-4</v>
      </c>
    </row>
    <row r="753" spans="1:3" x14ac:dyDescent="0.25">
      <c r="A753" s="1">
        <v>44224</v>
      </c>
      <c r="B753" s="11">
        <v>7.0000000000000007E-2</v>
      </c>
      <c r="C753">
        <f t="shared" si="11"/>
        <v>7.000000000000001E-4</v>
      </c>
    </row>
    <row r="754" spans="1:3" x14ac:dyDescent="0.25">
      <c r="A754" s="1">
        <v>44225</v>
      </c>
      <c r="B754" s="11">
        <v>0.06</v>
      </c>
      <c r="C754">
        <f t="shared" si="11"/>
        <v>5.9999999999999995E-4</v>
      </c>
    </row>
    <row r="755" spans="1:3" x14ac:dyDescent="0.25">
      <c r="A755" s="1">
        <v>44228</v>
      </c>
      <c r="B755" s="11">
        <v>7.0000000000000007E-2</v>
      </c>
      <c r="C755">
        <f t="shared" si="11"/>
        <v>7.000000000000001E-4</v>
      </c>
    </row>
    <row r="756" spans="1:3" x14ac:dyDescent="0.25">
      <c r="A756" s="1">
        <v>44229</v>
      </c>
      <c r="B756" s="11">
        <v>7.0000000000000007E-2</v>
      </c>
      <c r="C756">
        <f t="shared" si="11"/>
        <v>7.000000000000001E-4</v>
      </c>
    </row>
    <row r="757" spans="1:3" x14ac:dyDescent="0.25">
      <c r="A757" s="1">
        <v>44230</v>
      </c>
      <c r="B757" s="11">
        <v>0.04</v>
      </c>
      <c r="C757">
        <f t="shared" si="11"/>
        <v>4.0000000000000002E-4</v>
      </c>
    </row>
    <row r="758" spans="1:3" x14ac:dyDescent="0.25">
      <c r="A758" s="1">
        <v>44231</v>
      </c>
      <c r="B758" s="11">
        <v>0.04</v>
      </c>
      <c r="C758">
        <f t="shared" si="11"/>
        <v>4.0000000000000002E-4</v>
      </c>
    </row>
    <row r="759" spans="1:3" x14ac:dyDescent="0.25">
      <c r="A759" s="1">
        <v>44232</v>
      </c>
      <c r="B759" s="11">
        <v>0.03</v>
      </c>
      <c r="C759">
        <f t="shared" si="11"/>
        <v>2.9999999999999997E-4</v>
      </c>
    </row>
    <row r="760" spans="1:3" x14ac:dyDescent="0.25">
      <c r="A760" s="1">
        <v>44235</v>
      </c>
      <c r="B760" s="11">
        <v>0.05</v>
      </c>
      <c r="C760">
        <f t="shared" si="11"/>
        <v>5.0000000000000001E-4</v>
      </c>
    </row>
    <row r="761" spans="1:3" x14ac:dyDescent="0.25">
      <c r="A761" s="1">
        <v>44236</v>
      </c>
      <c r="B761" s="11">
        <v>0.04</v>
      </c>
      <c r="C761">
        <f t="shared" si="11"/>
        <v>4.0000000000000002E-4</v>
      </c>
    </row>
    <row r="762" spans="1:3" x14ac:dyDescent="0.25">
      <c r="A762" s="1">
        <v>44237</v>
      </c>
      <c r="B762" s="11">
        <v>0.05</v>
      </c>
      <c r="C762">
        <f t="shared" si="11"/>
        <v>5.0000000000000001E-4</v>
      </c>
    </row>
    <row r="763" spans="1:3" x14ac:dyDescent="0.25">
      <c r="A763" s="1">
        <v>44238</v>
      </c>
      <c r="B763" s="11">
        <v>0.05</v>
      </c>
      <c r="C763">
        <f t="shared" si="11"/>
        <v>5.0000000000000001E-4</v>
      </c>
    </row>
    <row r="764" spans="1:3" x14ac:dyDescent="0.25">
      <c r="A764" s="1">
        <v>44239</v>
      </c>
      <c r="B764" s="11">
        <v>0.04</v>
      </c>
      <c r="C764">
        <f t="shared" si="11"/>
        <v>4.0000000000000002E-4</v>
      </c>
    </row>
    <row r="765" spans="1:3" x14ac:dyDescent="0.25">
      <c r="A765" s="1">
        <v>44242</v>
      </c>
      <c r="B765" s="12" t="e">
        <f>NA()</f>
        <v>#N/A</v>
      </c>
      <c r="C765" t="e">
        <f t="shared" si="11"/>
        <v>#N/A</v>
      </c>
    </row>
    <row r="766" spans="1:3" x14ac:dyDescent="0.25">
      <c r="A766" s="1">
        <v>44243</v>
      </c>
      <c r="B766" s="11">
        <v>0.04</v>
      </c>
      <c r="C766">
        <f t="shared" si="11"/>
        <v>4.0000000000000002E-4</v>
      </c>
    </row>
    <row r="767" spans="1:3" x14ac:dyDescent="0.25">
      <c r="A767" s="1">
        <v>44244</v>
      </c>
      <c r="B767" s="11">
        <v>0.04</v>
      </c>
      <c r="C767">
        <f t="shared" si="11"/>
        <v>4.0000000000000002E-4</v>
      </c>
    </row>
    <row r="768" spans="1:3" x14ac:dyDescent="0.25">
      <c r="A768" s="1">
        <v>44245</v>
      </c>
      <c r="B768" s="11">
        <v>0.03</v>
      </c>
      <c r="C768">
        <f t="shared" si="11"/>
        <v>2.9999999999999997E-4</v>
      </c>
    </row>
    <row r="769" spans="1:3" x14ac:dyDescent="0.25">
      <c r="A769" s="1">
        <v>44246</v>
      </c>
      <c r="B769" s="11">
        <v>0.04</v>
      </c>
      <c r="C769">
        <f t="shared" si="11"/>
        <v>4.0000000000000002E-4</v>
      </c>
    </row>
    <row r="770" spans="1:3" x14ac:dyDescent="0.25">
      <c r="A770" s="1">
        <v>44249</v>
      </c>
      <c r="B770" s="11">
        <v>0.03</v>
      </c>
      <c r="C770">
        <f t="shared" ref="C770:C784" si="12">B770/100</f>
        <v>2.9999999999999997E-4</v>
      </c>
    </row>
    <row r="771" spans="1:3" x14ac:dyDescent="0.25">
      <c r="A771" s="1">
        <v>44250</v>
      </c>
      <c r="B771" s="11">
        <v>0.04</v>
      </c>
      <c r="C771">
        <f t="shared" si="12"/>
        <v>4.0000000000000002E-4</v>
      </c>
    </row>
    <row r="772" spans="1:3" x14ac:dyDescent="0.25">
      <c r="A772" s="1">
        <v>44251</v>
      </c>
      <c r="B772" s="11">
        <v>0.03</v>
      </c>
      <c r="C772">
        <f t="shared" si="12"/>
        <v>2.9999999999999997E-4</v>
      </c>
    </row>
    <row r="773" spans="1:3" x14ac:dyDescent="0.25">
      <c r="A773" s="1">
        <v>44252</v>
      </c>
      <c r="B773" s="11">
        <v>0.04</v>
      </c>
      <c r="C773">
        <f t="shared" si="12"/>
        <v>4.0000000000000002E-4</v>
      </c>
    </row>
    <row r="774" spans="1:3" x14ac:dyDescent="0.25">
      <c r="A774" s="1">
        <v>44253</v>
      </c>
      <c r="B774" s="11">
        <v>0.04</v>
      </c>
      <c r="C774">
        <f t="shared" si="12"/>
        <v>4.0000000000000002E-4</v>
      </c>
    </row>
    <row r="775" spans="1:3" x14ac:dyDescent="0.25">
      <c r="A775" s="1">
        <v>44256</v>
      </c>
      <c r="B775" s="11">
        <v>0.05</v>
      </c>
      <c r="C775">
        <f t="shared" si="12"/>
        <v>5.0000000000000001E-4</v>
      </c>
    </row>
    <row r="776" spans="1:3" x14ac:dyDescent="0.25">
      <c r="A776" s="1">
        <v>44257</v>
      </c>
      <c r="B776" s="11">
        <v>0.04</v>
      </c>
      <c r="C776">
        <f t="shared" si="12"/>
        <v>4.0000000000000002E-4</v>
      </c>
    </row>
    <row r="777" spans="1:3" x14ac:dyDescent="0.25">
      <c r="A777" s="1">
        <v>44258</v>
      </c>
      <c r="B777" s="11">
        <v>0.05</v>
      </c>
      <c r="C777">
        <f t="shared" si="12"/>
        <v>5.0000000000000001E-4</v>
      </c>
    </row>
    <row r="778" spans="1:3" x14ac:dyDescent="0.25">
      <c r="A778" s="1">
        <v>44259</v>
      </c>
      <c r="B778" s="11">
        <v>0.04</v>
      </c>
      <c r="C778">
        <f t="shared" si="12"/>
        <v>4.0000000000000002E-4</v>
      </c>
    </row>
    <row r="779" spans="1:3" x14ac:dyDescent="0.25">
      <c r="A779" s="1">
        <v>44260</v>
      </c>
      <c r="B779" s="11">
        <v>0.04</v>
      </c>
      <c r="C779">
        <f t="shared" si="12"/>
        <v>4.0000000000000002E-4</v>
      </c>
    </row>
    <row r="780" spans="1:3" x14ac:dyDescent="0.25">
      <c r="A780" s="1">
        <v>44263</v>
      </c>
      <c r="B780" s="11">
        <v>0.05</v>
      </c>
      <c r="C780">
        <f t="shared" si="12"/>
        <v>5.0000000000000001E-4</v>
      </c>
    </row>
    <row r="781" spans="1:3" x14ac:dyDescent="0.25">
      <c r="A781" s="1">
        <v>44264</v>
      </c>
      <c r="B781" s="11">
        <v>0.05</v>
      </c>
      <c r="C781">
        <f t="shared" si="12"/>
        <v>5.0000000000000001E-4</v>
      </c>
    </row>
    <row r="782" spans="1:3" x14ac:dyDescent="0.25">
      <c r="A782" s="1">
        <v>44265</v>
      </c>
      <c r="B782" s="11">
        <v>0.04</v>
      </c>
      <c r="C782">
        <f t="shared" si="12"/>
        <v>4.0000000000000002E-4</v>
      </c>
    </row>
    <row r="783" spans="1:3" x14ac:dyDescent="0.25">
      <c r="A783" s="1">
        <v>44266</v>
      </c>
      <c r="B783" s="11">
        <v>0.04</v>
      </c>
      <c r="C783">
        <f t="shared" si="12"/>
        <v>4.0000000000000002E-4</v>
      </c>
    </row>
    <row r="784" spans="1:3" x14ac:dyDescent="0.25">
      <c r="A784" s="1">
        <v>44267</v>
      </c>
      <c r="B784" s="11">
        <v>0.04</v>
      </c>
      <c r="C784">
        <f t="shared" si="12"/>
        <v>4.0000000000000002E-4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1A2D-94A0-468C-9606-B3980F8349F1}">
  <dimension ref="A1:G76"/>
  <sheetViews>
    <sheetView zoomScale="109" workbookViewId="0">
      <selection activeCell="E25" sqref="E25"/>
    </sheetView>
  </sheetViews>
  <sheetFormatPr defaultRowHeight="15" x14ac:dyDescent="0.25"/>
  <cols>
    <col min="2" max="2" width="11.28515625" customWidth="1"/>
    <col min="5" max="5" width="17.140625" customWidth="1"/>
    <col min="6" max="6" width="16.85546875" customWidth="1"/>
    <col min="8" max="8" width="12.85546875" customWidth="1"/>
    <col min="10" max="10" width="12.5703125" customWidth="1"/>
    <col min="11" max="11" width="12.7109375" customWidth="1"/>
    <col min="12" max="12" width="11" customWidth="1"/>
  </cols>
  <sheetData>
    <row r="1" spans="1:4" ht="15.75" thickBot="1" x14ac:dyDescent="0.3"/>
    <row r="2" spans="1:4" x14ac:dyDescent="0.25">
      <c r="A2" s="8"/>
      <c r="B2" s="9" t="s">
        <v>20</v>
      </c>
      <c r="C2" s="9"/>
      <c r="D2" s="10"/>
    </row>
    <row r="3" spans="1:4" x14ac:dyDescent="0.25">
      <c r="A3" s="6" t="s">
        <v>5</v>
      </c>
      <c r="B3" s="2">
        <f>AAPL!I3</f>
        <v>0.31665385201420604</v>
      </c>
      <c r="C3" s="2"/>
      <c r="D3" s="3"/>
    </row>
    <row r="4" spans="1:4" x14ac:dyDescent="0.25">
      <c r="A4" s="6" t="s">
        <v>6</v>
      </c>
      <c r="B4" s="2">
        <f>NFLX!I3</f>
        <v>0.15201964785679736</v>
      </c>
      <c r="C4" s="2"/>
      <c r="D4" s="3"/>
    </row>
    <row r="5" spans="1:4" ht="15.75" thickBot="1" x14ac:dyDescent="0.3">
      <c r="A5" s="7" t="s">
        <v>7</v>
      </c>
      <c r="B5" s="4">
        <f>UAL!I3</f>
        <v>-7.2764838797284334E-2</v>
      </c>
      <c r="C5" s="4"/>
      <c r="D5" s="5"/>
    </row>
    <row r="6" spans="1:4" ht="15.75" thickBot="1" x14ac:dyDescent="0.3"/>
    <row r="7" spans="1:4" x14ac:dyDescent="0.25">
      <c r="A7" s="8"/>
      <c r="B7" s="9"/>
      <c r="C7" s="9"/>
      <c r="D7" s="10"/>
    </row>
    <row r="8" spans="1:4" x14ac:dyDescent="0.25">
      <c r="A8" s="6"/>
      <c r="B8" s="2"/>
      <c r="C8" s="2"/>
      <c r="D8" s="3"/>
    </row>
    <row r="9" spans="1:4" x14ac:dyDescent="0.25">
      <c r="A9" s="6"/>
      <c r="B9" s="2"/>
      <c r="C9" s="2"/>
      <c r="D9" s="3"/>
    </row>
    <row r="10" spans="1:4" ht="15.75" thickBot="1" x14ac:dyDescent="0.3">
      <c r="A10" s="7"/>
      <c r="B10" s="4"/>
      <c r="C10" s="4"/>
      <c r="D10" s="5"/>
    </row>
    <row r="17" spans="1:7" ht="15.75" thickBot="1" x14ac:dyDescent="0.3"/>
    <row r="18" spans="1:7" x14ac:dyDescent="0.25">
      <c r="A18" s="8" t="s">
        <v>15</v>
      </c>
      <c r="B18" s="9" t="s">
        <v>14</v>
      </c>
      <c r="C18" s="9" t="s">
        <v>16</v>
      </c>
      <c r="D18" s="9" t="s">
        <v>13</v>
      </c>
      <c r="E18" s="9" t="s">
        <v>17</v>
      </c>
      <c r="F18" s="9" t="s">
        <v>18</v>
      </c>
      <c r="G18" s="10" t="s">
        <v>19</v>
      </c>
    </row>
    <row r="19" spans="1:7" x14ac:dyDescent="0.25">
      <c r="A19" s="6" t="s">
        <v>5</v>
      </c>
      <c r="B19" s="2">
        <f>CORREL(AAPL!D3:D757, 'S&amp;P'!D3:D757)</f>
        <v>0.78584512407539353</v>
      </c>
      <c r="C19" s="2">
        <f>_xlfn.COVARIANCE.P(AAPL!D$3:D$757, 'S&amp;P'!D$3:D$757)</f>
        <v>2.5849633092351124E-4</v>
      </c>
      <c r="D19" s="2">
        <f>SLOPE(AAPL!D$3:D$757,'S&amp;P'!D$3:D$757)</f>
        <v>1.1898214781067473</v>
      </c>
      <c r="E19" s="2">
        <f>'Risk Free'!C$784 + Sheet4!D19 * ('S&amp;P'!I$3 - 'Risk Free'!C$784)</f>
        <v>0.13066710689219779</v>
      </c>
      <c r="F19" s="2">
        <f>AAPL!G3</f>
        <v>0.34224629680264296</v>
      </c>
      <c r="G19" s="3">
        <f>F19-E19</f>
        <v>0.21157918991044516</v>
      </c>
    </row>
    <row r="20" spans="1:7" x14ac:dyDescent="0.25">
      <c r="A20" s="6" t="s">
        <v>6</v>
      </c>
      <c r="B20" s="2">
        <f>CORREL(NFLX!D3:D757, 'S&amp;P'!D3:D757)</f>
        <v>0.51404693788626354</v>
      </c>
      <c r="C20" s="2">
        <f>_xlfn.COVARIANCE.P(NFLX!D$3:D$757, 'S&amp;P'!D$3:D$757)</f>
        <v>2.0533533293697783E-4</v>
      </c>
      <c r="D20" s="2">
        <f>SLOPE(NFLX!D$3:D$757,'S&amp;P'!D$3:D$757)</f>
        <v>0.94512904098011263</v>
      </c>
      <c r="E20" s="2">
        <f>'Risk Free'!C$784 + Sheet4!D20 * ('S&amp;P'!I$3 - 'Risk Free'!C$784)</f>
        <v>0.10387705775507174</v>
      </c>
      <c r="F20" s="2">
        <f>NFLX!G3</f>
        <v>0.16510221574196773</v>
      </c>
      <c r="G20" s="3">
        <f t="shared" ref="G20:G21" si="0">F20-E20</f>
        <v>6.1225157986895998E-2</v>
      </c>
    </row>
    <row r="21" spans="1:7" ht="15.75" thickBot="1" x14ac:dyDescent="0.3">
      <c r="A21" s="7" t="s">
        <v>7</v>
      </c>
      <c r="B21" s="4">
        <f>CORREL(UAL!D3:D757, 'S&amp;P'!D3:D757)</f>
        <v>0.52323500867689166</v>
      </c>
      <c r="C21" s="4">
        <f>_xlfn.COVARIANCE.P(UAL!D$3:D$757, 'S&amp;P'!D$3:D$757)</f>
        <v>3.1743265095046772E-4</v>
      </c>
      <c r="D21" s="4">
        <f>SLOPE(UAL!D$3:D$757,'S&amp;P'!D$3:D$757)</f>
        <v>1.4610968929573942</v>
      </c>
      <c r="E21" s="4">
        <f>'Risk Free'!C$784 + Sheet4!D21 * ('S&amp;P'!I$3 - 'Risk Free'!C$784)</f>
        <v>0.16036758222720773</v>
      </c>
      <c r="F21" s="4">
        <f>UAL!G3</f>
        <v>-8.4928331409865637E-2</v>
      </c>
      <c r="G21" s="5">
        <f t="shared" si="0"/>
        <v>-0.24529591363707337</v>
      </c>
    </row>
    <row r="76" spans="7:7" x14ac:dyDescent="0.25">
      <c r="G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NFLX</vt:lpstr>
      <vt:lpstr>UAL</vt:lpstr>
      <vt:lpstr>S&amp;P</vt:lpstr>
      <vt:lpstr>Risk Free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 Jeong</dc:creator>
  <cp:lastModifiedBy>Donghyun Jeong</cp:lastModifiedBy>
  <dcterms:created xsi:type="dcterms:W3CDTF">2021-03-13T22:39:34Z</dcterms:created>
  <dcterms:modified xsi:type="dcterms:W3CDTF">2021-11-25T16:56:33Z</dcterms:modified>
</cp:coreProperties>
</file>