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/"/>
    </mc:Choice>
  </mc:AlternateContent>
  <xr:revisionPtr revIDLastSave="0" documentId="8_{B90A8EFE-8F0A-2D49-8B37-9FCE06E86823}" xr6:coauthVersionLast="46" xr6:coauthVersionMax="46" xr10:uidLastSave="{00000000-0000-0000-0000-000000000000}"/>
  <bookViews>
    <workbookView xWindow="280" yWindow="460" windowWidth="26740" windowHeight="13540" activeTab="1" xr2:uid="{06B14344-FF18-BC43-ABAB-FDE9C1AD93D4}"/>
  </bookViews>
  <sheets>
    <sheet name="Matrix" sheetId="2" r:id="rId1"/>
    <sheet name="Exampl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3" l="1"/>
  <c r="S5" i="3"/>
  <c r="S9" i="3"/>
  <c r="S11" i="3"/>
  <c r="H13" i="3"/>
  <c r="H15" i="3"/>
  <c r="H17" i="3"/>
  <c r="H19" i="3"/>
  <c r="G15" i="3"/>
  <c r="G13" i="3"/>
  <c r="H11" i="3"/>
  <c r="H9" i="3"/>
  <c r="H7" i="3"/>
  <c r="H5" i="3"/>
  <c r="H3" i="3"/>
  <c r="B19" i="3"/>
  <c r="B17" i="3"/>
  <c r="B15" i="3"/>
  <c r="B13" i="3"/>
  <c r="B11" i="3"/>
  <c r="B9" i="3"/>
  <c r="B7" i="3"/>
  <c r="B5" i="3"/>
  <c r="B3" i="3"/>
  <c r="B6" i="2"/>
  <c r="N9" i="2"/>
  <c r="O19" i="3"/>
  <c r="N19" i="3"/>
  <c r="R19" i="3" s="1"/>
  <c r="M19" i="3"/>
  <c r="L19" i="3"/>
  <c r="K19" i="3"/>
  <c r="J19" i="3"/>
  <c r="I19" i="3"/>
  <c r="E19" i="3"/>
  <c r="G19" i="3"/>
  <c r="F19" i="3"/>
  <c r="D19" i="3"/>
  <c r="C19" i="3"/>
  <c r="P6" i="2"/>
  <c r="O17" i="3"/>
  <c r="N17" i="3"/>
  <c r="M17" i="3"/>
  <c r="K17" i="3"/>
  <c r="J17" i="3"/>
  <c r="I17" i="3"/>
  <c r="G17" i="3"/>
  <c r="F17" i="3"/>
  <c r="E17" i="3"/>
  <c r="D17" i="3"/>
  <c r="C17" i="3"/>
  <c r="O15" i="3"/>
  <c r="N15" i="3"/>
  <c r="M15" i="3"/>
  <c r="L15" i="3"/>
  <c r="K15" i="3"/>
  <c r="J15" i="3"/>
  <c r="I15" i="3"/>
  <c r="F15" i="3"/>
  <c r="E15" i="3"/>
  <c r="D15" i="3"/>
  <c r="C15" i="3"/>
  <c r="O13" i="3"/>
  <c r="N13" i="3"/>
  <c r="M13" i="3"/>
  <c r="K13" i="3"/>
  <c r="J13" i="3"/>
  <c r="I13" i="3"/>
  <c r="F13" i="3"/>
  <c r="E13" i="3"/>
  <c r="D13" i="3"/>
  <c r="C13" i="3"/>
  <c r="O11" i="3"/>
  <c r="N11" i="3"/>
  <c r="M11" i="3"/>
  <c r="L11" i="3"/>
  <c r="K11" i="3"/>
  <c r="J11" i="3"/>
  <c r="I11" i="3"/>
  <c r="G11" i="3"/>
  <c r="F11" i="3"/>
  <c r="E11" i="3"/>
  <c r="D11" i="3"/>
  <c r="C11" i="3"/>
  <c r="O9" i="3"/>
  <c r="N9" i="3"/>
  <c r="M9" i="3"/>
  <c r="L9" i="3"/>
  <c r="K9" i="3"/>
  <c r="J9" i="3"/>
  <c r="I9" i="3"/>
  <c r="G9" i="3"/>
  <c r="F9" i="3"/>
  <c r="E9" i="3"/>
  <c r="D9" i="3"/>
  <c r="C9" i="3"/>
  <c r="O7" i="3"/>
  <c r="N7" i="3"/>
  <c r="M7" i="3"/>
  <c r="K7" i="3"/>
  <c r="J7" i="3"/>
  <c r="I7" i="3"/>
  <c r="G7" i="3"/>
  <c r="F7" i="3"/>
  <c r="D7" i="3"/>
  <c r="C7" i="3"/>
  <c r="O5" i="3"/>
  <c r="N5" i="3"/>
  <c r="M5" i="3"/>
  <c r="L5" i="3"/>
  <c r="K5" i="3"/>
  <c r="J5" i="3"/>
  <c r="I5" i="3"/>
  <c r="G5" i="3"/>
  <c r="F5" i="3"/>
  <c r="E5" i="3"/>
  <c r="D5" i="3"/>
  <c r="C5" i="3"/>
  <c r="O3" i="3"/>
  <c r="N3" i="3"/>
  <c r="M3" i="3"/>
  <c r="K3" i="3"/>
  <c r="J3" i="3"/>
  <c r="I3" i="3"/>
  <c r="G3" i="3"/>
  <c r="F3" i="3"/>
  <c r="E3" i="3"/>
  <c r="D3" i="3"/>
  <c r="C3" i="3"/>
  <c r="R8" i="2"/>
  <c r="Z7" i="2"/>
  <c r="AB7" i="2"/>
  <c r="X6" i="2"/>
  <c r="V6" i="2"/>
  <c r="L17" i="3" s="1"/>
  <c r="T6" i="2"/>
  <c r="L6" i="2"/>
  <c r="J6" i="2"/>
  <c r="H7" i="2"/>
  <c r="E7" i="3" s="1"/>
  <c r="D8" i="2"/>
  <c r="P19" i="3" l="1"/>
  <c r="Q19" i="3"/>
  <c r="S19" i="3" s="1"/>
  <c r="P17" i="3"/>
  <c r="Q17" i="3"/>
  <c r="S17" i="3" s="1"/>
  <c r="P7" i="3"/>
  <c r="P3" i="3"/>
  <c r="P11" i="3"/>
  <c r="P5" i="3"/>
  <c r="P13" i="3"/>
  <c r="Q5" i="3"/>
  <c r="P15" i="3"/>
  <c r="Q9" i="3"/>
  <c r="Q15" i="3"/>
  <c r="Q11" i="3"/>
  <c r="P9" i="3"/>
  <c r="R9" i="3"/>
  <c r="F8" i="2"/>
  <c r="R15" i="3"/>
  <c r="R5" i="3"/>
  <c r="R7" i="3"/>
  <c r="R13" i="3"/>
  <c r="R17" i="3"/>
  <c r="R3" i="3"/>
  <c r="R11" i="3"/>
  <c r="L3" i="3"/>
  <c r="L7" i="3"/>
  <c r="L13" i="3"/>
  <c r="Q13" i="3" l="1"/>
  <c r="S13" i="3" s="1"/>
  <c r="Q7" i="3"/>
  <c r="S7" i="3" s="1"/>
  <c r="Q3" i="3"/>
  <c r="S3" i="3" s="1"/>
</calcChain>
</file>

<file path=xl/sharedStrings.xml><?xml version="1.0" encoding="utf-8"?>
<sst xmlns="http://schemas.openxmlformats.org/spreadsheetml/2006/main" count="238" uniqueCount="73">
  <si>
    <t>Authentication required</t>
  </si>
  <si>
    <t>Attack repeatability</t>
  </si>
  <si>
    <t>None</t>
  </si>
  <si>
    <t>Restart</t>
  </si>
  <si>
    <t>Continuous</t>
  </si>
  <si>
    <t>Unknown</t>
  </si>
  <si>
    <t>No change</t>
  </si>
  <si>
    <t>Direct change</t>
  </si>
  <si>
    <t>Derived change</t>
  </si>
  <si>
    <t>Attack state complexity</t>
  </si>
  <si>
    <t>Human readable</t>
  </si>
  <si>
    <t>Standardised</t>
  </si>
  <si>
    <t>Proprietary</t>
  </si>
  <si>
    <t>Any</t>
  </si>
  <si>
    <t>Default</t>
  </si>
  <si>
    <t>Specific</t>
  </si>
  <si>
    <t>Administrative</t>
  </si>
  <si>
    <t>Network</t>
  </si>
  <si>
    <t>Command</t>
  </si>
  <si>
    <t>File</t>
  </si>
  <si>
    <t>Function</t>
  </si>
  <si>
    <t>Physical</t>
  </si>
  <si>
    <t>Vector</t>
  </si>
  <si>
    <t>XSS</t>
  </si>
  <si>
    <t>Crash</t>
  </si>
  <si>
    <t>Serialized</t>
  </si>
  <si>
    <t>Network based pre-auth stack overflow</t>
  </si>
  <si>
    <t>Confidentiality</t>
  </si>
  <si>
    <t>Integrity</t>
  </si>
  <si>
    <t>Availability</t>
  </si>
  <si>
    <t>Corruption of data</t>
  </si>
  <si>
    <t>Acts on</t>
  </si>
  <si>
    <t>Self</t>
  </si>
  <si>
    <t>Yields privileges</t>
  </si>
  <si>
    <t>Adjacent</t>
  </si>
  <si>
    <t>Initial</t>
  </si>
  <si>
    <t>Management dependencies</t>
  </si>
  <si>
    <t>Affects hosts</t>
  </si>
  <si>
    <t>Functional dependencies</t>
  </si>
  <si>
    <t>Other</t>
  </si>
  <si>
    <t>Detect</t>
  </si>
  <si>
    <t>Fix</t>
  </si>
  <si>
    <t>Configuration</t>
  </si>
  <si>
    <t>Disable</t>
  </si>
  <si>
    <t>Patch</t>
  </si>
  <si>
    <t>Recompile</t>
  </si>
  <si>
    <t>Log</t>
  </si>
  <si>
    <t>Artefact</t>
  </si>
  <si>
    <t>State</t>
  </si>
  <si>
    <t>Manipulation of data</t>
  </si>
  <si>
    <t>Compromise of data</t>
  </si>
  <si>
    <t>Compromise of state</t>
  </si>
  <si>
    <t>Manipulation of state</t>
  </si>
  <si>
    <t>Corruption of state</t>
  </si>
  <si>
    <t>Windows</t>
  </si>
  <si>
    <t>IoT</t>
  </si>
  <si>
    <t>Apple</t>
  </si>
  <si>
    <t>Linux</t>
  </si>
  <si>
    <t>Application</t>
  </si>
  <si>
    <t>Platform</t>
  </si>
  <si>
    <t>Local setUID command injection</t>
  </si>
  <si>
    <t>Impact</t>
  </si>
  <si>
    <t>Direct database access</t>
  </si>
  <si>
    <t>Ease of exploitation</t>
  </si>
  <si>
    <t>Best case</t>
  </si>
  <si>
    <t>Worst case</t>
  </si>
  <si>
    <t>Value of success</t>
  </si>
  <si>
    <t>Difficulty of defence</t>
  </si>
  <si>
    <t>Firmware attack</t>
  </si>
  <si>
    <t>Vulnerable data structure</t>
  </si>
  <si>
    <t>Sendmail version disclosure</t>
  </si>
  <si>
    <t>Exploit expected</t>
  </si>
  <si>
    <t>CVE-2020-17530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</si>
</sst>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0D77-C247-9947-AA5E-F9DDDB67777A}">
  <dimension ref="A1:AB9"/>
  <sheetViews>
    <sheetView workbookViewId="0">
      <selection sqref="A1:L1"/>
    </sheetView>
  </sheetViews>
  <sheetFormatPr baseColWidth="10" defaultRowHeight="16" x14ac:dyDescent="0.2"/>
  <cols>
    <col min="1" max="1" width="10.5" bestFit="1" customWidth="1"/>
    <col min="2" max="2" width="5.1640625" bestFit="1" customWidth="1"/>
    <col min="3" max="3" width="9.5" bestFit="1" customWidth="1"/>
    <col min="4" max="4" width="5.1640625" bestFit="1" customWidth="1"/>
    <col min="5" max="5" width="20.6640625" bestFit="1" customWidth="1"/>
    <col min="6" max="6" width="8.1640625" bestFit="1" customWidth="1"/>
    <col min="7" max="7" width="22.33203125" bestFit="1" customWidth="1"/>
    <col min="8" max="8" width="7.1640625" bestFit="1" customWidth="1"/>
    <col min="9" max="9" width="20.5" bestFit="1" customWidth="1"/>
    <col min="10" max="10" width="5.1640625" bestFit="1" customWidth="1"/>
    <col min="11" max="11" width="17.33203125" bestFit="1" customWidth="1"/>
    <col min="12" max="12" width="12.1640625" bestFit="1" customWidth="1"/>
    <col min="13" max="13" width="8.83203125" bestFit="1" customWidth="1"/>
    <col min="14" max="14" width="6.1640625" bestFit="1" customWidth="1"/>
    <col min="15" max="15" width="24.1640625" bestFit="1" customWidth="1"/>
    <col min="16" max="16" width="12.1640625" bestFit="1" customWidth="1"/>
    <col min="17" max="17" width="14.33203125" bestFit="1" customWidth="1"/>
    <col min="18" max="18" width="5.1640625" bestFit="1" customWidth="1"/>
    <col min="19" max="19" width="18.5" bestFit="1" customWidth="1"/>
    <col min="20" max="20" width="4.1640625" bestFit="1" customWidth="1"/>
    <col min="21" max="21" width="19" bestFit="1" customWidth="1"/>
    <col min="22" max="22" width="12.1640625" bestFit="1" customWidth="1"/>
    <col min="23" max="23" width="16.6640625" bestFit="1" customWidth="1"/>
    <col min="24" max="24" width="4.1640625" bestFit="1" customWidth="1"/>
    <col min="25" max="25" width="8.83203125" bestFit="1" customWidth="1"/>
    <col min="26" max="26" width="5.1640625" bestFit="1" customWidth="1"/>
    <col min="27" max="27" width="12.1640625" bestFit="1" customWidth="1"/>
    <col min="28" max="28" width="5.1640625" bestFit="1" customWidth="1"/>
    <col min="29" max="29" width="17.5" bestFit="1" customWidth="1"/>
    <col min="30" max="30" width="14.6640625" bestFit="1" customWidth="1"/>
    <col min="31" max="31" width="17.83203125" bestFit="1" customWidth="1"/>
  </cols>
  <sheetData>
    <row r="1" spans="1:28" x14ac:dyDescent="0.2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67</v>
      </c>
      <c r="Z1" s="1"/>
      <c r="AA1" s="1"/>
      <c r="AB1" s="1"/>
    </row>
    <row r="2" spans="1:28" x14ac:dyDescent="0.2">
      <c r="A2" t="s">
        <v>31</v>
      </c>
      <c r="C2" t="s">
        <v>22</v>
      </c>
      <c r="E2" t="s">
        <v>0</v>
      </c>
      <c r="G2" t="s">
        <v>69</v>
      </c>
      <c r="I2" t="s">
        <v>9</v>
      </c>
      <c r="K2" t="s">
        <v>1</v>
      </c>
      <c r="M2" t="s">
        <v>59</v>
      </c>
      <c r="O2" t="s">
        <v>37</v>
      </c>
      <c r="Q2" t="s">
        <v>33</v>
      </c>
      <c r="S2" t="s">
        <v>27</v>
      </c>
      <c r="U2" t="s">
        <v>28</v>
      </c>
      <c r="W2" t="s">
        <v>29</v>
      </c>
      <c r="Y2" t="s">
        <v>40</v>
      </c>
      <c r="AA2" t="s">
        <v>41</v>
      </c>
    </row>
    <row r="3" spans="1:28" x14ac:dyDescent="0.2">
      <c r="A3" t="s">
        <v>39</v>
      </c>
      <c r="B3">
        <v>0.2</v>
      </c>
      <c r="C3" t="s">
        <v>17</v>
      </c>
      <c r="D3">
        <v>0.4</v>
      </c>
      <c r="E3" t="s">
        <v>2</v>
      </c>
      <c r="F3">
        <v>0.4</v>
      </c>
      <c r="G3" t="s">
        <v>10</v>
      </c>
      <c r="H3">
        <v>0.4</v>
      </c>
      <c r="I3" t="s">
        <v>6</v>
      </c>
      <c r="J3">
        <v>0.4</v>
      </c>
      <c r="K3" t="s">
        <v>4</v>
      </c>
      <c r="L3">
        <v>0.4</v>
      </c>
      <c r="M3" t="s">
        <v>54</v>
      </c>
      <c r="N3">
        <v>0.4</v>
      </c>
      <c r="O3" t="s">
        <v>36</v>
      </c>
      <c r="P3">
        <v>0.4</v>
      </c>
      <c r="Q3" t="s">
        <v>16</v>
      </c>
      <c r="R3">
        <v>0.4</v>
      </c>
      <c r="S3" t="s">
        <v>50</v>
      </c>
      <c r="T3">
        <v>0.4</v>
      </c>
      <c r="U3" t="s">
        <v>49</v>
      </c>
      <c r="V3">
        <v>0.4</v>
      </c>
      <c r="W3" t="s">
        <v>30</v>
      </c>
      <c r="X3">
        <v>0.4</v>
      </c>
      <c r="Y3" t="s">
        <v>46</v>
      </c>
      <c r="Z3">
        <v>0.1</v>
      </c>
      <c r="AA3" t="s">
        <v>42</v>
      </c>
      <c r="AB3">
        <v>0.1</v>
      </c>
    </row>
    <row r="4" spans="1:28" x14ac:dyDescent="0.2">
      <c r="A4" t="s">
        <v>32</v>
      </c>
      <c r="B4">
        <v>0.3</v>
      </c>
      <c r="C4" t="s">
        <v>18</v>
      </c>
      <c r="D4">
        <v>0.1</v>
      </c>
      <c r="E4" t="s">
        <v>13</v>
      </c>
      <c r="F4">
        <v>0.2</v>
      </c>
      <c r="G4" t="s">
        <v>11</v>
      </c>
      <c r="H4">
        <v>0.3</v>
      </c>
      <c r="I4" t="s">
        <v>7</v>
      </c>
      <c r="J4">
        <v>0.3</v>
      </c>
      <c r="K4" t="s">
        <v>3</v>
      </c>
      <c r="L4">
        <v>0.4</v>
      </c>
      <c r="M4" t="s">
        <v>55</v>
      </c>
      <c r="N4">
        <v>0.2</v>
      </c>
      <c r="O4" t="s">
        <v>38</v>
      </c>
      <c r="P4">
        <v>0.2</v>
      </c>
      <c r="Q4" t="s">
        <v>15</v>
      </c>
      <c r="R4">
        <v>0.25</v>
      </c>
      <c r="S4" t="s">
        <v>51</v>
      </c>
      <c r="T4">
        <v>0.2</v>
      </c>
      <c r="U4" t="s">
        <v>52</v>
      </c>
      <c r="V4">
        <v>0.3</v>
      </c>
      <c r="W4" t="s">
        <v>53</v>
      </c>
      <c r="X4">
        <v>0.2</v>
      </c>
      <c r="Y4" t="s">
        <v>47</v>
      </c>
      <c r="Z4">
        <v>0.2</v>
      </c>
      <c r="AA4" t="s">
        <v>45</v>
      </c>
      <c r="AB4">
        <v>0.2</v>
      </c>
    </row>
    <row r="5" spans="1:28" x14ac:dyDescent="0.2">
      <c r="A5" t="s">
        <v>2</v>
      </c>
      <c r="B5">
        <v>0.4</v>
      </c>
      <c r="C5" t="s">
        <v>19</v>
      </c>
      <c r="D5">
        <v>0.05</v>
      </c>
      <c r="E5" t="s">
        <v>14</v>
      </c>
      <c r="F5">
        <v>0.3</v>
      </c>
      <c r="G5" t="s">
        <v>25</v>
      </c>
      <c r="H5">
        <v>0.2</v>
      </c>
      <c r="I5" t="s">
        <v>8</v>
      </c>
      <c r="J5">
        <v>0.05</v>
      </c>
      <c r="K5" t="s">
        <v>24</v>
      </c>
      <c r="L5">
        <v>0.05</v>
      </c>
      <c r="M5" t="s">
        <v>56</v>
      </c>
      <c r="N5">
        <v>0.2</v>
      </c>
      <c r="O5" t="s">
        <v>35</v>
      </c>
      <c r="P5">
        <v>0.1</v>
      </c>
      <c r="Q5" t="s">
        <v>34</v>
      </c>
      <c r="R5">
        <v>0.2</v>
      </c>
      <c r="S5" t="s">
        <v>2</v>
      </c>
      <c r="T5">
        <v>0</v>
      </c>
      <c r="U5" t="s">
        <v>2</v>
      </c>
      <c r="V5">
        <v>0</v>
      </c>
      <c r="W5" t="s">
        <v>2</v>
      </c>
      <c r="X5">
        <v>0</v>
      </c>
      <c r="Y5" t="s">
        <v>48</v>
      </c>
      <c r="Z5">
        <v>0.3</v>
      </c>
      <c r="AA5" t="s">
        <v>44</v>
      </c>
      <c r="AB5">
        <v>0.3</v>
      </c>
    </row>
    <row r="6" spans="1:28" x14ac:dyDescent="0.2">
      <c r="A6" t="s">
        <v>5</v>
      </c>
      <c r="B6">
        <f>AVERAGE(B3:B5)</f>
        <v>0.3</v>
      </c>
      <c r="C6" t="s">
        <v>20</v>
      </c>
      <c r="D6">
        <v>0.05</v>
      </c>
      <c r="E6" t="s">
        <v>16</v>
      </c>
      <c r="F6">
        <v>0.1</v>
      </c>
      <c r="G6" t="s">
        <v>12</v>
      </c>
      <c r="H6">
        <v>0.05</v>
      </c>
      <c r="I6" t="s">
        <v>5</v>
      </c>
      <c r="J6">
        <f>AVERAGE(J3:J5)</f>
        <v>0.25</v>
      </c>
      <c r="K6" t="s">
        <v>5</v>
      </c>
      <c r="L6">
        <f>AVERAGE(L3:L5)</f>
        <v>0.28333333333333338</v>
      </c>
      <c r="M6" t="s">
        <v>57</v>
      </c>
      <c r="N6">
        <v>0.1</v>
      </c>
      <c r="O6" t="s">
        <v>5</v>
      </c>
      <c r="P6">
        <f>AVERAGE(P3:P5)</f>
        <v>0.23333333333333336</v>
      </c>
      <c r="Q6" t="s">
        <v>32</v>
      </c>
      <c r="R6">
        <v>0.1</v>
      </c>
      <c r="S6" t="s">
        <v>5</v>
      </c>
      <c r="T6">
        <f>AVERAGE(T3:T5)</f>
        <v>0.20000000000000004</v>
      </c>
      <c r="U6" t="s">
        <v>5</v>
      </c>
      <c r="V6">
        <f>AVERAGE(V3:V5)</f>
        <v>0.23333333333333331</v>
      </c>
      <c r="W6" t="s">
        <v>5</v>
      </c>
      <c r="X6">
        <f>AVERAGE(X3:X5)</f>
        <v>0.20000000000000004</v>
      </c>
      <c r="Y6" t="s">
        <v>61</v>
      </c>
      <c r="Z6">
        <v>0.4</v>
      </c>
      <c r="AA6" t="s">
        <v>43</v>
      </c>
      <c r="AB6">
        <v>0.4</v>
      </c>
    </row>
    <row r="7" spans="1:28" x14ac:dyDescent="0.2">
      <c r="C7" t="s">
        <v>21</v>
      </c>
      <c r="D7">
        <v>0.1</v>
      </c>
      <c r="E7" t="s">
        <v>15</v>
      </c>
      <c r="F7">
        <v>0.1</v>
      </c>
      <c r="G7" t="s">
        <v>5</v>
      </c>
      <c r="H7">
        <f>AVERAGE(H3:H6)</f>
        <v>0.23749999999999999</v>
      </c>
      <c r="M7" t="s">
        <v>58</v>
      </c>
      <c r="N7">
        <v>0.1</v>
      </c>
      <c r="Q7" t="s">
        <v>2</v>
      </c>
      <c r="R7">
        <v>0.05</v>
      </c>
      <c r="Y7" t="s">
        <v>5</v>
      </c>
      <c r="Z7">
        <f>AVERAGE(Z3:Z6)</f>
        <v>0.25</v>
      </c>
      <c r="AA7" t="s">
        <v>5</v>
      </c>
      <c r="AB7">
        <f>AVERAGE(AB3:AB6)</f>
        <v>0.25</v>
      </c>
    </row>
    <row r="8" spans="1:28" x14ac:dyDescent="0.2">
      <c r="C8" t="s">
        <v>5</v>
      </c>
      <c r="D8">
        <f>AVERAGE(D3:D7)</f>
        <v>0.14000000000000001</v>
      </c>
      <c r="E8" t="s">
        <v>5</v>
      </c>
      <c r="F8">
        <f>AVERAGE(F3:F7)</f>
        <v>0.22000000000000006</v>
      </c>
      <c r="M8" t="s">
        <v>39</v>
      </c>
      <c r="N8">
        <v>0.05</v>
      </c>
      <c r="Q8" t="s">
        <v>5</v>
      </c>
      <c r="R8">
        <f>AVERAGE(R3:R7)</f>
        <v>0.2</v>
      </c>
    </row>
    <row r="9" spans="1:28" x14ac:dyDescent="0.2">
      <c r="M9" t="s">
        <v>5</v>
      </c>
      <c r="N9">
        <f>AVERAGE(N3:N8)</f>
        <v>0.17500000000000002</v>
      </c>
    </row>
  </sheetData>
  <mergeCells count="3">
    <mergeCell ref="Y1:AB1"/>
    <mergeCell ref="M1:X1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4958-2A1A-0440-B9EF-576B082BD9B7}">
  <dimension ref="A1:S19"/>
  <sheetViews>
    <sheetView tabSelected="1" workbookViewId="0">
      <selection activeCell="L14" sqref="L14"/>
    </sheetView>
  </sheetViews>
  <sheetFormatPr baseColWidth="10" defaultRowHeight="16" x14ac:dyDescent="0.2"/>
  <cols>
    <col min="1" max="1" width="34" bestFit="1" customWidth="1"/>
  </cols>
  <sheetData>
    <row r="1" spans="1:19" x14ac:dyDescent="0.2">
      <c r="B1" t="s">
        <v>31</v>
      </c>
      <c r="C1" t="s">
        <v>22</v>
      </c>
      <c r="D1" t="s">
        <v>0</v>
      </c>
      <c r="E1" t="s">
        <v>69</v>
      </c>
      <c r="F1" t="s">
        <v>9</v>
      </c>
      <c r="G1" t="s">
        <v>1</v>
      </c>
      <c r="H1" t="s">
        <v>59</v>
      </c>
      <c r="I1" t="s">
        <v>37</v>
      </c>
      <c r="J1" t="s">
        <v>33</v>
      </c>
      <c r="K1" t="s">
        <v>27</v>
      </c>
      <c r="L1" t="s">
        <v>28</v>
      </c>
      <c r="M1" t="s">
        <v>29</v>
      </c>
      <c r="N1" t="s">
        <v>40</v>
      </c>
      <c r="O1" t="s">
        <v>41</v>
      </c>
      <c r="P1" t="s">
        <v>63</v>
      </c>
      <c r="Q1" t="s">
        <v>66</v>
      </c>
      <c r="R1" t="s">
        <v>67</v>
      </c>
      <c r="S1" t="s">
        <v>71</v>
      </c>
    </row>
    <row r="2" spans="1:19" x14ac:dyDescent="0.2">
      <c r="A2" t="s">
        <v>64</v>
      </c>
      <c r="B2" t="s">
        <v>39</v>
      </c>
      <c r="C2" t="s">
        <v>20</v>
      </c>
      <c r="D2" t="s">
        <v>15</v>
      </c>
      <c r="E2" t="s">
        <v>12</v>
      </c>
      <c r="F2" t="s">
        <v>8</v>
      </c>
      <c r="G2" t="s">
        <v>24</v>
      </c>
      <c r="H2" t="s">
        <v>39</v>
      </c>
      <c r="I2" t="s">
        <v>35</v>
      </c>
      <c r="J2" t="s">
        <v>32</v>
      </c>
      <c r="K2" t="s">
        <v>2</v>
      </c>
      <c r="L2" t="s">
        <v>52</v>
      </c>
      <c r="M2" t="s">
        <v>2</v>
      </c>
      <c r="N2" t="s">
        <v>46</v>
      </c>
      <c r="O2" t="s">
        <v>42</v>
      </c>
    </row>
    <row r="3" spans="1:19" x14ac:dyDescent="0.2">
      <c r="B3">
        <f>SUMIF(Matrix!A3:A9, B2, Matrix!B3:B9)</f>
        <v>0.2</v>
      </c>
      <c r="C3">
        <f>SUMIF(Matrix!C3:C8, C2, Matrix!D3:D8)</f>
        <v>0.05</v>
      </c>
      <c r="D3">
        <f>SUMIF(Matrix!E3:E8, D2, Matrix!F3:F8)</f>
        <v>0.1</v>
      </c>
      <c r="E3">
        <f>SUMIF(Matrix!G3:G8, E2, Matrix!H3:H8)</f>
        <v>0.05</v>
      </c>
      <c r="F3">
        <f>SUMIF(Matrix!I3:I8, F2, Matrix!J3:J8)</f>
        <v>0.05</v>
      </c>
      <c r="G3">
        <f>SUMIF(Matrix!K3:K8, G2, Matrix!L3:L8)</f>
        <v>0.05</v>
      </c>
      <c r="H3">
        <f>SUMIF(Matrix!M3:M9, H2, Matrix!N3:N9)</f>
        <v>0.05</v>
      </c>
      <c r="I3">
        <f>SUMIF(Matrix!O3:O9, I2, Matrix!P3:P9)</f>
        <v>0.1</v>
      </c>
      <c r="J3">
        <f>SUMIF(Matrix!Q3:Q9, J2, Matrix!R3:R9)</f>
        <v>0.1</v>
      </c>
      <c r="K3">
        <f>SUMIF(Matrix!S3:S9, K2, Matrix!T3:T9)</f>
        <v>0</v>
      </c>
      <c r="L3">
        <f ca="1">SUMIF(Matrix!U3:V9, L2, Matrix!V3:V9)</f>
        <v>0.3</v>
      </c>
      <c r="M3">
        <f>SUMIF(Matrix!W3:W9, M2, Matrix!X3:X9)</f>
        <v>0</v>
      </c>
      <c r="N3">
        <f>SUMIF(Matrix!Y3:Y7, N2, Matrix!Z3:Z7)</f>
        <v>0.1</v>
      </c>
      <c r="O3">
        <f>SUMIF(Matrix!AA3:AA7, O2, Matrix!AB3:AB7)</f>
        <v>0.1</v>
      </c>
      <c r="P3">
        <f>SUM(B3:G3)</f>
        <v>0.49999999999999994</v>
      </c>
      <c r="Q3">
        <f ca="1">SUM(H3:M3)</f>
        <v>0.55000000000000004</v>
      </c>
      <c r="R3">
        <f>SUM(N3:O3)</f>
        <v>0.2</v>
      </c>
      <c r="S3" t="b">
        <f ca="1">OR(IF(P3&gt;1.9, TRUE), IF(Q3&gt;1.5, TRUE), AND(IF(P3&gt;1.2, TRUE), IF(Q3&gt;1.2, TRUE)))</f>
        <v>0</v>
      </c>
    </row>
    <row r="4" spans="1:19" x14ac:dyDescent="0.2">
      <c r="A4" t="s">
        <v>70</v>
      </c>
      <c r="B4" t="s">
        <v>2</v>
      </c>
      <c r="C4" t="s">
        <v>17</v>
      </c>
      <c r="D4" t="s">
        <v>2</v>
      </c>
      <c r="E4" t="s">
        <v>11</v>
      </c>
      <c r="F4" t="s">
        <v>6</v>
      </c>
      <c r="G4" t="s">
        <v>4</v>
      </c>
      <c r="H4" t="s">
        <v>57</v>
      </c>
      <c r="I4" t="s">
        <v>35</v>
      </c>
      <c r="J4" t="s">
        <v>2</v>
      </c>
      <c r="K4" t="s">
        <v>51</v>
      </c>
      <c r="L4" t="s">
        <v>2</v>
      </c>
      <c r="M4" t="s">
        <v>2</v>
      </c>
      <c r="N4" t="s">
        <v>46</v>
      </c>
      <c r="O4" t="s">
        <v>42</v>
      </c>
    </row>
    <row r="5" spans="1:19" x14ac:dyDescent="0.2">
      <c r="B5">
        <f>SUMIF(Matrix!A3:A9, B4, Matrix!B3:B9)</f>
        <v>0.4</v>
      </c>
      <c r="C5">
        <f>SUMIF(Matrix!C3:C9, C4, Matrix!D3:D9)</f>
        <v>0.4</v>
      </c>
      <c r="D5">
        <f>SUMIF(Matrix!E3:E9, D4, Matrix!F3:F9)</f>
        <v>0.4</v>
      </c>
      <c r="E5">
        <f>SUMIF(Matrix!G3:G9, E4, Matrix!H3:H9)</f>
        <v>0.3</v>
      </c>
      <c r="F5">
        <f>SUMIF(Matrix!I3:I9, F4, Matrix!J3:J9)</f>
        <v>0.4</v>
      </c>
      <c r="G5">
        <f>SUMIF(Matrix!K3:K9, G4, Matrix!L3:L9)</f>
        <v>0.4</v>
      </c>
      <c r="H5">
        <f>SUMIF(Matrix!M3:M9, H4, Matrix!N3:N9)</f>
        <v>0.1</v>
      </c>
      <c r="I5">
        <f>SUMIF(Matrix!O3:O9, I4, Matrix!P3:P9)</f>
        <v>0.1</v>
      </c>
      <c r="J5">
        <f>SUMIF(Matrix!Q3:Q9, J4, Matrix!R3:R9)</f>
        <v>0.05</v>
      </c>
      <c r="K5">
        <f>SUMIF(Matrix!S3:S9, K4, Matrix!T3:T9)</f>
        <v>0.2</v>
      </c>
      <c r="L5">
        <f>SUMIF(Matrix!U3:U9, L4, Matrix!V3:V9)</f>
        <v>0</v>
      </c>
      <c r="M5">
        <f>SUMIF(Matrix!W3:W9, M4, Matrix!X3:X9)</f>
        <v>0</v>
      </c>
      <c r="N5">
        <f>SUMIF(Matrix!Y3:Y7, N4, Matrix!Z3:Z7)</f>
        <v>0.1</v>
      </c>
      <c r="O5">
        <f>SUMIF(Matrix!AA3:AA7, O4, Matrix!AB3:AB7)</f>
        <v>0.1</v>
      </c>
      <c r="P5">
        <f>SUM(B5:G5)</f>
        <v>2.3000000000000003</v>
      </c>
      <c r="Q5">
        <f t="shared" ref="Q5:Q19" si="0">SUM(H5:M5)</f>
        <v>0.45</v>
      </c>
      <c r="R5">
        <f>SUM(N5:O5)</f>
        <v>0.2</v>
      </c>
      <c r="S5" t="b">
        <f>OR(IF(P5&gt;1.9, TRUE), IF(Q5&gt;1.5, TRUE), AND(IF(P5&gt;1.2, TRUE), IF(Q5&gt;1.2, TRUE)))</f>
        <v>1</v>
      </c>
    </row>
    <row r="6" spans="1:19" x14ac:dyDescent="0.2">
      <c r="A6" t="s">
        <v>26</v>
      </c>
      <c r="B6" t="s">
        <v>32</v>
      </c>
      <c r="C6" t="s">
        <v>17</v>
      </c>
      <c r="D6" t="s">
        <v>2</v>
      </c>
      <c r="E6" t="s">
        <v>5</v>
      </c>
      <c r="F6" t="s">
        <v>8</v>
      </c>
      <c r="G6" t="s">
        <v>24</v>
      </c>
      <c r="H6" t="s">
        <v>5</v>
      </c>
      <c r="I6" t="s">
        <v>35</v>
      </c>
      <c r="J6" t="s">
        <v>15</v>
      </c>
      <c r="K6" t="s">
        <v>51</v>
      </c>
      <c r="L6" t="s">
        <v>52</v>
      </c>
      <c r="M6" t="s">
        <v>2</v>
      </c>
      <c r="N6" t="s">
        <v>48</v>
      </c>
      <c r="O6" t="s">
        <v>44</v>
      </c>
    </row>
    <row r="7" spans="1:19" x14ac:dyDescent="0.2">
      <c r="B7">
        <f>SUMIF(Matrix!A3:A9, B6, Matrix!B3:B9)</f>
        <v>0.3</v>
      </c>
      <c r="C7">
        <f>SUMIF(Matrix!C3:C8, C6, Matrix!D3:D8)</f>
        <v>0.4</v>
      </c>
      <c r="D7">
        <f>SUMIF(Matrix!E3:E8, D6, Matrix!F3:F8)</f>
        <v>0.4</v>
      </c>
      <c r="E7">
        <f>SUMIF(Matrix!G3:G8, E6, Matrix!H3:H8)</f>
        <v>0.23749999999999999</v>
      </c>
      <c r="F7">
        <f>SUMIF(Matrix!I3:I8, F6, Matrix!J3:J8)</f>
        <v>0.05</v>
      </c>
      <c r="G7">
        <f>SUMIF(Matrix!K3:K8, G6, Matrix!L3:L8)</f>
        <v>0.05</v>
      </c>
      <c r="H7">
        <f>SUMIF(Matrix!M3:M9, H6, Matrix!N3:N9)</f>
        <v>0.17500000000000002</v>
      </c>
      <c r="I7">
        <f>SUMIF(Matrix!O3:O9, I6, Matrix!P3:P9)</f>
        <v>0.1</v>
      </c>
      <c r="J7">
        <f>SUMIF(Matrix!Q3:Q9, J6, Matrix!R3:R9)</f>
        <v>0.25</v>
      </c>
      <c r="K7">
        <f>SUMIF(Matrix!S3:S9, K6, Matrix!T3:T9)</f>
        <v>0.2</v>
      </c>
      <c r="L7">
        <f ca="1">SUMIF(Matrix!U3:V9, L6, Matrix!V3:V9)</f>
        <v>0.3</v>
      </c>
      <c r="M7">
        <f>SUMIF(Matrix!W3:W9, M6, Matrix!X3:X9)</f>
        <v>0</v>
      </c>
      <c r="N7">
        <f>SUMIF(Matrix!Y3:Y7, N6, Matrix!Z3:Z7)</f>
        <v>0.3</v>
      </c>
      <c r="O7">
        <f>SUMIF(Matrix!AA3:AA7, O6, Matrix!AB3:AB7)</f>
        <v>0.3</v>
      </c>
      <c r="P7">
        <f>SUM(B7:G7)</f>
        <v>1.4375000000000002</v>
      </c>
      <c r="Q7">
        <f t="shared" ca="1" si="0"/>
        <v>1.0250000000000001</v>
      </c>
      <c r="R7">
        <f>SUM(N7:O7)</f>
        <v>0.6</v>
      </c>
      <c r="S7" t="b">
        <f ca="1">OR(IF(P7&gt;1.9, TRUE), IF(Q7&gt;1.5, TRUE), AND(IF(P7&gt;1.2, TRUE), IF(Q7&gt;1.2, TRUE)))</f>
        <v>0</v>
      </c>
    </row>
    <row r="8" spans="1:19" x14ac:dyDescent="0.2">
      <c r="A8" t="s">
        <v>62</v>
      </c>
      <c r="B8" t="s">
        <v>32</v>
      </c>
      <c r="C8" t="s">
        <v>17</v>
      </c>
      <c r="D8" t="s">
        <v>15</v>
      </c>
      <c r="E8" t="s">
        <v>11</v>
      </c>
      <c r="F8" t="s">
        <v>6</v>
      </c>
      <c r="G8" t="s">
        <v>4</v>
      </c>
      <c r="H8" t="s">
        <v>58</v>
      </c>
      <c r="I8" t="s">
        <v>38</v>
      </c>
      <c r="J8" t="s">
        <v>15</v>
      </c>
      <c r="K8" t="s">
        <v>50</v>
      </c>
      <c r="L8" t="s">
        <v>49</v>
      </c>
      <c r="M8" t="s">
        <v>30</v>
      </c>
      <c r="N8" t="s">
        <v>46</v>
      </c>
      <c r="O8" t="s">
        <v>42</v>
      </c>
    </row>
    <row r="9" spans="1:19" x14ac:dyDescent="0.2">
      <c r="B9">
        <f>SUMIF(Matrix!A3:A9, B8, Matrix!B3:B9)</f>
        <v>0.3</v>
      </c>
      <c r="C9">
        <f>SUMIF(Matrix!C3:C9, C8, Matrix!D3:D9)</f>
        <v>0.4</v>
      </c>
      <c r="D9">
        <f>SUMIF(Matrix!E3:E9, D8, Matrix!F3:F9)</f>
        <v>0.1</v>
      </c>
      <c r="E9">
        <f>SUMIF(Matrix!G3:G9, E8, Matrix!H3:H9)</f>
        <v>0.3</v>
      </c>
      <c r="F9">
        <f>SUMIF(Matrix!I3:I9, F8, Matrix!J3:J9)</f>
        <v>0.4</v>
      </c>
      <c r="G9">
        <f>SUMIF(Matrix!K3:K9, G8, Matrix!L3:L9)</f>
        <v>0.4</v>
      </c>
      <c r="H9">
        <f>SUMIF(Matrix!M3:M9, H8, Matrix!N3:N9)</f>
        <v>0.1</v>
      </c>
      <c r="I9">
        <f>SUMIF(Matrix!O3:O9, I8, Matrix!P3:P9)</f>
        <v>0.2</v>
      </c>
      <c r="J9">
        <f>SUMIF(Matrix!Q3:Q9, J8, Matrix!R3:R9)</f>
        <v>0.25</v>
      </c>
      <c r="K9">
        <f>SUMIF(Matrix!S3:S9, K8, Matrix!T3:T9)</f>
        <v>0.4</v>
      </c>
      <c r="L9">
        <f>SUMIF(Matrix!U3:U9, L8, Matrix!V3:V9)</f>
        <v>0.4</v>
      </c>
      <c r="M9">
        <f>SUMIF(Matrix!W3:W9, M8, Matrix!X3:X9)</f>
        <v>0.4</v>
      </c>
      <c r="N9">
        <f>SUMIF(Matrix!Y3:Y7, N8, Matrix!Z3:Z7)</f>
        <v>0.1</v>
      </c>
      <c r="O9">
        <f>SUMIF(Matrix!AA3:AA7, O8, Matrix!AB3:AB7)</f>
        <v>0.1</v>
      </c>
      <c r="P9">
        <f>SUM(B9:G9)</f>
        <v>1.9</v>
      </c>
      <c r="Q9">
        <f t="shared" si="0"/>
        <v>1.75</v>
      </c>
      <c r="R9">
        <f>SUM(N9:O9)</f>
        <v>0.2</v>
      </c>
      <c r="S9" t="b">
        <f>OR(IF(P9&gt;1.9, TRUE), IF(Q9&gt;1.5, TRUE), AND(IF(P9&gt;1.2, TRUE), IF(Q9&gt;1.2, TRUE)))</f>
        <v>1</v>
      </c>
    </row>
    <row r="10" spans="1:19" x14ac:dyDescent="0.2">
      <c r="A10" t="s">
        <v>60</v>
      </c>
      <c r="B10" t="s">
        <v>32</v>
      </c>
      <c r="C10" t="s">
        <v>18</v>
      </c>
      <c r="D10" t="s">
        <v>2</v>
      </c>
      <c r="E10" t="s">
        <v>10</v>
      </c>
      <c r="F10" t="s">
        <v>6</v>
      </c>
      <c r="G10" t="s">
        <v>4</v>
      </c>
      <c r="H10" t="s">
        <v>57</v>
      </c>
      <c r="I10" t="s">
        <v>35</v>
      </c>
      <c r="J10" t="s">
        <v>16</v>
      </c>
      <c r="K10" t="s">
        <v>50</v>
      </c>
      <c r="L10" t="s">
        <v>2</v>
      </c>
      <c r="M10" t="s">
        <v>2</v>
      </c>
      <c r="N10" t="s">
        <v>46</v>
      </c>
      <c r="O10" t="s">
        <v>44</v>
      </c>
    </row>
    <row r="11" spans="1:19" x14ac:dyDescent="0.2">
      <c r="B11">
        <f>SUMIF(Matrix!A3:A9, B10, Matrix!B3:B9)</f>
        <v>0.3</v>
      </c>
      <c r="C11">
        <f>SUMIF(Matrix!C3:C8, C10, Matrix!D3:D8)</f>
        <v>0.1</v>
      </c>
      <c r="D11">
        <f>SUMIF(Matrix!E3:E8, D10, Matrix!F3:F8)</f>
        <v>0.4</v>
      </c>
      <c r="E11">
        <f>SUMIF(Matrix!G3:G8, E10, Matrix!H3:H8)</f>
        <v>0.4</v>
      </c>
      <c r="F11">
        <f>SUMIF(Matrix!I3:I8, F10, Matrix!J3:J8)</f>
        <v>0.4</v>
      </c>
      <c r="G11">
        <f>SUMIF(Matrix!K3:K8, G10, Matrix!L3:L8)</f>
        <v>0.4</v>
      </c>
      <c r="H11">
        <f>SUMIF(Matrix!M3:M9, H10, Matrix!N3:N9)</f>
        <v>0.1</v>
      </c>
      <c r="I11">
        <f>SUMIF(Matrix!O3:O9, I10, Matrix!P3:P9)</f>
        <v>0.1</v>
      </c>
      <c r="J11">
        <f>SUMIF(Matrix!Q3:Q9, J10, Matrix!R3:R9)</f>
        <v>0.4</v>
      </c>
      <c r="K11">
        <f>SUMIF(Matrix!S3:S9, K10, Matrix!T3:T9)</f>
        <v>0.4</v>
      </c>
      <c r="L11">
        <f>SUMIF(Matrix!U3:U9, L10, Matrix!V3:V9)</f>
        <v>0</v>
      </c>
      <c r="M11">
        <f>SUMIF(Matrix!W3:W9, M10, Matrix!X3:X9)</f>
        <v>0</v>
      </c>
      <c r="N11">
        <f>SUMIF(Matrix!Y3:Y7, N10, Matrix!Z3:Z7)</f>
        <v>0.1</v>
      </c>
      <c r="O11">
        <f>SUMIF(Matrix!AA3:AA7, O10, Matrix!AB3:AB7)</f>
        <v>0.3</v>
      </c>
      <c r="P11">
        <f>SUM(B11:G11)</f>
        <v>2</v>
      </c>
      <c r="Q11">
        <f t="shared" si="0"/>
        <v>1</v>
      </c>
      <c r="R11">
        <f>SUM(N11:O11)</f>
        <v>0.4</v>
      </c>
      <c r="S11" t="b">
        <f>OR(IF(P11&gt;1.9, TRUE), IF(Q11&gt;1.5, TRUE), AND(IF(P11&gt;1.2, TRUE), IF(Q11&gt;1.2, TRUE)))</f>
        <v>1</v>
      </c>
    </row>
    <row r="12" spans="1:19" x14ac:dyDescent="0.2">
      <c r="A12" t="s">
        <v>23</v>
      </c>
      <c r="B12" t="s">
        <v>39</v>
      </c>
      <c r="C12" t="s">
        <v>17</v>
      </c>
      <c r="D12" t="s">
        <v>2</v>
      </c>
      <c r="E12" t="s">
        <v>10</v>
      </c>
      <c r="F12" t="s">
        <v>8</v>
      </c>
      <c r="G12" t="s">
        <v>4</v>
      </c>
      <c r="H12" t="s">
        <v>58</v>
      </c>
      <c r="I12" t="s">
        <v>35</v>
      </c>
      <c r="J12" t="s">
        <v>34</v>
      </c>
      <c r="K12" t="s">
        <v>51</v>
      </c>
      <c r="L12" t="s">
        <v>52</v>
      </c>
      <c r="M12" t="s">
        <v>2</v>
      </c>
      <c r="N12" t="s">
        <v>46</v>
      </c>
      <c r="O12" t="s">
        <v>44</v>
      </c>
    </row>
    <row r="13" spans="1:19" x14ac:dyDescent="0.2">
      <c r="B13">
        <f>SUMIF(Matrix!A3:A9, B12, Matrix!B3:B9)</f>
        <v>0.2</v>
      </c>
      <c r="C13">
        <f>SUMIF(Matrix!C3:C8, C12, Matrix!D3:D8)</f>
        <v>0.4</v>
      </c>
      <c r="D13">
        <f>SUMIF(Matrix!E3:E8, D12, Matrix!F3:F8)</f>
        <v>0.4</v>
      </c>
      <c r="E13">
        <f>SUMIF(Matrix!G3:G8, E12, Matrix!H3:H8)</f>
        <v>0.4</v>
      </c>
      <c r="F13">
        <f>SUMIF(Matrix!I3:I8, F12, Matrix!J3:J8)</f>
        <v>0.05</v>
      </c>
      <c r="G13">
        <f>SUMIF(Matrix!K3:K8, G12, Matrix!L3:L8)</f>
        <v>0.4</v>
      </c>
      <c r="H13">
        <f>SUMIF(Matrix!M3:M9, H12, Matrix!N3:N9)</f>
        <v>0.1</v>
      </c>
      <c r="I13">
        <f>SUMIF(Matrix!O3:O9, I12, Matrix!P3:P9)</f>
        <v>0.1</v>
      </c>
      <c r="J13">
        <f>SUMIF(Matrix!Q3:Q9, J12, Matrix!R3:R9)</f>
        <v>0.2</v>
      </c>
      <c r="K13">
        <f>SUMIF(Matrix!S3:S9, K12, Matrix!T3:T9)</f>
        <v>0.2</v>
      </c>
      <c r="L13">
        <f ca="1">SUMIF(Matrix!U3:V9, L12, Matrix!V3:V9)</f>
        <v>0.3</v>
      </c>
      <c r="M13">
        <f>SUMIF(Matrix!W3:W9, M12, Matrix!X3:X9)</f>
        <v>0</v>
      </c>
      <c r="N13">
        <f>SUMIF(Matrix!Y3:Y7, N12, Matrix!Z3:Z7)</f>
        <v>0.1</v>
      </c>
      <c r="O13">
        <f>SUMIF(Matrix!AA3:AA7, O12, Matrix!AB3:AB7)</f>
        <v>0.3</v>
      </c>
      <c r="P13">
        <f>SUM(B13:G13)</f>
        <v>1.85</v>
      </c>
      <c r="Q13">
        <f t="shared" ca="1" si="0"/>
        <v>0.90000000000000013</v>
      </c>
      <c r="R13">
        <f>SUM(N13:O13)</f>
        <v>0.4</v>
      </c>
      <c r="S13" t="b">
        <f ca="1">OR(IF(P13&gt;1.9, TRUE), IF(Q13&gt;1.5, TRUE), AND(IF(P13&gt;1.2, TRUE), IF(Q13&gt;1.2, TRUE)))</f>
        <v>0</v>
      </c>
    </row>
    <row r="14" spans="1:19" x14ac:dyDescent="0.2">
      <c r="A14" t="s">
        <v>68</v>
      </c>
      <c r="B14" t="s">
        <v>32</v>
      </c>
      <c r="C14" t="s">
        <v>19</v>
      </c>
      <c r="D14" t="s">
        <v>2</v>
      </c>
      <c r="E14" t="s">
        <v>12</v>
      </c>
      <c r="F14" t="s">
        <v>7</v>
      </c>
      <c r="G14" t="s">
        <v>24</v>
      </c>
      <c r="H14" t="s">
        <v>55</v>
      </c>
      <c r="I14" t="s">
        <v>35</v>
      </c>
      <c r="J14" t="s">
        <v>16</v>
      </c>
      <c r="K14" t="s">
        <v>2</v>
      </c>
      <c r="L14" t="s">
        <v>52</v>
      </c>
      <c r="M14" t="s">
        <v>53</v>
      </c>
      <c r="N14" t="s">
        <v>61</v>
      </c>
      <c r="O14" t="s">
        <v>44</v>
      </c>
    </row>
    <row r="15" spans="1:19" x14ac:dyDescent="0.2">
      <c r="B15">
        <f>SUMIF(Matrix!A3:A9, B14, Matrix!B3:B9)</f>
        <v>0.3</v>
      </c>
      <c r="C15">
        <f>SUMIF(Matrix!C3:C9, C14, Matrix!D3:D9)</f>
        <v>0.05</v>
      </c>
      <c r="D15">
        <f>SUMIF(Matrix!E3:E9, D14, Matrix!F3:F9)</f>
        <v>0.4</v>
      </c>
      <c r="E15">
        <f>SUMIF(Matrix!G3:G9, E14, Matrix!H3:H9)</f>
        <v>0.05</v>
      </c>
      <c r="F15">
        <f>SUMIF(Matrix!I3:I9, F14, Matrix!J3:J9)</f>
        <v>0.3</v>
      </c>
      <c r="G15">
        <f>SUMIF(Matrix!K3:K9, G14, Matrix!L3:L9)</f>
        <v>0.05</v>
      </c>
      <c r="H15">
        <f>SUMIF(Matrix!M3:M9, H14, Matrix!N3:N9)</f>
        <v>0.2</v>
      </c>
      <c r="I15">
        <f>SUMIF(Matrix!O3:O9, I14, Matrix!P3:P9)</f>
        <v>0.1</v>
      </c>
      <c r="J15">
        <f>SUMIF(Matrix!Q3:Q9, J14, Matrix!R3:R9)</f>
        <v>0.4</v>
      </c>
      <c r="K15">
        <f>SUMIF(Matrix!S3:S9, K14, Matrix!T3:T9)</f>
        <v>0</v>
      </c>
      <c r="L15">
        <f>SUMIF(Matrix!U3:U9, L14, Matrix!V3:V9)</f>
        <v>0.3</v>
      </c>
      <c r="M15">
        <f>SUMIF(Matrix!W3:W9, M14, Matrix!X3:X9)</f>
        <v>0.2</v>
      </c>
      <c r="N15">
        <f>SUMIF(Matrix!Y3:Y7, N14, Matrix!Z3:Z7)</f>
        <v>0.4</v>
      </c>
      <c r="O15">
        <f>SUMIF(Matrix!AA3:AA7, O14, Matrix!AB3:AB7)</f>
        <v>0.3</v>
      </c>
      <c r="P15">
        <f>SUM(B15:G15)</f>
        <v>1.1500000000000001</v>
      </c>
      <c r="Q15">
        <f t="shared" si="0"/>
        <v>1.2</v>
      </c>
      <c r="R15">
        <f>SUM(N15:O15)</f>
        <v>0.7</v>
      </c>
      <c r="S15" t="b">
        <f>OR(IF(P15&gt;1.9, TRUE), IF(Q15&gt;1.5, TRUE), AND(IF(P15&gt;1.2, TRUE), IF(Q15&gt;1.2, TRUE)))</f>
        <v>0</v>
      </c>
    </row>
    <row r="16" spans="1:19" x14ac:dyDescent="0.2">
      <c r="A16" t="s">
        <v>65</v>
      </c>
      <c r="B16" t="s">
        <v>2</v>
      </c>
      <c r="C16" t="s">
        <v>17</v>
      </c>
      <c r="D16" t="s">
        <v>2</v>
      </c>
      <c r="E16" t="s">
        <v>10</v>
      </c>
      <c r="F16" t="s">
        <v>6</v>
      </c>
      <c r="G16" t="s">
        <v>4</v>
      </c>
      <c r="H16" t="s">
        <v>54</v>
      </c>
      <c r="I16" t="s">
        <v>36</v>
      </c>
      <c r="J16" t="s">
        <v>16</v>
      </c>
      <c r="K16" t="s">
        <v>50</v>
      </c>
      <c r="L16" t="s">
        <v>49</v>
      </c>
      <c r="M16" t="s">
        <v>30</v>
      </c>
      <c r="N16" t="s">
        <v>61</v>
      </c>
      <c r="O16" t="s">
        <v>43</v>
      </c>
    </row>
    <row r="17" spans="1:19" x14ac:dyDescent="0.2">
      <c r="B17">
        <f>SUMIF(Matrix!A3:A9, B16, Matrix!B3:B9)</f>
        <v>0.4</v>
      </c>
      <c r="C17">
        <f>SUMIF(Matrix!C3:C8, C16, Matrix!D3:D8)</f>
        <v>0.4</v>
      </c>
      <c r="D17">
        <f>SUMIF(Matrix!E3:E8, D16, Matrix!F3:F8)</f>
        <v>0.4</v>
      </c>
      <c r="E17">
        <f>SUMIF(Matrix!G3:G8, E16, Matrix!H3:H8)</f>
        <v>0.4</v>
      </c>
      <c r="F17">
        <f>SUMIF(Matrix!I3:I8, F16, Matrix!J3:J8)</f>
        <v>0.4</v>
      </c>
      <c r="G17">
        <f>SUMIF(Matrix!K3:K8, G16, Matrix!L3:L8)</f>
        <v>0.4</v>
      </c>
      <c r="H17">
        <f>SUMIF(Matrix!M3:M9, H16, Matrix!N3:N9)</f>
        <v>0.4</v>
      </c>
      <c r="I17">
        <f>SUMIF(Matrix!O3:O9, I16, Matrix!P3:P9)</f>
        <v>0.4</v>
      </c>
      <c r="J17">
        <f>SUMIF(Matrix!Q3:Q9, J16, Matrix!R3:R9)</f>
        <v>0.4</v>
      </c>
      <c r="K17">
        <f>SUMIF(Matrix!S3:S9, K16, Matrix!T3:T9)</f>
        <v>0.4</v>
      </c>
      <c r="L17">
        <f ca="1">SUMIF(Matrix!U3:V9, L16, Matrix!V3:V9)</f>
        <v>0.4</v>
      </c>
      <c r="M17">
        <f>SUMIF(Matrix!W3:W9, M16, Matrix!X3:X9)</f>
        <v>0.4</v>
      </c>
      <c r="N17">
        <f>SUMIF(Matrix!Y3:Y7, N16, Matrix!Z3:Z7)</f>
        <v>0.4</v>
      </c>
      <c r="O17">
        <f>SUMIF(Matrix!AA3:AA7, O16, Matrix!AB3:AB7)</f>
        <v>0.4</v>
      </c>
      <c r="P17">
        <f>SUM(B17:G17)</f>
        <v>2.4</v>
      </c>
      <c r="Q17">
        <f t="shared" ca="1" si="0"/>
        <v>2.4</v>
      </c>
      <c r="R17">
        <f>SUM(N17:O17)</f>
        <v>0.8</v>
      </c>
      <c r="S17" t="b">
        <f ca="1">OR(IF(P17&gt;1.9, TRUE), IF(Q17&gt;1.5, TRUE), AND(IF(P17&gt;1.2, TRUE), IF(Q17&gt;1.2, TRUE)))</f>
        <v>1</v>
      </c>
    </row>
    <row r="18" spans="1:19" x14ac:dyDescent="0.2">
      <c r="A18" t="s">
        <v>72</v>
      </c>
      <c r="B18" t="s">
        <v>32</v>
      </c>
      <c r="C18" t="s">
        <v>17</v>
      </c>
      <c r="D18" t="s">
        <v>2</v>
      </c>
      <c r="E18" t="s">
        <v>25</v>
      </c>
      <c r="F18" t="s">
        <v>7</v>
      </c>
      <c r="G18" t="s">
        <v>4</v>
      </c>
      <c r="H18" t="s">
        <v>57</v>
      </c>
      <c r="I18" t="s">
        <v>35</v>
      </c>
      <c r="J18" t="s">
        <v>32</v>
      </c>
      <c r="K18" t="s">
        <v>51</v>
      </c>
      <c r="L18" t="s">
        <v>52</v>
      </c>
      <c r="M18" t="s">
        <v>2</v>
      </c>
      <c r="N18" t="s">
        <v>46</v>
      </c>
      <c r="O18" t="s">
        <v>44</v>
      </c>
    </row>
    <row r="19" spans="1:19" x14ac:dyDescent="0.2">
      <c r="B19">
        <f>SUMIF(Matrix!A3:A9, B18, Matrix!B3:B9)</f>
        <v>0.3</v>
      </c>
      <c r="C19">
        <f>SUMIF(Matrix!C3:C9, C18, Matrix!D3:D9)</f>
        <v>0.4</v>
      </c>
      <c r="D19">
        <f>SUMIF(Matrix!E3:E9, D18, Matrix!F3:F9)</f>
        <v>0.4</v>
      </c>
      <c r="E19">
        <f>SUMIF(Matrix!G3:G9, E18, Matrix!H3:H9)</f>
        <v>0.2</v>
      </c>
      <c r="F19">
        <f>SUMIF(Matrix!I3:I9, F18, Matrix!J3:J9)</f>
        <v>0.3</v>
      </c>
      <c r="G19">
        <f>SUMIF(Matrix!K3:K9, G18, Matrix!L3:L9)</f>
        <v>0.4</v>
      </c>
      <c r="H19">
        <f>SUMIF(Matrix!M3:M9, H18, Matrix!N3:N9)</f>
        <v>0.1</v>
      </c>
      <c r="I19">
        <f>SUMIF(Matrix!O3:O9, I18, Matrix!P3:P9)</f>
        <v>0.1</v>
      </c>
      <c r="J19">
        <f>SUMIF(Matrix!Q3:Q9, J18, Matrix!R3:R9)</f>
        <v>0.1</v>
      </c>
      <c r="K19">
        <f>SUMIF(Matrix!S3:S9, K18, Matrix!T3:T9)</f>
        <v>0.2</v>
      </c>
      <c r="L19">
        <f ca="1">SUMIF(Matrix!U3:V9, L18, Matrix!V3:V9)</f>
        <v>0.3</v>
      </c>
      <c r="M19">
        <f>SUMIF(Matrix!W3:W9, M18, Matrix!X3:X9)</f>
        <v>0</v>
      </c>
      <c r="N19">
        <f>SUMIF(Matrix!Y3:Y9, N18, Matrix!Z3:Z9)</f>
        <v>0.1</v>
      </c>
      <c r="O19">
        <f>SUMIF(Matrix!AA3:AA9, O18, Matrix!AB3:AB9)</f>
        <v>0.3</v>
      </c>
      <c r="P19">
        <f>SUM(B19:G19)</f>
        <v>2</v>
      </c>
      <c r="Q19">
        <f t="shared" ca="1" si="0"/>
        <v>0.8</v>
      </c>
      <c r="R19">
        <f>SUM(N19:O19)</f>
        <v>0.4</v>
      </c>
      <c r="S19" t="b">
        <f ca="1">OR(IF(P19&gt;1.9, TRUE), IF(Q19&gt;1.5, TRUE), AND(IF(P19&gt;1.2, TRUE), IF(Q19&gt;1.2, TRUE)))</f>
        <v>1</v>
      </c>
    </row>
  </sheetData>
  <conditionalFormatting sqref="Q1:Q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2020-12-28T23:48:42Z</dcterms:created>
  <dcterms:modified xsi:type="dcterms:W3CDTF">2020-12-29T23:16:53Z</dcterms:modified>
</cp:coreProperties>
</file>