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elpdesk\Downloads\"/>
    </mc:Choice>
  </mc:AlternateContent>
  <xr:revisionPtr revIDLastSave="0" documentId="13_ncr:1_{9A4C7111-8B27-463C-97F0-599D2172CFF6}" xr6:coauthVersionLast="47" xr6:coauthVersionMax="47" xr10:uidLastSave="{00000000-0000-0000-0000-000000000000}"/>
  <bookViews>
    <workbookView xWindow="28680" yWindow="-8790" windowWidth="29040" windowHeight="15720" xr2:uid="{00000000-000D-0000-FFFF-FFFF00000000}"/>
  </bookViews>
  <sheets>
    <sheet name="Questions" sheetId="1" r:id="rId1"/>
    <sheet name="Report" sheetId="4" r:id="rId2"/>
    <sheet name="Recommendations" sheetId="2" state="hidden" r:id="rId3"/>
    <sheet name="Scoring Rubric" sheetId="3" state="hidden" r:id="rId4"/>
    <sheet name="GVMetadata" sheetId="5" state="very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 i="4" l="1"/>
  <c r="B25" i="4"/>
  <c r="D28" i="4"/>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D24" i="4"/>
  <c r="D25" i="4"/>
  <c r="D26" i="4"/>
  <c r="D27" i="4"/>
  <c r="D29" i="4"/>
  <c r="D30" i="4"/>
  <c r="D31" i="4"/>
  <c r="D32" i="4"/>
  <c r="D33" i="4"/>
  <c r="D34" i="4"/>
  <c r="D35" i="4"/>
  <c r="D36" i="4"/>
  <c r="D37" i="4"/>
  <c r="D38" i="4"/>
  <c r="D39" i="4"/>
  <c r="D40" i="4"/>
  <c r="D41" i="4"/>
  <c r="D42" i="4"/>
  <c r="D43" i="4"/>
  <c r="D44" i="4"/>
  <c r="D45" i="4"/>
  <c r="D46" i="4"/>
  <c r="D47" i="4"/>
  <c r="D48" i="4"/>
  <c r="D49" i="4"/>
  <c r="D50" i="4"/>
  <c r="D51" i="4"/>
  <c r="D52" i="4"/>
  <c r="D23" i="4"/>
  <c r="B23" i="4"/>
  <c r="B24" i="4"/>
  <c r="B26" i="4"/>
  <c r="B27" i="4"/>
  <c r="B28" i="4"/>
  <c r="B29" i="4"/>
  <c r="B30" i="4"/>
  <c r="B31" i="4"/>
  <c r="B32" i="4"/>
  <c r="B33" i="4"/>
  <c r="B34" i="4"/>
  <c r="B35" i="4"/>
  <c r="B36" i="4"/>
  <c r="B37" i="4"/>
  <c r="B38" i="4"/>
  <c r="B39" i="4"/>
  <c r="B40" i="4"/>
  <c r="B41" i="4"/>
  <c r="B42" i="4"/>
  <c r="B43" i="4"/>
  <c r="B44" i="4"/>
  <c r="B45" i="4"/>
  <c r="B46" i="4"/>
  <c r="B47" i="4"/>
  <c r="B48" i="4"/>
  <c r="B49" i="4"/>
  <c r="B50" i="4"/>
  <c r="B51" i="4"/>
  <c r="B52" i="4"/>
  <c r="B122" i="4"/>
  <c r="B121" i="4"/>
  <c r="B120" i="4"/>
  <c r="B119" i="4"/>
  <c r="B118" i="4"/>
  <c r="B117" i="4"/>
  <c r="B111" i="4"/>
  <c r="I38" i="1" l="1"/>
  <c r="C17" i="4" s="1"/>
  <c r="I36" i="1"/>
  <c r="C11" i="4" s="1"/>
  <c r="C12" i="4" s="1"/>
  <c r="I37" i="1"/>
  <c r="C14" i="4" s="1"/>
  <c r="C15" i="4" s="1"/>
  <c r="I39" i="1" l="1"/>
  <c r="C7" i="4" s="1"/>
  <c r="C8" i="4" s="1"/>
</calcChain>
</file>

<file path=xl/sharedStrings.xml><?xml version="1.0" encoding="utf-8"?>
<sst xmlns="http://schemas.openxmlformats.org/spreadsheetml/2006/main" count="336" uniqueCount="179">
  <si>
    <t>Number</t>
  </si>
  <si>
    <t>Tier</t>
  </si>
  <si>
    <t>Category</t>
  </si>
  <si>
    <t>Question</t>
  </si>
  <si>
    <t>Score (0-3)</t>
  </si>
  <si>
    <t>Category Avg</t>
  </si>
  <si>
    <t>Foundational</t>
  </si>
  <si>
    <t>Governance and Risk Assessment</t>
  </si>
  <si>
    <t>Do you have a clear policy for AI use, including who approves new tools like chatbots?</t>
  </si>
  <si>
    <t>Have you mapped out all AI systems and assessed risks like data leaks or biases?</t>
  </si>
  <si>
    <t>Is there a cross-functional team that reviews AI risks before deployment?</t>
  </si>
  <si>
    <t>Do you conduct initial threat modeling (e.g., simulating attacks like prompt injection or data leaks)?</t>
  </si>
  <si>
    <t>Do you maintain an AI Bill-of-Materials (AIBOM, list of AI components) for traceability?</t>
  </si>
  <si>
    <t>Data Security and Privacy</t>
  </si>
  <si>
    <t>Do you minimize data collection (e.g., chatbots only ask for needed info)?</t>
  </si>
  <si>
    <t>★ Is all data encrypted in transit (during transfer) and at rest (when stored)?</t>
  </si>
  <si>
    <t>Do you use data masking (hiding sensitive info) to protect privacy?</t>
  </si>
  <si>
    <t>★ Do you sanitize training data to prevent poisoning (malicious data insertion)?</t>
  </si>
  <si>
    <t>Do you use differential privacy (adding noise to protect data)?</t>
  </si>
  <si>
    <t>Operational</t>
  </si>
  <si>
    <t>Model Security and Integrity</t>
  </si>
  <si>
    <t>Do you test AI models for vulnerabilities like adversarial testing (tricking the model)?</t>
  </si>
  <si>
    <t>Are models built with secure coding like input validation (checking user data)?</t>
  </si>
  <si>
    <t>Have you secured the AI supply chain (e.g., vetting third-party models)?</t>
  </si>
  <si>
    <t>★ Do you protect against prompt injection (malicious inputs that trick the AI)?</t>
  </si>
  <si>
    <t>Secure Deployment and Access Controls</t>
  </si>
  <si>
    <t>Do you use role-based access (only authorized staff can change settings)?</t>
  </si>
  <si>
    <t>Are APIs and integrations secured with authentication (verifying users)?</t>
  </si>
  <si>
    <t>Have you sandboxed AI environments (isolated spaces) to prevent spread if hacked?</t>
  </si>
  <si>
    <t>Do you harden deployment against tampering or exfiltration (data theft)?</t>
  </si>
  <si>
    <t>Inference Security</t>
  </si>
  <si>
    <t>Do you establish guardrails (safety rules) and sanitize inputs/outputs to prevent misuse?</t>
  </si>
  <si>
    <t>Do you limit agent tools and consider risks like multilingual jailbreaks (bypassing safety in other languages)?</t>
  </si>
  <si>
    <t>Do you prevent deceptive behaviors by monitoring goal drift (unintended changes in objectives)?</t>
  </si>
  <si>
    <t>Do you moderate outputs for sensitive data or harmful content?</t>
  </si>
  <si>
    <t>Advanced</t>
  </si>
  <si>
    <t>Monitoring and Incident Response</t>
  </si>
  <si>
    <t>Do you monitor AI in real-time (e.g., logs for suspicious prompts)?</t>
  </si>
  <si>
    <t>Is there an incident response plan specific to AI?</t>
  </si>
  <si>
    <t>Do you conduct regular audits or penetration tests (simulated attacks)?</t>
  </si>
  <si>
    <t>Have you set up automated alerts for anomalies (unusual behavior)?</t>
  </si>
  <si>
    <t>★ Do you detect rogue actions or insecure outputs (e.g., denying excess resource use)?</t>
  </si>
  <si>
    <t>Multi-Agent Systems</t>
  </si>
  <si>
    <t>★ Do you secure inter-agent communication to prevent poisoning (false info spread)?</t>
  </si>
  <si>
    <t>★ Do you detect and isolate rogue agents (malicious or compromised ones)?</t>
  </si>
  <si>
    <t>Tier Averages</t>
  </si>
  <si>
    <t>Foundational Tier Avg</t>
  </si>
  <si>
    <t>Operational Tier Avg</t>
  </si>
  <si>
    <t>Advanced Tier Avg</t>
  </si>
  <si>
    <t>Overall Average</t>
  </si>
  <si>
    <t>AI Security Assessment - Detailed Recommendations</t>
  </si>
  <si>
    <t>Question Text</t>
  </si>
  <si>
    <t>Recommendation for Full Maturity</t>
  </si>
  <si>
    <t>Description</t>
  </si>
  <si>
    <t>Not implemented or unknown</t>
  </si>
  <si>
    <t>Planned or in early discussion</t>
  </si>
  <si>
    <t>Partially implemented, not consistent or org-wide</t>
  </si>
  <si>
    <t>Fully implemented and verified org-wide</t>
  </si>
  <si>
    <t>Overall Maturity Assessment</t>
  </si>
  <si>
    <t>Tier Breakdown</t>
  </si>
  <si>
    <t>The following items scored less than 3 and require attention:</t>
  </si>
  <si>
    <t>Immediate Priority Actions</t>
  </si>
  <si>
    <t>Focus on these high-risk items (★) if they scored less than 3:</t>
  </si>
  <si>
    <t>GVData0</t>
  </si>
  <si>
    <t>(end)</t>
  </si>
  <si>
    <t>Develop a formal AI policy that outlines acceptable use, sets clear approval workflows for new tools, and defines the company's principles for responsible AI. This policy should assign specific roles and responsibilities for who approves AI systems.</t>
  </si>
  <si>
    <t>Create and maintain an AI inventory (a complete list) that documents all AI systems in use. For each system, conduct a formal risk assessment to identify potential issues like data leaks or biased outcomes, and implement a process for regular reviews. Consider using established guides like the NIST AI Risk Management Framework for a structured evaluation.</t>
  </si>
  <si>
    <t>Establish a dedicated AI governance committee with members from various departments, including IT, legal, compliance, and business units, to ensure a holistic review. This team should operate with clear criteria for its review and approval process.</t>
  </si>
  <si>
    <t>Implement systematic threat modeling, which is a structured process of simulating potential attacks to identify vulnerabilities before they can be exploited. Document potential attack paths, system weaknesses, and the specific strategies you will use to mitigate them.</t>
  </si>
  <si>
    <t>Create and maintain an AI Bill-of-Materials (AIBOM), which is a detailed list of all the components, data sources, and dependencies that make up your AI system. This provides crucial transparency for security and troubleshooting. Standardized formats like CycloneDX can be used for documentation.</t>
  </si>
  <si>
    <t>Implement data minimization principles by default, ensuring you only collect data that is strictly necessary for the AI's purpose. You should also define clear data retention policies and regularly purge any data that is no longer needed.</t>
  </si>
  <si>
    <t>Deploy end-to-end encryption for all data, which creates a secure, unreadable tunnel for information. Use strong, modern standards like AES-256 for stored data (at rest) and TLS 1.3 for data being transferred (in transit). This must be supported by proper policies for managing the encryption keys (the secret codes used to lock and unlock the data).</t>
  </si>
  <si>
    <t>Implement data masking (replacing sensitive data with realistic but fake data) or tokenization (replacing sensitive data with a non-sensitive token) to protect private information, especially in non-production environments like testing and development.</t>
  </si>
  <si>
    <t>Establish automated data sanitization pipelines to detect and remove malicious, biased, or corrupt data from your datasets before they are used to train an AI model. This process should be supported by both automated scanning tools and targeted manual reviews.</t>
  </si>
  <si>
    <t>Where appropriate, implement differential privacy techniques, which protect the privacy of individuals by adding a small amount of statistical noise to datasets. This allows for data analysis while making it impossible to identify any single person's information. Established libraries like Google's or Microsoft's can facilitate this.</t>
  </si>
  <si>
    <t>Implement a comprehensive model testing program that includes adversarial testing (actively trying to trick or fool the model), fuzzing (sending random, unexpected data to see if it breaks), and formal red-team exercises where a dedicated team simulates a real-world attack. Tools like the Adversarial Robustness Toolbox (ART) can help systematize this testing.</t>
  </si>
  <si>
    <t>Adopt and enforce secure coding practices for all AI development. This includes fundamental controls like input validation (checking all data coming into the system for malicious content) and output sanitization (checking the AI's responses to ensure they are safe). All code should be subject to security reviews and automated analysis.</t>
  </si>
  <si>
    <t>Establish a formal security process for your AI supply chain. This means thoroughly vetting any third-party models or data sources, implementing provenance tracking (knowing the origin of every component), and using only trusted model repositories that can verify a model's integrity (confirming it hasn't been tampered with).</t>
  </si>
  <si>
    <t>Deploy robust defenses against prompt injection, an attack where a user inputs crafted text to make the AI bypass its safety rules. Your defenses should include filtering inputs, monitoring outputs for unusual behavior, and using strict templates to control how the AI can be prompted.</t>
  </si>
  <si>
    <t>Implement strict role-based access control (RBAC), following the principle of least privilege (giving people the minimum level of access they need to do their job). This should be enforced with a modern identity and access management (IAM) system that requires multi-factor authentication (MFA).</t>
  </si>
  <si>
    <t>Secure all APIs (the channels that allow software programs to communicate) with strong authentication protocols like OAuth 2.0 or OpenID Connect. You should also implement rate limiting (to prevent abuse or overload) and use an API gateway for centralized security control, logging, and monitoring.</t>
  </si>
  <si>
    <t>Deploy your AI systems in sandboxed environments, which are isolated digital spaces that separate the AI from your company's core network. This can be achieved with technologies like containerization and network segmentation, which can contain a potential breach and prevent it from spreading.</t>
  </si>
  <si>
    <t>"Harden" your deployment infrastructure by disabling all unnecessary ports and services, implementing intrusion detection systems, and ensuring all software is consistently updated with the latest security patches.</t>
  </si>
  <si>
    <t>Implement comprehensive guardrails, which are safety rules and constraints that govern the AI's behavior in real-time. This includes filtering for harmful content, detecting bias, and sanitizing both user inputs and the model's outputs to prevent misuse.</t>
  </si>
  <si>
    <t>If using AI agents, strictly limit their capabilities and the tools they are allowed to access. You must test for safety bypasses (jailbreaks) in all languages your users might use, as safety filters in one language can sometimes be bypassed by using another.</t>
  </si>
  <si>
    <t>Continuously monitor for "goal drift," a phenomenon where an AI's behavior subtly changes over time and no longer aligns with its original objectives. Implement alerts that trigger when the AI's performance or outputs deviate from established baselines.</t>
  </si>
  <si>
    <t>Deploy automated content moderation systems to scan all AI outputs for sensitive company information, personally identifiable information (PII), or harmful content before it is shown to a user. These systems should be used alongside Data Loss Prevention (DLP) tools and a process for human review.</t>
  </si>
  <si>
    <t>Implement real-time monitoring of all AI systems, with comprehensive logging of their activity and decisions. This data should be fed into a central security system (SIEM) that can use AI-powered tools to detect anomalies and potential threats.</t>
  </si>
  <si>
    <t>Develop and maintain an incident response plan that is specifically designed for AI-related security events. This plan should include unique procedures for containment (e.g., taking a model offline), escalation, and recovery. You should conduct regular practice drills (tabletop exercises) to ensure your team is prepared.</t>
  </si>
  <si>
    <t>Establish a program of regular security assessments, including vulnerability scanning, formal audits, and penetration tests, where you hire experts to simulate attacks and find weaknesses in your AI systems.</t>
  </si>
  <si>
    <t>Deploy automated alerting systems that use machine learning to understand your AI's normal behavior and can instantly notify your security operations center (SOC) when a significant deviation or anomaly is detected.</t>
  </si>
  <si>
    <t>Implement advanced behavior analysis to detect "rogue" actions or policy violations from your AI. This includes watching for unusual resource consumption or deviations from expected behavioral patterns.</t>
  </si>
  <si>
    <t>For systems where multiple AI agents communicate with each other, secure their communication channels with end-to-end encryption and message authentication. This ensures each agent can verify the identity of the others and trust that the information being shared has not been tampered with, preventing the spread of false data (poisoning).</t>
  </si>
  <si>
    <t>Deploy a system to detect rogue agents (agents that have been compromised or are acting maliciously) by analyzing their behavior against a trusted baseline. This system should have the automated capability to isolate a rogue agent to prevent it from harming the rest of the system.</t>
  </si>
  <si>
    <t>Risks if not implemented</t>
  </si>
  <si>
    <t>Without a clear policy, unauthorized AI tools could be adopted, leading to data leaks, compliance violations, or inconsistent security practices, potentially resulting in legal fines, data breaches, and reputational damage.</t>
  </si>
  <si>
    <t>Unknown AI systems could harbor unseen risks like data leaks or biases, leading to regulatory penalties, biased decisions affecting customers, and costly incidents from unaddressed vulnerabilities.</t>
  </si>
  <si>
    <t>Without cross-functional review, AI deployments might overlook key risks, resulting in flawed systems that cause legal issues, operational failures, or ethical problems like biased outcomes.</t>
  </si>
  <si>
    <t>Skipping threat modeling leaves systems vulnerable to attacks like data leaks or prompt injection, potentially causing major security breaches, financial losses, and loss of customer trust.</t>
  </si>
  <si>
    <t>Without an AIBOM, tracing vulnerabilities in AI components becomes difficult, leading to supply chain attacks, compliance failures, and delayed response to security issues.</t>
  </si>
  <si>
    <t>Unencrypted data is easily intercepted or stolen, leading to massive data breaches, legal penalties, and loss of customer confidence in the company's security.</t>
  </si>
  <si>
    <t>Exposed sensitive data in testing or development could lead to privacy violations, identity theft for users, and regulatory sanctions like fines under privacy laws.</t>
  </si>
  <si>
    <t>Failure to audit compliance risks heavy fines, legal actions, and operational shutdowns from regulators, plus damage to the company's reputation as non-compliant.</t>
  </si>
  <si>
    <t>Poisoned training data could corrupt AI models, leading to biased or malicious outputs, operational failures, and potential legal liability for discriminatory decisions.</t>
  </si>
  <si>
    <t>Without differential privacy, individual data could be reverse-engineered from AI outputs, resulting in privacy breaches, lawsuits, and loss of trust from users and partners.</t>
  </si>
  <si>
    <t>Untested models are susceptible to adversarial attacks, causing unreliable outputs, system failures, and exploitation by hackers for malicious purposes.</t>
  </si>
  <si>
    <t>Insecure coding leaves AI vulnerable to injection attacks and exploits, potentially leading to system compromises, data theft, or harmful outputs.</t>
  </si>
  <si>
    <t>Unsecured supply chains could introduce malicious models or data, resulting in backdoor attacks, intellectual property theft, or widespread system vulnerabilities.</t>
  </si>
  <si>
    <t>Prompt injection could allow attackers to make AI generate harmful content or reveal sensitive info, leading to reputational damage, legal issues, and security breaches.</t>
  </si>
  <si>
    <t>Poor access controls could allow unauthorized changes to AI systems, leading to data tampering, insider threats, and compliance violations.</t>
  </si>
  <si>
    <t>Unsecured APIs could be exploited for unauthorized access, leading to data exposure, service disruptions, and potential chain attacks on integrated systems.</t>
  </si>
  <si>
    <t>Without sandboxing, a hacked AI could spread malware across the network, causing widespread system downtime, data loss, and expensive recovery efforts.</t>
  </si>
  <si>
    <t>Unhardened deployments are easy targets for tampering or data theft, potentially leading to altered AI behavior, stolen intellectual property, and regulatory investigations.</t>
  </si>
  <si>
    <t>Without guardrails, AI could produce harmful or biased outputs, leading to ethical issues, lawsuits, and damage to the company's brand.</t>
  </si>
  <si>
    <t>Unlimited agents could be manipulated for unauthorized actions, leading to data leaks, system overloads, or malicious behavior across languages.</t>
  </si>
  <si>
    <t>Goal drift could lead to AI pursuing unintended objectives, causing inefficient operations, incorrect decisions, and potential harm to business outcomes.</t>
  </si>
  <si>
    <t>Unmoderated outputs could leak sensitive data or generate harmful content, resulting in privacy breaches, legal liability, and reputational harm.</t>
  </si>
  <si>
    <t>Lack of real-time monitoring could miss attacks or anomalies, leading to undetected breaches and prolonged exposure to risks.</t>
  </si>
  <si>
    <t>Without an AI-specific IR plan, responses to incidents could be slow or ineffective, amplifying damage from breaches and delaying recovery.</t>
  </si>
  <si>
    <t>Skipping audits leaves vulnerabilities undiscovered, increasing the likelihood of successful attacks and non-compliance with standards.</t>
  </si>
  <si>
    <t>Without alerts, anomalies could go unnoticed, allowing threats to escalate into major incidents like data theft or system compromise.</t>
  </si>
  <si>
    <t>Undetected rogue actions could lead to resource abuse, malicious outputs, or system instability, causing operational costs and security risks.</t>
  </si>
  <si>
    <t>Insecure inter-agent communication could allow misinformation to spread, leading to flawed decision-making and cascading errors across systems.</t>
  </si>
  <si>
    <t>Rogue agents could compromise the entire system, causing data corruption, unauthorized actions, and significant operational disruptions.</t>
  </si>
  <si>
    <t>Recommendation</t>
  </si>
  <si>
    <t>Impact if not done</t>
  </si>
  <si>
    <t>Action Plan</t>
  </si>
  <si>
    <t>Owner</t>
  </si>
  <si>
    <t>Target Date</t>
  </si>
  <si>
    <t>Self Assessment Response</t>
  </si>
  <si>
    <t>Maturity Score</t>
  </si>
  <si>
    <t>ClassificationTagSetId</t>
  </si>
  <si>
    <t>e16409a7-1700-4153-9090-3955bc2f0ae8</t>
  </si>
  <si>
    <t>Classification</t>
  </si>
  <si>
    <t xml:space="preserve">Restricted </t>
  </si>
  <si>
    <t>ComplianceTagSetId</t>
  </si>
  <si>
    <t>f14fc1f1-8950-40d5-8a29-45909da947d6</t>
  </si>
  <si>
    <t>FileId</t>
  </si>
  <si>
    <t>19d6b9da-d02b-4abe-9cf9-a491c75aa621</t>
  </si>
  <si>
    <t>UserId</t>
  </si>
  <si>
    <t>Logan - CISO</t>
  </si>
  <si>
    <t>TagDateTime</t>
  </si>
  <si>
    <t>2025-07-14T08:25:13Z</t>
  </si>
  <si>
    <t>GVData</t>
  </si>
  <si>
    <t>ew0KICAiZG9jSUQiOiAiMTlkNmI5ZGEtZDAyYi00YWJlLTljZjktYTQ5MWM3NWFhNjIxIiwNCiAgInRhZ3NldF9lMTY0MDlhN18xNzAwXzQxNTNfOTA5MF8zOTU1YmMyZjBhZThfY2xhc3NpZmljYXRpb24iOiAiUmVzdHJpY3RlZCAiLA0KICAiSGVhZGVyQ2VudGVy</t>
  </si>
  <si>
    <t>GVData1</t>
  </si>
  <si>
    <t>IjogIlx1MDAyNktGQUREMDZcdTAwMjYxMENsYXNzaWZpZWQgYXMgUmVzdHJpY3RlZCAgIiwNCiAgIkZvb3RlckNlbnRlciI6ICIiDQp9</t>
  </si>
  <si>
    <t xml:space="preserve"> 0 - 1.4</t>
  </si>
  <si>
    <t xml:space="preserve"> 1.5 - 2.4</t>
  </si>
  <si>
    <t xml:space="preserve"> 2.5 - 3.0</t>
  </si>
  <si>
    <t>Tier Scores</t>
  </si>
  <si>
    <t>Org Notes</t>
  </si>
  <si>
    <t>Excessive data collection increases the risk of privacy breaches and regulatory fines (e.g., Data Privacy violations), while making the company a bigger target for data theft.</t>
  </si>
  <si>
    <t>Have you audited for compliance with laws like Data Privacy (EU data protection)?</t>
  </si>
  <si>
    <t>Conduct comprehensive and regular audits to ensure your AI systems are compliant with all applicable regulations, such as Data Privacy laws. Proactively use tools like privacy impact assessments to ensure data protection is built in by design.</t>
  </si>
  <si>
    <t>Have you audited for compliance with Data Privacy laws?</t>
  </si>
  <si>
    <t>I. Report - Executive Summary</t>
  </si>
  <si>
    <t>II. Report - Detailed Recommendations</t>
  </si>
  <si>
    <r>
      <rPr>
        <b/>
        <sz val="11"/>
        <color theme="1"/>
        <rFont val="Calibri"/>
        <family val="2"/>
        <scheme val="minor"/>
      </rPr>
      <t xml:space="preserve">1. Your assessment has placed your organization at the Developing maturity stage. 
2. </t>
    </r>
    <r>
      <rPr>
        <sz val="11"/>
        <color theme="1"/>
        <rFont val="Calibri"/>
        <family val="2"/>
        <scheme val="minor"/>
      </rPr>
      <t xml:space="preserve">This result indicates your organization has begun implementing AI security measures, but they may be inconsistent or not fully integrated across the company. 
3. While some basic protections are in place, there are still notable gaps that could expose your AI systems to risks. 
4. Your next steps should </t>
    </r>
    <r>
      <rPr>
        <b/>
        <sz val="11"/>
        <color theme="1"/>
        <rFont val="Calibri"/>
        <family val="2"/>
        <scheme val="minor"/>
      </rPr>
      <t>focus on expanding and standardizing these practices</t>
    </r>
    <r>
      <rPr>
        <sz val="11"/>
        <color theme="1"/>
        <rFont val="Calibri"/>
        <family val="2"/>
        <scheme val="minor"/>
      </rPr>
      <t xml:space="preserve"> organization-wide.
5. Review the report for targeted recommendations to build on your current foundation and address key vulnerabilities.</t>
    </r>
  </si>
  <si>
    <t>Simple AI Cybersecurity Assessment Framework (SACAF) - Report</t>
  </si>
  <si>
    <t>Description:</t>
  </si>
  <si>
    <t>Operational Tier Score:</t>
  </si>
  <si>
    <t>Foundational Tier Score:</t>
  </si>
  <si>
    <t>Overall Score:</t>
  </si>
  <si>
    <t>Advanced Tier Score:</t>
  </si>
  <si>
    <t>Guidance:
1. Review the Executive Summary for the high level overview of your organization's results.
2. Review the Detailed Recommendations and create an action plan for each item based on your organizations needs and risk appetite</t>
  </si>
  <si>
    <r>
      <rPr>
        <b/>
        <sz val="11"/>
        <color theme="1"/>
        <rFont val="Calibri"/>
        <family val="2"/>
        <scheme val="minor"/>
      </rPr>
      <t xml:space="preserve">1. Your assessment has placed your organization at the Initial maturity stage. 
</t>
    </r>
    <r>
      <rPr>
        <sz val="11"/>
        <color theme="1"/>
        <rFont val="Calibri"/>
        <family val="2"/>
        <scheme val="minor"/>
      </rPr>
      <t xml:space="preserve">
2. The result indicates your organization is at the beginning of its AI security journey.  
3. This stage is common for companies that are either new to adopting AI or new to recognizing the security risks of AI. 
4. </t>
    </r>
    <r>
      <rPr>
        <b/>
        <sz val="11"/>
        <color theme="1"/>
        <rFont val="Calibri"/>
        <family val="2"/>
        <scheme val="minor"/>
      </rPr>
      <t>Your immediate goal is to use this report as a roadmap</t>
    </r>
    <r>
      <rPr>
        <sz val="11"/>
        <color theme="1"/>
        <rFont val="Calibri"/>
        <family val="2"/>
        <scheme val="minor"/>
      </rPr>
      <t xml:space="preserve"> to establish core defenses and move towards a more mature state. 
5. It is recommended to carefully review the detailed recommendations provided. 
6. Prioritize closing gaps identified in the foundational categories.</t>
    </r>
  </si>
  <si>
    <r>
      <rPr>
        <b/>
        <sz val="11"/>
        <color theme="1"/>
        <rFont val="Calibri"/>
        <family val="2"/>
        <scheme val="minor"/>
      </rPr>
      <t xml:space="preserve">1. Your assessment has placed your organization at the Optimized maturity stage. </t>
    </r>
    <r>
      <rPr>
        <sz val="11"/>
        <color theme="1"/>
        <rFont val="Calibri"/>
        <family val="2"/>
        <scheme val="minor"/>
      </rPr>
      <t xml:space="preserve">
2. This result indicates your organization has </t>
    </r>
    <r>
      <rPr>
        <b/>
        <sz val="11"/>
        <color theme="1"/>
        <rFont val="Calibri"/>
        <family val="2"/>
        <scheme val="minor"/>
      </rPr>
      <t>achieved a high level of AI security excellenc</t>
    </r>
    <r>
      <rPr>
        <sz val="11"/>
        <color theme="1"/>
        <rFont val="Calibri"/>
        <family val="2"/>
        <scheme val="minor"/>
      </rPr>
      <t xml:space="preserve">e, with comprehensive, verified, and proactive measures across all areas. 
3. Your systems are resilient against both current and emerging threats, setting a strong example for the industry. 
4. To sustain this position, focus on innovation in security practices and ongoing training. </t>
    </r>
  </si>
  <si>
    <t xml:space="preserve">1. From a Foundational perspective, the basics of AI security governance and data protection are largely absent or unknown in your organization. 
2. At this stage, there's high risk of regulatory non-compliance, data breaches, and inconsistent AI usage. 
3. Focus on establishing core policies, inventorying systems, and implementing basic data protection measures like encryption and minimization to build a secure foundation. </t>
  </si>
  <si>
    <t xml:space="preserve">1. From a Foundational perspective, some basic AI security measures are in place but inconsistently applied or not organization-wide. 
2. While initial steps like policy drafting or basic encryption may be started, gaps in risk assessment, compliance audits, or data sanitization could still expose your organization to leaks or biases. 
3. Build consistency by expanding these practices, forming review teams, and conducting threat modeling. </t>
  </si>
  <si>
    <t xml:space="preserve">1. From a Foundational perspective, you have excellence in AI governance and data protection, with comprehensive, verified measures like full encryption, thorough audits, and advanced privacy tech fully integrated. 
2. Your organization sets a strong standard for basic security, minimizing risks from leaks or biases. </t>
  </si>
  <si>
    <t>1. From an Operational perspective, your core AI operations like model security, deployment controls, and inference safety are largely unimplemented or unknown. 
2. At this stage, your organization is highly vulnerable to attacks such as model tampering, unauthorized access, or unsafe outputs. 
3. Focus on basic operational safeguards like testing models for vulnerabilities, securing coding practices, and establishing guardrails to prevent misuse.</t>
  </si>
  <si>
    <t>1. From an Operational perspective, some core AI operational measures are in place but applied inconsistently or not across the organization. 
2. While initial steps like basic input validation or sandboxing may be started, gaps in supply chain vetting, prompt protection, or output moderation could still lead to exploitation or errors. 
3. Strengthen consistency by expanding these practices, limiting agent capabilities, and hardening deployments.</t>
  </si>
  <si>
    <t>1. From an Operational perspective, you have strong, consistent AI operational security with comprehensive testing, secure deployments, and effective inference controls. 
2. Your organization is well-protected against threats like adversarial attacks or goal drift, with opportunities for fine-tuning in areas like multilingual safety. 
3. To maintain this, focus on ongoing optimization and innovation.</t>
  </si>
  <si>
    <t>1. For the Advanced controls, ongoing monitoring, incident response, and scaling capabilities for complex AI systems are largely unimplemented or unknown. 
2. At this stage, your organization is vulnerable to undetected threats, prolonged incidents, and issues in multi-agent setups. 
3. Focus on basic advanced safeguards like real-time logging, incident planning, and rogue detection to enable safe scaling.</t>
  </si>
  <si>
    <t>1. For the Advanced controls, some advanced AI measures are in place but applied inconsistently or not across the organization. 
2. While initial steps like basic alerts or communication security may be started, gaps in audits, anomaly detection, or agent isolation could hinder threat response and scaling. 
3. Strengthen consistency by expanding these practices, automating alerts, and securing inter-agent flows.</t>
  </si>
  <si>
    <t>1. For the Advanced controls, you have strong, consistent AI monitoring and scaling security with comprehensive audits, real-time detection, and effective multi-agent controls. 
2. Your organization is well-protected against advanced threats like rogue behaviors or poisoning, with opportunities for fine-tuning in areas like automated isolation. 
3. To maintain this, focus on ongoing innovation and drills.</t>
  </si>
  <si>
    <t>Simple AI Cybersecurity Assessment Framework (SACAF) - Questions</t>
  </si>
  <si>
    <r>
      <rPr>
        <b/>
        <sz val="11"/>
        <color theme="1"/>
        <rFont val="Calibri"/>
        <family val="2"/>
        <scheme val="minor"/>
      </rPr>
      <t>Instructions:</t>
    </r>
    <r>
      <rPr>
        <sz val="11"/>
        <color theme="1"/>
        <rFont val="Calibri"/>
        <family val="2"/>
        <scheme val="minor"/>
      </rPr>
      <t xml:space="preserve">
* Answer each question with numbers 0-3 based on the below:
0 - Not implmented or unknown
1 - Planned or in early discussion
2 - Partially implemented, not consistent or org-wide
3 - Fully implemented and verified org-wide
★ Controls are especially important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</si>
</sst>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ont>
    <font>
      <b/>
      <sz val="16"/>
      <name val="Calibri"/>
    </font>
    <font>
      <b/>
      <sz val="14"/>
      <name val="Calibri"/>
    </font>
    <font>
      <b/>
      <sz val="12"/>
      <name val="Calibri"/>
    </font>
    <font>
      <i/>
      <sz val="11"/>
      <name val="Calibri"/>
    </font>
    <font>
      <b/>
      <sz val="11"/>
      <color theme="1"/>
      <name val="Calibri"/>
      <family val="2"/>
      <scheme val="minor"/>
    </font>
    <font>
      <sz val="11"/>
      <color theme="0"/>
      <name val="Calibri"/>
      <family val="2"/>
      <scheme val="minor"/>
    </font>
    <font>
      <sz val="10"/>
      <color theme="1"/>
      <name val="Arial"/>
      <family val="2"/>
    </font>
    <font>
      <b/>
      <sz val="16"/>
      <color theme="0"/>
      <name val="Calibri"/>
      <family val="2"/>
    </font>
    <font>
      <b/>
      <sz val="11"/>
      <color theme="0"/>
      <name val="Calibri"/>
      <family val="2"/>
    </font>
    <font>
      <b/>
      <sz val="22"/>
      <color theme="1"/>
      <name val="Calibri"/>
      <family val="2"/>
      <scheme val="minor"/>
    </font>
    <font>
      <b/>
      <sz val="22"/>
      <color theme="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3" tint="0.79998168889431442"/>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wrapText="1"/>
    </xf>
    <xf numFmtId="0" fontId="2"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horizontal="center" vertical="top" wrapText="1"/>
    </xf>
    <xf numFmtId="0" fontId="8" fillId="0" borderId="1" xfId="0" applyFont="1" applyBorder="1" applyAlignment="1">
      <alignment vertical="top" wrapText="1"/>
    </xf>
    <xf numFmtId="0" fontId="6" fillId="0" borderId="0" xfId="0" applyFont="1" applyAlignment="1">
      <alignment horizontal="center" vertical="top" wrapText="1"/>
    </xf>
    <xf numFmtId="0" fontId="0" fillId="0" borderId="2" xfId="0" applyBorder="1" applyAlignment="1">
      <alignment vertical="center" wrapText="1"/>
    </xf>
    <xf numFmtId="0" fontId="0" fillId="0" borderId="2" xfId="0" applyBorder="1" applyAlignment="1">
      <alignment vertical="center"/>
    </xf>
    <xf numFmtId="0" fontId="10" fillId="2" borderId="2" xfId="0" applyFont="1" applyFill="1" applyBorder="1" applyAlignment="1">
      <alignment horizontal="center" vertical="center" wrapText="1"/>
    </xf>
    <xf numFmtId="164" fontId="0" fillId="0" borderId="0" xfId="0" applyNumberFormat="1"/>
    <xf numFmtId="0" fontId="0" fillId="0" borderId="0" xfId="0" applyAlignment="1">
      <alignment horizontal="center" vertical="center"/>
    </xf>
    <xf numFmtId="0" fontId="0" fillId="3" borderId="0" xfId="0" applyFill="1" applyAlignment="1">
      <alignment horizontal="center"/>
    </xf>
    <xf numFmtId="0" fontId="0" fillId="3" borderId="0" xfId="0" applyFill="1"/>
    <xf numFmtId="0" fontId="0" fillId="3" borderId="0" xfId="0" applyFill="1" applyAlignment="1">
      <alignment vertical="center" wrapText="1"/>
    </xf>
    <xf numFmtId="0" fontId="0" fillId="3" borderId="0" xfId="0" applyFill="1" applyAlignment="1">
      <alignment vertical="center"/>
    </xf>
    <xf numFmtId="0" fontId="4" fillId="3" borderId="0" xfId="0" applyFont="1" applyFill="1" applyAlignment="1">
      <alignment vertical="center" wrapText="1"/>
    </xf>
    <xf numFmtId="0" fontId="6" fillId="0" borderId="0" xfId="0" applyFont="1" applyAlignment="1">
      <alignment horizontal="center" vertical="center"/>
    </xf>
    <xf numFmtId="0" fontId="6" fillId="0" borderId="0" xfId="0" applyFont="1" applyAlignment="1">
      <alignment wrapText="1"/>
    </xf>
    <xf numFmtId="0" fontId="7" fillId="2" borderId="0" xfId="0" applyFont="1" applyFill="1" applyAlignment="1">
      <alignment vertical="center"/>
    </xf>
    <xf numFmtId="0" fontId="3" fillId="4" borderId="2" xfId="0" applyFont="1" applyFill="1" applyBorder="1" applyAlignment="1">
      <alignment vertical="center" wrapText="1"/>
    </xf>
    <xf numFmtId="0" fontId="6" fillId="3" borderId="2" xfId="0" applyFont="1" applyFill="1" applyBorder="1" applyAlignment="1">
      <alignment vertical="center" wrapText="1"/>
    </xf>
    <xf numFmtId="0" fontId="11" fillId="3" borderId="0" xfId="0" applyFont="1" applyFill="1" applyAlignment="1">
      <alignment horizontal="left" vertical="center" wrapText="1"/>
    </xf>
    <xf numFmtId="0" fontId="12" fillId="2" borderId="0" xfId="0" applyFont="1" applyFill="1" applyAlignment="1">
      <alignment horizontal="center" vertical="center" wrapText="1"/>
    </xf>
    <xf numFmtId="0" fontId="3" fillId="4" borderId="2" xfId="0" applyFont="1" applyFill="1" applyBorder="1" applyAlignment="1">
      <alignment horizontal="left" vertical="center" wrapText="1"/>
    </xf>
    <xf numFmtId="0" fontId="5" fillId="0" borderId="2" xfId="0" applyFont="1" applyBorder="1" applyAlignment="1">
      <alignment horizontal="left"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2" xfId="0" applyBorder="1" applyAlignment="1">
      <alignment horizontal="center" vertical="center" wrapText="1"/>
    </xf>
    <xf numFmtId="0" fontId="7" fillId="2" borderId="0" xfId="0" applyFont="1" applyFill="1" applyAlignment="1">
      <alignment horizontal="left" vertical="center" wrapText="1"/>
    </xf>
    <xf numFmtId="0" fontId="9" fillId="2" borderId="2" xfId="0" applyFont="1" applyFill="1" applyBorder="1" applyAlignment="1">
      <alignment horizontal="left" wrapText="1"/>
    </xf>
    <xf numFmtId="0" fontId="6" fillId="0" borderId="2" xfId="0" applyFont="1" applyBorder="1" applyAlignment="1">
      <alignment horizontal="left" vertical="center" wrapText="1"/>
    </xf>
    <xf numFmtId="0" fontId="3" fillId="4" borderId="3" xfId="0" applyFont="1" applyFill="1" applyBorder="1" applyAlignment="1">
      <alignment horizontal="left" vertical="center" wrapText="1"/>
    </xf>
    <xf numFmtId="0" fontId="3" fillId="4" borderId="5" xfId="0" applyFont="1"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164" fontId="6" fillId="0" borderId="3" xfId="0" applyNumberFormat="1" applyFont="1" applyBorder="1" applyAlignment="1">
      <alignment horizontal="left" vertical="center"/>
    </xf>
    <xf numFmtId="164" fontId="6" fillId="0" borderId="4" xfId="0" applyNumberFormat="1" applyFont="1" applyBorder="1" applyAlignment="1">
      <alignment horizontal="left" vertical="center"/>
    </xf>
    <xf numFmtId="164" fontId="6" fillId="0" borderId="5" xfId="0" applyNumberFormat="1" applyFont="1" applyBorder="1" applyAlignment="1">
      <alignment horizontal="left" vertical="center"/>
    </xf>
    <xf numFmtId="0" fontId="6" fillId="0" borderId="2" xfId="0" applyFont="1" applyBorder="1" applyAlignment="1">
      <alignment vertical="center" wrapText="1"/>
    </xf>
    <xf numFmtId="0" fontId="0" fillId="0" borderId="0" xfId="0" applyAlignment="1">
      <alignment horizontal="center"/>
    </xf>
    <xf numFmtId="0" fontId="0" fillId="0" borderId="0" xfId="0" applyAlignment="1">
      <alignment horizontal="left" wrapText="1"/>
    </xf>
    <xf numFmtId="0" fontId="0" fillId="0" borderId="2" xfId="0" applyBorder="1" applyAlignment="1">
      <alignment horizontal="center" vertical="center"/>
    </xf>
    <xf numFmtId="0" fontId="0" fillId="3" borderId="0" xfId="0" applyFill="1" applyAlignment="1">
      <alignment horizontal="center" vertical="center"/>
    </xf>
    <xf numFmtId="0" fontId="0" fillId="0" borderId="0" xfId="0" applyAlignment="1">
      <alignment vertical="center"/>
    </xf>
  </cellXfs>
  <cellStyles count="1">
    <cellStyle name="Normal" xfId="0" builtinId="0"/>
  </cellStyles>
  <dxfs count="21">
    <dxf>
      <fill>
        <patternFill patternType="solid">
          <fgColor rgb="FF00FF00"/>
          <bgColor rgb="FF00FF00"/>
        </patternFill>
      </fill>
    </dxf>
    <dxf>
      <fill>
        <patternFill patternType="solid">
          <fgColor rgb="FFFFFF00"/>
          <bgColor rgb="FFFFFF00"/>
        </patternFill>
      </fill>
    </dxf>
    <dxf>
      <fill>
        <patternFill patternType="solid">
          <fgColor rgb="FFFF0000"/>
          <bgColor rgb="FFFF0000"/>
        </patternFill>
      </fill>
    </dxf>
    <dxf>
      <fill>
        <patternFill patternType="solid">
          <fgColor rgb="FF00FF00"/>
          <bgColor rgb="FF00FF00"/>
        </patternFill>
      </fill>
    </dxf>
    <dxf>
      <fill>
        <patternFill patternType="solid">
          <fgColor rgb="FFFFFF00"/>
          <bgColor rgb="FFFFFF00"/>
        </patternFill>
      </fill>
    </dxf>
    <dxf>
      <fill>
        <patternFill patternType="solid">
          <fgColor rgb="FFFF0000"/>
          <bgColor rgb="FFFF0000"/>
        </patternFill>
      </fill>
    </dxf>
    <dxf>
      <fill>
        <patternFill patternType="solid">
          <fgColor rgb="FF00FF00"/>
          <bgColor rgb="FF00FF00"/>
        </patternFill>
      </fill>
    </dxf>
    <dxf>
      <fill>
        <patternFill patternType="solid">
          <fgColor rgb="FFFFFF00"/>
          <bgColor rgb="FFFFFF00"/>
        </patternFill>
      </fill>
    </dxf>
    <dxf>
      <fill>
        <patternFill patternType="solid">
          <fgColor rgb="FFFF0000"/>
          <bgColor rgb="FFFF0000"/>
        </patternFill>
      </fill>
    </dxf>
    <dxf>
      <fill>
        <patternFill patternType="solid">
          <fgColor rgb="FF00FF00"/>
          <bgColor rgb="FF00FF00"/>
        </patternFill>
      </fill>
    </dxf>
    <dxf>
      <fill>
        <patternFill patternType="solid">
          <fgColor rgb="FFFFFF00"/>
          <bgColor rgb="FFFFFF00"/>
        </patternFill>
      </fill>
    </dxf>
    <dxf>
      <fill>
        <patternFill patternType="solid">
          <fgColor rgb="FFFF0000"/>
          <bgColor rgb="FFFF0000"/>
        </patternFill>
      </fill>
    </dxf>
    <dxf>
      <fill>
        <patternFill patternType="solid">
          <fgColor rgb="FF00FF00"/>
          <bgColor rgb="FF00FF00"/>
        </patternFill>
      </fill>
    </dxf>
    <dxf>
      <fill>
        <patternFill patternType="solid">
          <fgColor rgb="FFFFFF00"/>
          <bgColor rgb="FFFFFF00"/>
        </patternFill>
      </fill>
    </dxf>
    <dxf>
      <fill>
        <patternFill patternType="solid">
          <fgColor rgb="FFFF0000"/>
          <bgColor rgb="FFFF0000"/>
        </patternFill>
      </fill>
    </dxf>
    <dxf>
      <fill>
        <patternFill patternType="solid">
          <fgColor rgb="FF00FF00"/>
          <bgColor rgb="FF00FF00"/>
        </patternFill>
      </fill>
    </dxf>
    <dxf>
      <fill>
        <patternFill patternType="solid">
          <fgColor rgb="FFFFFF00"/>
          <bgColor rgb="FFFFFF00"/>
        </patternFill>
      </fill>
    </dxf>
    <dxf>
      <fill>
        <patternFill patternType="solid">
          <fgColor rgb="FFFF0000"/>
          <bgColor rgb="FFFF0000"/>
        </patternFill>
      </fill>
    </dxf>
    <dxf>
      <fill>
        <patternFill patternType="solid">
          <fgColor rgb="FF00FF00"/>
          <bgColor rgb="FF00FF00"/>
        </patternFill>
      </fill>
    </dxf>
    <dxf>
      <fill>
        <patternFill patternType="solid">
          <fgColor rgb="FFFFFF00"/>
          <bgColor rgb="FFFFFF00"/>
        </patternFill>
      </fill>
    </dxf>
    <dxf>
      <fill>
        <patternFill patternType="solid">
          <fgColor rgb="FFFF0000"/>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I39"/>
  <sheetViews>
    <sheetView tabSelected="1" zoomScale="70" zoomScaleNormal="70" workbookViewId="0">
      <selection activeCell="E1" sqref="E1:G1"/>
    </sheetView>
  </sheetViews>
  <sheetFormatPr defaultColWidth="0" defaultRowHeight="14.5" zeroHeight="1" x14ac:dyDescent="0.35"/>
  <cols>
    <col min="1" max="1" width="8.7265625" style="15" customWidth="1"/>
    <col min="2" max="2" width="8" style="44" customWidth="1"/>
    <col min="3" max="3" width="18.26953125" customWidth="1"/>
    <col min="4" max="4" width="25" style="1" customWidth="1"/>
    <col min="5" max="5" width="60" customWidth="1"/>
    <col min="6" max="6" width="12" style="13" customWidth="1"/>
    <col min="7" max="7" width="30" customWidth="1"/>
    <col min="8" max="8" width="43.453125" hidden="1"/>
    <col min="9" max="9" width="15" hidden="1"/>
    <col min="10" max="16384" width="8.7265625" hidden="1"/>
  </cols>
  <sheetData>
    <row r="1" spans="1:9" ht="124" customHeight="1" x14ac:dyDescent="0.35">
      <c r="B1" s="24" t="s">
        <v>177</v>
      </c>
      <c r="C1" s="24"/>
      <c r="D1" s="24"/>
      <c r="E1" s="45" t="s">
        <v>178</v>
      </c>
      <c r="F1" s="45"/>
      <c r="G1" s="45"/>
    </row>
    <row r="2" spans="1:9" x14ac:dyDescent="0.35"/>
    <row r="3" spans="1:9" x14ac:dyDescent="0.35">
      <c r="B3" s="11" t="s">
        <v>0</v>
      </c>
      <c r="C3" s="11" t="s">
        <v>1</v>
      </c>
      <c r="D3" s="11" t="s">
        <v>2</v>
      </c>
      <c r="E3" s="11" t="s">
        <v>3</v>
      </c>
      <c r="F3" s="11" t="s">
        <v>4</v>
      </c>
      <c r="G3" s="11" t="s">
        <v>151</v>
      </c>
      <c r="I3" t="s">
        <v>5</v>
      </c>
    </row>
    <row r="4" spans="1:9" s="48" customFormat="1" ht="40" customHeight="1" x14ac:dyDescent="0.35">
      <c r="A4" s="17"/>
      <c r="B4" s="46">
        <v>1</v>
      </c>
      <c r="C4" s="10" t="s">
        <v>6</v>
      </c>
      <c r="D4" s="9" t="s">
        <v>7</v>
      </c>
      <c r="E4" s="9" t="s">
        <v>8</v>
      </c>
      <c r="F4" s="46">
        <v>0</v>
      </c>
      <c r="G4" s="10"/>
      <c r="I4" s="48">
        <f>AVERAGE($F4:$F8)</f>
        <v>0</v>
      </c>
    </row>
    <row r="5" spans="1:9" s="48" customFormat="1" ht="40" customHeight="1" x14ac:dyDescent="0.35">
      <c r="A5" s="17"/>
      <c r="B5" s="46">
        <v>2</v>
      </c>
      <c r="C5" s="10" t="s">
        <v>6</v>
      </c>
      <c r="D5" s="9" t="s">
        <v>7</v>
      </c>
      <c r="E5" s="9" t="s">
        <v>9</v>
      </c>
      <c r="F5" s="46">
        <v>0</v>
      </c>
      <c r="G5" s="10"/>
      <c r="I5" s="48">
        <f t="shared" ref="I5:I33" si="0">AVERAGE($F5:$F9)</f>
        <v>0</v>
      </c>
    </row>
    <row r="6" spans="1:9" s="48" customFormat="1" ht="40" customHeight="1" x14ac:dyDescent="0.35">
      <c r="A6" s="17"/>
      <c r="B6" s="46">
        <v>3</v>
      </c>
      <c r="C6" s="10" t="s">
        <v>6</v>
      </c>
      <c r="D6" s="9" t="s">
        <v>7</v>
      </c>
      <c r="E6" s="9" t="s">
        <v>10</v>
      </c>
      <c r="F6" s="46">
        <v>0</v>
      </c>
      <c r="G6" s="10"/>
      <c r="I6" s="48">
        <f t="shared" si="0"/>
        <v>0</v>
      </c>
    </row>
    <row r="7" spans="1:9" s="48" customFormat="1" ht="40" customHeight="1" x14ac:dyDescent="0.35">
      <c r="A7" s="17"/>
      <c r="B7" s="46">
        <v>4</v>
      </c>
      <c r="C7" s="10" t="s">
        <v>6</v>
      </c>
      <c r="D7" s="9" t="s">
        <v>7</v>
      </c>
      <c r="E7" s="9" t="s">
        <v>11</v>
      </c>
      <c r="F7" s="46">
        <v>0</v>
      </c>
      <c r="G7" s="10"/>
      <c r="I7" s="48">
        <f t="shared" si="0"/>
        <v>0</v>
      </c>
    </row>
    <row r="8" spans="1:9" s="48" customFormat="1" ht="40" customHeight="1" x14ac:dyDescent="0.35">
      <c r="A8" s="17"/>
      <c r="B8" s="46">
        <v>5</v>
      </c>
      <c r="C8" s="10" t="s">
        <v>6</v>
      </c>
      <c r="D8" s="9" t="s">
        <v>7</v>
      </c>
      <c r="E8" s="9" t="s">
        <v>12</v>
      </c>
      <c r="F8" s="46">
        <v>0</v>
      </c>
      <c r="G8" s="10"/>
      <c r="I8" s="48">
        <f t="shared" si="0"/>
        <v>0</v>
      </c>
    </row>
    <row r="9" spans="1:9" s="48" customFormat="1" ht="40" customHeight="1" x14ac:dyDescent="0.35">
      <c r="A9" s="17"/>
      <c r="B9" s="46">
        <v>6</v>
      </c>
      <c r="C9" s="10" t="s">
        <v>6</v>
      </c>
      <c r="D9" s="9" t="s">
        <v>13</v>
      </c>
      <c r="E9" s="9" t="s">
        <v>14</v>
      </c>
      <c r="F9" s="46">
        <v>0</v>
      </c>
      <c r="G9" s="10"/>
      <c r="I9" s="48">
        <f t="shared" si="0"/>
        <v>0</v>
      </c>
    </row>
    <row r="10" spans="1:9" s="48" customFormat="1" ht="40" customHeight="1" x14ac:dyDescent="0.35">
      <c r="A10" s="17"/>
      <c r="B10" s="46">
        <v>7</v>
      </c>
      <c r="C10" s="10" t="s">
        <v>6</v>
      </c>
      <c r="D10" s="9" t="s">
        <v>13</v>
      </c>
      <c r="E10" s="9" t="s">
        <v>15</v>
      </c>
      <c r="F10" s="46">
        <v>0</v>
      </c>
      <c r="G10" s="10"/>
      <c r="I10" s="48">
        <f t="shared" si="0"/>
        <v>0</v>
      </c>
    </row>
    <row r="11" spans="1:9" s="48" customFormat="1" ht="40" customHeight="1" x14ac:dyDescent="0.35">
      <c r="A11" s="17"/>
      <c r="B11" s="46">
        <v>8</v>
      </c>
      <c r="C11" s="10" t="s">
        <v>6</v>
      </c>
      <c r="D11" s="9" t="s">
        <v>13</v>
      </c>
      <c r="E11" s="9" t="s">
        <v>16</v>
      </c>
      <c r="F11" s="46">
        <v>0</v>
      </c>
      <c r="G11" s="10"/>
      <c r="I11" s="48">
        <f t="shared" si="0"/>
        <v>0</v>
      </c>
    </row>
    <row r="12" spans="1:9" s="48" customFormat="1" ht="40" customHeight="1" x14ac:dyDescent="0.35">
      <c r="A12" s="17"/>
      <c r="B12" s="46">
        <v>9</v>
      </c>
      <c r="C12" s="10" t="s">
        <v>6</v>
      </c>
      <c r="D12" s="9" t="s">
        <v>13</v>
      </c>
      <c r="E12" s="9" t="s">
        <v>155</v>
      </c>
      <c r="F12" s="46">
        <v>0</v>
      </c>
      <c r="G12" s="10"/>
      <c r="I12" s="48">
        <f t="shared" si="0"/>
        <v>0</v>
      </c>
    </row>
    <row r="13" spans="1:9" s="48" customFormat="1" ht="40" customHeight="1" x14ac:dyDescent="0.35">
      <c r="A13" s="17"/>
      <c r="B13" s="46">
        <v>10</v>
      </c>
      <c r="C13" s="10" t="s">
        <v>6</v>
      </c>
      <c r="D13" s="9" t="s">
        <v>13</v>
      </c>
      <c r="E13" s="9" t="s">
        <v>17</v>
      </c>
      <c r="F13" s="46">
        <v>0</v>
      </c>
      <c r="G13" s="10"/>
      <c r="I13" s="48">
        <f t="shared" si="0"/>
        <v>0</v>
      </c>
    </row>
    <row r="14" spans="1:9" s="48" customFormat="1" ht="40" customHeight="1" x14ac:dyDescent="0.35">
      <c r="A14" s="17"/>
      <c r="B14" s="46">
        <v>11</v>
      </c>
      <c r="C14" s="10" t="s">
        <v>6</v>
      </c>
      <c r="D14" s="9" t="s">
        <v>13</v>
      </c>
      <c r="E14" s="9" t="s">
        <v>18</v>
      </c>
      <c r="F14" s="46">
        <v>0</v>
      </c>
      <c r="G14" s="10"/>
      <c r="I14" s="48">
        <f t="shared" si="0"/>
        <v>0</v>
      </c>
    </row>
    <row r="15" spans="1:9" s="48" customFormat="1" ht="40" customHeight="1" x14ac:dyDescent="0.35">
      <c r="A15" s="17"/>
      <c r="B15" s="46">
        <v>12</v>
      </c>
      <c r="C15" s="10" t="s">
        <v>19</v>
      </c>
      <c r="D15" s="9" t="s">
        <v>20</v>
      </c>
      <c r="E15" s="9" t="s">
        <v>21</v>
      </c>
      <c r="F15" s="46">
        <v>0</v>
      </c>
      <c r="G15" s="10"/>
      <c r="I15" s="48">
        <f t="shared" si="0"/>
        <v>0</v>
      </c>
    </row>
    <row r="16" spans="1:9" s="48" customFormat="1" ht="40" customHeight="1" x14ac:dyDescent="0.35">
      <c r="A16" s="17"/>
      <c r="B16" s="46">
        <v>13</v>
      </c>
      <c r="C16" s="10" t="s">
        <v>19</v>
      </c>
      <c r="D16" s="9" t="s">
        <v>20</v>
      </c>
      <c r="E16" s="9" t="s">
        <v>22</v>
      </c>
      <c r="F16" s="46">
        <v>0</v>
      </c>
      <c r="G16" s="10"/>
      <c r="I16" s="48">
        <f t="shared" si="0"/>
        <v>0</v>
      </c>
    </row>
    <row r="17" spans="1:9" s="48" customFormat="1" ht="40" customHeight="1" x14ac:dyDescent="0.35">
      <c r="A17" s="17"/>
      <c r="B17" s="46">
        <v>14</v>
      </c>
      <c r="C17" s="10" t="s">
        <v>19</v>
      </c>
      <c r="D17" s="9" t="s">
        <v>20</v>
      </c>
      <c r="E17" s="9" t="s">
        <v>23</v>
      </c>
      <c r="F17" s="46">
        <v>0</v>
      </c>
      <c r="G17" s="10"/>
      <c r="I17" s="48">
        <f t="shared" si="0"/>
        <v>0</v>
      </c>
    </row>
    <row r="18" spans="1:9" s="48" customFormat="1" ht="40" customHeight="1" x14ac:dyDescent="0.35">
      <c r="A18" s="17"/>
      <c r="B18" s="46">
        <v>15</v>
      </c>
      <c r="C18" s="10" t="s">
        <v>19</v>
      </c>
      <c r="D18" s="9" t="s">
        <v>20</v>
      </c>
      <c r="E18" s="9" t="s">
        <v>24</v>
      </c>
      <c r="F18" s="46">
        <v>0</v>
      </c>
      <c r="G18" s="10"/>
      <c r="I18" s="48">
        <f t="shared" si="0"/>
        <v>0</v>
      </c>
    </row>
    <row r="19" spans="1:9" s="48" customFormat="1" ht="40" customHeight="1" x14ac:dyDescent="0.35">
      <c r="A19" s="17"/>
      <c r="B19" s="46">
        <v>16</v>
      </c>
      <c r="C19" s="10" t="s">
        <v>19</v>
      </c>
      <c r="D19" s="9" t="s">
        <v>25</v>
      </c>
      <c r="E19" s="9" t="s">
        <v>26</v>
      </c>
      <c r="F19" s="46">
        <v>0</v>
      </c>
      <c r="G19" s="10"/>
      <c r="I19" s="48">
        <f t="shared" si="0"/>
        <v>0</v>
      </c>
    </row>
    <row r="20" spans="1:9" s="48" customFormat="1" ht="40" customHeight="1" x14ac:dyDescent="0.35">
      <c r="A20" s="17"/>
      <c r="B20" s="46">
        <v>17</v>
      </c>
      <c r="C20" s="10" t="s">
        <v>19</v>
      </c>
      <c r="D20" s="9" t="s">
        <v>25</v>
      </c>
      <c r="E20" s="9" t="s">
        <v>27</v>
      </c>
      <c r="F20" s="46">
        <v>0</v>
      </c>
      <c r="G20" s="10"/>
      <c r="I20" s="48">
        <f t="shared" si="0"/>
        <v>0</v>
      </c>
    </row>
    <row r="21" spans="1:9" s="48" customFormat="1" ht="40" customHeight="1" x14ac:dyDescent="0.35">
      <c r="A21" s="17"/>
      <c r="B21" s="46">
        <v>18</v>
      </c>
      <c r="C21" s="10" t="s">
        <v>19</v>
      </c>
      <c r="D21" s="9" t="s">
        <v>25</v>
      </c>
      <c r="E21" s="9" t="s">
        <v>28</v>
      </c>
      <c r="F21" s="46">
        <v>0</v>
      </c>
      <c r="G21" s="10"/>
      <c r="I21" s="48">
        <f t="shared" si="0"/>
        <v>0</v>
      </c>
    </row>
    <row r="22" spans="1:9" s="48" customFormat="1" ht="40" customHeight="1" x14ac:dyDescent="0.35">
      <c r="A22" s="17"/>
      <c r="B22" s="46">
        <v>19</v>
      </c>
      <c r="C22" s="10" t="s">
        <v>19</v>
      </c>
      <c r="D22" s="9" t="s">
        <v>25</v>
      </c>
      <c r="E22" s="9" t="s">
        <v>29</v>
      </c>
      <c r="F22" s="46">
        <v>0</v>
      </c>
      <c r="G22" s="10"/>
      <c r="I22" s="48">
        <f t="shared" si="0"/>
        <v>0</v>
      </c>
    </row>
    <row r="23" spans="1:9" s="48" customFormat="1" ht="40" customHeight="1" x14ac:dyDescent="0.35">
      <c r="A23" s="17"/>
      <c r="B23" s="46">
        <v>20</v>
      </c>
      <c r="C23" s="10" t="s">
        <v>19</v>
      </c>
      <c r="D23" s="9" t="s">
        <v>30</v>
      </c>
      <c r="E23" s="9" t="s">
        <v>31</v>
      </c>
      <c r="F23" s="46">
        <v>0</v>
      </c>
      <c r="G23" s="10"/>
      <c r="I23" s="48">
        <f t="shared" si="0"/>
        <v>0</v>
      </c>
    </row>
    <row r="24" spans="1:9" s="48" customFormat="1" ht="40" customHeight="1" x14ac:dyDescent="0.35">
      <c r="A24" s="17"/>
      <c r="B24" s="46">
        <v>21</v>
      </c>
      <c r="C24" s="10" t="s">
        <v>19</v>
      </c>
      <c r="D24" s="9" t="s">
        <v>30</v>
      </c>
      <c r="E24" s="9" t="s">
        <v>32</v>
      </c>
      <c r="F24" s="46">
        <v>0</v>
      </c>
      <c r="G24" s="10"/>
      <c r="I24" s="48">
        <f t="shared" si="0"/>
        <v>0</v>
      </c>
    </row>
    <row r="25" spans="1:9" s="48" customFormat="1" ht="40" customHeight="1" x14ac:dyDescent="0.35">
      <c r="A25" s="17"/>
      <c r="B25" s="46">
        <v>22</v>
      </c>
      <c r="C25" s="10" t="s">
        <v>19</v>
      </c>
      <c r="D25" s="9" t="s">
        <v>30</v>
      </c>
      <c r="E25" s="9" t="s">
        <v>33</v>
      </c>
      <c r="F25" s="46">
        <v>0</v>
      </c>
      <c r="G25" s="10"/>
      <c r="I25" s="48">
        <f t="shared" si="0"/>
        <v>0</v>
      </c>
    </row>
    <row r="26" spans="1:9" s="48" customFormat="1" ht="40" customHeight="1" x14ac:dyDescent="0.35">
      <c r="A26" s="17"/>
      <c r="B26" s="46">
        <v>23</v>
      </c>
      <c r="C26" s="10" t="s">
        <v>19</v>
      </c>
      <c r="D26" s="9" t="s">
        <v>30</v>
      </c>
      <c r="E26" s="9" t="s">
        <v>34</v>
      </c>
      <c r="F26" s="46">
        <v>0</v>
      </c>
      <c r="G26" s="10"/>
      <c r="I26" s="48">
        <f t="shared" si="0"/>
        <v>0</v>
      </c>
    </row>
    <row r="27" spans="1:9" s="48" customFormat="1" ht="40" customHeight="1" x14ac:dyDescent="0.35">
      <c r="A27" s="17"/>
      <c r="B27" s="46">
        <v>24</v>
      </c>
      <c r="C27" s="10" t="s">
        <v>35</v>
      </c>
      <c r="D27" s="9" t="s">
        <v>36</v>
      </c>
      <c r="E27" s="9" t="s">
        <v>37</v>
      </c>
      <c r="F27" s="46">
        <v>0</v>
      </c>
      <c r="G27" s="10"/>
      <c r="I27" s="48">
        <f t="shared" si="0"/>
        <v>0</v>
      </c>
    </row>
    <row r="28" spans="1:9" s="48" customFormat="1" ht="40" customHeight="1" x14ac:dyDescent="0.35">
      <c r="A28" s="17"/>
      <c r="B28" s="46">
        <v>25</v>
      </c>
      <c r="C28" s="10" t="s">
        <v>35</v>
      </c>
      <c r="D28" s="9" t="s">
        <v>36</v>
      </c>
      <c r="E28" s="9" t="s">
        <v>38</v>
      </c>
      <c r="F28" s="46">
        <v>0</v>
      </c>
      <c r="G28" s="10"/>
      <c r="I28" s="48">
        <f t="shared" si="0"/>
        <v>0</v>
      </c>
    </row>
    <row r="29" spans="1:9" s="48" customFormat="1" ht="40" customHeight="1" x14ac:dyDescent="0.35">
      <c r="A29" s="17"/>
      <c r="B29" s="46">
        <v>26</v>
      </c>
      <c r="C29" s="10" t="s">
        <v>35</v>
      </c>
      <c r="D29" s="9" t="s">
        <v>36</v>
      </c>
      <c r="E29" s="9" t="s">
        <v>39</v>
      </c>
      <c r="F29" s="46">
        <v>0</v>
      </c>
      <c r="G29" s="10"/>
      <c r="I29" s="48">
        <f t="shared" si="0"/>
        <v>0</v>
      </c>
    </row>
    <row r="30" spans="1:9" s="48" customFormat="1" ht="40" customHeight="1" x14ac:dyDescent="0.35">
      <c r="A30" s="17"/>
      <c r="B30" s="46">
        <v>27</v>
      </c>
      <c r="C30" s="10" t="s">
        <v>35</v>
      </c>
      <c r="D30" s="9" t="s">
        <v>36</v>
      </c>
      <c r="E30" s="9" t="s">
        <v>40</v>
      </c>
      <c r="F30" s="46">
        <v>0</v>
      </c>
      <c r="G30" s="10"/>
      <c r="I30" s="48">
        <f t="shared" si="0"/>
        <v>0</v>
      </c>
    </row>
    <row r="31" spans="1:9" s="48" customFormat="1" ht="40" customHeight="1" x14ac:dyDescent="0.35">
      <c r="A31" s="17"/>
      <c r="B31" s="46">
        <v>28</v>
      </c>
      <c r="C31" s="10" t="s">
        <v>35</v>
      </c>
      <c r="D31" s="9" t="s">
        <v>36</v>
      </c>
      <c r="E31" s="9" t="s">
        <v>41</v>
      </c>
      <c r="F31" s="46">
        <v>0</v>
      </c>
      <c r="G31" s="10"/>
      <c r="I31" s="48">
        <f t="shared" si="0"/>
        <v>0</v>
      </c>
    </row>
    <row r="32" spans="1:9" s="48" customFormat="1" ht="40" customHeight="1" x14ac:dyDescent="0.35">
      <c r="A32" s="17"/>
      <c r="B32" s="46">
        <v>29</v>
      </c>
      <c r="C32" s="10" t="s">
        <v>35</v>
      </c>
      <c r="D32" s="9" t="s">
        <v>42</v>
      </c>
      <c r="E32" s="9" t="s">
        <v>43</v>
      </c>
      <c r="F32" s="46">
        <v>0</v>
      </c>
      <c r="G32" s="10"/>
      <c r="I32" s="48">
        <f t="shared" si="0"/>
        <v>0</v>
      </c>
    </row>
    <row r="33" spans="1:9" s="48" customFormat="1" ht="40" customHeight="1" x14ac:dyDescent="0.35">
      <c r="A33" s="17"/>
      <c r="B33" s="46">
        <v>30</v>
      </c>
      <c r="C33" s="10" t="s">
        <v>35</v>
      </c>
      <c r="D33" s="9" t="s">
        <v>42</v>
      </c>
      <c r="E33" s="9" t="s">
        <v>44</v>
      </c>
      <c r="F33" s="46">
        <v>0</v>
      </c>
      <c r="G33" s="10"/>
      <c r="I33" s="48">
        <f t="shared" si="0"/>
        <v>0</v>
      </c>
    </row>
    <row r="34" spans="1:9" s="48" customFormat="1" x14ac:dyDescent="0.35">
      <c r="A34" s="17"/>
      <c r="B34" s="47"/>
      <c r="C34" s="17"/>
      <c r="D34" s="16"/>
      <c r="E34" s="17"/>
      <c r="F34" s="47"/>
      <c r="G34" s="17"/>
    </row>
    <row r="35" spans="1:9" hidden="1" x14ac:dyDescent="0.35">
      <c r="H35" t="s">
        <v>45</v>
      </c>
    </row>
    <row r="36" spans="1:9" hidden="1" x14ac:dyDescent="0.35">
      <c r="H36" t="s">
        <v>46</v>
      </c>
      <c r="I36">
        <f>AVERAGE(I4,I9)</f>
        <v>0</v>
      </c>
    </row>
    <row r="37" spans="1:9" hidden="1" x14ac:dyDescent="0.35">
      <c r="H37" t="s">
        <v>47</v>
      </c>
      <c r="I37">
        <f>AVERAGE(I15,I19,I23)</f>
        <v>0</v>
      </c>
    </row>
    <row r="38" spans="1:9" hidden="1" x14ac:dyDescent="0.35">
      <c r="H38" t="s">
        <v>48</v>
      </c>
      <c r="I38">
        <f>AVERAGE(I27,I32)</f>
        <v>0</v>
      </c>
    </row>
    <row r="39" spans="1:9" hidden="1" x14ac:dyDescent="0.35">
      <c r="H39" t="s">
        <v>49</v>
      </c>
      <c r="I39" s="12">
        <f>AVERAGE(I36,I37,I38)</f>
        <v>0</v>
      </c>
    </row>
  </sheetData>
  <mergeCells count="2">
    <mergeCell ref="B1:D1"/>
    <mergeCell ref="E1:G1"/>
  </mergeCells>
  <conditionalFormatting sqref="F4:F33">
    <cfRule type="cellIs" dxfId="20" priority="1" operator="lessThan">
      <formula>1.5</formula>
    </cfRule>
    <cfRule type="cellIs" dxfId="19" priority="2" operator="between">
      <formula>1.5</formula>
      <formula>2.499</formula>
    </cfRule>
    <cfRule type="cellIs" dxfId="18" priority="3" operator="greaterThanOrEqual">
      <formula>2.5</formula>
    </cfRule>
  </conditionalFormatting>
  <dataValidations count="1">
    <dataValidation type="list" sqref="F4:F33" xr:uid="{FE8D96E1-751D-4C63-B543-32E0A07B9519}">
      <formula1>"0,1,2,3"</formula1>
    </dataValidation>
  </dataValidations>
  <pageMargins left="0.75" right="0.75" top="1" bottom="1" header="0.5" footer="0.5"/>
  <pageSetup orientation="landscape" r:id="rId1"/>
  <headerFooter>
    <oddHeader>&amp;L&amp;D&amp;C&amp;10&amp;K000000
&amp;K000000SACAF&amp;R&amp;P of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pageSetUpPr fitToPage="1"/>
  </sheetPr>
  <dimension ref="A1:H210"/>
  <sheetViews>
    <sheetView topLeftCell="A18" zoomScale="70" zoomScaleNormal="70" workbookViewId="0">
      <selection activeCell="C18" sqref="C18:G18"/>
    </sheetView>
  </sheetViews>
  <sheetFormatPr defaultColWidth="0" defaultRowHeight="14.5" zeroHeight="1" x14ac:dyDescent="0.35"/>
  <cols>
    <col min="1" max="1" width="8.7265625" style="14" customWidth="1"/>
    <col min="2" max="2" width="32.36328125" style="17" customWidth="1"/>
    <col min="3" max="3" width="30.6328125" style="17" customWidth="1"/>
    <col min="4" max="4" width="61.08984375" style="16" customWidth="1"/>
    <col min="5" max="5" width="56.7265625" style="17" customWidth="1"/>
    <col min="6" max="6" width="13.90625" style="17" customWidth="1"/>
    <col min="7" max="7" width="11.08984375" style="17" customWidth="1"/>
    <col min="8" max="8" width="8.7265625" style="15" customWidth="1"/>
    <col min="9" max="16384" width="8.7265625" hidden="1"/>
  </cols>
  <sheetData>
    <row r="1" spans="2:7" x14ac:dyDescent="0.35"/>
    <row r="2" spans="2:7" ht="102" customHeight="1" x14ac:dyDescent="0.35">
      <c r="B2" s="25" t="s">
        <v>159</v>
      </c>
      <c r="C2" s="25"/>
      <c r="D2" s="25"/>
      <c r="E2" s="32" t="s">
        <v>165</v>
      </c>
      <c r="F2" s="32"/>
      <c r="G2" s="21"/>
    </row>
    <row r="3" spans="2:7" x14ac:dyDescent="0.35"/>
    <row r="4" spans="2:7" ht="21" x14ac:dyDescent="0.5">
      <c r="B4" s="33" t="s">
        <v>156</v>
      </c>
      <c r="C4" s="33"/>
      <c r="D4" s="33"/>
      <c r="E4" s="33"/>
      <c r="F4" s="33"/>
      <c r="G4" s="33"/>
    </row>
    <row r="5" spans="2:7" x14ac:dyDescent="0.35">
      <c r="B5" s="31"/>
      <c r="C5" s="31"/>
      <c r="D5" s="31"/>
      <c r="E5" s="31"/>
      <c r="F5" s="31"/>
      <c r="G5" s="31"/>
    </row>
    <row r="6" spans="2:7" ht="26" customHeight="1" x14ac:dyDescent="0.35">
      <c r="B6" s="26" t="s">
        <v>58</v>
      </c>
      <c r="C6" s="26"/>
      <c r="D6" s="26"/>
      <c r="E6" s="26"/>
      <c r="F6" s="26"/>
      <c r="G6" s="26"/>
    </row>
    <row r="7" spans="2:7" x14ac:dyDescent="0.35">
      <c r="B7" s="23" t="s">
        <v>163</v>
      </c>
      <c r="C7" s="40">
        <f>Questions!$I$39</f>
        <v>0</v>
      </c>
      <c r="D7" s="41"/>
      <c r="E7" s="41"/>
      <c r="F7" s="41"/>
      <c r="G7" s="42"/>
    </row>
    <row r="8" spans="2:7" ht="137.5" customHeight="1" x14ac:dyDescent="0.35">
      <c r="B8" s="23" t="s">
        <v>53</v>
      </c>
      <c r="C8" s="28" t="str">
        <f>IF(C7&lt;1.5,'Scoring Rubric'!B10,IF(C7&lt;2.5,'Scoring Rubric'!B11,'Scoring Rubric'!B12))</f>
        <v>1. Your assessment has placed your organization at the Initial maturity stage. 
2. The result indicates your organization is at the beginning of its AI security journey.  
3. This stage is common for companies that are either new to adopting AI or new to recognizing the security risks of AI. 
4. Your immediate goal is to use this report as a roadmap to establish core defenses and move towards a more mature state. 
5. It is recommended to carefully review the detailed recommendations provided. 
6. Prioritize closing gaps identified in the foundational categories.</v>
      </c>
      <c r="D8" s="29"/>
      <c r="E8" s="29"/>
      <c r="F8" s="29"/>
      <c r="G8" s="30"/>
    </row>
    <row r="9" spans="2:7" x14ac:dyDescent="0.35">
      <c r="B9" s="34"/>
      <c r="C9" s="34"/>
      <c r="D9" s="34"/>
      <c r="E9" s="34"/>
      <c r="F9" s="34"/>
      <c r="G9" s="34"/>
    </row>
    <row r="10" spans="2:7" ht="23.5" customHeight="1" x14ac:dyDescent="0.35">
      <c r="B10" s="26" t="s">
        <v>59</v>
      </c>
      <c r="C10" s="26"/>
      <c r="D10" s="26"/>
      <c r="E10" s="26"/>
      <c r="F10" s="26"/>
      <c r="G10" s="26"/>
    </row>
    <row r="11" spans="2:7" x14ac:dyDescent="0.35">
      <c r="B11" s="23" t="s">
        <v>162</v>
      </c>
      <c r="C11" s="40">
        <f>Questions!$I$36</f>
        <v>0</v>
      </c>
      <c r="D11" s="41"/>
      <c r="E11" s="41"/>
      <c r="F11" s="41"/>
      <c r="G11" s="42"/>
    </row>
    <row r="12" spans="2:7" ht="98" customHeight="1" x14ac:dyDescent="0.35">
      <c r="B12" s="23" t="s">
        <v>160</v>
      </c>
      <c r="C12" s="37" t="str">
        <f>IF($C11&lt;1.5,'Scoring Rubric'!B18,IF(C11&lt;2.5,'Scoring Rubric'!B19,'Scoring Rubric'!B20))</f>
        <v xml:space="preserve">1. From a Foundational perspective, the basics of AI security governance and data protection are largely absent or unknown in your organization. 
2. At this stage, there's high risk of regulatory non-compliance, data breaches, and inconsistent AI usage. 
3. Focus on establishing core policies, inventorying systems, and implementing basic data protection measures like encryption and minimization to build a secure foundation. </v>
      </c>
      <c r="D12" s="38"/>
      <c r="E12" s="38"/>
      <c r="F12" s="38"/>
      <c r="G12" s="39"/>
    </row>
    <row r="13" spans="2:7" ht="26" customHeight="1" x14ac:dyDescent="0.35">
      <c r="B13" s="31"/>
      <c r="C13" s="31"/>
      <c r="D13" s="31"/>
      <c r="E13" s="31"/>
      <c r="F13" s="31"/>
      <c r="G13" s="31"/>
    </row>
    <row r="14" spans="2:7" x14ac:dyDescent="0.35">
      <c r="B14" s="23" t="s">
        <v>161</v>
      </c>
      <c r="C14" s="40">
        <f>Questions!$I$37</f>
        <v>0</v>
      </c>
      <c r="D14" s="41"/>
      <c r="E14" s="41"/>
      <c r="F14" s="41"/>
      <c r="G14" s="42"/>
    </row>
    <row r="15" spans="2:7" ht="90" customHeight="1" x14ac:dyDescent="0.35">
      <c r="B15" s="23" t="s">
        <v>160</v>
      </c>
      <c r="C15" s="28" t="str">
        <f>IF(C14&lt;1.5,'Scoring Rubric'!B24,IF(C14&lt;2.5,'Scoring Rubric'!B25,'Scoring Rubric'!B26))</f>
        <v>1. From an Operational perspective, your core AI operations like model security, deployment controls, and inference safety are largely unimplemented or unknown. 
2. At this stage, your organization is highly vulnerable to attacks such as model tampering, unauthorized access, or unsafe outputs. 
3. Focus on basic operational safeguards like testing models for vulnerabilities, securing coding practices, and establishing guardrails to prevent misuse.</v>
      </c>
      <c r="D15" s="29"/>
      <c r="E15" s="29"/>
      <c r="F15" s="29"/>
      <c r="G15" s="30"/>
    </row>
    <row r="16" spans="2:7" ht="23.5" customHeight="1" x14ac:dyDescent="0.35">
      <c r="B16" s="31"/>
      <c r="C16" s="31"/>
      <c r="D16" s="31"/>
      <c r="E16" s="31"/>
      <c r="F16" s="31"/>
      <c r="G16" s="31"/>
    </row>
    <row r="17" spans="2:7" x14ac:dyDescent="0.35">
      <c r="B17" s="23" t="s">
        <v>164</v>
      </c>
      <c r="C17" s="40">
        <f>Questions!$I$38</f>
        <v>0</v>
      </c>
      <c r="D17" s="41"/>
      <c r="E17" s="41"/>
      <c r="F17" s="41"/>
      <c r="G17" s="42"/>
    </row>
    <row r="18" spans="2:7" ht="98" customHeight="1" x14ac:dyDescent="0.35">
      <c r="B18" s="43" t="s">
        <v>53</v>
      </c>
      <c r="C18" s="28" t="str">
        <f>IF(B19&lt;1.5,'Scoring Rubric'!B30,IF(B19&lt;2.5,'Scoring Rubric'!B31,'Scoring Rubric'!B32))</f>
        <v>1. For the Advanced controls, ongoing monitoring, incident response, and scaling capabilities for complex AI systems are largely unimplemented or unknown. 
2. At this stage, your organization is vulnerable to undetected threats, prolonged incidents, and issues in multi-agent setups. 
3. Focus on basic advanced safeguards like real-time logging, incident planning, and rogue detection to enable safe scaling.</v>
      </c>
      <c r="D18" s="29"/>
      <c r="E18" s="29"/>
      <c r="F18" s="29"/>
      <c r="G18" s="30"/>
    </row>
    <row r="19" spans="2:7" ht="51.5" customHeight="1" x14ac:dyDescent="0.35">
      <c r="B19" s="34"/>
      <c r="C19" s="34"/>
      <c r="D19" s="34"/>
      <c r="E19" s="34"/>
      <c r="F19" s="34"/>
      <c r="G19" s="34"/>
    </row>
    <row r="20" spans="2:7" ht="21" x14ac:dyDescent="0.5">
      <c r="B20" s="33" t="s">
        <v>157</v>
      </c>
      <c r="C20" s="33"/>
      <c r="D20" s="33"/>
      <c r="E20" s="33"/>
      <c r="F20" s="33"/>
      <c r="G20" s="33"/>
    </row>
    <row r="21" spans="2:7" x14ac:dyDescent="0.35">
      <c r="B21" s="27" t="s">
        <v>60</v>
      </c>
      <c r="C21" s="27"/>
      <c r="D21" s="27"/>
      <c r="E21" s="27"/>
      <c r="F21" s="27"/>
      <c r="G21" s="27"/>
    </row>
    <row r="22" spans="2:7" ht="46.5" customHeight="1" x14ac:dyDescent="0.35">
      <c r="B22" s="35" t="s">
        <v>124</v>
      </c>
      <c r="C22" s="36"/>
      <c r="D22" s="22" t="s">
        <v>125</v>
      </c>
      <c r="E22" s="22" t="s">
        <v>126</v>
      </c>
      <c r="F22" s="22" t="s">
        <v>127</v>
      </c>
      <c r="G22" s="22" t="s">
        <v>128</v>
      </c>
    </row>
    <row r="23" spans="2:7" ht="78" customHeight="1" x14ac:dyDescent="0.35">
      <c r="B23" s="28" t="str">
        <f>IF(Questions!$F4&lt;3, "* " &amp; Recommendations!E4, "")</f>
        <v>* Develop a formal AI policy that outlines acceptable use, sets clear approval workflows for new tools, and defines the company's principles for responsible AI. This policy should assign specific roles and responsibilities for who approves AI systems.</v>
      </c>
      <c r="C23" s="30"/>
      <c r="D23" s="9" t="str">
        <f>IF(Questions!$F4&lt;3, "* " &amp; Recommendations!F4, "")</f>
        <v>* Without a clear policy, unauthorized AI tools could be adopted, leading to data leaks, compliance violations, or inconsistent security practices, potentially resulting in legal fines, data breaches, and reputational damage.</v>
      </c>
      <c r="E23" s="10"/>
      <c r="F23" s="10"/>
      <c r="G23" s="10"/>
    </row>
    <row r="24" spans="2:7" ht="78" customHeight="1" x14ac:dyDescent="0.35">
      <c r="B24" s="28" t="str">
        <f>IF(Questions!F5&lt;3, "* " &amp; Recommendations!E5, "")</f>
        <v>* Create and maintain an AI inventory (a complete list) that documents all AI systems in use. For each system, conduct a formal risk assessment to identify potential issues like data leaks or biased outcomes, and implement a process for regular reviews. Consider using established guides like the NIST AI Risk Management Framework for a structured evaluation.</v>
      </c>
      <c r="C24" s="30"/>
      <c r="D24" s="9" t="str">
        <f>IF(Questions!$F5&lt;3, "* " &amp; Recommendations!F5, "")</f>
        <v>* Unknown AI systems could harbor unseen risks like data leaks or biases, leading to regulatory penalties, biased decisions affecting customers, and costly incidents from unaddressed vulnerabilities.</v>
      </c>
      <c r="E24" s="10"/>
      <c r="F24" s="10"/>
      <c r="G24" s="10"/>
    </row>
    <row r="25" spans="2:7" ht="78" customHeight="1" x14ac:dyDescent="0.35">
      <c r="B25" s="28" t="str">
        <f>IF(Questions!F6&lt;3, "* " &amp; Recommendations!E6, "")</f>
        <v>* Establish a dedicated AI governance committee with members from various departments, including IT, legal, compliance, and business units, to ensure a holistic review. This team should operate with clear criteria for its review and approval process.</v>
      </c>
      <c r="C25" s="30"/>
      <c r="D25" s="9" t="str">
        <f>IF(Questions!$F6&lt;3, "* " &amp; Recommendations!F6, "")</f>
        <v>* Without cross-functional review, AI deployments might overlook key risks, resulting in flawed systems that cause legal issues, operational failures, or ethical problems like biased outcomes.</v>
      </c>
      <c r="E25" s="10"/>
      <c r="F25" s="10"/>
      <c r="G25" s="10"/>
    </row>
    <row r="26" spans="2:7" ht="78" customHeight="1" x14ac:dyDescent="0.35">
      <c r="B26" s="28" t="str">
        <f>IF(Questions!F7&lt;3, "* " &amp; Recommendations!E7, "")</f>
        <v>* Implement systematic threat modeling, which is a structured process of simulating potential attacks to identify vulnerabilities before they can be exploited. Document potential attack paths, system weaknesses, and the specific strategies you will use to mitigate them.</v>
      </c>
      <c r="C26" s="30"/>
      <c r="D26" s="9" t="str">
        <f>IF(Questions!$F7&lt;3, "* " &amp; Recommendations!F7, "")</f>
        <v>* Skipping threat modeling leaves systems vulnerable to attacks like data leaks or prompt injection, potentially causing major security breaches, financial losses, and loss of customer trust.</v>
      </c>
      <c r="E26" s="10"/>
      <c r="F26" s="10"/>
      <c r="G26" s="10"/>
    </row>
    <row r="27" spans="2:7" ht="78" customHeight="1" x14ac:dyDescent="0.35">
      <c r="B27" s="28" t="str">
        <f>IF(Questions!F8&lt;3, "* " &amp; Recommendations!E8, "")</f>
        <v>* Create and maintain an AI Bill-of-Materials (AIBOM), which is a detailed list of all the components, data sources, and dependencies that make up your AI system. This provides crucial transparency for security and troubleshooting. Standardized formats like CycloneDX can be used for documentation.</v>
      </c>
      <c r="C27" s="30"/>
      <c r="D27" s="9" t="str">
        <f>IF(Questions!$F8&lt;3, "* " &amp; Recommendations!F8, "")</f>
        <v>* Without an AIBOM, tracing vulnerabilities in AI components becomes difficult, leading to supply chain attacks, compliance failures, and delayed response to security issues.</v>
      </c>
      <c r="E27" s="10"/>
      <c r="F27" s="10"/>
      <c r="G27" s="10"/>
    </row>
    <row r="28" spans="2:7" ht="78" customHeight="1" x14ac:dyDescent="0.35">
      <c r="B28" s="28" t="str">
        <f>IF(Questions!F9&lt;3, "* " &amp; Recommendations!E9, "")</f>
        <v>* Implement data minimization principles by default, ensuring you only collect data that is strictly necessary for the AI's purpose. You should also define clear data retention policies and regularly purge any data that is no longer needed.</v>
      </c>
      <c r="C28" s="30"/>
      <c r="D28" s="9" t="str">
        <f>IF(Questions!$F9&lt;3, "* " &amp; Recommendations!F9, "")</f>
        <v>* Excessive data collection increases the risk of privacy breaches and regulatory fines (e.g., Data Privacy violations), while making the company a bigger target for data theft.</v>
      </c>
      <c r="E28" s="10"/>
      <c r="F28" s="10"/>
      <c r="G28" s="10"/>
    </row>
    <row r="29" spans="2:7" ht="78" customHeight="1" x14ac:dyDescent="0.35">
      <c r="B29" s="28" t="str">
        <f>IF(Questions!F10&lt;3, "* " &amp; Recommendations!E10, "")</f>
        <v>* Deploy end-to-end encryption for all data, which creates a secure, unreadable tunnel for information. Use strong, modern standards like AES-256 for stored data (at rest) and TLS 1.3 for data being transferred (in transit). This must be supported by proper policies for managing the encryption keys (the secret codes used to lock and unlock the data).</v>
      </c>
      <c r="C29" s="30"/>
      <c r="D29" s="9" t="str">
        <f>IF(Questions!$F10&lt;3, "* " &amp; Recommendations!F10, "")</f>
        <v>* Unencrypted data is easily intercepted or stolen, leading to massive data breaches, legal penalties, and loss of customer confidence in the company's security.</v>
      </c>
      <c r="E29" s="10"/>
      <c r="F29" s="10"/>
      <c r="G29" s="10"/>
    </row>
    <row r="30" spans="2:7" ht="78" customHeight="1" x14ac:dyDescent="0.35">
      <c r="B30" s="28" t="str">
        <f>IF(Questions!F11&lt;3, "* " &amp; Recommendations!E11, "")</f>
        <v>* Implement data masking (replacing sensitive data with realistic but fake data) or tokenization (replacing sensitive data with a non-sensitive token) to protect private information, especially in non-production environments like testing and development.</v>
      </c>
      <c r="C30" s="30"/>
      <c r="D30" s="9" t="str">
        <f>IF(Questions!$F11&lt;3, "* " &amp; Recommendations!F11, "")</f>
        <v>* Exposed sensitive data in testing or development could lead to privacy violations, identity theft for users, and regulatory sanctions like fines under privacy laws.</v>
      </c>
      <c r="E30" s="10"/>
      <c r="F30" s="10"/>
      <c r="G30" s="10"/>
    </row>
    <row r="31" spans="2:7" ht="78" customHeight="1" x14ac:dyDescent="0.35">
      <c r="B31" s="28" t="str">
        <f>IF(Questions!F12&lt;3, "* " &amp; Recommendations!E12, "")</f>
        <v>* Conduct comprehensive and regular audits to ensure your AI systems are compliant with all applicable regulations, such as Data Privacy laws. Proactively use tools like privacy impact assessments to ensure data protection is built in by design.</v>
      </c>
      <c r="C31" s="30"/>
      <c r="D31" s="9" t="str">
        <f>IF(Questions!$F12&lt;3, "* " &amp; Recommendations!F12, "")</f>
        <v>* Failure to audit compliance risks heavy fines, legal actions, and operational shutdowns from regulators, plus damage to the company's reputation as non-compliant.</v>
      </c>
      <c r="E31" s="10"/>
      <c r="F31" s="10"/>
      <c r="G31" s="10"/>
    </row>
    <row r="32" spans="2:7" ht="78" customHeight="1" x14ac:dyDescent="0.35">
      <c r="B32" s="28" t="str">
        <f>IF(Questions!F13&lt;3, "* " &amp; Recommendations!E13, "")</f>
        <v>* Establish automated data sanitization pipelines to detect and remove malicious, biased, or corrupt data from your datasets before they are used to train an AI model. This process should be supported by both automated scanning tools and targeted manual reviews.</v>
      </c>
      <c r="C32" s="30"/>
      <c r="D32" s="9" t="str">
        <f>IF(Questions!$F13&lt;3, "* " &amp; Recommendations!F13, "")</f>
        <v>* Poisoned training data could corrupt AI models, leading to biased or malicious outputs, operational failures, and potential legal liability for discriminatory decisions.</v>
      </c>
      <c r="E32" s="10"/>
      <c r="F32" s="10"/>
      <c r="G32" s="10"/>
    </row>
    <row r="33" spans="2:7" ht="78" customHeight="1" x14ac:dyDescent="0.35">
      <c r="B33" s="28" t="str">
        <f>IF(Questions!F14&lt;3, "* " &amp; Recommendations!E14, "")</f>
        <v>* Where appropriate, implement differential privacy techniques, which protect the privacy of individuals by adding a small amount of statistical noise to datasets. This allows for data analysis while making it impossible to identify any single person's information. Established libraries like Google's or Microsoft's can facilitate this.</v>
      </c>
      <c r="C33" s="30"/>
      <c r="D33" s="9" t="str">
        <f>IF(Questions!$F14&lt;3, "* " &amp; Recommendations!F14, "")</f>
        <v>* Without differential privacy, individual data could be reverse-engineered from AI outputs, resulting in privacy breaches, lawsuits, and loss of trust from users and partners.</v>
      </c>
      <c r="E33" s="10"/>
      <c r="F33" s="10"/>
      <c r="G33" s="10"/>
    </row>
    <row r="34" spans="2:7" ht="78" customHeight="1" x14ac:dyDescent="0.35">
      <c r="B34" s="28" t="str">
        <f>IF(Questions!F15&lt;3, "* " &amp; Recommendations!E15, "")</f>
        <v>* Implement a comprehensive model testing program that includes adversarial testing (actively trying to trick or fool the model), fuzzing (sending random, unexpected data to see if it breaks), and formal red-team exercises where a dedicated team simulates a real-world attack. Tools like the Adversarial Robustness Toolbox (ART) can help systematize this testing.</v>
      </c>
      <c r="C34" s="30"/>
      <c r="D34" s="9" t="str">
        <f>IF(Questions!$F15&lt;3, "* " &amp; Recommendations!F15, "")</f>
        <v>* Untested models are susceptible to adversarial attacks, causing unreliable outputs, system failures, and exploitation by hackers for malicious purposes.</v>
      </c>
      <c r="E34" s="10"/>
      <c r="F34" s="10"/>
      <c r="G34" s="10"/>
    </row>
    <row r="35" spans="2:7" ht="78" customHeight="1" x14ac:dyDescent="0.35">
      <c r="B35" s="28" t="str">
        <f>IF(Questions!F16&lt;3, "* " &amp; Recommendations!E16, "")</f>
        <v>* Adopt and enforce secure coding practices for all AI development. This includes fundamental controls like input validation (checking all data coming into the system for malicious content) and output sanitization (checking the AI's responses to ensure they are safe). All code should be subject to security reviews and automated analysis.</v>
      </c>
      <c r="C35" s="30"/>
      <c r="D35" s="9" t="str">
        <f>IF(Questions!$F16&lt;3, "* " &amp; Recommendations!F16, "")</f>
        <v>* Insecure coding leaves AI vulnerable to injection attacks and exploits, potentially leading to system compromises, data theft, or harmful outputs.</v>
      </c>
      <c r="E35" s="10"/>
      <c r="F35" s="10"/>
      <c r="G35" s="10"/>
    </row>
    <row r="36" spans="2:7" ht="78" customHeight="1" x14ac:dyDescent="0.35">
      <c r="B36" s="28" t="str">
        <f>IF(Questions!F17&lt;3, "* " &amp; Recommendations!E17, "")</f>
        <v>* Establish a formal security process for your AI supply chain. This means thoroughly vetting any third-party models or data sources, implementing provenance tracking (knowing the origin of every component), and using only trusted model repositories that can verify a model's integrity (confirming it hasn't been tampered with).</v>
      </c>
      <c r="C36" s="30"/>
      <c r="D36" s="9" t="str">
        <f>IF(Questions!$F17&lt;3, "* " &amp; Recommendations!F17, "")</f>
        <v>* Unsecured supply chains could introduce malicious models or data, resulting in backdoor attacks, intellectual property theft, or widespread system vulnerabilities.</v>
      </c>
      <c r="E36" s="10"/>
      <c r="F36" s="10"/>
      <c r="G36" s="10"/>
    </row>
    <row r="37" spans="2:7" ht="78" customHeight="1" x14ac:dyDescent="0.35">
      <c r="B37" s="28" t="str">
        <f>IF(Questions!F18&lt;3, "* " &amp; Recommendations!E18, "")</f>
        <v>* Deploy robust defenses against prompt injection, an attack where a user inputs crafted text to make the AI bypass its safety rules. Your defenses should include filtering inputs, monitoring outputs for unusual behavior, and using strict templates to control how the AI can be prompted.</v>
      </c>
      <c r="C37" s="30"/>
      <c r="D37" s="9" t="str">
        <f>IF(Questions!$F18&lt;3, "* " &amp; Recommendations!F18, "")</f>
        <v>* Prompt injection could allow attackers to make AI generate harmful content or reveal sensitive info, leading to reputational damage, legal issues, and security breaches.</v>
      </c>
      <c r="E37" s="10"/>
      <c r="F37" s="10"/>
      <c r="G37" s="10"/>
    </row>
    <row r="38" spans="2:7" ht="78" customHeight="1" x14ac:dyDescent="0.35">
      <c r="B38" s="28" t="str">
        <f>IF(Questions!F19&lt;3, "* " &amp; Recommendations!E19, "")</f>
        <v>* Implement strict role-based access control (RBAC), following the principle of least privilege (giving people the minimum level of access they need to do their job). This should be enforced with a modern identity and access management (IAM) system that requires multi-factor authentication (MFA).</v>
      </c>
      <c r="C38" s="30"/>
      <c r="D38" s="9" t="str">
        <f>IF(Questions!$F19&lt;3, "* " &amp; Recommendations!F19, "")</f>
        <v>* Poor access controls could allow unauthorized changes to AI systems, leading to data tampering, insider threats, and compliance violations.</v>
      </c>
      <c r="E38" s="10"/>
      <c r="F38" s="10"/>
      <c r="G38" s="10"/>
    </row>
    <row r="39" spans="2:7" ht="78" customHeight="1" x14ac:dyDescent="0.35">
      <c r="B39" s="28" t="str">
        <f>IF(Questions!F20&lt;3, "* " &amp; Recommendations!E20, "")</f>
        <v>* Secure all APIs (the channels that allow software programs to communicate) with strong authentication protocols like OAuth 2.0 or OpenID Connect. You should also implement rate limiting (to prevent abuse or overload) and use an API gateway for centralized security control, logging, and monitoring.</v>
      </c>
      <c r="C39" s="30"/>
      <c r="D39" s="9" t="str">
        <f>IF(Questions!$F20&lt;3, "* " &amp; Recommendations!F20, "")</f>
        <v>* Unsecured APIs could be exploited for unauthorized access, leading to data exposure, service disruptions, and potential chain attacks on integrated systems.</v>
      </c>
      <c r="E39" s="10"/>
      <c r="F39" s="10"/>
      <c r="G39" s="10"/>
    </row>
    <row r="40" spans="2:7" ht="78" customHeight="1" x14ac:dyDescent="0.35">
      <c r="B40" s="28" t="str">
        <f>IF(Questions!F21&lt;3, "* " &amp; Recommendations!E21, "")</f>
        <v>* Deploy your AI systems in sandboxed environments, which are isolated digital spaces that separate the AI from your company's core network. This can be achieved with technologies like containerization and network segmentation, which can contain a potential breach and prevent it from spreading.</v>
      </c>
      <c r="C40" s="30"/>
      <c r="D40" s="9" t="str">
        <f>IF(Questions!$F21&lt;3, "* " &amp; Recommendations!F21, "")</f>
        <v>* Without sandboxing, a hacked AI could spread malware across the network, causing widespread system downtime, data loss, and expensive recovery efforts.</v>
      </c>
      <c r="E40" s="10"/>
      <c r="F40" s="10"/>
      <c r="G40" s="10"/>
    </row>
    <row r="41" spans="2:7" ht="78" customHeight="1" x14ac:dyDescent="0.35">
      <c r="B41" s="28" t="str">
        <f>IF(Questions!F22&lt;3, "* " &amp; Recommendations!E22, "")</f>
        <v>* "Harden" your deployment infrastructure by disabling all unnecessary ports and services, implementing intrusion detection systems, and ensuring all software is consistently updated with the latest security patches.</v>
      </c>
      <c r="C41" s="30"/>
      <c r="D41" s="9" t="str">
        <f>IF(Questions!$F22&lt;3, "* " &amp; Recommendations!F22, "")</f>
        <v>* Unhardened deployments are easy targets for tampering or data theft, potentially leading to altered AI behavior, stolen intellectual property, and regulatory investigations.</v>
      </c>
      <c r="E41" s="10"/>
      <c r="F41" s="10"/>
      <c r="G41" s="10"/>
    </row>
    <row r="42" spans="2:7" ht="78" customHeight="1" x14ac:dyDescent="0.35">
      <c r="B42" s="28" t="str">
        <f>IF(Questions!F23&lt;3, "* " &amp; Recommendations!E23, "")</f>
        <v>* Implement comprehensive guardrails, which are safety rules and constraints that govern the AI's behavior in real-time. This includes filtering for harmful content, detecting bias, and sanitizing both user inputs and the model's outputs to prevent misuse.</v>
      </c>
      <c r="C42" s="30"/>
      <c r="D42" s="9" t="str">
        <f>IF(Questions!$F23&lt;3, "* " &amp; Recommendations!F23, "")</f>
        <v>* Without guardrails, AI could produce harmful or biased outputs, leading to ethical issues, lawsuits, and damage to the company's brand.</v>
      </c>
      <c r="E42" s="10"/>
      <c r="F42" s="10"/>
      <c r="G42" s="10"/>
    </row>
    <row r="43" spans="2:7" ht="78" customHeight="1" x14ac:dyDescent="0.35">
      <c r="B43" s="28" t="str">
        <f>IF(Questions!F24&lt;3, "* " &amp; Recommendations!E24, "")</f>
        <v>* If using AI agents, strictly limit their capabilities and the tools they are allowed to access. You must test for safety bypasses (jailbreaks) in all languages your users might use, as safety filters in one language can sometimes be bypassed by using another.</v>
      </c>
      <c r="C43" s="30"/>
      <c r="D43" s="9" t="str">
        <f>IF(Questions!$F24&lt;3, "* " &amp; Recommendations!F24, "")</f>
        <v>* Unlimited agents could be manipulated for unauthorized actions, leading to data leaks, system overloads, or malicious behavior across languages.</v>
      </c>
      <c r="E43" s="10"/>
      <c r="F43" s="10"/>
      <c r="G43" s="10"/>
    </row>
    <row r="44" spans="2:7" ht="78" customHeight="1" x14ac:dyDescent="0.35">
      <c r="B44" s="28" t="str">
        <f>IF(Questions!F25&lt;3, "* " &amp; Recommendations!E25, "")</f>
        <v>* Continuously monitor for "goal drift," a phenomenon where an AI's behavior subtly changes over time and no longer aligns with its original objectives. Implement alerts that trigger when the AI's performance or outputs deviate from established baselines.</v>
      </c>
      <c r="C44" s="30"/>
      <c r="D44" s="9" t="str">
        <f>IF(Questions!$F25&lt;3, "* " &amp; Recommendations!F25, "")</f>
        <v>* Goal drift could lead to AI pursuing unintended objectives, causing inefficient operations, incorrect decisions, and potential harm to business outcomes.</v>
      </c>
      <c r="E44" s="10"/>
      <c r="F44" s="10"/>
      <c r="G44" s="10"/>
    </row>
    <row r="45" spans="2:7" ht="78" customHeight="1" x14ac:dyDescent="0.35">
      <c r="B45" s="28" t="str">
        <f>IF(Questions!F26&lt;3, "* " &amp; Recommendations!E26, "")</f>
        <v>* Deploy automated content moderation systems to scan all AI outputs for sensitive company information, personally identifiable information (PII), or harmful content before it is shown to a user. These systems should be used alongside Data Loss Prevention (DLP) tools and a process for human review.</v>
      </c>
      <c r="C45" s="30"/>
      <c r="D45" s="9" t="str">
        <f>IF(Questions!$F26&lt;3, "* " &amp; Recommendations!F26, "")</f>
        <v>* Unmoderated outputs could leak sensitive data or generate harmful content, resulting in privacy breaches, legal liability, and reputational harm.</v>
      </c>
      <c r="E45" s="10"/>
      <c r="F45" s="10"/>
      <c r="G45" s="10"/>
    </row>
    <row r="46" spans="2:7" ht="78" customHeight="1" x14ac:dyDescent="0.35">
      <c r="B46" s="28" t="str">
        <f>IF(Questions!F27&lt;3, "* " &amp; Recommendations!E27, "")</f>
        <v>* Implement real-time monitoring of all AI systems, with comprehensive logging of their activity and decisions. This data should be fed into a central security system (SIEM) that can use AI-powered tools to detect anomalies and potential threats.</v>
      </c>
      <c r="C46" s="30"/>
      <c r="D46" s="9" t="str">
        <f>IF(Questions!$F27&lt;3, "* " &amp; Recommendations!F27, "")</f>
        <v>* Lack of real-time monitoring could miss attacks or anomalies, leading to undetected breaches and prolonged exposure to risks.</v>
      </c>
      <c r="E46" s="10"/>
      <c r="F46" s="10"/>
      <c r="G46" s="10"/>
    </row>
    <row r="47" spans="2:7" ht="78" customHeight="1" x14ac:dyDescent="0.35">
      <c r="B47" s="28" t="str">
        <f>IF(Questions!F28&lt;3, "* " &amp; Recommendations!E28, "")</f>
        <v>* Develop and maintain an incident response plan that is specifically designed for AI-related security events. This plan should include unique procedures for containment (e.g., taking a model offline), escalation, and recovery. You should conduct regular practice drills (tabletop exercises) to ensure your team is prepared.</v>
      </c>
      <c r="C47" s="30"/>
      <c r="D47" s="9" t="str">
        <f>IF(Questions!$F28&lt;3, "* " &amp; Recommendations!F28, "")</f>
        <v>* Without an AI-specific IR plan, responses to incidents could be slow or ineffective, amplifying damage from breaches and delaying recovery.</v>
      </c>
      <c r="E47" s="10"/>
      <c r="F47" s="10"/>
      <c r="G47" s="10"/>
    </row>
    <row r="48" spans="2:7" ht="78" customHeight="1" x14ac:dyDescent="0.35">
      <c r="B48" s="28" t="str">
        <f>IF(Questions!F29&lt;3, "* " &amp; Recommendations!E29, "")</f>
        <v>* Establish a program of regular security assessments, including vulnerability scanning, formal audits, and penetration tests, where you hire experts to simulate attacks and find weaknesses in your AI systems.</v>
      </c>
      <c r="C48" s="30"/>
      <c r="D48" s="9" t="str">
        <f>IF(Questions!$F29&lt;3, "* " &amp; Recommendations!F29, "")</f>
        <v>* Skipping audits leaves vulnerabilities undiscovered, increasing the likelihood of successful attacks and non-compliance with standards.</v>
      </c>
      <c r="E48" s="10"/>
      <c r="F48" s="10"/>
      <c r="G48" s="10"/>
    </row>
    <row r="49" spans="2:7" ht="78" customHeight="1" x14ac:dyDescent="0.35">
      <c r="B49" s="28" t="str">
        <f>IF(Questions!F30&lt;3, "* " &amp; Recommendations!E30, "")</f>
        <v>* Deploy automated alerting systems that use machine learning to understand your AI's normal behavior and can instantly notify your security operations center (SOC) when a significant deviation or anomaly is detected.</v>
      </c>
      <c r="C49" s="30"/>
      <c r="D49" s="9" t="str">
        <f>IF(Questions!$F30&lt;3, "* " &amp; Recommendations!F30, "")</f>
        <v>* Without alerts, anomalies could go unnoticed, allowing threats to escalate into major incidents like data theft or system compromise.</v>
      </c>
      <c r="E49" s="10"/>
      <c r="F49" s="10"/>
      <c r="G49" s="10"/>
    </row>
    <row r="50" spans="2:7" ht="78" customHeight="1" x14ac:dyDescent="0.35">
      <c r="B50" s="28" t="str">
        <f>IF(Questions!F31&lt;3, "* " &amp; Recommendations!E31, "")</f>
        <v>* Implement advanced behavior analysis to detect "rogue" actions or policy violations from your AI. This includes watching for unusual resource consumption or deviations from expected behavioral patterns.</v>
      </c>
      <c r="C50" s="30"/>
      <c r="D50" s="9" t="str">
        <f>IF(Questions!$F31&lt;3, "* " &amp; Recommendations!F31, "")</f>
        <v>* Undetected rogue actions could lead to resource abuse, malicious outputs, or system instability, causing operational costs and security risks.</v>
      </c>
      <c r="E50" s="10"/>
      <c r="F50" s="10"/>
      <c r="G50" s="10"/>
    </row>
    <row r="51" spans="2:7" ht="78" customHeight="1" x14ac:dyDescent="0.35">
      <c r="B51" s="28" t="str">
        <f>IF(Questions!F32&lt;3, "* " &amp; Recommendations!E32, "")</f>
        <v>* For systems where multiple AI agents communicate with each other, secure their communication channels with end-to-end encryption and message authentication. This ensures each agent can verify the identity of the others and trust that the information being shared has not been tampered with, preventing the spread of false data (poisoning).</v>
      </c>
      <c r="C51" s="30"/>
      <c r="D51" s="9" t="str">
        <f>IF(Questions!$F32&lt;3, "* " &amp; Recommendations!F32, "")</f>
        <v>* Insecure inter-agent communication could allow misinformation to spread, leading to flawed decision-making and cascading errors across systems.</v>
      </c>
      <c r="E51" s="10"/>
      <c r="F51" s="10"/>
      <c r="G51" s="10"/>
    </row>
    <row r="52" spans="2:7" ht="78" customHeight="1" x14ac:dyDescent="0.35">
      <c r="B52" s="28" t="str">
        <f>IF(Questions!F33&lt;3, "* " &amp; Recommendations!E33, "")</f>
        <v>* Deploy a system to detect rogue agents (agents that have been compromised or are acting maliciously) by analyzing their behavior against a trusted baseline. This system should have the automated capability to isolate a rogue agent to prevent it from harming the rest of the system.</v>
      </c>
      <c r="C52" s="30"/>
      <c r="D52" s="9" t="str">
        <f>IF(Questions!$F33&lt;3, "* " &amp; Recommendations!F33, "")</f>
        <v>* Rogue agents could compromise the entire system, causing data corruption, unauthorized actions, and significant operational disruptions.</v>
      </c>
      <c r="E52" s="10"/>
      <c r="F52" s="10"/>
      <c r="G52" s="10"/>
    </row>
    <row r="53" spans="2:7" x14ac:dyDescent="0.35">
      <c r="B53" s="16"/>
      <c r="C53" s="16"/>
    </row>
    <row r="54" spans="2:7" hidden="1" x14ac:dyDescent="0.35">
      <c r="B54" s="16"/>
      <c r="C54" s="16"/>
    </row>
    <row r="55" spans="2:7" hidden="1" x14ac:dyDescent="0.35">
      <c r="B55" s="16"/>
      <c r="C55" s="16"/>
    </row>
    <row r="56" spans="2:7" hidden="1" x14ac:dyDescent="0.35">
      <c r="B56" s="16"/>
      <c r="C56" s="16"/>
    </row>
    <row r="57" spans="2:7" hidden="1" x14ac:dyDescent="0.35">
      <c r="B57" s="16"/>
      <c r="C57" s="16"/>
    </row>
    <row r="58" spans="2:7" hidden="1" x14ac:dyDescent="0.35">
      <c r="B58" s="16"/>
      <c r="C58" s="16"/>
    </row>
    <row r="59" spans="2:7" hidden="1" x14ac:dyDescent="0.35">
      <c r="B59" s="16"/>
      <c r="C59" s="16"/>
    </row>
    <row r="60" spans="2:7" hidden="1" x14ac:dyDescent="0.35">
      <c r="B60" s="16"/>
      <c r="C60" s="16"/>
    </row>
    <row r="61" spans="2:7" hidden="1" x14ac:dyDescent="0.35">
      <c r="B61" s="16"/>
      <c r="C61" s="16"/>
    </row>
    <row r="62" spans="2:7" hidden="1" x14ac:dyDescent="0.35">
      <c r="B62" s="16"/>
      <c r="C62" s="16"/>
    </row>
    <row r="63" spans="2:7" hidden="1" x14ac:dyDescent="0.35">
      <c r="B63" s="16"/>
      <c r="C63" s="16"/>
    </row>
    <row r="64" spans="2:7" hidden="1" x14ac:dyDescent="0.35">
      <c r="B64" s="16"/>
      <c r="C64" s="16"/>
    </row>
    <row r="65" spans="2:3" hidden="1" x14ac:dyDescent="0.35">
      <c r="B65" s="16"/>
      <c r="C65" s="16"/>
    </row>
    <row r="66" spans="2:3" hidden="1" x14ac:dyDescent="0.35">
      <c r="B66" s="16"/>
      <c r="C66" s="16"/>
    </row>
    <row r="67" spans="2:3" hidden="1" x14ac:dyDescent="0.35">
      <c r="B67" s="16"/>
      <c r="C67" s="16"/>
    </row>
    <row r="68" spans="2:3" hidden="1" x14ac:dyDescent="0.35">
      <c r="B68" s="16"/>
      <c r="C68" s="16"/>
    </row>
    <row r="69" spans="2:3" hidden="1" x14ac:dyDescent="0.35">
      <c r="B69" s="16"/>
      <c r="C69" s="16"/>
    </row>
    <row r="70" spans="2:3" hidden="1" x14ac:dyDescent="0.35">
      <c r="B70" s="16"/>
      <c r="C70" s="16"/>
    </row>
    <row r="71" spans="2:3" hidden="1" x14ac:dyDescent="0.35">
      <c r="B71" s="16"/>
      <c r="C71" s="16"/>
    </row>
    <row r="72" spans="2:3" hidden="1" x14ac:dyDescent="0.35">
      <c r="B72" s="16"/>
      <c r="C72" s="16"/>
    </row>
    <row r="73" spans="2:3" hidden="1" x14ac:dyDescent="0.35">
      <c r="B73" s="16"/>
      <c r="C73" s="16"/>
    </row>
    <row r="74" spans="2:3" hidden="1" x14ac:dyDescent="0.35">
      <c r="B74" s="16"/>
      <c r="C74" s="16"/>
    </row>
    <row r="75" spans="2:3" hidden="1" x14ac:dyDescent="0.35">
      <c r="B75" s="16"/>
      <c r="C75" s="16"/>
    </row>
    <row r="76" spans="2:3" hidden="1" x14ac:dyDescent="0.35">
      <c r="B76" s="16"/>
      <c r="C76" s="16"/>
    </row>
    <row r="77" spans="2:3" hidden="1" x14ac:dyDescent="0.35">
      <c r="B77" s="16"/>
      <c r="C77" s="16"/>
    </row>
    <row r="78" spans="2:3" hidden="1" x14ac:dyDescent="0.35">
      <c r="B78" s="16"/>
      <c r="C78" s="16"/>
    </row>
    <row r="79" spans="2:3" hidden="1" x14ac:dyDescent="0.35">
      <c r="B79" s="16"/>
      <c r="C79" s="16"/>
    </row>
    <row r="80" spans="2:3" hidden="1" x14ac:dyDescent="0.35">
      <c r="B80" s="16"/>
      <c r="C80" s="16"/>
    </row>
    <row r="81" spans="2:3" hidden="1" x14ac:dyDescent="0.35">
      <c r="B81" s="16"/>
      <c r="C81" s="16"/>
    </row>
    <row r="82" spans="2:3" hidden="1" x14ac:dyDescent="0.35">
      <c r="B82" s="16"/>
      <c r="C82" s="16"/>
    </row>
    <row r="83" spans="2:3" hidden="1" x14ac:dyDescent="0.35">
      <c r="B83" s="16"/>
      <c r="C83" s="16"/>
    </row>
    <row r="84" spans="2:3" hidden="1" x14ac:dyDescent="0.35">
      <c r="B84" s="16"/>
      <c r="C84" s="16"/>
    </row>
    <row r="85" spans="2:3" hidden="1" x14ac:dyDescent="0.35">
      <c r="B85" s="16"/>
      <c r="C85" s="16"/>
    </row>
    <row r="86" spans="2:3" hidden="1" x14ac:dyDescent="0.35">
      <c r="B86" s="16"/>
      <c r="C86" s="16"/>
    </row>
    <row r="87" spans="2:3" hidden="1" x14ac:dyDescent="0.35">
      <c r="B87" s="16"/>
      <c r="C87" s="16"/>
    </row>
    <row r="88" spans="2:3" hidden="1" x14ac:dyDescent="0.35">
      <c r="B88" s="16"/>
      <c r="C88" s="16"/>
    </row>
    <row r="89" spans="2:3" hidden="1" x14ac:dyDescent="0.35">
      <c r="B89" s="16"/>
      <c r="C89" s="16"/>
    </row>
    <row r="90" spans="2:3" hidden="1" x14ac:dyDescent="0.35">
      <c r="B90" s="16"/>
      <c r="C90" s="16"/>
    </row>
    <row r="91" spans="2:3" hidden="1" x14ac:dyDescent="0.35">
      <c r="B91" s="16"/>
      <c r="C91" s="16"/>
    </row>
    <row r="92" spans="2:3" hidden="1" x14ac:dyDescent="0.35">
      <c r="B92" s="16"/>
      <c r="C92" s="16"/>
    </row>
    <row r="93" spans="2:3" hidden="1" x14ac:dyDescent="0.35">
      <c r="B93" s="16"/>
      <c r="C93" s="16"/>
    </row>
    <row r="94" spans="2:3" hidden="1" x14ac:dyDescent="0.35">
      <c r="B94" s="16"/>
      <c r="C94" s="16"/>
    </row>
    <row r="95" spans="2:3" hidden="1" x14ac:dyDescent="0.35">
      <c r="B95" s="16"/>
      <c r="C95" s="16"/>
    </row>
    <row r="96" spans="2:3" hidden="1" x14ac:dyDescent="0.35">
      <c r="B96" s="16"/>
      <c r="C96" s="16"/>
    </row>
    <row r="97" spans="2:3" hidden="1" x14ac:dyDescent="0.35">
      <c r="B97" s="16"/>
      <c r="C97" s="16"/>
    </row>
    <row r="98" spans="2:3" hidden="1" x14ac:dyDescent="0.35">
      <c r="B98" s="16"/>
      <c r="C98" s="16"/>
    </row>
    <row r="99" spans="2:3" hidden="1" x14ac:dyDescent="0.35">
      <c r="B99" s="16"/>
      <c r="C99" s="16"/>
    </row>
    <row r="100" spans="2:3" hidden="1" x14ac:dyDescent="0.35">
      <c r="B100" s="16"/>
      <c r="C100" s="16"/>
    </row>
    <row r="101" spans="2:3" hidden="1" x14ac:dyDescent="0.35">
      <c r="B101" s="16"/>
      <c r="C101" s="16"/>
    </row>
    <row r="102" spans="2:3" hidden="1" x14ac:dyDescent="0.35">
      <c r="B102" s="16"/>
      <c r="C102" s="16"/>
    </row>
    <row r="103" spans="2:3" hidden="1" x14ac:dyDescent="0.35">
      <c r="B103" s="16"/>
      <c r="C103" s="16"/>
    </row>
    <row r="104" spans="2:3" hidden="1" x14ac:dyDescent="0.35">
      <c r="B104" s="16"/>
      <c r="C104" s="16"/>
    </row>
    <row r="105" spans="2:3" hidden="1" x14ac:dyDescent="0.35">
      <c r="B105" s="16"/>
      <c r="C105" s="16"/>
    </row>
    <row r="106" spans="2:3" hidden="1" x14ac:dyDescent="0.35">
      <c r="B106" s="16"/>
      <c r="C106" s="16"/>
    </row>
    <row r="107" spans="2:3" hidden="1" x14ac:dyDescent="0.35">
      <c r="B107" s="16"/>
      <c r="C107" s="16"/>
    </row>
    <row r="108" spans="2:3" hidden="1" x14ac:dyDescent="0.35">
      <c r="B108" s="16"/>
      <c r="C108" s="16"/>
    </row>
    <row r="109" spans="2:3" hidden="1" x14ac:dyDescent="0.35">
      <c r="B109" s="16"/>
      <c r="C109" s="16"/>
    </row>
    <row r="110" spans="2:3" hidden="1" x14ac:dyDescent="0.35">
      <c r="B110" s="16"/>
      <c r="C110" s="16"/>
    </row>
    <row r="111" spans="2:3" hidden="1" x14ac:dyDescent="0.35">
      <c r="B111" s="16" t="str">
        <f>IF(Questions!G33&lt;3, "", "")</f>
        <v/>
      </c>
      <c r="C111" s="16"/>
    </row>
    <row r="112" spans="2:3" hidden="1" x14ac:dyDescent="0.35">
      <c r="B112" s="16"/>
      <c r="C112" s="16"/>
    </row>
    <row r="113" spans="2:3" hidden="1" x14ac:dyDescent="0.35">
      <c r="B113" s="16"/>
      <c r="C113" s="16"/>
    </row>
    <row r="114" spans="2:3" ht="15.5" hidden="1" x14ac:dyDescent="0.35">
      <c r="B114" s="18" t="s">
        <v>61</v>
      </c>
      <c r="C114" s="18"/>
    </row>
    <row r="115" spans="2:3" hidden="1" x14ac:dyDescent="0.35">
      <c r="B115" s="16" t="s">
        <v>62</v>
      </c>
      <c r="C115" s="16"/>
    </row>
    <row r="116" spans="2:3" hidden="1" x14ac:dyDescent="0.35">
      <c r="B116" s="16"/>
      <c r="C116" s="16"/>
    </row>
    <row r="117" spans="2:3" hidden="1" x14ac:dyDescent="0.35">
      <c r="B117" s="16" t="str">
        <f>IF(Questions!G10&lt;3, "• Data Encryption: " &amp; Questions!F10, "")</f>
        <v>• Data Encryption: 0</v>
      </c>
      <c r="C117" s="16"/>
    </row>
    <row r="118" spans="2:3" hidden="1" x14ac:dyDescent="0.35">
      <c r="B118" s="16" t="str">
        <f>IF(Questions!G13&lt;3, "• Data Sanitization: " &amp; Questions!F13, "")</f>
        <v>• Data Sanitization: 0</v>
      </c>
      <c r="C118" s="16"/>
    </row>
    <row r="119" spans="2:3" hidden="1" x14ac:dyDescent="0.35">
      <c r="B119" s="16" t="str">
        <f>IF(Questions!G18&lt;3, "• Prompt Injection Protection: " &amp; Questions!F18, "")</f>
        <v>• Prompt Injection Protection: 0</v>
      </c>
      <c r="C119" s="16"/>
    </row>
    <row r="120" spans="2:3" hidden="1" x14ac:dyDescent="0.35">
      <c r="B120" s="16" t="str">
        <f>IF(Questions!G32&lt;3, "• Rogue Action Detection: " &amp; Questions!F32, "")</f>
        <v>• Rogue Action Detection: 0</v>
      </c>
      <c r="C120" s="16"/>
    </row>
    <row r="121" spans="2:3" hidden="1" x14ac:dyDescent="0.35">
      <c r="B121" s="16" t="str">
        <f>IF(Questions!G33&lt;3, "• Inter-Agent Communication Security: " &amp; Questions!F33, "")</f>
        <v>• Inter-Agent Communication Security: 0</v>
      </c>
      <c r="C121" s="16"/>
    </row>
    <row r="122" spans="2:3" hidden="1" x14ac:dyDescent="0.35">
      <c r="B122" s="16" t="str">
        <f>IF(Questions!G34&lt;3, "• Rogue Agent Isolation: " &amp; Questions!F34, "")</f>
        <v xml:space="preserve">• Rogue Agent Isolation: </v>
      </c>
      <c r="C122" s="16"/>
    </row>
    <row r="123" spans="2:3" hidden="1" x14ac:dyDescent="0.35">
      <c r="B123" s="16"/>
      <c r="C123" s="16"/>
    </row>
    <row r="124" spans="2:3" hidden="1" x14ac:dyDescent="0.35">
      <c r="B124" s="16"/>
      <c r="C124" s="16"/>
    </row>
    <row r="125" spans="2:3" hidden="1" x14ac:dyDescent="0.35">
      <c r="B125" s="16"/>
      <c r="C125" s="16"/>
    </row>
    <row r="126" spans="2:3" hidden="1" x14ac:dyDescent="0.35">
      <c r="B126" s="16"/>
      <c r="C126" s="16"/>
    </row>
    <row r="127" spans="2:3" hidden="1" x14ac:dyDescent="0.35">
      <c r="B127" s="16"/>
      <c r="C127" s="16"/>
    </row>
    <row r="128" spans="2:3" hidden="1" x14ac:dyDescent="0.35">
      <c r="B128" s="16"/>
      <c r="C128" s="16"/>
    </row>
    <row r="129" spans="2:3" hidden="1" x14ac:dyDescent="0.35">
      <c r="B129" s="16"/>
      <c r="C129" s="16"/>
    </row>
    <row r="130" spans="2:3" hidden="1" x14ac:dyDescent="0.35">
      <c r="B130" s="16"/>
      <c r="C130" s="16"/>
    </row>
    <row r="131" spans="2:3" hidden="1" x14ac:dyDescent="0.35">
      <c r="B131" s="16"/>
      <c r="C131" s="16"/>
    </row>
    <row r="132" spans="2:3" hidden="1" x14ac:dyDescent="0.35">
      <c r="B132" s="16"/>
      <c r="C132" s="16"/>
    </row>
    <row r="133" spans="2:3" hidden="1" x14ac:dyDescent="0.35">
      <c r="B133" s="16"/>
      <c r="C133" s="16"/>
    </row>
    <row r="134" spans="2:3" hidden="1" x14ac:dyDescent="0.35">
      <c r="B134" s="16"/>
      <c r="C134" s="16"/>
    </row>
    <row r="135" spans="2:3" hidden="1" x14ac:dyDescent="0.35">
      <c r="B135" s="16"/>
      <c r="C135" s="16"/>
    </row>
    <row r="136" spans="2:3" hidden="1" x14ac:dyDescent="0.35">
      <c r="B136" s="16"/>
      <c r="C136" s="16"/>
    </row>
    <row r="137" spans="2:3" hidden="1" x14ac:dyDescent="0.35">
      <c r="B137" s="16"/>
      <c r="C137" s="16"/>
    </row>
    <row r="138" spans="2:3" hidden="1" x14ac:dyDescent="0.35">
      <c r="B138" s="16"/>
      <c r="C138" s="16"/>
    </row>
    <row r="139" spans="2:3" hidden="1" x14ac:dyDescent="0.35">
      <c r="B139" s="16"/>
      <c r="C139" s="16"/>
    </row>
    <row r="140" spans="2:3" hidden="1" x14ac:dyDescent="0.35">
      <c r="B140" s="16"/>
      <c r="C140" s="16"/>
    </row>
    <row r="141" spans="2:3" hidden="1" x14ac:dyDescent="0.35">
      <c r="B141" s="16"/>
      <c r="C141" s="16"/>
    </row>
    <row r="142" spans="2:3" hidden="1" x14ac:dyDescent="0.35">
      <c r="B142" s="16"/>
      <c r="C142" s="16"/>
    </row>
    <row r="143" spans="2:3" hidden="1" x14ac:dyDescent="0.35">
      <c r="B143" s="16"/>
      <c r="C143" s="16"/>
    </row>
    <row r="144" spans="2:3" hidden="1" x14ac:dyDescent="0.35">
      <c r="B144" s="16"/>
      <c r="C144" s="16"/>
    </row>
    <row r="145" spans="2:3" hidden="1" x14ac:dyDescent="0.35">
      <c r="B145" s="16"/>
      <c r="C145" s="16"/>
    </row>
    <row r="146" spans="2:3" hidden="1" x14ac:dyDescent="0.35">
      <c r="B146" s="16"/>
      <c r="C146" s="16"/>
    </row>
    <row r="147" spans="2:3" hidden="1" x14ac:dyDescent="0.35">
      <c r="B147" s="16"/>
      <c r="C147" s="16"/>
    </row>
    <row r="148" spans="2:3" hidden="1" x14ac:dyDescent="0.35">
      <c r="B148" s="16"/>
      <c r="C148" s="16"/>
    </row>
    <row r="149" spans="2:3" hidden="1" x14ac:dyDescent="0.35">
      <c r="B149" s="16"/>
      <c r="C149" s="16"/>
    </row>
    <row r="150" spans="2:3" hidden="1" x14ac:dyDescent="0.35">
      <c r="B150" s="16"/>
      <c r="C150" s="16"/>
    </row>
    <row r="151" spans="2:3" hidden="1" x14ac:dyDescent="0.35">
      <c r="B151" s="16"/>
      <c r="C151" s="16"/>
    </row>
    <row r="152" spans="2:3" hidden="1" x14ac:dyDescent="0.35">
      <c r="B152" s="16"/>
      <c r="C152" s="16"/>
    </row>
    <row r="153" spans="2:3" hidden="1" x14ac:dyDescent="0.35">
      <c r="B153" s="16"/>
      <c r="C153" s="16"/>
    </row>
    <row r="154" spans="2:3" hidden="1" x14ac:dyDescent="0.35">
      <c r="B154" s="16"/>
      <c r="C154" s="16"/>
    </row>
    <row r="155" spans="2:3" hidden="1" x14ac:dyDescent="0.35">
      <c r="B155" s="16"/>
      <c r="C155" s="16"/>
    </row>
    <row r="156" spans="2:3" hidden="1" x14ac:dyDescent="0.35">
      <c r="B156" s="16"/>
      <c r="C156" s="16"/>
    </row>
    <row r="157" spans="2:3" hidden="1" x14ac:dyDescent="0.35">
      <c r="B157" s="16"/>
      <c r="C157" s="16"/>
    </row>
    <row r="158" spans="2:3" hidden="1" x14ac:dyDescent="0.35">
      <c r="B158" s="16"/>
      <c r="C158" s="16"/>
    </row>
    <row r="159" spans="2:3" hidden="1" x14ac:dyDescent="0.35">
      <c r="B159" s="16"/>
      <c r="C159" s="16"/>
    </row>
    <row r="160" spans="2:3" hidden="1" x14ac:dyDescent="0.35">
      <c r="B160" s="16"/>
      <c r="C160" s="16"/>
    </row>
    <row r="161" spans="2:3" hidden="1" x14ac:dyDescent="0.35">
      <c r="B161" s="16"/>
      <c r="C161" s="16"/>
    </row>
    <row r="162" spans="2:3" hidden="1" x14ac:dyDescent="0.35">
      <c r="B162" s="16"/>
      <c r="C162" s="16"/>
    </row>
    <row r="163" spans="2:3" hidden="1" x14ac:dyDescent="0.35">
      <c r="B163" s="16"/>
      <c r="C163" s="16"/>
    </row>
    <row r="164" spans="2:3" hidden="1" x14ac:dyDescent="0.35">
      <c r="B164" s="16"/>
      <c r="C164" s="16"/>
    </row>
    <row r="165" spans="2:3" hidden="1" x14ac:dyDescent="0.35">
      <c r="B165" s="16"/>
      <c r="C165" s="16"/>
    </row>
    <row r="166" spans="2:3" hidden="1" x14ac:dyDescent="0.35">
      <c r="B166" s="16"/>
      <c r="C166" s="16"/>
    </row>
    <row r="167" spans="2:3" hidden="1" x14ac:dyDescent="0.35">
      <c r="B167" s="16"/>
      <c r="C167" s="16"/>
    </row>
    <row r="168" spans="2:3" hidden="1" x14ac:dyDescent="0.35">
      <c r="B168" s="16"/>
      <c r="C168" s="16"/>
    </row>
    <row r="169" spans="2:3" hidden="1" x14ac:dyDescent="0.35">
      <c r="B169" s="16"/>
      <c r="C169" s="16"/>
    </row>
    <row r="170" spans="2:3" hidden="1" x14ac:dyDescent="0.35">
      <c r="B170" s="16"/>
      <c r="C170" s="16"/>
    </row>
    <row r="171" spans="2:3" hidden="1" x14ac:dyDescent="0.35">
      <c r="B171" s="16"/>
      <c r="C171" s="16"/>
    </row>
    <row r="172" spans="2:3" hidden="1" x14ac:dyDescent="0.35">
      <c r="B172" s="16"/>
      <c r="C172" s="16"/>
    </row>
    <row r="173" spans="2:3" hidden="1" x14ac:dyDescent="0.35">
      <c r="B173" s="16"/>
      <c r="C173" s="16"/>
    </row>
    <row r="174" spans="2:3" hidden="1" x14ac:dyDescent="0.35">
      <c r="B174" s="16"/>
      <c r="C174" s="16"/>
    </row>
    <row r="175" spans="2:3" hidden="1" x14ac:dyDescent="0.35">
      <c r="B175" s="16"/>
      <c r="C175" s="16"/>
    </row>
    <row r="176" spans="2:3" hidden="1" x14ac:dyDescent="0.35">
      <c r="B176" s="16"/>
      <c r="C176" s="16"/>
    </row>
    <row r="177" spans="2:3" hidden="1" x14ac:dyDescent="0.35">
      <c r="B177" s="16"/>
      <c r="C177" s="16"/>
    </row>
    <row r="178" spans="2:3" hidden="1" x14ac:dyDescent="0.35">
      <c r="B178" s="16"/>
      <c r="C178" s="16"/>
    </row>
    <row r="179" spans="2:3" hidden="1" x14ac:dyDescent="0.35">
      <c r="B179" s="16"/>
      <c r="C179" s="16"/>
    </row>
    <row r="180" spans="2:3" hidden="1" x14ac:dyDescent="0.35">
      <c r="B180" s="16"/>
      <c r="C180" s="16"/>
    </row>
    <row r="181" spans="2:3" hidden="1" x14ac:dyDescent="0.35">
      <c r="B181" s="16"/>
      <c r="C181" s="16"/>
    </row>
    <row r="182" spans="2:3" hidden="1" x14ac:dyDescent="0.35">
      <c r="B182" s="16"/>
      <c r="C182" s="16"/>
    </row>
    <row r="183" spans="2:3" hidden="1" x14ac:dyDescent="0.35">
      <c r="B183" s="16"/>
      <c r="C183" s="16"/>
    </row>
    <row r="184" spans="2:3" hidden="1" x14ac:dyDescent="0.35">
      <c r="B184" s="16"/>
      <c r="C184" s="16"/>
    </row>
    <row r="185" spans="2:3" hidden="1" x14ac:dyDescent="0.35">
      <c r="B185" s="16"/>
      <c r="C185" s="16"/>
    </row>
    <row r="186" spans="2:3" hidden="1" x14ac:dyDescent="0.35">
      <c r="B186" s="16"/>
      <c r="C186" s="16"/>
    </row>
    <row r="187" spans="2:3" hidden="1" x14ac:dyDescent="0.35">
      <c r="B187" s="16"/>
      <c r="C187" s="16"/>
    </row>
    <row r="188" spans="2:3" hidden="1" x14ac:dyDescent="0.35">
      <c r="B188" s="16"/>
      <c r="C188" s="16"/>
    </row>
    <row r="189" spans="2:3" hidden="1" x14ac:dyDescent="0.35">
      <c r="B189" s="16"/>
      <c r="C189" s="16"/>
    </row>
    <row r="190" spans="2:3" hidden="1" x14ac:dyDescent="0.35">
      <c r="B190" s="16"/>
      <c r="C190" s="16"/>
    </row>
    <row r="191" spans="2:3" hidden="1" x14ac:dyDescent="0.35">
      <c r="B191" s="16"/>
      <c r="C191" s="16"/>
    </row>
    <row r="192" spans="2:3" hidden="1" x14ac:dyDescent="0.35">
      <c r="B192" s="16"/>
      <c r="C192" s="16"/>
    </row>
    <row r="193" spans="2:3" hidden="1" x14ac:dyDescent="0.35">
      <c r="B193" s="16"/>
      <c r="C193" s="16"/>
    </row>
    <row r="194" spans="2:3" hidden="1" x14ac:dyDescent="0.35">
      <c r="B194" s="16"/>
      <c r="C194" s="16"/>
    </row>
    <row r="195" spans="2:3" hidden="1" x14ac:dyDescent="0.35">
      <c r="B195" s="16"/>
      <c r="C195" s="16"/>
    </row>
    <row r="196" spans="2:3" hidden="1" x14ac:dyDescent="0.35">
      <c r="B196" s="16"/>
      <c r="C196" s="16"/>
    </row>
    <row r="197" spans="2:3" hidden="1" x14ac:dyDescent="0.35">
      <c r="B197" s="16"/>
      <c r="C197" s="16"/>
    </row>
    <row r="198" spans="2:3" hidden="1" x14ac:dyDescent="0.35">
      <c r="B198" s="16"/>
      <c r="C198" s="16"/>
    </row>
    <row r="199" spans="2:3" hidden="1" x14ac:dyDescent="0.35">
      <c r="B199" s="16"/>
      <c r="C199" s="16"/>
    </row>
    <row r="200" spans="2:3" hidden="1" x14ac:dyDescent="0.35">
      <c r="B200" s="16"/>
      <c r="C200" s="16"/>
    </row>
    <row r="201" spans="2:3" hidden="1" x14ac:dyDescent="0.35">
      <c r="B201" s="16"/>
      <c r="C201" s="16"/>
    </row>
    <row r="202" spans="2:3" hidden="1" x14ac:dyDescent="0.35">
      <c r="B202" s="16"/>
      <c r="C202" s="16"/>
    </row>
    <row r="203" spans="2:3" hidden="1" x14ac:dyDescent="0.35">
      <c r="B203" s="16"/>
      <c r="C203" s="16"/>
    </row>
    <row r="204" spans="2:3" hidden="1" x14ac:dyDescent="0.35">
      <c r="B204" s="16"/>
      <c r="C204" s="16"/>
    </row>
    <row r="205" spans="2:3" hidden="1" x14ac:dyDescent="0.35">
      <c r="B205" s="16"/>
      <c r="C205" s="16"/>
    </row>
    <row r="206" spans="2:3" hidden="1" x14ac:dyDescent="0.35">
      <c r="B206" s="16"/>
      <c r="C206" s="16"/>
    </row>
    <row r="207" spans="2:3" hidden="1" x14ac:dyDescent="0.35">
      <c r="B207" s="16"/>
      <c r="C207" s="16"/>
    </row>
    <row r="208" spans="2:3" x14ac:dyDescent="0.35"/>
    <row r="209" x14ac:dyDescent="0.35"/>
    <row r="210" x14ac:dyDescent="0.35"/>
  </sheetData>
  <mergeCells count="51">
    <mergeCell ref="B48:C48"/>
    <mergeCell ref="B49:C49"/>
    <mergeCell ref="B50:C50"/>
    <mergeCell ref="B51:C51"/>
    <mergeCell ref="B52:C52"/>
    <mergeCell ref="B43:C43"/>
    <mergeCell ref="B44:C44"/>
    <mergeCell ref="B45:C45"/>
    <mergeCell ref="B46:C46"/>
    <mergeCell ref="B47:C47"/>
    <mergeCell ref="B38:C38"/>
    <mergeCell ref="B39:C39"/>
    <mergeCell ref="B40:C40"/>
    <mergeCell ref="B41:C41"/>
    <mergeCell ref="B42:C42"/>
    <mergeCell ref="B33:C33"/>
    <mergeCell ref="B34:C34"/>
    <mergeCell ref="B35:C35"/>
    <mergeCell ref="B36:C36"/>
    <mergeCell ref="B37:C37"/>
    <mergeCell ref="B28:C28"/>
    <mergeCell ref="B29:C29"/>
    <mergeCell ref="B30:C30"/>
    <mergeCell ref="B31:C31"/>
    <mergeCell ref="B32:C32"/>
    <mergeCell ref="B23:C23"/>
    <mergeCell ref="B24:C24"/>
    <mergeCell ref="B25:C25"/>
    <mergeCell ref="B26:C26"/>
    <mergeCell ref="B27:C27"/>
    <mergeCell ref="B16:G16"/>
    <mergeCell ref="E2:F2"/>
    <mergeCell ref="B22:C22"/>
    <mergeCell ref="C8:G8"/>
    <mergeCell ref="C12:G12"/>
    <mergeCell ref="C15:G15"/>
    <mergeCell ref="C18:G18"/>
    <mergeCell ref="C7:G7"/>
    <mergeCell ref="C11:G11"/>
    <mergeCell ref="C14:G14"/>
    <mergeCell ref="C17:G17"/>
    <mergeCell ref="B19:G19"/>
    <mergeCell ref="B5:G5"/>
    <mergeCell ref="B21:G21"/>
    <mergeCell ref="B20:G20"/>
    <mergeCell ref="B9:G9"/>
    <mergeCell ref="B10:G10"/>
    <mergeCell ref="B13:G13"/>
    <mergeCell ref="B2:D2"/>
    <mergeCell ref="B6:G6"/>
    <mergeCell ref="B4:G4"/>
  </mergeCells>
  <conditionalFormatting sqref="C7">
    <cfRule type="cellIs" dxfId="17" priority="19" operator="lessThan">
      <formula>1.5</formula>
    </cfRule>
    <cfRule type="cellIs" dxfId="16" priority="20" operator="between">
      <formula>1.5</formula>
      <formula>2.499</formula>
    </cfRule>
    <cfRule type="cellIs" dxfId="15" priority="21" operator="greaterThanOrEqual">
      <formula>2.5</formula>
    </cfRule>
  </conditionalFormatting>
  <conditionalFormatting sqref="C11">
    <cfRule type="cellIs" dxfId="8" priority="7" operator="lessThan">
      <formula>1.5</formula>
    </cfRule>
    <cfRule type="cellIs" dxfId="7" priority="8" operator="between">
      <formula>1.5</formula>
      <formula>2.499</formula>
    </cfRule>
    <cfRule type="cellIs" dxfId="6" priority="9" operator="greaterThanOrEqual">
      <formula>2.5</formula>
    </cfRule>
  </conditionalFormatting>
  <conditionalFormatting sqref="C14">
    <cfRule type="cellIs" dxfId="5" priority="4" operator="lessThan">
      <formula>1.5</formula>
    </cfRule>
    <cfRule type="cellIs" dxfId="4" priority="5" operator="between">
      <formula>1.5</formula>
      <formula>2.499</formula>
    </cfRule>
    <cfRule type="cellIs" dxfId="3" priority="6" operator="greaterThanOrEqual">
      <formula>2.5</formula>
    </cfRule>
  </conditionalFormatting>
  <conditionalFormatting sqref="C17">
    <cfRule type="cellIs" dxfId="2" priority="1" operator="lessThan">
      <formula>1.5</formula>
    </cfRule>
    <cfRule type="cellIs" dxfId="1" priority="2" operator="between">
      <formula>1.5</formula>
      <formula>2.499</formula>
    </cfRule>
    <cfRule type="cellIs" dxfId="0" priority="3" operator="greaterThanOrEqual">
      <formula>2.5</formula>
    </cfRule>
  </conditionalFormatting>
  <pageMargins left="0.25" right="0.25" top="0.75" bottom="0.75" header="0.3" footer="0.3"/>
  <pageSetup paperSize="9" scale="66" fitToHeight="0" orientation="landscape" r:id="rId1"/>
  <headerFooter>
    <oddHeader>&amp;L&amp;D&amp;C&amp;10&amp;K000000SACAF&amp;R&amp;P of &amp;N</oddHeader>
  </headerFooter>
  <rowBreaks count="1" manualBreakCount="1">
    <brk id="18"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3"/>
  <sheetViews>
    <sheetView topLeftCell="A7" workbookViewId="0">
      <selection activeCell="E13" sqref="E13"/>
    </sheetView>
  </sheetViews>
  <sheetFormatPr defaultRowHeight="52.5" customHeight="1" x14ac:dyDescent="0.35"/>
  <cols>
    <col min="1" max="1" width="9" style="5" customWidth="1"/>
    <col min="2" max="2" width="15.08984375" style="3" customWidth="1"/>
    <col min="3" max="3" width="25" style="4" customWidth="1"/>
    <col min="4" max="4" width="42.90625" style="4" customWidth="1"/>
    <col min="5" max="5" width="63.36328125" style="4" customWidth="1"/>
    <col min="6" max="6" width="48.36328125" style="3" customWidth="1"/>
    <col min="7" max="16384" width="8.7265625" style="3"/>
  </cols>
  <sheetData>
    <row r="1" spans="1:6" ht="21" x14ac:dyDescent="0.35">
      <c r="A1" s="2" t="s">
        <v>50</v>
      </c>
    </row>
    <row r="2" spans="1:6" ht="49" customHeight="1" x14ac:dyDescent="0.35"/>
    <row r="3" spans="1:6" ht="26" customHeight="1" thickBot="1" x14ac:dyDescent="0.4">
      <c r="A3" s="6" t="s">
        <v>3</v>
      </c>
      <c r="B3" s="6" t="s">
        <v>1</v>
      </c>
      <c r="C3" s="6" t="s">
        <v>2</v>
      </c>
      <c r="D3" s="6" t="s">
        <v>51</v>
      </c>
      <c r="E3" s="6" t="s">
        <v>52</v>
      </c>
      <c r="F3" s="8" t="s">
        <v>94</v>
      </c>
    </row>
    <row r="4" spans="1:6" ht="91" customHeight="1" thickBot="1" x14ac:dyDescent="0.4">
      <c r="A4" s="5">
        <v>1</v>
      </c>
      <c r="B4" s="3" t="s">
        <v>6</v>
      </c>
      <c r="C4" s="4" t="s">
        <v>7</v>
      </c>
      <c r="D4" s="4" t="s">
        <v>8</v>
      </c>
      <c r="E4" s="7" t="s">
        <v>65</v>
      </c>
      <c r="F4" s="4" t="s">
        <v>95</v>
      </c>
    </row>
    <row r="5" spans="1:6" ht="99" customHeight="1" thickBot="1" x14ac:dyDescent="0.4">
      <c r="A5" s="5">
        <v>2</v>
      </c>
      <c r="B5" s="3" t="s">
        <v>6</v>
      </c>
      <c r="C5" s="4" t="s">
        <v>7</v>
      </c>
      <c r="D5" s="4" t="s">
        <v>9</v>
      </c>
      <c r="E5" s="7" t="s">
        <v>66</v>
      </c>
      <c r="F5" s="4" t="s">
        <v>96</v>
      </c>
    </row>
    <row r="6" spans="1:6" ht="75.5" customHeight="1" thickBot="1" x14ac:dyDescent="0.4">
      <c r="A6" s="5">
        <v>3</v>
      </c>
      <c r="B6" s="3" t="s">
        <v>6</v>
      </c>
      <c r="C6" s="4" t="s">
        <v>7</v>
      </c>
      <c r="D6" s="4" t="s">
        <v>10</v>
      </c>
      <c r="E6" s="7" t="s">
        <v>67</v>
      </c>
      <c r="F6" s="4" t="s">
        <v>97</v>
      </c>
    </row>
    <row r="7" spans="1:6" ht="69" customHeight="1" thickBot="1" x14ac:dyDescent="0.4">
      <c r="A7" s="5">
        <v>4</v>
      </c>
      <c r="B7" s="3" t="s">
        <v>6</v>
      </c>
      <c r="C7" s="4" t="s">
        <v>7</v>
      </c>
      <c r="D7" s="4" t="s">
        <v>11</v>
      </c>
      <c r="E7" s="7" t="s">
        <v>68</v>
      </c>
      <c r="F7" s="4" t="s">
        <v>98</v>
      </c>
    </row>
    <row r="8" spans="1:6" ht="68.5" customHeight="1" thickBot="1" x14ac:dyDescent="0.4">
      <c r="A8" s="5">
        <v>5</v>
      </c>
      <c r="B8" s="3" t="s">
        <v>6</v>
      </c>
      <c r="C8" s="4" t="s">
        <v>7</v>
      </c>
      <c r="D8" s="4" t="s">
        <v>12</v>
      </c>
      <c r="E8" s="7" t="s">
        <v>69</v>
      </c>
      <c r="F8" s="4" t="s">
        <v>99</v>
      </c>
    </row>
    <row r="9" spans="1:6" ht="77.5" customHeight="1" thickBot="1" x14ac:dyDescent="0.4">
      <c r="A9" s="5">
        <v>6</v>
      </c>
      <c r="B9" s="3" t="s">
        <v>6</v>
      </c>
      <c r="C9" s="4" t="s">
        <v>13</v>
      </c>
      <c r="D9" s="4" t="s">
        <v>14</v>
      </c>
      <c r="E9" s="7" t="s">
        <v>70</v>
      </c>
      <c r="F9" s="4" t="s">
        <v>152</v>
      </c>
    </row>
    <row r="10" spans="1:6" ht="79.5" customHeight="1" thickBot="1" x14ac:dyDescent="0.4">
      <c r="A10" s="5">
        <v>7</v>
      </c>
      <c r="B10" s="3" t="s">
        <v>6</v>
      </c>
      <c r="C10" s="4" t="s">
        <v>13</v>
      </c>
      <c r="D10" s="4" t="s">
        <v>15</v>
      </c>
      <c r="E10" s="7" t="s">
        <v>71</v>
      </c>
      <c r="F10" s="4" t="s">
        <v>100</v>
      </c>
    </row>
    <row r="11" spans="1:6" ht="75" customHeight="1" thickBot="1" x14ac:dyDescent="0.4">
      <c r="A11" s="5">
        <v>8</v>
      </c>
      <c r="B11" s="3" t="s">
        <v>6</v>
      </c>
      <c r="C11" s="4" t="s">
        <v>13</v>
      </c>
      <c r="D11" s="4" t="s">
        <v>16</v>
      </c>
      <c r="E11" s="7" t="s">
        <v>72</v>
      </c>
      <c r="F11" s="4" t="s">
        <v>101</v>
      </c>
    </row>
    <row r="12" spans="1:6" ht="64" customHeight="1" thickBot="1" x14ac:dyDescent="0.4">
      <c r="A12" s="5">
        <v>9</v>
      </c>
      <c r="B12" s="3" t="s">
        <v>6</v>
      </c>
      <c r="C12" s="4" t="s">
        <v>13</v>
      </c>
      <c r="D12" s="4" t="s">
        <v>153</v>
      </c>
      <c r="E12" s="7" t="s">
        <v>154</v>
      </c>
      <c r="F12" s="4" t="s">
        <v>102</v>
      </c>
    </row>
    <row r="13" spans="1:6" ht="70.5" customHeight="1" thickBot="1" x14ac:dyDescent="0.4">
      <c r="A13" s="5">
        <v>10</v>
      </c>
      <c r="B13" s="3" t="s">
        <v>6</v>
      </c>
      <c r="C13" s="4" t="s">
        <v>13</v>
      </c>
      <c r="D13" s="4" t="s">
        <v>17</v>
      </c>
      <c r="E13" s="7" t="s">
        <v>73</v>
      </c>
      <c r="F13" s="4" t="s">
        <v>103</v>
      </c>
    </row>
    <row r="14" spans="1:6" ht="77" customHeight="1" thickBot="1" x14ac:dyDescent="0.4">
      <c r="A14" s="5">
        <v>11</v>
      </c>
      <c r="B14" s="3" t="s">
        <v>6</v>
      </c>
      <c r="C14" s="4" t="s">
        <v>13</v>
      </c>
      <c r="D14" s="4" t="s">
        <v>18</v>
      </c>
      <c r="E14" s="7" t="s">
        <v>74</v>
      </c>
      <c r="F14" s="4" t="s">
        <v>104</v>
      </c>
    </row>
    <row r="15" spans="1:6" ht="79" customHeight="1" thickBot="1" x14ac:dyDescent="0.4">
      <c r="A15" s="5">
        <v>12</v>
      </c>
      <c r="B15" s="3" t="s">
        <v>19</v>
      </c>
      <c r="C15" s="4" t="s">
        <v>20</v>
      </c>
      <c r="D15" s="4" t="s">
        <v>21</v>
      </c>
      <c r="E15" s="7" t="s">
        <v>75</v>
      </c>
      <c r="F15" s="4" t="s">
        <v>105</v>
      </c>
    </row>
    <row r="16" spans="1:6" ht="91" customHeight="1" thickBot="1" x14ac:dyDescent="0.4">
      <c r="A16" s="5">
        <v>13</v>
      </c>
      <c r="B16" s="3" t="s">
        <v>19</v>
      </c>
      <c r="C16" s="4" t="s">
        <v>20</v>
      </c>
      <c r="D16" s="4" t="s">
        <v>22</v>
      </c>
      <c r="E16" s="7" t="s">
        <v>76</v>
      </c>
      <c r="F16" s="4" t="s">
        <v>106</v>
      </c>
    </row>
    <row r="17" spans="1:6" ht="82" customHeight="1" thickBot="1" x14ac:dyDescent="0.4">
      <c r="A17" s="5">
        <v>14</v>
      </c>
      <c r="B17" s="3" t="s">
        <v>19</v>
      </c>
      <c r="C17" s="4" t="s">
        <v>20</v>
      </c>
      <c r="D17" s="4" t="s">
        <v>23</v>
      </c>
      <c r="E17" s="7" t="s">
        <v>77</v>
      </c>
      <c r="F17" s="4" t="s">
        <v>107</v>
      </c>
    </row>
    <row r="18" spans="1:6" ht="61" customHeight="1" thickBot="1" x14ac:dyDescent="0.4">
      <c r="A18" s="5">
        <v>15</v>
      </c>
      <c r="B18" s="3" t="s">
        <v>19</v>
      </c>
      <c r="C18" s="4" t="s">
        <v>20</v>
      </c>
      <c r="D18" s="4" t="s">
        <v>24</v>
      </c>
      <c r="E18" s="7" t="s">
        <v>78</v>
      </c>
      <c r="F18" s="4" t="s">
        <v>108</v>
      </c>
    </row>
    <row r="19" spans="1:6" ht="61" customHeight="1" thickBot="1" x14ac:dyDescent="0.4">
      <c r="A19" s="5">
        <v>16</v>
      </c>
      <c r="B19" s="3" t="s">
        <v>19</v>
      </c>
      <c r="C19" s="4" t="s">
        <v>25</v>
      </c>
      <c r="D19" s="4" t="s">
        <v>26</v>
      </c>
      <c r="E19" s="7" t="s">
        <v>79</v>
      </c>
      <c r="F19" s="4" t="s">
        <v>109</v>
      </c>
    </row>
    <row r="20" spans="1:6" ht="61" customHeight="1" thickBot="1" x14ac:dyDescent="0.4">
      <c r="A20" s="5">
        <v>17</v>
      </c>
      <c r="B20" s="3" t="s">
        <v>19</v>
      </c>
      <c r="C20" s="4" t="s">
        <v>25</v>
      </c>
      <c r="D20" s="4" t="s">
        <v>27</v>
      </c>
      <c r="E20" s="7" t="s">
        <v>80</v>
      </c>
      <c r="F20" s="4" t="s">
        <v>110</v>
      </c>
    </row>
    <row r="21" spans="1:6" ht="61" customHeight="1" thickBot="1" x14ac:dyDescent="0.4">
      <c r="A21" s="5">
        <v>18</v>
      </c>
      <c r="B21" s="3" t="s">
        <v>19</v>
      </c>
      <c r="C21" s="4" t="s">
        <v>25</v>
      </c>
      <c r="D21" s="4" t="s">
        <v>28</v>
      </c>
      <c r="E21" s="7" t="s">
        <v>81</v>
      </c>
      <c r="F21" s="4" t="s">
        <v>111</v>
      </c>
    </row>
    <row r="22" spans="1:6" ht="61" customHeight="1" thickBot="1" x14ac:dyDescent="0.4">
      <c r="A22" s="5">
        <v>19</v>
      </c>
      <c r="B22" s="3" t="s">
        <v>19</v>
      </c>
      <c r="C22" s="4" t="s">
        <v>25</v>
      </c>
      <c r="D22" s="4" t="s">
        <v>29</v>
      </c>
      <c r="E22" s="7" t="s">
        <v>82</v>
      </c>
      <c r="F22" s="4" t="s">
        <v>112</v>
      </c>
    </row>
    <row r="23" spans="1:6" ht="61" customHeight="1" thickBot="1" x14ac:dyDescent="0.4">
      <c r="A23" s="5">
        <v>20</v>
      </c>
      <c r="B23" s="3" t="s">
        <v>19</v>
      </c>
      <c r="C23" s="4" t="s">
        <v>30</v>
      </c>
      <c r="D23" s="4" t="s">
        <v>31</v>
      </c>
      <c r="E23" s="7" t="s">
        <v>83</v>
      </c>
      <c r="F23" s="4" t="s">
        <v>113</v>
      </c>
    </row>
    <row r="24" spans="1:6" ht="61" customHeight="1" thickBot="1" x14ac:dyDescent="0.4">
      <c r="A24" s="5">
        <v>21</v>
      </c>
      <c r="B24" s="3" t="s">
        <v>19</v>
      </c>
      <c r="C24" s="4" t="s">
        <v>30</v>
      </c>
      <c r="D24" s="4" t="s">
        <v>32</v>
      </c>
      <c r="E24" s="7" t="s">
        <v>84</v>
      </c>
      <c r="F24" s="4" t="s">
        <v>114</v>
      </c>
    </row>
    <row r="25" spans="1:6" ht="61" customHeight="1" thickBot="1" x14ac:dyDescent="0.4">
      <c r="A25" s="5">
        <v>22</v>
      </c>
      <c r="B25" s="3" t="s">
        <v>19</v>
      </c>
      <c r="C25" s="4" t="s">
        <v>30</v>
      </c>
      <c r="D25" s="4" t="s">
        <v>33</v>
      </c>
      <c r="E25" s="7" t="s">
        <v>85</v>
      </c>
      <c r="F25" s="4" t="s">
        <v>115</v>
      </c>
    </row>
    <row r="26" spans="1:6" ht="61" customHeight="1" thickBot="1" x14ac:dyDescent="0.4">
      <c r="A26" s="5">
        <v>23</v>
      </c>
      <c r="B26" s="3" t="s">
        <v>19</v>
      </c>
      <c r="C26" s="4" t="s">
        <v>30</v>
      </c>
      <c r="D26" s="4" t="s">
        <v>34</v>
      </c>
      <c r="E26" s="7" t="s">
        <v>86</v>
      </c>
      <c r="F26" s="4" t="s">
        <v>116</v>
      </c>
    </row>
    <row r="27" spans="1:6" ht="61" customHeight="1" thickBot="1" x14ac:dyDescent="0.4">
      <c r="A27" s="5">
        <v>24</v>
      </c>
      <c r="B27" s="3" t="s">
        <v>35</v>
      </c>
      <c r="C27" s="4" t="s">
        <v>36</v>
      </c>
      <c r="D27" s="4" t="s">
        <v>37</v>
      </c>
      <c r="E27" s="7" t="s">
        <v>87</v>
      </c>
      <c r="F27" s="4" t="s">
        <v>117</v>
      </c>
    </row>
    <row r="28" spans="1:6" ht="83" customHeight="1" thickBot="1" x14ac:dyDescent="0.4">
      <c r="A28" s="5">
        <v>25</v>
      </c>
      <c r="B28" s="3" t="s">
        <v>35</v>
      </c>
      <c r="C28" s="4" t="s">
        <v>36</v>
      </c>
      <c r="D28" s="4" t="s">
        <v>38</v>
      </c>
      <c r="E28" s="7" t="s">
        <v>88</v>
      </c>
      <c r="F28" s="4" t="s">
        <v>118</v>
      </c>
    </row>
    <row r="29" spans="1:6" ht="61" customHeight="1" thickBot="1" x14ac:dyDescent="0.4">
      <c r="A29" s="5">
        <v>26</v>
      </c>
      <c r="B29" s="3" t="s">
        <v>35</v>
      </c>
      <c r="C29" s="4" t="s">
        <v>36</v>
      </c>
      <c r="D29" s="4" t="s">
        <v>39</v>
      </c>
      <c r="E29" s="7" t="s">
        <v>89</v>
      </c>
      <c r="F29" s="4" t="s">
        <v>119</v>
      </c>
    </row>
    <row r="30" spans="1:6" ht="61" customHeight="1" thickBot="1" x14ac:dyDescent="0.4">
      <c r="A30" s="5">
        <v>27</v>
      </c>
      <c r="B30" s="3" t="s">
        <v>35</v>
      </c>
      <c r="C30" s="4" t="s">
        <v>36</v>
      </c>
      <c r="D30" s="4" t="s">
        <v>40</v>
      </c>
      <c r="E30" s="7" t="s">
        <v>90</v>
      </c>
      <c r="F30" s="4" t="s">
        <v>120</v>
      </c>
    </row>
    <row r="31" spans="1:6" ht="61" customHeight="1" thickBot="1" x14ac:dyDescent="0.4">
      <c r="A31" s="5">
        <v>28</v>
      </c>
      <c r="B31" s="3" t="s">
        <v>35</v>
      </c>
      <c r="C31" s="4" t="s">
        <v>36</v>
      </c>
      <c r="D31" s="4" t="s">
        <v>41</v>
      </c>
      <c r="E31" s="7" t="s">
        <v>91</v>
      </c>
      <c r="F31" s="4" t="s">
        <v>121</v>
      </c>
    </row>
    <row r="32" spans="1:6" ht="80" customHeight="1" thickBot="1" x14ac:dyDescent="0.4">
      <c r="A32" s="5">
        <v>29</v>
      </c>
      <c r="B32" s="3" t="s">
        <v>35</v>
      </c>
      <c r="C32" s="4" t="s">
        <v>42</v>
      </c>
      <c r="D32" s="4" t="s">
        <v>43</v>
      </c>
      <c r="E32" s="7" t="s">
        <v>92</v>
      </c>
      <c r="F32" s="4" t="s">
        <v>122</v>
      </c>
    </row>
    <row r="33" spans="1:6" ht="61" customHeight="1" thickBot="1" x14ac:dyDescent="0.4">
      <c r="A33" s="5">
        <v>30</v>
      </c>
      <c r="B33" s="3" t="s">
        <v>35</v>
      </c>
      <c r="C33" s="4" t="s">
        <v>42</v>
      </c>
      <c r="D33" s="4" t="s">
        <v>44</v>
      </c>
      <c r="E33" s="7" t="s">
        <v>93</v>
      </c>
      <c r="F33" s="4" t="s">
        <v>123</v>
      </c>
    </row>
  </sheetData>
  <pageMargins left="0.75" right="0.75" top="1" bottom="1" header="0.5" footer="0.5"/>
  <pageSetup orientation="portrait" r:id="rId1"/>
  <headerFooter>
    <oddHeader xml:space="preserve">&amp;C&amp;KFADD06&amp;10Classified as Restricted  </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2"/>
  <sheetViews>
    <sheetView workbookViewId="0">
      <selection activeCell="B33" sqref="B33"/>
    </sheetView>
  </sheetViews>
  <sheetFormatPr defaultRowHeight="14.5" x14ac:dyDescent="0.35"/>
  <cols>
    <col min="1" max="1" width="28.453125" style="13" customWidth="1"/>
    <col min="2" max="2" width="86" style="1" customWidth="1"/>
  </cols>
  <sheetData>
    <row r="1" spans="1:2" x14ac:dyDescent="0.35">
      <c r="A1" s="19" t="s">
        <v>129</v>
      </c>
      <c r="B1" s="20" t="s">
        <v>53</v>
      </c>
    </row>
    <row r="2" spans="1:2" x14ac:dyDescent="0.35">
      <c r="A2" s="13">
        <v>0</v>
      </c>
      <c r="B2" s="1" t="s">
        <v>54</v>
      </c>
    </row>
    <row r="3" spans="1:2" x14ac:dyDescent="0.35">
      <c r="A3" s="13">
        <v>1</v>
      </c>
      <c r="B3" s="1" t="s">
        <v>55</v>
      </c>
    </row>
    <row r="4" spans="1:2" x14ac:dyDescent="0.35">
      <c r="A4" s="13">
        <v>2</v>
      </c>
      <c r="B4" s="1" t="s">
        <v>56</v>
      </c>
    </row>
    <row r="5" spans="1:2" x14ac:dyDescent="0.35">
      <c r="A5" s="13">
        <v>3</v>
      </c>
      <c r="B5" s="1" t="s">
        <v>57</v>
      </c>
    </row>
    <row r="9" spans="1:2" x14ac:dyDescent="0.35">
      <c r="A9" s="19" t="s">
        <v>130</v>
      </c>
    </row>
    <row r="10" spans="1:2" ht="188.5" x14ac:dyDescent="0.35">
      <c r="A10" s="13" t="s">
        <v>147</v>
      </c>
      <c r="B10" s="1" t="s">
        <v>166</v>
      </c>
    </row>
    <row r="11" spans="1:2" ht="174" x14ac:dyDescent="0.35">
      <c r="A11" s="13" t="s">
        <v>148</v>
      </c>
      <c r="B11" s="1" t="s">
        <v>158</v>
      </c>
    </row>
    <row r="12" spans="1:2" ht="143.5" customHeight="1" x14ac:dyDescent="0.35">
      <c r="A12" s="13" t="s">
        <v>149</v>
      </c>
      <c r="B12" s="1" t="s">
        <v>167</v>
      </c>
    </row>
    <row r="15" spans="1:2" x14ac:dyDescent="0.35">
      <c r="A15" s="13" t="s">
        <v>150</v>
      </c>
    </row>
    <row r="17" spans="1:2" x14ac:dyDescent="0.35">
      <c r="A17" s="13" t="s">
        <v>6</v>
      </c>
    </row>
    <row r="18" spans="1:2" ht="116" x14ac:dyDescent="0.35">
      <c r="A18" s="13" t="s">
        <v>147</v>
      </c>
      <c r="B18" s="1" t="s">
        <v>168</v>
      </c>
    </row>
    <row r="19" spans="1:2" ht="116" x14ac:dyDescent="0.35">
      <c r="A19" s="13" t="s">
        <v>148</v>
      </c>
      <c r="B19" s="1" t="s">
        <v>169</v>
      </c>
    </row>
    <row r="20" spans="1:2" ht="72.5" x14ac:dyDescent="0.35">
      <c r="A20" s="13" t="s">
        <v>149</v>
      </c>
      <c r="B20" s="1" t="s">
        <v>170</v>
      </c>
    </row>
    <row r="23" spans="1:2" x14ac:dyDescent="0.35">
      <c r="A23" s="13" t="s">
        <v>19</v>
      </c>
    </row>
    <row r="24" spans="1:2" ht="116" x14ac:dyDescent="0.35">
      <c r="A24" s="13" t="s">
        <v>147</v>
      </c>
      <c r="B24" s="1" t="s">
        <v>171</v>
      </c>
    </row>
    <row r="25" spans="1:2" ht="116" x14ac:dyDescent="0.35">
      <c r="A25" s="13" t="s">
        <v>148</v>
      </c>
      <c r="B25" s="1" t="s">
        <v>172</v>
      </c>
    </row>
    <row r="26" spans="1:2" ht="117.5" customHeight="1" x14ac:dyDescent="0.35">
      <c r="A26" s="13" t="s">
        <v>149</v>
      </c>
      <c r="B26" s="1" t="s">
        <v>173</v>
      </c>
    </row>
    <row r="29" spans="1:2" x14ac:dyDescent="0.35">
      <c r="A29" s="13" t="s">
        <v>35</v>
      </c>
    </row>
    <row r="30" spans="1:2" ht="116" x14ac:dyDescent="0.35">
      <c r="A30" s="13" t="s">
        <v>147</v>
      </c>
      <c r="B30" s="1" t="s">
        <v>174</v>
      </c>
    </row>
    <row r="31" spans="1:2" ht="116" x14ac:dyDescent="0.35">
      <c r="A31" s="13" t="s">
        <v>148</v>
      </c>
      <c r="B31" s="1" t="s">
        <v>175</v>
      </c>
    </row>
    <row r="32" spans="1:2" ht="101.5" x14ac:dyDescent="0.35">
      <c r="A32" s="13" t="s">
        <v>149</v>
      </c>
      <c r="B32" s="1" t="s">
        <v>176</v>
      </c>
    </row>
  </sheetData>
  <pageMargins left="0.75" right="0.75" top="1" bottom="1" header="0.5" footer="0.5"/>
  <pageSetup orientation="portrait" r:id="rId1"/>
  <headerFooter>
    <oddHeader xml:space="preserve">&amp;C&amp;KFADD06&amp;10Classified as Restricted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2D5A5-05EA-408F-8D12-2A70988C3856}">
  <dimension ref="A2:B10"/>
  <sheetViews>
    <sheetView workbookViewId="0"/>
  </sheetViews>
  <sheetFormatPr defaultRowHeight="14.5" x14ac:dyDescent="0.35"/>
  <sheetData>
    <row r="2" spans="1:2" x14ac:dyDescent="0.35">
      <c r="A2" t="s">
        <v>63</v>
      </c>
      <c r="B2" t="s">
        <v>146</v>
      </c>
    </row>
    <row r="3" spans="1:2" x14ac:dyDescent="0.35">
      <c r="A3" t="s">
        <v>131</v>
      </c>
      <c r="B3" t="s">
        <v>132</v>
      </c>
    </row>
    <row r="4" spans="1:2" x14ac:dyDescent="0.35">
      <c r="A4" t="s">
        <v>133</v>
      </c>
      <c r="B4" t="s">
        <v>134</v>
      </c>
    </row>
    <row r="5" spans="1:2" x14ac:dyDescent="0.35">
      <c r="A5" t="s">
        <v>135</v>
      </c>
      <c r="B5" t="s">
        <v>136</v>
      </c>
    </row>
    <row r="6" spans="1:2" x14ac:dyDescent="0.35">
      <c r="A6" t="s">
        <v>137</v>
      </c>
      <c r="B6" t="s">
        <v>138</v>
      </c>
    </row>
    <row r="7" spans="1:2" x14ac:dyDescent="0.35">
      <c r="A7" t="s">
        <v>139</v>
      </c>
      <c r="B7" t="s">
        <v>140</v>
      </c>
    </row>
    <row r="8" spans="1:2" x14ac:dyDescent="0.35">
      <c r="A8" t="s">
        <v>141</v>
      </c>
      <c r="B8" t="s">
        <v>142</v>
      </c>
    </row>
    <row r="9" spans="1:2" x14ac:dyDescent="0.35">
      <c r="A9" t="s">
        <v>143</v>
      </c>
      <c r="B9" t="s">
        <v>144</v>
      </c>
    </row>
    <row r="10" spans="1:2" x14ac:dyDescent="0.35">
      <c r="A10" t="s">
        <v>145</v>
      </c>
      <c r="B10"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Report</vt:lpstr>
      <vt:lpstr>Recommendations</vt:lpstr>
      <vt:lpstr>Scoring Rubric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Logan Simpson</cp:lastModifiedBy>
  <cp:lastPrinted>2025-07-24T14:29:49Z</cp:lastPrinted>
  <dcterms:created xsi:type="dcterms:W3CDTF">2025-07-14T06:17:21Z</dcterms:created>
  <dcterms:modified xsi:type="dcterms:W3CDTF">2025-07-24T14:35:16Z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Data">
    <vt:lpwstr>ew0KICAiZG9jSUQiOiAiMTlkNmI5ZGEtZDAyYi00YWJlLTljZjktYTQ5MWM3NWFhNjIxIiwNCiAgInRhZ3NldF9lMTY0MDlhN18xNzAwXzQxNTNfOTA5MF8zOTU1YmMyZjBhZThfY2xhc3NpZmljYXRpb24iOiAiUmVzdHJpY3RlZCAiLA0KICAiSGVhZGVyQ2VudGVy</vt:lpwstr>
  </property>
  <property fmtid="{D5CDD505-2E9C-101B-9397-08002B2CF9AE}" pid="3" name="GVData0">
    <vt:lpwstr>IjogIlx1MDAyNktGQUREMDZcdTAwMjYxMENsYXNzaWZpZWQgYXMgUmVzdHJpY3RlZCAgIiwNCiAgIkZvb3RlckNlbnRlciI6ICIiDQp9</vt:lpwstr>
  </property>
  <property fmtid="{D5CDD505-2E9C-101B-9397-08002B2CF9AE}" pid="4" name="ClassificationTagSetId">
    <vt:lpwstr>e16409a7-1700-4153-9090-3955bc2f0ae8</vt:lpwstr>
  </property>
  <property fmtid="{D5CDD505-2E9C-101B-9397-08002B2CF9AE}" pid="5" name="Classification">
    <vt:lpwstr>Restricted </vt:lpwstr>
  </property>
  <property fmtid="{D5CDD505-2E9C-101B-9397-08002B2CF9AE}" pid="6" name="ComplianceTagSetId">
    <vt:lpwstr>f14fc1f1-8950-40d5-8a29-45909da947d6</vt:lpwstr>
  </property>
  <property fmtid="{D5CDD505-2E9C-101B-9397-08002B2CF9AE}" pid="7" name="FileId">
    <vt:lpwstr>19d6b9da-d02b-4abe-9cf9-a491c75aa621</vt:lpwstr>
  </property>
  <property fmtid="{D5CDD505-2E9C-101B-9397-08002B2CF9AE}" pid="8" name="UserId">
    <vt:lpwstr>Logan - CISO</vt:lpwstr>
  </property>
  <property fmtid="{D5CDD505-2E9C-101B-9397-08002B2CF9AE}" pid="9" name="TagDateTime">
    <vt:lpwstr>2025-07-14T08:25:13Z</vt:lpwstr>
  </property>
  <property fmtid="{D5CDD505-2E9C-101B-9397-08002B2CF9AE}" pid="10" name="GVData1">
    <vt:lpwstr>(end)</vt:lpwstr>
  </property>
</Properties>
</file>