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E\2021FSAE\聯合賽事\模板\FST\Cost report\"/>
    </mc:Choice>
  </mc:AlternateContent>
  <bookViews>
    <workbookView xWindow="0" yWindow="0" windowWidth="23040" windowHeight="9132"/>
  </bookViews>
  <sheets>
    <sheet name="Cost Summary" sheetId="18" r:id="rId1"/>
    <sheet name="BOM" sheetId="19" r:id="rId2"/>
  </sheets>
  <definedNames>
    <definedName name="_xlnm.Print_Area" localSheetId="0">'Cost Summary'!$A$1:$I$42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8" l="1"/>
  <c r="J153" i="19" l="1"/>
  <c r="K153" i="19"/>
  <c r="J67" i="19" l="1"/>
  <c r="D8" i="18" s="1"/>
  <c r="J22" i="19"/>
  <c r="D7" i="18" s="1"/>
  <c r="J97" i="19"/>
  <c r="D10" i="18" s="1"/>
  <c r="J107" i="19"/>
  <c r="H20" i="19"/>
  <c r="N20" i="19" s="1"/>
  <c r="H19" i="19"/>
  <c r="N19" i="19" s="1"/>
  <c r="H18" i="19"/>
  <c r="N18" i="19" s="1"/>
  <c r="H17" i="19"/>
  <c r="N17" i="19" s="1"/>
  <c r="H38" i="19"/>
  <c r="N38" i="19" s="1"/>
  <c r="H37" i="19"/>
  <c r="N37" i="19" s="1"/>
  <c r="H36" i="19"/>
  <c r="N36" i="19" s="1"/>
  <c r="H35" i="19"/>
  <c r="N35" i="19" s="1"/>
  <c r="H34" i="19"/>
  <c r="N34" i="19" s="1"/>
  <c r="N79" i="19"/>
  <c r="H81" i="19"/>
  <c r="N81" i="19" s="1"/>
  <c r="H80" i="19"/>
  <c r="N80" i="19" s="1"/>
  <c r="H79" i="19"/>
  <c r="H78" i="19"/>
  <c r="N78" i="19" s="1"/>
  <c r="H77" i="19"/>
  <c r="N77" i="19" s="1"/>
  <c r="H151" i="19"/>
  <c r="N151" i="19" s="1"/>
  <c r="C5" i="18" l="1"/>
  <c r="M168" i="19"/>
  <c r="G14" i="18" s="1"/>
  <c r="L168" i="19"/>
  <c r="F14" i="18" s="1"/>
  <c r="K168" i="19"/>
  <c r="E14" i="18" s="1"/>
  <c r="J168" i="19"/>
  <c r="D14" i="18" s="1"/>
  <c r="H167" i="19"/>
  <c r="N167" i="19" s="1"/>
  <c r="H166" i="19"/>
  <c r="N166" i="19" s="1"/>
  <c r="H165" i="19"/>
  <c r="N165" i="19" s="1"/>
  <c r="H164" i="19"/>
  <c r="N164" i="19" s="1"/>
  <c r="H163" i="19"/>
  <c r="N163" i="19" s="1"/>
  <c r="H162" i="19"/>
  <c r="N162" i="19" s="1"/>
  <c r="H161" i="19"/>
  <c r="N161" i="19" s="1"/>
  <c r="H160" i="19"/>
  <c r="N160" i="19" s="1"/>
  <c r="H159" i="19"/>
  <c r="N159" i="19" s="1"/>
  <c r="H158" i="19"/>
  <c r="N158" i="19" s="1"/>
  <c r="H157" i="19"/>
  <c r="N157" i="19" s="1"/>
  <c r="H156" i="19"/>
  <c r="N156" i="19" s="1"/>
  <c r="H155" i="19"/>
  <c r="N155" i="19" s="1"/>
  <c r="H154" i="19"/>
  <c r="N154" i="19" s="1"/>
  <c r="M153" i="19"/>
  <c r="G13" i="18" s="1"/>
  <c r="L153" i="19"/>
  <c r="F13" i="18" s="1"/>
  <c r="E13" i="18"/>
  <c r="D13" i="18"/>
  <c r="H152" i="19"/>
  <c r="N152" i="19" s="1"/>
  <c r="H150" i="19"/>
  <c r="N150" i="19" s="1"/>
  <c r="H149" i="19"/>
  <c r="N149" i="19" s="1"/>
  <c r="H148" i="19"/>
  <c r="N148" i="19" s="1"/>
  <c r="H147" i="19"/>
  <c r="N147" i="19" s="1"/>
  <c r="H146" i="19"/>
  <c r="N146" i="19" s="1"/>
  <c r="H145" i="19"/>
  <c r="N145" i="19" s="1"/>
  <c r="H144" i="19"/>
  <c r="N144" i="19" s="1"/>
  <c r="H143" i="19"/>
  <c r="N143" i="19" s="1"/>
  <c r="H142" i="19"/>
  <c r="N142" i="19" s="1"/>
  <c r="H141" i="19"/>
  <c r="N141" i="19" s="1"/>
  <c r="H140" i="19"/>
  <c r="N140" i="19" s="1"/>
  <c r="H139" i="19"/>
  <c r="N139" i="19" s="1"/>
  <c r="H138" i="19"/>
  <c r="N138" i="19" s="1"/>
  <c r="H137" i="19"/>
  <c r="N137" i="19" s="1"/>
  <c r="H136" i="19"/>
  <c r="N136" i="19" s="1"/>
  <c r="H135" i="19"/>
  <c r="N135" i="19" s="1"/>
  <c r="H134" i="19"/>
  <c r="N134" i="19" s="1"/>
  <c r="H133" i="19"/>
  <c r="N133" i="19" s="1"/>
  <c r="H132" i="19"/>
  <c r="N132" i="19" s="1"/>
  <c r="H131" i="19"/>
  <c r="N131" i="19" s="1"/>
  <c r="H130" i="19"/>
  <c r="N130" i="19" s="1"/>
  <c r="H129" i="19"/>
  <c r="N129" i="19" s="1"/>
  <c r="H128" i="19"/>
  <c r="N128" i="19" s="1"/>
  <c r="H127" i="19"/>
  <c r="N127" i="19" s="1"/>
  <c r="H126" i="19"/>
  <c r="N126" i="19" s="1"/>
  <c r="H125" i="19"/>
  <c r="N125" i="19" s="1"/>
  <c r="H124" i="19"/>
  <c r="N124" i="19" s="1"/>
  <c r="H123" i="19"/>
  <c r="N123" i="19" s="1"/>
  <c r="H122" i="19"/>
  <c r="N122" i="19" s="1"/>
  <c r="M121" i="19"/>
  <c r="G12" i="18" s="1"/>
  <c r="L121" i="19"/>
  <c r="F12" i="18" s="1"/>
  <c r="K121" i="19"/>
  <c r="E12" i="18" s="1"/>
  <c r="J121" i="19"/>
  <c r="D12" i="18" s="1"/>
  <c r="H120" i="19"/>
  <c r="N120" i="19" s="1"/>
  <c r="H119" i="19"/>
  <c r="N119" i="19" s="1"/>
  <c r="H118" i="19"/>
  <c r="N118" i="19" s="1"/>
  <c r="H117" i="19"/>
  <c r="N117" i="19" s="1"/>
  <c r="H116" i="19"/>
  <c r="N116" i="19" s="1"/>
  <c r="H115" i="19"/>
  <c r="N115" i="19" s="1"/>
  <c r="H114" i="19"/>
  <c r="N114" i="19" s="1"/>
  <c r="H113" i="19"/>
  <c r="N113" i="19" s="1"/>
  <c r="H112" i="19"/>
  <c r="N112" i="19" s="1"/>
  <c r="H111" i="19"/>
  <c r="N111" i="19" s="1"/>
  <c r="H110" i="19"/>
  <c r="N110" i="19" s="1"/>
  <c r="H109" i="19"/>
  <c r="N109" i="19" s="1"/>
  <c r="H108" i="19"/>
  <c r="N108" i="19" s="1"/>
  <c r="M107" i="19"/>
  <c r="G11" i="18" s="1"/>
  <c r="L107" i="19"/>
  <c r="F11" i="18" s="1"/>
  <c r="K107" i="19"/>
  <c r="E11" i="18" s="1"/>
  <c r="D11" i="18"/>
  <c r="H106" i="19"/>
  <c r="N106" i="19" s="1"/>
  <c r="H105" i="19"/>
  <c r="N105" i="19" s="1"/>
  <c r="H104" i="19"/>
  <c r="N104" i="19" s="1"/>
  <c r="H103" i="19"/>
  <c r="N103" i="19" s="1"/>
  <c r="H102" i="19"/>
  <c r="N102" i="19" s="1"/>
  <c r="H101" i="19"/>
  <c r="N101" i="19" s="1"/>
  <c r="H100" i="19"/>
  <c r="N100" i="19" s="1"/>
  <c r="H99" i="19"/>
  <c r="N99" i="19" s="1"/>
  <c r="H98" i="19"/>
  <c r="N98" i="19" s="1"/>
  <c r="M97" i="19"/>
  <c r="G10" i="18" s="1"/>
  <c r="L97" i="19"/>
  <c r="F10" i="18" s="1"/>
  <c r="K97" i="19"/>
  <c r="E10" i="18" s="1"/>
  <c r="H96" i="19"/>
  <c r="N96" i="19" s="1"/>
  <c r="N95" i="19"/>
  <c r="H95" i="19"/>
  <c r="H94" i="19"/>
  <c r="N94" i="19" s="1"/>
  <c r="H93" i="19"/>
  <c r="N93" i="19" s="1"/>
  <c r="H92" i="19"/>
  <c r="N92" i="19" s="1"/>
  <c r="H91" i="19"/>
  <c r="N91" i="19" s="1"/>
  <c r="H90" i="19"/>
  <c r="N90" i="19" s="1"/>
  <c r="H89" i="19"/>
  <c r="N89" i="19" s="1"/>
  <c r="H88" i="19"/>
  <c r="N88" i="19" s="1"/>
  <c r="H87" i="19"/>
  <c r="N87" i="19" s="1"/>
  <c r="H86" i="19"/>
  <c r="N86" i="19" s="1"/>
  <c r="H85" i="19"/>
  <c r="N85" i="19" s="1"/>
  <c r="H84" i="19"/>
  <c r="N84" i="19" s="1"/>
  <c r="M83" i="19"/>
  <c r="G9" i="18" s="1"/>
  <c r="L83" i="19"/>
  <c r="F9" i="18" s="1"/>
  <c r="K83" i="19"/>
  <c r="E9" i="18" s="1"/>
  <c r="J83" i="19"/>
  <c r="D9" i="18" s="1"/>
  <c r="H82" i="19"/>
  <c r="N82" i="19" s="1"/>
  <c r="H76" i="19"/>
  <c r="N76" i="19" s="1"/>
  <c r="H75" i="19"/>
  <c r="N75" i="19" s="1"/>
  <c r="H74" i="19"/>
  <c r="N74" i="19" s="1"/>
  <c r="H73" i="19"/>
  <c r="N73" i="19" s="1"/>
  <c r="H72" i="19"/>
  <c r="N72" i="19" s="1"/>
  <c r="H71" i="19"/>
  <c r="N71" i="19" s="1"/>
  <c r="H70" i="19"/>
  <c r="N70" i="19" s="1"/>
  <c r="N83" i="19" s="1"/>
  <c r="H9" i="18" s="1"/>
  <c r="H69" i="19"/>
  <c r="N69" i="19" s="1"/>
  <c r="H68" i="19"/>
  <c r="N68" i="19" s="1"/>
  <c r="M67" i="19"/>
  <c r="G8" i="18" s="1"/>
  <c r="L67" i="19"/>
  <c r="F8" i="18" s="1"/>
  <c r="K67" i="19"/>
  <c r="E8" i="18" s="1"/>
  <c r="H66" i="19"/>
  <c r="N66" i="19" s="1"/>
  <c r="H65" i="19"/>
  <c r="N65" i="19" s="1"/>
  <c r="H64" i="19"/>
  <c r="N64" i="19" s="1"/>
  <c r="H63" i="19"/>
  <c r="N63" i="19" s="1"/>
  <c r="H62" i="19"/>
  <c r="N62" i="19" s="1"/>
  <c r="H61" i="19"/>
  <c r="N61" i="19" s="1"/>
  <c r="N60" i="19"/>
  <c r="H60" i="19"/>
  <c r="H59" i="19"/>
  <c r="N59" i="19" s="1"/>
  <c r="H58" i="19"/>
  <c r="N58" i="19" s="1"/>
  <c r="H57" i="19"/>
  <c r="N57" i="19" s="1"/>
  <c r="H56" i="19"/>
  <c r="N56" i="19" s="1"/>
  <c r="H55" i="19"/>
  <c r="N55" i="19" s="1"/>
  <c r="H54" i="19"/>
  <c r="N54" i="19" s="1"/>
  <c r="H53" i="19"/>
  <c r="N53" i="19" s="1"/>
  <c r="H52" i="19"/>
  <c r="N52" i="19" s="1"/>
  <c r="H51" i="19"/>
  <c r="N51" i="19" s="1"/>
  <c r="H50" i="19"/>
  <c r="N50" i="19" s="1"/>
  <c r="H49" i="19"/>
  <c r="N49" i="19" s="1"/>
  <c r="H48" i="19"/>
  <c r="N48" i="19" s="1"/>
  <c r="H47" i="19"/>
  <c r="N47" i="19" s="1"/>
  <c r="H46" i="19"/>
  <c r="N46" i="19" s="1"/>
  <c r="H45" i="19"/>
  <c r="N45" i="19" s="1"/>
  <c r="H44" i="19"/>
  <c r="N44" i="19" s="1"/>
  <c r="H43" i="19"/>
  <c r="N43" i="19" s="1"/>
  <c r="H42" i="19"/>
  <c r="N42" i="19" s="1"/>
  <c r="H41" i="19"/>
  <c r="N41" i="19" s="1"/>
  <c r="H40" i="19"/>
  <c r="N40" i="19" s="1"/>
  <c r="H39" i="19"/>
  <c r="N39" i="19" s="1"/>
  <c r="H33" i="19"/>
  <c r="N33" i="19" s="1"/>
  <c r="H32" i="19"/>
  <c r="N32" i="19" s="1"/>
  <c r="H31" i="19"/>
  <c r="N31" i="19" s="1"/>
  <c r="H30" i="19"/>
  <c r="N30" i="19" s="1"/>
  <c r="H29" i="19"/>
  <c r="N29" i="19" s="1"/>
  <c r="H28" i="19"/>
  <c r="N28" i="19" s="1"/>
  <c r="H27" i="19"/>
  <c r="N27" i="19" s="1"/>
  <c r="H26" i="19"/>
  <c r="N26" i="19" s="1"/>
  <c r="H25" i="19"/>
  <c r="N25" i="19" s="1"/>
  <c r="H24" i="19"/>
  <c r="N24" i="19" s="1"/>
  <c r="H23" i="19"/>
  <c r="N23" i="19" s="1"/>
  <c r="M22" i="19"/>
  <c r="G7" i="18" s="1"/>
  <c r="L22" i="19"/>
  <c r="F7" i="18" s="1"/>
  <c r="K22" i="19"/>
  <c r="E7" i="18" s="1"/>
  <c r="H21" i="19"/>
  <c r="N21" i="19" s="1"/>
  <c r="H16" i="19"/>
  <c r="N16" i="19" s="1"/>
  <c r="H15" i="19"/>
  <c r="N15" i="19" s="1"/>
  <c r="H14" i="19"/>
  <c r="N14" i="19" s="1"/>
  <c r="H13" i="19"/>
  <c r="N13" i="19" s="1"/>
  <c r="H12" i="19"/>
  <c r="N12" i="19" s="1"/>
  <c r="H11" i="19"/>
  <c r="N11" i="19" s="1"/>
  <c r="H10" i="19"/>
  <c r="N10" i="19" s="1"/>
  <c r="H9" i="19"/>
  <c r="N9" i="19" s="1"/>
  <c r="H8" i="19"/>
  <c r="N8" i="19" s="1"/>
  <c r="H7" i="19"/>
  <c r="N7" i="19" s="1"/>
  <c r="N67" i="19" l="1"/>
  <c r="H8" i="18" s="1"/>
  <c r="N168" i="19"/>
  <c r="N153" i="19"/>
  <c r="H13" i="18" s="1"/>
  <c r="N107" i="19"/>
  <c r="H11" i="18" s="1"/>
  <c r="N121" i="19"/>
  <c r="H12" i="18" s="1"/>
  <c r="N22" i="19"/>
  <c r="H7" i="18" s="1"/>
  <c r="N97" i="19"/>
  <c r="H10" i="18" s="1"/>
  <c r="H14" i="18"/>
  <c r="K169" i="19"/>
  <c r="J169" i="19"/>
  <c r="L169" i="19"/>
  <c r="M169" i="19"/>
  <c r="N169" i="19" l="1"/>
  <c r="O1" i="19" s="1"/>
  <c r="H16" i="18"/>
  <c r="E16" i="18" l="1"/>
  <c r="D16" i="18"/>
  <c r="G16" i="18"/>
  <c r="F16" i="18"/>
</calcChain>
</file>

<file path=xl/sharedStrings.xml><?xml version="1.0" encoding="utf-8"?>
<sst xmlns="http://schemas.openxmlformats.org/spreadsheetml/2006/main" count="677" uniqueCount="341">
  <si>
    <t>Differential</t>
  </si>
  <si>
    <t>Year</t>
  </si>
  <si>
    <t>Description</t>
  </si>
  <si>
    <t>Unit Cost</t>
  </si>
  <si>
    <t>Quantity</t>
  </si>
  <si>
    <t>University</t>
  </si>
  <si>
    <t>Tooling</t>
  </si>
  <si>
    <t>Car #</t>
  </si>
  <si>
    <t>Differential Housing</t>
  </si>
  <si>
    <t>Total</t>
  </si>
  <si>
    <t>Component</t>
  </si>
  <si>
    <t>Brake System</t>
  </si>
  <si>
    <t>Brake Master Cylinder</t>
  </si>
  <si>
    <t>Proportioning Valve</t>
  </si>
  <si>
    <t>Balance Bar</t>
  </si>
  <si>
    <t>Area Total</t>
  </si>
  <si>
    <t>Engine &amp; Drivetrain</t>
  </si>
  <si>
    <t>Engine</t>
  </si>
  <si>
    <t>Restrictor</t>
  </si>
  <si>
    <t>Air Filter</t>
  </si>
  <si>
    <t>Fuel Filter</t>
  </si>
  <si>
    <t>Radiator</t>
  </si>
  <si>
    <t>Oil Cooler</t>
  </si>
  <si>
    <t>Frame &amp; Body</t>
  </si>
  <si>
    <t>Shifter</t>
  </si>
  <si>
    <t>Kill Switch</t>
  </si>
  <si>
    <t>Starter Button</t>
  </si>
  <si>
    <t>Paint - Frame</t>
  </si>
  <si>
    <t>Paint - Body</t>
  </si>
  <si>
    <t>Fire Wall</t>
  </si>
  <si>
    <t>Steering System</t>
  </si>
  <si>
    <t>Tie Rods</t>
  </si>
  <si>
    <t>Steering Wheel</t>
  </si>
  <si>
    <t>Steering Wheel Quick Release</t>
  </si>
  <si>
    <t>Tires</t>
  </si>
  <si>
    <t>Vehicle Total</t>
  </si>
  <si>
    <t>Competition Code</t>
  </si>
  <si>
    <t>Rev. Lvl.</t>
  </si>
  <si>
    <t>AA</t>
  </si>
  <si>
    <t>Asm/Prt #</t>
  </si>
  <si>
    <t>Differential End Cap - RH</t>
  </si>
  <si>
    <t>Filter</t>
  </si>
  <si>
    <t>Filter Mount</t>
  </si>
  <si>
    <t>Electrical</t>
  </si>
  <si>
    <t>Line Num.</t>
  </si>
  <si>
    <t>Total Vehicle Cost</t>
  </si>
  <si>
    <t>Asm</t>
  </si>
  <si>
    <t>Cost Summary Basics</t>
  </si>
  <si>
    <t>for:</t>
  </si>
  <si>
    <t>Total Vehicle</t>
  </si>
  <si>
    <t>Composition for total vehicle:</t>
  </si>
  <si>
    <t>Material Cost</t>
  </si>
  <si>
    <t>Process Cost</t>
  </si>
  <si>
    <t>Fastener Cost</t>
  </si>
  <si>
    <t>Tooling Cost</t>
  </si>
  <si>
    <t>Total Cost</t>
  </si>
  <si>
    <t>Materials</t>
  </si>
  <si>
    <t>Fasteners</t>
  </si>
  <si>
    <t>Processes</t>
  </si>
  <si>
    <t>Brake Fluid</t>
    <phoneticPr fontId="0" type="noConversion"/>
  </si>
  <si>
    <t>Engine Oil</t>
    <phoneticPr fontId="0" type="noConversion"/>
  </si>
  <si>
    <t>Differential End Cap - LH</t>
    <phoneticPr fontId="0" type="noConversion"/>
  </si>
  <si>
    <t>Boot Band</t>
    <phoneticPr fontId="0" type="noConversion"/>
  </si>
  <si>
    <t>Oil Pressure Gage</t>
    <phoneticPr fontId="0" type="noConversion"/>
  </si>
  <si>
    <t>Impact Attenuator</t>
    <phoneticPr fontId="0" type="noConversion"/>
  </si>
  <si>
    <t>Steering Pinion</t>
    <phoneticPr fontId="0" type="noConversion"/>
  </si>
  <si>
    <t>Steering Shaft</t>
    <phoneticPr fontId="0" type="noConversion"/>
  </si>
  <si>
    <t>Rod</t>
    <phoneticPr fontId="0" type="noConversion"/>
  </si>
  <si>
    <t>Steering Rack Housing</t>
    <phoneticPr fontId="0" type="noConversion"/>
  </si>
  <si>
    <t>Steering Shaft Mounting</t>
    <phoneticPr fontId="0" type="noConversion"/>
  </si>
  <si>
    <t>Steering Rack</t>
    <phoneticPr fontId="0" type="noConversion"/>
  </si>
  <si>
    <t>Steering Rack Assembly</t>
    <phoneticPr fontId="0" type="noConversion"/>
  </si>
  <si>
    <t>Steering Shaft Assembly</t>
    <phoneticPr fontId="0" type="noConversion"/>
  </si>
  <si>
    <t>Steering Column Universal Joint</t>
    <phoneticPr fontId="0" type="noConversion"/>
  </si>
  <si>
    <t>Tire &amp; Wheel Assembly</t>
    <phoneticPr fontId="0" type="noConversion"/>
  </si>
  <si>
    <t>Front Hub Assembly</t>
    <phoneticPr fontId="0" type="noConversion"/>
  </si>
  <si>
    <t>Rear Hub Assembly</t>
    <phoneticPr fontId="0" type="noConversion"/>
  </si>
  <si>
    <t>Wheels, Wheel Bearings and Tires</t>
  </si>
  <si>
    <t>Suspension System</t>
  </si>
  <si>
    <t>Frame Assembly</t>
    <phoneticPr fontId="0" type="noConversion"/>
  </si>
  <si>
    <t>Front A-Arms Assembly - Upper</t>
    <phoneticPr fontId="0" type="noConversion"/>
  </si>
  <si>
    <t>Front A-Arms Assembly - Lower</t>
    <phoneticPr fontId="0" type="noConversion"/>
  </si>
  <si>
    <t>Rear A-Arms Assembly - Upper</t>
    <phoneticPr fontId="0" type="noConversion"/>
  </si>
  <si>
    <t>Rear A-Arms Assembly - Lower</t>
    <phoneticPr fontId="0" type="noConversion"/>
  </si>
  <si>
    <t>Rear Suspension Links Assembly</t>
    <phoneticPr fontId="0" type="noConversion"/>
  </si>
  <si>
    <t>Miscellaneous, Finish &amp; Assembly</t>
  </si>
  <si>
    <t>Miscellaneous, Finish &amp; Assembly</t>
    <phoneticPr fontId="0" type="noConversion"/>
  </si>
  <si>
    <t>Rod - Front</t>
    <phoneticPr fontId="0" type="noConversion"/>
  </si>
  <si>
    <t>Wheel Weight</t>
    <phoneticPr fontId="0" type="noConversion"/>
  </si>
  <si>
    <t>Wheel</t>
    <phoneticPr fontId="0" type="noConversion"/>
  </si>
  <si>
    <t>Valve Stem</t>
    <phoneticPr fontId="0" type="noConversion"/>
  </si>
  <si>
    <t>Front Hub</t>
    <phoneticPr fontId="0" type="noConversion"/>
  </si>
  <si>
    <t>Wheel Stud</t>
    <phoneticPr fontId="0" type="noConversion"/>
  </si>
  <si>
    <t>Rear Hub</t>
    <phoneticPr fontId="0" type="noConversion"/>
  </si>
  <si>
    <t>Front Wheel Bearing</t>
    <phoneticPr fontId="0" type="noConversion"/>
  </si>
  <si>
    <t>Rear Wheel Bearing</t>
    <phoneticPr fontId="0" type="noConversion"/>
  </si>
  <si>
    <t>Lug Nut</t>
    <phoneticPr fontId="0" type="noConversion"/>
  </si>
  <si>
    <t>Rear Upright</t>
    <phoneticPr fontId="0" type="noConversion"/>
  </si>
  <si>
    <t>Front Upright</t>
    <phoneticPr fontId="0" type="noConversion"/>
  </si>
  <si>
    <t>Rear Bell Crank</t>
    <phoneticPr fontId="0" type="noConversion"/>
  </si>
  <si>
    <t>Front Bell Crank</t>
    <phoneticPr fontId="0" type="noConversion"/>
  </si>
  <si>
    <t>Rear Suspension Link</t>
    <phoneticPr fontId="0" type="noConversion"/>
  </si>
  <si>
    <t>Rear Suspension Link Assembly</t>
    <phoneticPr fontId="0" type="noConversion"/>
  </si>
  <si>
    <t>Rear A-Arm - Lower</t>
    <phoneticPr fontId="0" type="noConversion"/>
  </si>
  <si>
    <t>Rear A-Arm Assembly - Lower</t>
    <phoneticPr fontId="0" type="noConversion"/>
  </si>
  <si>
    <t>Rear A-Arm - Upper</t>
    <phoneticPr fontId="0" type="noConversion"/>
  </si>
  <si>
    <t>Rear A-Arm Assembly - Upper</t>
    <phoneticPr fontId="0" type="noConversion"/>
  </si>
  <si>
    <t>Front A-Arm - Lower</t>
    <phoneticPr fontId="0" type="noConversion"/>
  </si>
  <si>
    <t>Front A-Arm Assembly - Lower</t>
    <phoneticPr fontId="0" type="noConversion"/>
  </si>
  <si>
    <t>Front A-Arm - Upper</t>
    <phoneticPr fontId="0" type="noConversion"/>
  </si>
  <si>
    <t>Front A-Arm Assembly - Upper</t>
    <phoneticPr fontId="0" type="noConversion"/>
  </si>
  <si>
    <t>Rod - Rear</t>
    <phoneticPr fontId="0" type="noConversion"/>
  </si>
  <si>
    <t>Rear Spring</t>
    <phoneticPr fontId="0" type="noConversion"/>
  </si>
  <si>
    <t>Front Spring</t>
    <phoneticPr fontId="0" type="noConversion"/>
  </si>
  <si>
    <t>Rear Damper</t>
    <phoneticPr fontId="0" type="noConversion"/>
  </si>
  <si>
    <t>Front Damper</t>
    <phoneticPr fontId="0" type="noConversion"/>
  </si>
  <si>
    <t>Tie Rod</t>
    <phoneticPr fontId="0" type="noConversion"/>
  </si>
  <si>
    <t>Rod End - A</t>
    <phoneticPr fontId="0" type="noConversion"/>
  </si>
  <si>
    <t>Rod End - B</t>
    <phoneticPr fontId="0" type="noConversion"/>
  </si>
  <si>
    <t>Rod End - C</t>
    <phoneticPr fontId="0" type="noConversion"/>
  </si>
  <si>
    <t>Rod End - C</t>
    <phoneticPr fontId="0" type="noConversion"/>
  </si>
  <si>
    <t>Rod End- C</t>
    <phoneticPr fontId="0" type="noConversion"/>
  </si>
  <si>
    <t>Rod End - D</t>
    <phoneticPr fontId="0" type="noConversion"/>
  </si>
  <si>
    <t>Fuse</t>
    <phoneticPr fontId="0" type="noConversion"/>
  </si>
  <si>
    <t>Relay</t>
    <phoneticPr fontId="0" type="noConversion"/>
  </si>
  <si>
    <t>Seat</t>
    <phoneticPr fontId="0" type="noConversion"/>
  </si>
  <si>
    <t>Shield</t>
    <phoneticPr fontId="0" type="noConversion"/>
  </si>
  <si>
    <t>Mirror</t>
    <phoneticPr fontId="0" type="noConversion"/>
  </si>
  <si>
    <t>CV Joint</t>
    <phoneticPr fontId="0" type="noConversion"/>
  </si>
  <si>
    <t>Differential Bearing</t>
    <phoneticPr fontId="0" type="noConversion"/>
  </si>
  <si>
    <t>Differential Internal</t>
    <phoneticPr fontId="0" type="noConversion"/>
  </si>
  <si>
    <t>Hose Clamp</t>
    <phoneticPr fontId="0" type="noConversion"/>
  </si>
  <si>
    <t>Coolant Line</t>
    <phoneticPr fontId="0" type="noConversion"/>
  </si>
  <si>
    <t>Overflow Bottle</t>
    <phoneticPr fontId="0" type="noConversion"/>
  </si>
  <si>
    <t>Radiator Fan</t>
    <phoneticPr fontId="0" type="noConversion"/>
  </si>
  <si>
    <t>Fitting</t>
    <phoneticPr fontId="0" type="noConversion"/>
  </si>
  <si>
    <t>Engine Mount</t>
    <phoneticPr fontId="0" type="noConversion"/>
  </si>
  <si>
    <t>Final Assembly</t>
    <phoneticPr fontId="0" type="noConversion"/>
  </si>
  <si>
    <t>Front Pushrod</t>
    <phoneticPr fontId="0" type="noConversion"/>
  </si>
  <si>
    <t>Headrest</t>
    <phoneticPr fontId="0" type="noConversion"/>
  </si>
  <si>
    <t>Shifter Cable</t>
    <phoneticPr fontId="0" type="noConversion"/>
  </si>
  <si>
    <t>Sprocket</t>
    <phoneticPr fontId="0" type="noConversion"/>
  </si>
  <si>
    <t>Fuel Vent</t>
    <phoneticPr fontId="0" type="noConversion"/>
  </si>
  <si>
    <t>Throttle Body</t>
    <phoneticPr fontId="0" type="noConversion"/>
  </si>
  <si>
    <t>Turbocharger</t>
    <phoneticPr fontId="0" type="noConversion"/>
  </si>
  <si>
    <t>System</t>
    <phoneticPr fontId="0" type="noConversion"/>
  </si>
  <si>
    <t>Area</t>
    <phoneticPr fontId="0" type="noConversion"/>
  </si>
  <si>
    <t>Rear Pushrod</t>
    <phoneticPr fontId="0" type="noConversion"/>
  </si>
  <si>
    <t>Hydraulic Fluid Reservoir</t>
    <phoneticPr fontId="18"/>
  </si>
  <si>
    <t>Clevis</t>
    <phoneticPr fontId="18"/>
  </si>
  <si>
    <t>Brake Rotor Floating Pin</t>
    <phoneticPr fontId="18"/>
  </si>
  <si>
    <t>Front Brake Rotor</t>
    <phoneticPr fontId="18"/>
  </si>
  <si>
    <t>Rear Brake Rotor</t>
    <phoneticPr fontId="18"/>
  </si>
  <si>
    <t>Front Caliper</t>
    <phoneticPr fontId="18"/>
  </si>
  <si>
    <t>Front Brake Pad</t>
    <phoneticPr fontId="18"/>
  </si>
  <si>
    <t>Rear Caliper</t>
    <phoneticPr fontId="18"/>
  </si>
  <si>
    <t>Rear Brake Pad</t>
    <phoneticPr fontId="18"/>
  </si>
  <si>
    <t>Brake Line</t>
    <phoneticPr fontId="18"/>
  </si>
  <si>
    <t>Banjo Bolt</t>
    <phoneticPr fontId="18"/>
  </si>
  <si>
    <t>A1010</t>
    <phoneticPr fontId="0" type="noConversion"/>
  </si>
  <si>
    <t>A1020</t>
    <phoneticPr fontId="0" type="noConversion"/>
  </si>
  <si>
    <t>A1030</t>
  </si>
  <si>
    <t>A1040</t>
  </si>
  <si>
    <t>A1050</t>
  </si>
  <si>
    <t>A1060</t>
  </si>
  <si>
    <t>A1070</t>
  </si>
  <si>
    <t>A1080</t>
  </si>
  <si>
    <t>A1090</t>
  </si>
  <si>
    <t>A1100</t>
  </si>
  <si>
    <t>A1110</t>
  </si>
  <si>
    <t>A1120</t>
  </si>
  <si>
    <t>A1130</t>
  </si>
  <si>
    <t>A1140</t>
  </si>
  <si>
    <t>A1150</t>
  </si>
  <si>
    <t>A2010</t>
    <phoneticPr fontId="0" type="noConversion"/>
  </si>
  <si>
    <t>A2020</t>
    <phoneticPr fontId="18"/>
  </si>
  <si>
    <t>A2030</t>
  </si>
  <si>
    <t>A2040</t>
  </si>
  <si>
    <t>A2050</t>
  </si>
  <si>
    <t>A2060</t>
  </si>
  <si>
    <t>A2070</t>
  </si>
  <si>
    <t>A2080</t>
  </si>
  <si>
    <t>A2090</t>
  </si>
  <si>
    <t>A2100</t>
  </si>
  <si>
    <t>A2110</t>
  </si>
  <si>
    <t>A2120</t>
  </si>
  <si>
    <t>A2130</t>
  </si>
  <si>
    <t>A2140</t>
  </si>
  <si>
    <t>A2160</t>
    <phoneticPr fontId="18"/>
  </si>
  <si>
    <t>A2170</t>
  </si>
  <si>
    <t>A2180</t>
  </si>
  <si>
    <t>A2190</t>
  </si>
  <si>
    <t>A2200</t>
  </si>
  <si>
    <t>A2210</t>
  </si>
  <si>
    <t>A2220</t>
  </si>
  <si>
    <t>A2230</t>
  </si>
  <si>
    <t>A2240</t>
  </si>
  <si>
    <t>A2250</t>
  </si>
  <si>
    <t>A2260</t>
  </si>
  <si>
    <t>A2270</t>
  </si>
  <si>
    <t>A2280</t>
  </si>
  <si>
    <t>Intake Manifold</t>
    <phoneticPr fontId="18"/>
  </si>
  <si>
    <t>Exhaust Manifold</t>
    <phoneticPr fontId="18"/>
  </si>
  <si>
    <t>Muffler</t>
    <phoneticPr fontId="18"/>
  </si>
  <si>
    <t>Fuel Tank</t>
    <phoneticPr fontId="18"/>
  </si>
  <si>
    <t>Fuel Pump</t>
    <phoneticPr fontId="18"/>
  </si>
  <si>
    <t>A2150</t>
    <phoneticPr fontId="18"/>
  </si>
  <si>
    <t>Fuel Injector</t>
    <phoneticPr fontId="18"/>
  </si>
  <si>
    <t>Fuel Pressure Regulator</t>
    <phoneticPr fontId="18"/>
  </si>
  <si>
    <t>Fuel Line</t>
    <phoneticPr fontId="18"/>
  </si>
  <si>
    <t>Coolant</t>
    <phoneticPr fontId="0" type="noConversion"/>
  </si>
  <si>
    <t>Chain</t>
    <phoneticPr fontId="18"/>
  </si>
  <si>
    <t>Shield</t>
    <phoneticPr fontId="18"/>
  </si>
  <si>
    <t>Differential Mount</t>
    <phoneticPr fontId="18"/>
  </si>
  <si>
    <t>Differential Oil</t>
    <phoneticPr fontId="18"/>
  </si>
  <si>
    <t>A2290</t>
    <phoneticPr fontId="18"/>
  </si>
  <si>
    <t>A2300</t>
    <phoneticPr fontId="18"/>
  </si>
  <si>
    <t>A2310</t>
    <phoneticPr fontId="0" type="noConversion"/>
  </si>
  <si>
    <t>BR-MB</t>
    <phoneticPr fontId="18"/>
  </si>
  <si>
    <t>BR-CD</t>
    <phoneticPr fontId="18"/>
  </si>
  <si>
    <t>BR-LO</t>
    <phoneticPr fontId="18"/>
  </si>
  <si>
    <t>EN-EN</t>
    <phoneticPr fontId="18"/>
  </si>
  <si>
    <t>EN-IE</t>
    <phoneticPr fontId="18"/>
  </si>
  <si>
    <t>EN-FU</t>
    <phoneticPr fontId="18"/>
  </si>
  <si>
    <t>EN-CO</t>
    <phoneticPr fontId="18"/>
  </si>
  <si>
    <t>EN-DT</t>
    <phoneticPr fontId="18"/>
  </si>
  <si>
    <t>System Code</t>
    <phoneticPr fontId="0" type="noConversion"/>
  </si>
  <si>
    <t>FR-FR</t>
    <phoneticPr fontId="18"/>
  </si>
  <si>
    <t>FR-CA</t>
    <phoneticPr fontId="18"/>
  </si>
  <si>
    <t>Front Cowl</t>
    <phoneticPr fontId="0" type="noConversion"/>
  </si>
  <si>
    <t>Floor Pan</t>
    <phoneticPr fontId="0" type="noConversion"/>
  </si>
  <si>
    <t>Front Wing</t>
    <phoneticPr fontId="0" type="noConversion"/>
  </si>
  <si>
    <t>Rear Wing</t>
    <phoneticPr fontId="0" type="noConversion"/>
  </si>
  <si>
    <t>FR-PS</t>
    <phoneticPr fontId="18"/>
  </si>
  <si>
    <t>Accelerator Pedal</t>
    <phoneticPr fontId="18"/>
  </si>
  <si>
    <t>Brake Pedal</t>
    <phoneticPr fontId="18"/>
  </si>
  <si>
    <t>Clutch Pedal</t>
    <phoneticPr fontId="18"/>
  </si>
  <si>
    <t>Shifter</t>
    <phoneticPr fontId="18"/>
  </si>
  <si>
    <t>Shifter Cable</t>
    <phoneticPr fontId="18"/>
  </si>
  <si>
    <t>FR-FA</t>
    <phoneticPr fontId="18"/>
  </si>
  <si>
    <t>A3010</t>
    <phoneticPr fontId="0" type="noConversion"/>
  </si>
  <si>
    <t>A3020</t>
    <phoneticPr fontId="18"/>
  </si>
  <si>
    <t>A3030</t>
  </si>
  <si>
    <t>A3040</t>
  </si>
  <si>
    <t>A3050</t>
  </si>
  <si>
    <t>A3060</t>
  </si>
  <si>
    <t>A3070</t>
  </si>
  <si>
    <t>A3080</t>
  </si>
  <si>
    <t>A3090</t>
  </si>
  <si>
    <t>A3100</t>
  </si>
  <si>
    <t>A3110</t>
  </si>
  <si>
    <t>A3120</t>
  </si>
  <si>
    <t>A3130</t>
  </si>
  <si>
    <t>A3140</t>
  </si>
  <si>
    <t>A3150</t>
  </si>
  <si>
    <t>EL-WH</t>
    <phoneticPr fontId="18"/>
  </si>
  <si>
    <t>EL-DP</t>
    <phoneticPr fontId="18"/>
  </si>
  <si>
    <t>Dash Panel</t>
    <phoneticPr fontId="0" type="noConversion"/>
  </si>
  <si>
    <t>Display</t>
    <phoneticPr fontId="18"/>
  </si>
  <si>
    <t>ECU</t>
    <phoneticPr fontId="18"/>
  </si>
  <si>
    <t>CCM</t>
    <phoneticPr fontId="18"/>
  </si>
  <si>
    <t>Data Logger</t>
    <phoneticPr fontId="18"/>
  </si>
  <si>
    <t>EL-BO</t>
    <phoneticPr fontId="18"/>
  </si>
  <si>
    <t>Battery</t>
    <phoneticPr fontId="18"/>
  </si>
  <si>
    <t>MS</t>
    <phoneticPr fontId="0" type="noConversion"/>
  </si>
  <si>
    <t>A4010</t>
    <phoneticPr fontId="0" type="noConversion"/>
  </si>
  <si>
    <t>A4020</t>
    <phoneticPr fontId="18"/>
  </si>
  <si>
    <t>A4030</t>
  </si>
  <si>
    <t>A4040</t>
  </si>
  <si>
    <t>A4050</t>
  </si>
  <si>
    <t>A4060</t>
  </si>
  <si>
    <t>A4070</t>
  </si>
  <si>
    <t>A4080</t>
  </si>
  <si>
    <t>A4090</t>
  </si>
  <si>
    <t>A4100</t>
  </si>
  <si>
    <t>A4110</t>
  </si>
  <si>
    <t>A4120</t>
  </si>
  <si>
    <t>A4130</t>
  </si>
  <si>
    <t>A5010</t>
    <phoneticPr fontId="0" type="noConversion"/>
  </si>
  <si>
    <t>A5020</t>
    <phoneticPr fontId="18"/>
  </si>
  <si>
    <t>A5030</t>
  </si>
  <si>
    <t>A5040</t>
  </si>
  <si>
    <t>A5050</t>
  </si>
  <si>
    <t>A5060</t>
  </si>
  <si>
    <t>A5070</t>
  </si>
  <si>
    <t>A5080</t>
  </si>
  <si>
    <t>A5090</t>
  </si>
  <si>
    <t>ST-RA</t>
    <phoneticPr fontId="18"/>
  </si>
  <si>
    <t>ST-WS</t>
    <phoneticPr fontId="18"/>
  </si>
  <si>
    <t>A6010</t>
    <phoneticPr fontId="0" type="noConversion"/>
  </si>
  <si>
    <t>A6020</t>
    <phoneticPr fontId="0" type="noConversion"/>
  </si>
  <si>
    <t>A6030</t>
    <phoneticPr fontId="0" type="noConversion"/>
  </si>
  <si>
    <t>A6040</t>
    <phoneticPr fontId="0" type="noConversion"/>
  </si>
  <si>
    <t>A6050</t>
    <phoneticPr fontId="18"/>
  </si>
  <si>
    <t>SU-SD</t>
    <phoneticPr fontId="0" type="noConversion"/>
  </si>
  <si>
    <t>SU-AL</t>
    <phoneticPr fontId="0" type="noConversion"/>
  </si>
  <si>
    <t>SU-ST</t>
    <phoneticPr fontId="0" type="noConversion"/>
  </si>
  <si>
    <t>Front Suspension Stabilizer</t>
    <phoneticPr fontId="18"/>
  </si>
  <si>
    <t>Rear Suspension Stabilizer</t>
    <phoneticPr fontId="18"/>
  </si>
  <si>
    <t>A7010</t>
    <phoneticPr fontId="0" type="noConversion"/>
  </si>
  <si>
    <t>A7020</t>
    <phoneticPr fontId="18"/>
  </si>
  <si>
    <t>A7030</t>
  </si>
  <si>
    <t>A7040</t>
  </si>
  <si>
    <t>A7050</t>
  </si>
  <si>
    <t>A7060</t>
  </si>
  <si>
    <t>A7070</t>
  </si>
  <si>
    <t>A7080</t>
    <phoneticPr fontId="18"/>
  </si>
  <si>
    <t>A7090</t>
    <phoneticPr fontId="18"/>
  </si>
  <si>
    <t>A7100</t>
    <phoneticPr fontId="18"/>
  </si>
  <si>
    <t>A7110</t>
    <phoneticPr fontId="18"/>
  </si>
  <si>
    <t>A7120</t>
    <phoneticPr fontId="18"/>
  </si>
  <si>
    <t>A7130</t>
    <phoneticPr fontId="18"/>
  </si>
  <si>
    <t>A7140</t>
    <phoneticPr fontId="18"/>
  </si>
  <si>
    <t>A7150</t>
    <phoneticPr fontId="18"/>
  </si>
  <si>
    <t>A7160</t>
  </si>
  <si>
    <t>A7170</t>
  </si>
  <si>
    <t>Side Cowl - Right</t>
    <phoneticPr fontId="18"/>
  </si>
  <si>
    <t>Side Cowl - Left</t>
    <phoneticPr fontId="18"/>
  </si>
  <si>
    <t>Housing - CV Joint</t>
    <phoneticPr fontId="0" type="noConversion"/>
  </si>
  <si>
    <t>Tripod - CV Joint</t>
    <phoneticPr fontId="0" type="noConversion"/>
  </si>
  <si>
    <t>Boot - CV Joint</t>
    <phoneticPr fontId="0" type="noConversion"/>
  </si>
  <si>
    <t>Stub-shaft - CV Joint</t>
    <phoneticPr fontId="0" type="noConversion"/>
  </si>
  <si>
    <t>CV Joint</t>
    <phoneticPr fontId="0" type="noConversion"/>
  </si>
  <si>
    <t>WT</t>
    <phoneticPr fontId="0" type="noConversion"/>
  </si>
  <si>
    <t>A8010</t>
    <phoneticPr fontId="0" type="noConversion"/>
  </si>
  <si>
    <t>A8020</t>
    <phoneticPr fontId="0" type="noConversion"/>
  </si>
  <si>
    <t>A8030</t>
    <phoneticPr fontId="18"/>
  </si>
  <si>
    <t>A8040</t>
    <phoneticPr fontId="0" type="noConversion"/>
  </si>
  <si>
    <t>A8050</t>
    <phoneticPr fontId="0" type="noConversion"/>
  </si>
  <si>
    <t>A8060</t>
    <phoneticPr fontId="18"/>
  </si>
  <si>
    <t>Brake Light</t>
    <phoneticPr fontId="18"/>
  </si>
  <si>
    <t>A7090</t>
    <phoneticPr fontId="18"/>
  </si>
  <si>
    <t>Link to FCA Sheet</t>
    <phoneticPr fontId="18"/>
  </si>
  <si>
    <t>The cost of assemblies on this chart should not include the cost of the parts in the assembly but only the materials, processes, fasteners and tooling in the assembly level.</t>
    <phoneticPr fontId="0" type="noConversion"/>
  </si>
  <si>
    <t>Steering Rack Assembly</t>
  </si>
  <si>
    <t>Front Pushrod</t>
  </si>
  <si>
    <t>Rear Pushrod</t>
  </si>
  <si>
    <t>Wire Harness</t>
    <phoneticPr fontId="0" type="noConversion"/>
  </si>
  <si>
    <t>Driver’s Harness</t>
  </si>
  <si>
    <t>University of  FST</t>
    <phoneticPr fontId="0" type="noConversion"/>
  </si>
  <si>
    <t>FST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</si>
</sst>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0000"/>
    <numFmt numFmtId="179" formatCode="0_);[Red]\(0\)"/>
    <numFmt numFmtId="180" formatCode="#,##0.00_);[Red]\(#,##0.00\)"/>
  </numFmts>
  <fonts count="21" x14ac:knownFonts="1">
    <font>
      <sz val="11"/>
      <color theme="1"/>
      <name val="新細明體"/>
      <family val="3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sz val="7"/>
      <name val="Arial"/>
      <family val="2"/>
    </font>
    <font>
      <sz val="11"/>
      <color indexed="9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rgb="FF006100"/>
      <name val="新細明體"/>
      <family val="3"/>
      <charset val="128"/>
      <scheme val="minor"/>
    </font>
    <font>
      <sz val="11"/>
      <color theme="1"/>
      <name val="Arial"/>
      <family val="2"/>
    </font>
    <font>
      <b/>
      <i/>
      <sz val="11"/>
      <name val="Arial"/>
      <family val="2"/>
    </font>
    <font>
      <sz val="6"/>
      <name val="新細明體"/>
      <family val="3"/>
      <charset val="128"/>
      <scheme val="minor"/>
    </font>
    <font>
      <u/>
      <sz val="11"/>
      <color theme="10"/>
      <name val="新細明體"/>
      <family val="3"/>
      <charset val="128"/>
      <scheme val="minor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rgb="FFC6EFCE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/>
      <top/>
      <bottom/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176" fontId="15" fillId="14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176" fontId="1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4" applyFont="1"/>
    <xf numFmtId="0" fontId="1" fillId="0" borderId="0" xfId="4" applyFont="1" applyFill="1"/>
    <xf numFmtId="0" fontId="1" fillId="0" borderId="0" xfId="4" applyFont="1" applyProtection="1">
      <protection locked="0"/>
    </xf>
    <xf numFmtId="0" fontId="4" fillId="0" borderId="0" xfId="4" applyFont="1"/>
    <xf numFmtId="0" fontId="2" fillId="0" borderId="0" xfId="4" applyFont="1"/>
    <xf numFmtId="177" fontId="1" fillId="0" borderId="0" xfId="1" applyFont="1"/>
    <xf numFmtId="0" fontId="2" fillId="0" borderId="0" xfId="4" applyFont="1" applyProtection="1">
      <protection locked="0"/>
    </xf>
    <xf numFmtId="177" fontId="2" fillId="0" borderId="0" xfId="1" applyFont="1"/>
    <xf numFmtId="0" fontId="5" fillId="2" borderId="2" xfId="4" applyFont="1" applyFill="1" applyBorder="1" applyProtection="1">
      <protection locked="0"/>
    </xf>
    <xf numFmtId="18" fontId="5" fillId="2" borderId="2" xfId="4" applyNumberFormat="1" applyFont="1" applyFill="1" applyBorder="1" applyAlignment="1" applyProtection="1">
      <protection locked="0"/>
    </xf>
    <xf numFmtId="0" fontId="5" fillId="2" borderId="2" xfId="4" applyFont="1" applyFill="1" applyBorder="1" applyAlignment="1">
      <alignment horizontal="center"/>
    </xf>
    <xf numFmtId="0" fontId="5" fillId="0" borderId="3" xfId="4" applyFont="1" applyFill="1" applyBorder="1" applyProtection="1">
      <protection locked="0"/>
    </xf>
    <xf numFmtId="18" fontId="5" fillId="0" borderId="3" xfId="4" quotePrefix="1" applyNumberFormat="1" applyFont="1" applyFill="1" applyBorder="1" applyAlignment="1" applyProtection="1">
      <protection locked="0"/>
    </xf>
    <xf numFmtId="177" fontId="5" fillId="0" borderId="3" xfId="1" applyFont="1" applyFill="1" applyBorder="1" applyProtection="1">
      <protection locked="0"/>
    </xf>
    <xf numFmtId="0" fontId="5" fillId="0" borderId="3" xfId="4" applyFont="1" applyFill="1" applyBorder="1" applyAlignment="1">
      <alignment horizontal="center"/>
    </xf>
    <xf numFmtId="0" fontId="5" fillId="3" borderId="2" xfId="4" applyFont="1" applyFill="1" applyBorder="1" applyProtection="1">
      <protection locked="0"/>
    </xf>
    <xf numFmtId="18" fontId="5" fillId="3" borderId="2" xfId="4" applyNumberFormat="1" applyFont="1" applyFill="1" applyBorder="1" applyAlignment="1" applyProtection="1">
      <protection locked="0"/>
    </xf>
    <xf numFmtId="177" fontId="5" fillId="3" borderId="2" xfId="1" applyFont="1" applyFill="1" applyBorder="1" applyProtection="1">
      <protection locked="0"/>
    </xf>
    <xf numFmtId="0" fontId="5" fillId="3" borderId="2" xfId="4" applyFont="1" applyFill="1" applyBorder="1" applyAlignment="1">
      <alignment horizontal="center"/>
    </xf>
    <xf numFmtId="11" fontId="5" fillId="3" borderId="2" xfId="4" applyNumberFormat="1" applyFont="1" applyFill="1" applyBorder="1" applyAlignment="1" applyProtection="1">
      <protection locked="0"/>
    </xf>
    <xf numFmtId="18" fontId="5" fillId="0" borderId="3" xfId="4" applyNumberFormat="1" applyFont="1" applyFill="1" applyBorder="1" applyAlignment="1" applyProtection="1">
      <protection locked="0"/>
    </xf>
    <xf numFmtId="0" fontId="5" fillId="4" borderId="2" xfId="4" applyFont="1" applyFill="1" applyBorder="1" applyProtection="1">
      <protection locked="0"/>
    </xf>
    <xf numFmtId="18" fontId="5" fillId="4" borderId="2" xfId="4" applyNumberFormat="1" applyFont="1" applyFill="1" applyBorder="1" applyAlignment="1" applyProtection="1">
      <protection locked="0"/>
    </xf>
    <xf numFmtId="177" fontId="5" fillId="4" borderId="2" xfId="1" applyFont="1" applyFill="1" applyBorder="1" applyProtection="1">
      <protection locked="0"/>
    </xf>
    <xf numFmtId="0" fontId="5" fillId="4" borderId="2" xfId="4" applyFont="1" applyFill="1" applyBorder="1" applyAlignment="1">
      <alignment horizontal="center"/>
    </xf>
    <xf numFmtId="11" fontId="5" fillId="4" borderId="2" xfId="4" applyNumberFormat="1" applyFont="1" applyFill="1" applyBorder="1" applyAlignment="1" applyProtection="1">
      <protection locked="0"/>
    </xf>
    <xf numFmtId="0" fontId="5" fillId="5" borderId="2" xfId="4" applyFont="1" applyFill="1" applyBorder="1" applyProtection="1">
      <protection locked="0"/>
    </xf>
    <xf numFmtId="18" fontId="5" fillId="5" borderId="2" xfId="4" applyNumberFormat="1" applyFont="1" applyFill="1" applyBorder="1" applyAlignment="1" applyProtection="1">
      <protection locked="0"/>
    </xf>
    <xf numFmtId="177" fontId="5" fillId="5" borderId="2" xfId="1" applyFont="1" applyFill="1" applyBorder="1" applyProtection="1">
      <protection locked="0"/>
    </xf>
    <xf numFmtId="0" fontId="5" fillId="5" borderId="2" xfId="4" applyFont="1" applyFill="1" applyBorder="1" applyAlignment="1">
      <alignment horizontal="center"/>
    </xf>
    <xf numFmtId="11" fontId="5" fillId="5" borderId="2" xfId="4" applyNumberFormat="1" applyFont="1" applyFill="1" applyBorder="1" applyAlignment="1" applyProtection="1">
      <protection locked="0"/>
    </xf>
    <xf numFmtId="0" fontId="5" fillId="6" borderId="2" xfId="4" applyFont="1" applyFill="1" applyBorder="1" applyProtection="1">
      <protection locked="0"/>
    </xf>
    <xf numFmtId="18" fontId="5" fillId="6" borderId="2" xfId="4" applyNumberFormat="1" applyFont="1" applyFill="1" applyBorder="1" applyAlignment="1" applyProtection="1">
      <protection locked="0"/>
    </xf>
    <xf numFmtId="177" fontId="5" fillId="6" borderId="2" xfId="1" applyFont="1" applyFill="1" applyBorder="1" applyProtection="1">
      <protection locked="0"/>
    </xf>
    <xf numFmtId="0" fontId="5" fillId="6" borderId="2" xfId="4" applyFont="1" applyFill="1" applyBorder="1" applyAlignment="1">
      <alignment horizontal="center"/>
    </xf>
    <xf numFmtId="0" fontId="5" fillId="7" borderId="2" xfId="4" applyFont="1" applyFill="1" applyBorder="1" applyProtection="1">
      <protection locked="0"/>
    </xf>
    <xf numFmtId="18" fontId="5" fillId="7" borderId="2" xfId="4" applyNumberFormat="1" applyFont="1" applyFill="1" applyBorder="1" applyAlignment="1" applyProtection="1">
      <protection locked="0"/>
    </xf>
    <xf numFmtId="177" fontId="5" fillId="7" borderId="2" xfId="1" applyFont="1" applyFill="1" applyBorder="1" applyProtection="1">
      <protection locked="0"/>
    </xf>
    <xf numFmtId="0" fontId="5" fillId="7" borderId="2" xfId="4" applyFont="1" applyFill="1" applyBorder="1" applyAlignment="1">
      <alignment horizontal="center"/>
    </xf>
    <xf numFmtId="11" fontId="5" fillId="7" borderId="2" xfId="4" applyNumberFormat="1" applyFont="1" applyFill="1" applyBorder="1" applyAlignment="1" applyProtection="1">
      <protection locked="0"/>
    </xf>
    <xf numFmtId="0" fontId="5" fillId="8" borderId="2" xfId="4" applyFont="1" applyFill="1" applyBorder="1" applyProtection="1">
      <protection locked="0"/>
    </xf>
    <xf numFmtId="18" fontId="5" fillId="8" borderId="2" xfId="4" applyNumberFormat="1" applyFont="1" applyFill="1" applyBorder="1" applyAlignment="1" applyProtection="1">
      <protection locked="0"/>
    </xf>
    <xf numFmtId="177" fontId="5" fillId="8" borderId="2" xfId="1" applyFont="1" applyFill="1" applyBorder="1" applyProtection="1">
      <protection locked="0"/>
    </xf>
    <xf numFmtId="0" fontId="5" fillId="8" borderId="2" xfId="4" applyFont="1" applyFill="1" applyBorder="1" applyAlignment="1">
      <alignment horizontal="center"/>
    </xf>
    <xf numFmtId="11" fontId="5" fillId="8" borderId="2" xfId="4" applyNumberFormat="1" applyFont="1" applyFill="1" applyBorder="1" applyAlignment="1" applyProtection="1">
      <protection locked="0"/>
    </xf>
    <xf numFmtId="0" fontId="5" fillId="9" borderId="2" xfId="4" applyFont="1" applyFill="1" applyBorder="1" applyProtection="1">
      <protection locked="0"/>
    </xf>
    <xf numFmtId="18" fontId="5" fillId="9" borderId="2" xfId="4" applyNumberFormat="1" applyFont="1" applyFill="1" applyBorder="1" applyAlignment="1" applyProtection="1">
      <protection locked="0"/>
    </xf>
    <xf numFmtId="177" fontId="5" fillId="9" borderId="2" xfId="1" applyFont="1" applyFill="1" applyBorder="1" applyProtection="1">
      <protection locked="0"/>
    </xf>
    <xf numFmtId="0" fontId="5" fillId="9" borderId="2" xfId="4" applyFont="1" applyFill="1" applyBorder="1" applyAlignment="1">
      <alignment horizontal="center"/>
    </xf>
    <xf numFmtId="11" fontId="5" fillId="9" borderId="2" xfId="4" applyNumberFormat="1" applyFont="1" applyFill="1" applyBorder="1" applyAlignment="1" applyProtection="1">
      <protection locked="0"/>
    </xf>
    <xf numFmtId="0" fontId="6" fillId="0" borderId="4" xfId="4" applyFont="1" applyBorder="1" applyAlignment="1">
      <alignment horizontal="center" wrapText="1"/>
    </xf>
    <xf numFmtId="177" fontId="6" fillId="0" borderId="4" xfId="1" applyFont="1" applyBorder="1" applyAlignment="1">
      <alignment horizontal="center" wrapText="1"/>
    </xf>
    <xf numFmtId="2" fontId="6" fillId="0" borderId="4" xfId="4" applyNumberFormat="1" applyFont="1" applyBorder="1" applyAlignment="1">
      <alignment horizontal="center" wrapText="1"/>
    </xf>
    <xf numFmtId="0" fontId="8" fillId="0" borderId="0" xfId="4" applyFont="1"/>
    <xf numFmtId="0" fontId="5" fillId="2" borderId="2" xfId="4" applyFont="1" applyFill="1" applyBorder="1" applyAlignment="1">
      <alignment horizontal="left"/>
    </xf>
    <xf numFmtId="0" fontId="5" fillId="0" borderId="3" xfId="4" applyFont="1" applyFill="1" applyBorder="1" applyAlignment="1">
      <alignment horizontal="left"/>
    </xf>
    <xf numFmtId="0" fontId="5" fillId="3" borderId="2" xfId="4" applyFont="1" applyFill="1" applyBorder="1" applyAlignment="1">
      <alignment horizontal="left"/>
    </xf>
    <xf numFmtId="0" fontId="5" fillId="4" borderId="2" xfId="4" applyFont="1" applyFill="1" applyBorder="1" applyAlignment="1">
      <alignment horizontal="left"/>
    </xf>
    <xf numFmtId="0" fontId="5" fillId="5" borderId="2" xfId="4" applyFont="1" applyFill="1" applyBorder="1" applyAlignment="1">
      <alignment horizontal="left"/>
    </xf>
    <xf numFmtId="0" fontId="5" fillId="6" borderId="2" xfId="4" applyFont="1" applyFill="1" applyBorder="1" applyAlignment="1">
      <alignment horizontal="left"/>
    </xf>
    <xf numFmtId="0" fontId="5" fillId="7" borderId="2" xfId="4" applyFont="1" applyFill="1" applyBorder="1" applyAlignment="1">
      <alignment horizontal="left"/>
    </xf>
    <xf numFmtId="0" fontId="5" fillId="8" borderId="2" xfId="4" applyFont="1" applyFill="1" applyBorder="1" applyAlignment="1">
      <alignment horizontal="left"/>
    </xf>
    <xf numFmtId="0" fontId="5" fillId="9" borderId="2" xfId="4" applyFont="1" applyFill="1" applyBorder="1" applyAlignment="1">
      <alignment horizontal="left"/>
    </xf>
    <xf numFmtId="0" fontId="3" fillId="0" borderId="0" xfId="4" applyFont="1"/>
    <xf numFmtId="178" fontId="5" fillId="3" borderId="2" xfId="4" applyNumberFormat="1" applyFont="1" applyFill="1" applyBorder="1" applyAlignment="1" applyProtection="1">
      <protection locked="0"/>
    </xf>
    <xf numFmtId="178" fontId="5" fillId="2" borderId="2" xfId="4" applyNumberFormat="1" applyFont="1" applyFill="1" applyBorder="1" applyAlignment="1" applyProtection="1">
      <protection locked="0"/>
    </xf>
    <xf numFmtId="0" fontId="1" fillId="0" borderId="0" xfId="4"/>
    <xf numFmtId="0" fontId="1" fillId="0" borderId="0" xfId="4" applyAlignment="1">
      <alignment horizontal="right"/>
    </xf>
    <xf numFmtId="0" fontId="1" fillId="2" borderId="0" xfId="4" applyFill="1" applyBorder="1"/>
    <xf numFmtId="176" fontId="14" fillId="2" borderId="0" xfId="3" applyFont="1" applyFill="1" applyBorder="1"/>
    <xf numFmtId="2" fontId="1" fillId="0" borderId="0" xfId="4" applyNumberFormat="1" applyFont="1" applyFill="1"/>
    <xf numFmtId="176" fontId="1" fillId="0" borderId="0" xfId="4" applyNumberFormat="1"/>
    <xf numFmtId="177" fontId="5" fillId="15" borderId="2" xfId="1" applyFont="1" applyFill="1" applyBorder="1" applyProtection="1">
      <protection locked="0"/>
    </xf>
    <xf numFmtId="0" fontId="10" fillId="0" borderId="0" xfId="4" applyFont="1" applyAlignment="1">
      <alignment horizontal="center"/>
    </xf>
    <xf numFmtId="18" fontId="5" fillId="2" borderId="2" xfId="4" applyNumberFormat="1" applyFont="1" applyFill="1" applyBorder="1" applyAlignment="1" applyProtection="1">
      <alignment horizontal="center"/>
      <protection locked="0"/>
    </xf>
    <xf numFmtId="18" fontId="5" fillId="0" borderId="3" xfId="4" quotePrefix="1" applyNumberFormat="1" applyFont="1" applyFill="1" applyBorder="1" applyAlignment="1" applyProtection="1">
      <alignment horizontal="center"/>
      <protection locked="0"/>
    </xf>
    <xf numFmtId="18" fontId="5" fillId="3" borderId="2" xfId="4" applyNumberFormat="1" applyFont="1" applyFill="1" applyBorder="1" applyAlignment="1" applyProtection="1">
      <alignment horizontal="center"/>
      <protection locked="0"/>
    </xf>
    <xf numFmtId="18" fontId="5" fillId="0" borderId="3" xfId="4" applyNumberFormat="1" applyFont="1" applyFill="1" applyBorder="1" applyAlignment="1" applyProtection="1">
      <alignment horizontal="center"/>
      <protection locked="0"/>
    </xf>
    <xf numFmtId="18" fontId="5" fillId="4" borderId="2" xfId="4" applyNumberFormat="1" applyFont="1" applyFill="1" applyBorder="1" applyAlignment="1" applyProtection="1">
      <alignment horizontal="center"/>
      <protection locked="0"/>
    </xf>
    <xf numFmtId="18" fontId="5" fillId="5" borderId="2" xfId="4" applyNumberFormat="1" applyFont="1" applyFill="1" applyBorder="1" applyAlignment="1" applyProtection="1">
      <alignment horizontal="center"/>
      <protection locked="0"/>
    </xf>
    <xf numFmtId="18" fontId="5" fillId="6" borderId="2" xfId="4" applyNumberFormat="1" applyFont="1" applyFill="1" applyBorder="1" applyAlignment="1" applyProtection="1">
      <alignment horizontal="center"/>
      <protection locked="0"/>
    </xf>
    <xf numFmtId="18" fontId="5" fillId="7" borderId="2" xfId="4" applyNumberFormat="1" applyFont="1" applyFill="1" applyBorder="1" applyAlignment="1" applyProtection="1">
      <alignment horizontal="center"/>
      <protection locked="0"/>
    </xf>
    <xf numFmtId="18" fontId="5" fillId="8" borderId="2" xfId="4" applyNumberFormat="1" applyFont="1" applyFill="1" applyBorder="1" applyAlignment="1" applyProtection="1">
      <alignment horizontal="center"/>
      <protection locked="0"/>
    </xf>
    <xf numFmtId="18" fontId="5" fillId="9" borderId="2" xfId="4" applyNumberFormat="1" applyFont="1" applyFill="1" applyBorder="1" applyAlignment="1" applyProtection="1">
      <alignment horizontal="center"/>
      <protection locked="0"/>
    </xf>
    <xf numFmtId="0" fontId="1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178" fontId="5" fillId="16" borderId="2" xfId="4" applyNumberFormat="1" applyFont="1" applyFill="1" applyBorder="1" applyAlignment="1" applyProtection="1">
      <protection locked="0"/>
    </xf>
    <xf numFmtId="178" fontId="5" fillId="17" borderId="2" xfId="4" applyNumberFormat="1" applyFont="1" applyFill="1" applyBorder="1" applyAlignment="1" applyProtection="1">
      <protection locked="0"/>
    </xf>
    <xf numFmtId="0" fontId="16" fillId="0" borderId="0" xfId="0" applyFont="1" applyAlignment="1">
      <alignment horizontal="center"/>
    </xf>
    <xf numFmtId="0" fontId="16" fillId="0" borderId="0" xfId="0" applyFont="1"/>
    <xf numFmtId="0" fontId="7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0" borderId="0" xfId="0" applyFont="1" applyFill="1"/>
    <xf numFmtId="18" fontId="5" fillId="18" borderId="2" xfId="4" applyNumberFormat="1" applyFont="1" applyFill="1" applyBorder="1" applyAlignment="1" applyProtection="1">
      <protection locked="0"/>
    </xf>
    <xf numFmtId="178" fontId="5" fillId="18" borderId="2" xfId="4" applyNumberFormat="1" applyFont="1" applyFill="1" applyBorder="1" applyAlignment="1" applyProtection="1">
      <protection locked="0"/>
    </xf>
    <xf numFmtId="179" fontId="5" fillId="15" borderId="2" xfId="4" applyNumberFormat="1" applyFont="1" applyFill="1" applyBorder="1" applyAlignment="1" applyProtection="1">
      <alignment horizontal="right"/>
      <protection locked="0"/>
    </xf>
    <xf numFmtId="179" fontId="5" fillId="0" borderId="3" xfId="4" applyNumberFormat="1" applyFont="1" applyFill="1" applyBorder="1" applyAlignment="1" applyProtection="1">
      <alignment horizontal="right"/>
      <protection locked="0"/>
    </xf>
    <xf numFmtId="179" fontId="5" fillId="3" borderId="2" xfId="4" applyNumberFormat="1" applyFont="1" applyFill="1" applyBorder="1" applyAlignment="1" applyProtection="1">
      <alignment horizontal="right"/>
      <protection locked="0"/>
    </xf>
    <xf numFmtId="179" fontId="5" fillId="4" borderId="2" xfId="4" applyNumberFormat="1" applyFont="1" applyFill="1" applyBorder="1" applyAlignment="1" applyProtection="1">
      <alignment horizontal="right"/>
      <protection locked="0"/>
    </xf>
    <xf numFmtId="179" fontId="5" fillId="5" borderId="2" xfId="4" applyNumberFormat="1" applyFont="1" applyFill="1" applyBorder="1" applyAlignment="1" applyProtection="1">
      <alignment horizontal="right"/>
      <protection locked="0"/>
    </xf>
    <xf numFmtId="179" fontId="5" fillId="6" borderId="2" xfId="4" applyNumberFormat="1" applyFont="1" applyFill="1" applyBorder="1" applyAlignment="1" applyProtection="1">
      <alignment horizontal="right"/>
      <protection locked="0"/>
    </xf>
    <xf numFmtId="179" fontId="5" fillId="7" borderId="2" xfId="4" applyNumberFormat="1" applyFont="1" applyFill="1" applyBorder="1" applyAlignment="1" applyProtection="1">
      <alignment horizontal="right"/>
      <protection locked="0"/>
    </xf>
    <xf numFmtId="179" fontId="5" fillId="8" borderId="2" xfId="4" applyNumberFormat="1" applyFont="1" applyFill="1" applyBorder="1" applyAlignment="1" applyProtection="1">
      <alignment horizontal="right"/>
      <protection locked="0"/>
    </xf>
    <xf numFmtId="179" fontId="5" fillId="9" borderId="2" xfId="4" applyNumberFormat="1" applyFont="1" applyFill="1" applyBorder="1" applyAlignment="1" applyProtection="1">
      <alignment horizontal="right"/>
      <protection locked="0"/>
    </xf>
    <xf numFmtId="180" fontId="5" fillId="0" borderId="3" xfId="4" applyNumberFormat="1" applyFont="1" applyFill="1" applyBorder="1" applyAlignment="1">
      <alignment horizontal="right" wrapText="1"/>
    </xf>
    <xf numFmtId="180" fontId="5" fillId="0" borderId="3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 applyProtection="1">
      <alignment horizontal="right"/>
      <protection locked="0"/>
    </xf>
    <xf numFmtId="180" fontId="5" fillId="15" borderId="2" xfId="4" applyNumberFormat="1" applyFont="1" applyFill="1" applyBorder="1" applyAlignment="1" applyProtection="1">
      <alignment horizontal="right"/>
      <protection locked="0"/>
    </xf>
    <xf numFmtId="180" fontId="5" fillId="3" borderId="2" xfId="4" applyNumberFormat="1" applyFont="1" applyFill="1" applyBorder="1" applyAlignment="1" applyProtection="1">
      <alignment horizontal="right"/>
      <protection locked="0"/>
    </xf>
    <xf numFmtId="180" fontId="5" fillId="4" borderId="2" xfId="4" applyNumberFormat="1" applyFont="1" applyFill="1" applyBorder="1" applyAlignment="1" applyProtection="1">
      <alignment horizontal="right"/>
      <protection locked="0"/>
    </xf>
    <xf numFmtId="180" fontId="5" fillId="5" borderId="2" xfId="4" applyNumberFormat="1" applyFont="1" applyFill="1" applyBorder="1" applyAlignment="1" applyProtection="1">
      <alignment horizontal="right"/>
      <protection locked="0"/>
    </xf>
    <xf numFmtId="180" fontId="5" fillId="6" borderId="2" xfId="4" applyNumberFormat="1" applyFont="1" applyFill="1" applyBorder="1" applyAlignment="1" applyProtection="1">
      <alignment horizontal="right"/>
      <protection locked="0"/>
    </xf>
    <xf numFmtId="180" fontId="5" fillId="7" borderId="2" xfId="4" applyNumberFormat="1" applyFont="1" applyFill="1" applyBorder="1" applyAlignment="1" applyProtection="1">
      <alignment horizontal="right"/>
      <protection locked="0"/>
    </xf>
    <xf numFmtId="180" fontId="5" fillId="9" borderId="2" xfId="4" applyNumberFormat="1" applyFont="1" applyFill="1" applyBorder="1" applyAlignment="1" applyProtection="1">
      <alignment horizontal="right"/>
      <protection locked="0"/>
    </xf>
    <xf numFmtId="180" fontId="5" fillId="15" borderId="2" xfId="4" applyNumberFormat="1" applyFont="1" applyFill="1" applyBorder="1" applyAlignment="1">
      <alignment horizontal="right"/>
    </xf>
    <xf numFmtId="180" fontId="5" fillId="3" borderId="2" xfId="4" applyNumberFormat="1" applyFont="1" applyFill="1" applyBorder="1" applyAlignment="1">
      <alignment horizontal="right"/>
    </xf>
    <xf numFmtId="180" fontId="5" fillId="4" borderId="2" xfId="4" applyNumberFormat="1" applyFont="1" applyFill="1" applyBorder="1" applyAlignment="1">
      <alignment horizontal="right"/>
    </xf>
    <xf numFmtId="180" fontId="5" fillId="5" borderId="2" xfId="4" applyNumberFormat="1" applyFont="1" applyFill="1" applyBorder="1" applyAlignment="1">
      <alignment horizontal="right"/>
    </xf>
    <xf numFmtId="180" fontId="5" fillId="6" borderId="2" xfId="4" applyNumberFormat="1" applyFont="1" applyFill="1" applyBorder="1" applyAlignment="1">
      <alignment horizontal="right"/>
    </xf>
    <xf numFmtId="180" fontId="5" fillId="7" borderId="2" xfId="4" applyNumberFormat="1" applyFont="1" applyFill="1" applyBorder="1" applyAlignment="1">
      <alignment horizontal="right"/>
    </xf>
    <xf numFmtId="180" fontId="5" fillId="8" borderId="2" xfId="4" applyNumberFormat="1" applyFont="1" applyFill="1" applyBorder="1" applyAlignment="1">
      <alignment horizontal="right"/>
    </xf>
    <xf numFmtId="180" fontId="5" fillId="9" borderId="2" xfId="4" applyNumberFormat="1" applyFont="1" applyFill="1" applyBorder="1" applyAlignment="1">
      <alignment horizontal="right"/>
    </xf>
    <xf numFmtId="0" fontId="17" fillId="0" borderId="0" xfId="4" applyFont="1" applyAlignment="1"/>
    <xf numFmtId="0" fontId="1" fillId="2" borderId="0" xfId="4" applyFill="1" applyBorder="1" applyAlignment="1">
      <alignment horizontal="center"/>
    </xf>
    <xf numFmtId="0" fontId="13" fillId="10" borderId="0" xfId="4" applyFont="1" applyFill="1" applyBorder="1"/>
    <xf numFmtId="176" fontId="13" fillId="10" borderId="0" xfId="3" applyFont="1" applyFill="1" applyBorder="1"/>
    <xf numFmtId="0" fontId="9" fillId="10" borderId="3" xfId="4" applyFont="1" applyFill="1" applyBorder="1" applyAlignment="1">
      <alignment horizontal="left"/>
    </xf>
    <xf numFmtId="0" fontId="6" fillId="0" borderId="4" xfId="4" applyFont="1" applyBorder="1" applyAlignment="1">
      <alignment horizontal="center"/>
    </xf>
    <xf numFmtId="0" fontId="7" fillId="10" borderId="3" xfId="4" applyFont="1" applyFill="1" applyBorder="1" applyProtection="1">
      <protection locked="0"/>
    </xf>
    <xf numFmtId="0" fontId="7" fillId="10" borderId="3" xfId="4" applyFont="1" applyFill="1" applyBorder="1"/>
    <xf numFmtId="0" fontId="9" fillId="10" borderId="3" xfId="4" applyFont="1" applyFill="1" applyBorder="1"/>
    <xf numFmtId="0" fontId="7" fillId="10" borderId="3" xfId="4" applyFont="1" applyFill="1" applyBorder="1" applyAlignment="1">
      <alignment horizontal="center"/>
    </xf>
    <xf numFmtId="177" fontId="7" fillId="10" borderId="3" xfId="1" applyFont="1" applyFill="1" applyBorder="1"/>
    <xf numFmtId="180" fontId="7" fillId="10" borderId="3" xfId="1" applyNumberFormat="1" applyFont="1" applyFill="1" applyBorder="1" applyAlignment="1">
      <alignment horizontal="right"/>
    </xf>
    <xf numFmtId="0" fontId="2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0" xfId="4" applyFont="1" applyBorder="1" applyAlignment="1">
      <alignment horizontal="center" wrapText="1"/>
    </xf>
    <xf numFmtId="0" fontId="1" fillId="3" borderId="0" xfId="4" applyFill="1" applyBorder="1" applyAlignment="1">
      <alignment horizontal="center"/>
    </xf>
    <xf numFmtId="0" fontId="1" fillId="3" borderId="0" xfId="4" applyFill="1" applyBorder="1"/>
    <xf numFmtId="176" fontId="14" fillId="3" borderId="0" xfId="5" applyFont="1" applyFill="1" applyBorder="1"/>
    <xf numFmtId="0" fontId="1" fillId="4" borderId="0" xfId="4" applyFill="1" applyBorder="1" applyAlignment="1">
      <alignment horizontal="center"/>
    </xf>
    <xf numFmtId="0" fontId="1" fillId="4" borderId="0" xfId="4" applyFill="1" applyBorder="1"/>
    <xf numFmtId="176" fontId="14" fillId="4" borderId="0" xfId="5" applyFont="1" applyFill="1" applyBorder="1"/>
    <xf numFmtId="0" fontId="1" fillId="5" borderId="0" xfId="4" applyFill="1" applyBorder="1" applyAlignment="1">
      <alignment horizontal="center"/>
    </xf>
    <xf numFmtId="0" fontId="1" fillId="5" borderId="0" xfId="4" applyFill="1" applyBorder="1"/>
    <xf numFmtId="176" fontId="14" fillId="5" borderId="0" xfId="5" applyFont="1" applyFill="1" applyBorder="1"/>
    <xf numFmtId="0" fontId="1" fillId="11" borderId="0" xfId="4" applyFill="1" applyBorder="1" applyAlignment="1">
      <alignment horizontal="center"/>
    </xf>
    <xf numFmtId="0" fontId="1" fillId="11" borderId="0" xfId="4" applyFill="1" applyBorder="1"/>
    <xf numFmtId="176" fontId="14" fillId="11" borderId="0" xfId="5" applyFont="1" applyFill="1" applyBorder="1"/>
    <xf numFmtId="0" fontId="1" fillId="7" borderId="0" xfId="4" applyFill="1" applyBorder="1" applyAlignment="1">
      <alignment horizontal="center"/>
    </xf>
    <xf numFmtId="0" fontId="1" fillId="7" borderId="0" xfId="4" applyFill="1" applyBorder="1"/>
    <xf numFmtId="176" fontId="14" fillId="7" borderId="0" xfId="5" applyFont="1" applyFill="1" applyBorder="1"/>
    <xf numFmtId="0" fontId="1" fillId="8" borderId="0" xfId="4" applyFill="1" applyBorder="1" applyAlignment="1">
      <alignment horizontal="center"/>
    </xf>
    <xf numFmtId="0" fontId="1" fillId="8" borderId="0" xfId="4" applyFill="1" applyBorder="1"/>
    <xf numFmtId="176" fontId="14" fillId="8" borderId="0" xfId="5" applyFont="1" applyFill="1" applyBorder="1"/>
    <xf numFmtId="0" fontId="1" fillId="9" borderId="0" xfId="4" applyFill="1" applyBorder="1" applyAlignment="1">
      <alignment horizontal="center"/>
    </xf>
    <xf numFmtId="0" fontId="1" fillId="9" borderId="0" xfId="4" applyFill="1" applyBorder="1"/>
    <xf numFmtId="176" fontId="14" fillId="9" borderId="0" xfId="5" applyFont="1" applyFill="1" applyBorder="1"/>
    <xf numFmtId="0" fontId="1" fillId="0" borderId="0" xfId="4" applyBorder="1"/>
    <xf numFmtId="0" fontId="7" fillId="13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 shrinkToFit="1"/>
    </xf>
    <xf numFmtId="0" fontId="7" fillId="13" borderId="0" xfId="0" applyFont="1" applyFill="1" applyBorder="1" applyAlignment="1">
      <alignment vertical="center"/>
    </xf>
    <xf numFmtId="2" fontId="16" fillId="12" borderId="5" xfId="0" quotePrefix="1" applyNumberFormat="1" applyFont="1" applyFill="1" applyBorder="1" applyAlignment="1">
      <alignment horizontal="right" vertical="center"/>
    </xf>
    <xf numFmtId="0" fontId="19" fillId="8" borderId="2" xfId="6" applyFill="1" applyBorder="1" applyAlignment="1">
      <alignment horizontal="center"/>
    </xf>
    <xf numFmtId="0" fontId="20" fillId="0" borderId="4" xfId="4" applyFont="1" applyBorder="1" applyAlignment="1">
      <alignment horizontal="center" wrapText="1"/>
    </xf>
    <xf numFmtId="0" fontId="12" fillId="0" borderId="0" xfId="4" applyFont="1" applyAlignment="1">
      <alignment horizontal="center" vertical="top" wrapText="1"/>
    </xf>
    <xf numFmtId="0" fontId="2" fillId="0" borderId="0" xfId="4" applyFont="1" applyAlignment="1">
      <alignment horizontal="center" wrapText="1"/>
    </xf>
    <xf numFmtId="0" fontId="1" fillId="0" borderId="0" xfId="4" applyAlignment="1">
      <alignment horizontal="center" vertical="top"/>
    </xf>
    <xf numFmtId="0" fontId="16" fillId="12" borderId="7" xfId="0" applyFont="1" applyFill="1" applyBorder="1" applyAlignment="1">
      <alignment horizontal="left" vertical="center"/>
    </xf>
    <xf numFmtId="0" fontId="16" fillId="12" borderId="0" xfId="0" applyFont="1" applyFill="1" applyBorder="1" applyAlignment="1">
      <alignment horizontal="left" vertical="center"/>
    </xf>
    <xf numFmtId="0" fontId="16" fillId="12" borderId="7" xfId="0" quotePrefix="1" applyFont="1" applyFill="1" applyBorder="1" applyAlignment="1">
      <alignment horizontal="left" vertical="center"/>
    </xf>
    <xf numFmtId="0" fontId="16" fillId="12" borderId="0" xfId="0" quotePrefix="1" applyFont="1" applyFill="1" applyBorder="1" applyAlignment="1">
      <alignment horizontal="left" vertical="center"/>
    </xf>
  </cellXfs>
  <cellStyles count="7">
    <cellStyle name="Comma 2" xfId="1"/>
    <cellStyle name="Cost_Green" xfId="2"/>
    <cellStyle name="Currency 2" xfId="3"/>
    <cellStyle name="Normal 2" xfId="4"/>
    <cellStyle name="一般" xfId="0" builtinId="0"/>
    <cellStyle name="貨幣" xfId="5" builtinId="4"/>
    <cellStyle name="超連結" xfId="6" builtinId="8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36541938021438"/>
          <c:y val="3.2876712328767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TW"/>
        </a:p>
      </c:tx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25634178905207"/>
          <c:y val="0.46241084816435013"/>
          <c:w val="0.30707610146862485"/>
          <c:h val="0.1987934487435524"/>
        </c:manualLayout>
      </c:layout>
      <c:pie3DChart>
        <c:varyColors val="1"/>
        <c:ser>
          <c:idx val="0"/>
          <c:order val="0"/>
          <c:tx>
            <c:strRef>
              <c:f>'Cost Summary'!$B$6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708-4A3B-8504-8A31F4461356}"/>
              </c:ext>
            </c:extLst>
          </c:dPt>
          <c:dPt>
            <c:idx val="1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708-4A3B-8504-8A31F4461356}"/>
              </c:ext>
            </c:extLst>
          </c:dPt>
          <c:dPt>
            <c:idx val="2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708-4A3B-8504-8A31F4461356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708-4A3B-8504-8A31F4461356}"/>
              </c:ext>
            </c:extLst>
          </c:dPt>
          <c:dPt>
            <c:idx val="4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708-4A3B-8504-8A31F4461356}"/>
              </c:ext>
            </c:extLst>
          </c:dPt>
          <c:dPt>
            <c:idx val="5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708-4A3B-8504-8A31F4461356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708-4A3B-8504-8A31F446135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708-4A3B-8504-8A31F44613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Summary'!$C$7:$C$14</c:f>
              <c:strCache>
                <c:ptCount val="8"/>
                <c:pt idx="0">
                  <c:v>Brake System</c:v>
                </c:pt>
                <c:pt idx="1">
                  <c:v>Engine &amp; Drivetrain</c:v>
                </c:pt>
                <c:pt idx="2">
                  <c:v>Frame &amp; Body</c:v>
                </c:pt>
                <c:pt idx="3">
                  <c:v>Electrical</c:v>
                </c:pt>
                <c:pt idx="4">
                  <c:v>Miscellaneous, Finish &amp; Assembly</c:v>
                </c:pt>
                <c:pt idx="5">
                  <c:v>Steering System</c:v>
                </c:pt>
                <c:pt idx="6">
                  <c:v>Suspension System</c:v>
                </c:pt>
                <c:pt idx="7">
                  <c:v>Wheels, Wheel Bearings and Tires</c:v>
                </c:pt>
              </c:strCache>
            </c:strRef>
          </c:cat>
          <c:val>
            <c:numRef>
              <c:f>'Cost Summary'!$H$7:$H$14</c:f>
              <c:numCache>
                <c:formatCode>_("$"* #,##0.00_);_("$"* \(#,##0.00\);_("$"* "-"??_);_(@_)</c:formatCode>
                <c:ptCount val="8"/>
                <c:pt idx="0">
                  <c:v>638.74</c:v>
                </c:pt>
                <c:pt idx="1">
                  <c:v>230.36999999999998</c:v>
                </c:pt>
                <c:pt idx="2">
                  <c:v>171.99</c:v>
                </c:pt>
                <c:pt idx="3">
                  <c:v>7</c:v>
                </c:pt>
                <c:pt idx="4">
                  <c:v>45</c:v>
                </c:pt>
                <c:pt idx="5">
                  <c:v>47.97</c:v>
                </c:pt>
                <c:pt idx="6">
                  <c:v>124.4486671512</c:v>
                </c:pt>
                <c:pt idx="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08-4A3B-8504-8A31F446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758045548353941"/>
          <c:y val="0.31355940312774228"/>
          <c:w val="0.29193360121088824"/>
          <c:h val="0.44279672468714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20</xdr:row>
      <xdr:rowOff>0</xdr:rowOff>
    </xdr:from>
    <xdr:to>
      <xdr:col>8</xdr:col>
      <xdr:colOff>7620</xdr:colOff>
      <xdr:row>41</xdr:row>
      <xdr:rowOff>76200</xdr:rowOff>
    </xdr:to>
    <xdr:graphicFrame macro="">
      <xdr:nvGraphicFramePr>
        <xdr:cNvPr id="2308" name="Chart 1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173990</xdr:colOff>
      <xdr:row>0</xdr:row>
      <xdr:rowOff>95250</xdr:rowOff>
    </xdr:from>
    <xdr:to>
      <xdr:col>7</xdr:col>
      <xdr:colOff>738948</xdr:colOff>
      <xdr:row>1</xdr:row>
      <xdr:rowOff>127318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705350" y="95250"/>
          <a:ext cx="12954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Put School Logo here 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1554825</xdr:colOff>
      <xdr:row>9</xdr:row>
      <xdr:rowOff>23553</xdr:rowOff>
    </xdr:from>
    <xdr:to>
      <xdr:col>11</xdr:col>
      <xdr:colOff>161210</xdr:colOff>
      <xdr:row>18</xdr:row>
      <xdr:rowOff>173875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6561165" y="2012373"/>
          <a:ext cx="4252805" cy="1727662"/>
        </a:xfrm>
        <a:prstGeom prst="rect">
          <a:avLst/>
        </a:prstGeom>
        <a:solidFill>
          <a:srgbClr val="FFFF00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ct val="1000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+mn-lt"/>
              <a:cs typeface="Calibri"/>
            </a:rPr>
            <a:t>Assembly and parts listed are examples.  </a:t>
          </a:r>
        </a:p>
        <a:p>
          <a:pPr algn="l" rtl="0">
            <a:lnSpc>
              <a:spcPct val="1000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+mn-lt"/>
              <a:cs typeface="Calibri"/>
            </a:rPr>
            <a:t>You can change the structure but parts/assemblies </a:t>
          </a:r>
          <a:r>
            <a:rPr lang="en-US" sz="1600" b="0" i="0" u="none" strike="noStrike" baseline="0">
              <a:solidFill>
                <a:schemeClr val="tx1"/>
              </a:solidFill>
              <a:latin typeface="+mn-lt"/>
              <a:cs typeface="Calibri"/>
            </a:rPr>
            <a:t>must be </a:t>
          </a:r>
          <a:r>
            <a:rPr lang="en-US" sz="1600" b="0" i="0" u="none" strike="noStrike" baseline="0">
              <a:solidFill>
                <a:srgbClr val="000000"/>
              </a:solidFill>
              <a:latin typeface="+mn-lt"/>
              <a:cs typeface="Calibri"/>
            </a:rPr>
            <a:t>listed in the correct system as  </a:t>
          </a:r>
          <a:r>
            <a:rPr lang="en-US" sz="1600" b="1" i="1" u="none" strike="noStrike" baseline="0">
              <a:solidFill>
                <a:srgbClr val="FF0000"/>
              </a:solidFill>
              <a:latin typeface="+mn-lt"/>
              <a:cs typeface="Calibri"/>
            </a:rPr>
            <a:t>FST </a:t>
          </a:r>
          <a:r>
            <a:rPr lang="en-US" altLang="ja-JP" sz="16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Local Rules 2021 Appendix </a:t>
          </a:r>
          <a:endParaRPr lang="en-US" sz="1600" b="1" i="1" u="none" strike="noStrike" baseline="0">
            <a:solidFill>
              <a:srgbClr val="FF0000"/>
            </a:solidFill>
            <a:latin typeface="+mn-lt"/>
            <a:cs typeface="Calibri"/>
          </a:endParaRPr>
        </a:p>
        <a:p>
          <a:pPr algn="l" rtl="0">
            <a:lnSpc>
              <a:spcPct val="100000"/>
            </a:lnSpc>
            <a:defRPr sz="1000"/>
          </a:pPr>
          <a:endParaRPr lang="en-US" sz="1600" b="0" i="0" u="none" strike="noStrike" baseline="0">
            <a:solidFill>
              <a:srgbClr val="000000"/>
            </a:solidFill>
            <a:latin typeface="+mn-lt"/>
            <a:cs typeface="Calibri"/>
          </a:endParaRPr>
        </a:p>
        <a:p>
          <a:pPr algn="l" rtl="0">
            <a:lnSpc>
              <a:spcPct val="100000"/>
            </a:lnSpc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+mn-lt"/>
              <a:cs typeface="Calibri"/>
            </a:rPr>
            <a:t>Delete this text box after reading.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23448;&#26041;&#35215;&#23450;/FSAEJ_FCA_Template_2020.xlsx" TargetMode="External"/><Relationship Id="rId2" Type="http://schemas.openxmlformats.org/officeDocument/2006/relationships/hyperlink" Target="&#23448;&#26041;&#35215;&#23450;/FSAEJ_FCA_Template_2020.xlsx" TargetMode="External"/><Relationship Id="rId1" Type="http://schemas.openxmlformats.org/officeDocument/2006/relationships/hyperlink" Target="&#23448;&#26041;&#35215;&#23450;/FSAEJ_FCA_Template_2020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tabSelected="1" zoomScale="140" zoomScaleNormal="140" zoomScaleSheetLayoutView="145" workbookViewId="0">
      <selection activeCell="L12" sqref="L12"/>
    </sheetView>
  </sheetViews>
  <sheetFormatPr defaultColWidth="9.125" defaultRowHeight="13.2" x14ac:dyDescent="0.25"/>
  <cols>
    <col min="1" max="1" width="3.125" style="67" customWidth="1"/>
    <col min="2" max="2" width="11.75" style="67" customWidth="1"/>
    <col min="3" max="3" width="27.25" style="67" customWidth="1"/>
    <col min="4" max="7" width="9.75" style="67" customWidth="1"/>
    <col min="8" max="8" width="12.5" style="67" customWidth="1"/>
    <col min="9" max="9" width="3.5" style="67" customWidth="1"/>
    <col min="10" max="16384" width="9.125" style="67"/>
  </cols>
  <sheetData>
    <row r="2" spans="2:11" ht="20.399999999999999" x14ac:dyDescent="0.25">
      <c r="B2" s="167" t="s">
        <v>47</v>
      </c>
      <c r="C2" s="167"/>
      <c r="D2" s="167"/>
      <c r="E2" s="167"/>
      <c r="F2" s="167"/>
      <c r="G2" s="167"/>
      <c r="H2" s="167"/>
    </row>
    <row r="4" spans="2:11" x14ac:dyDescent="0.25">
      <c r="B4" s="68" t="s">
        <v>48</v>
      </c>
      <c r="C4" s="168" t="str">
        <f>BOM!B1</f>
        <v>University of  FST</v>
      </c>
      <c r="D4" s="168"/>
    </row>
    <row r="5" spans="2:11" ht="33" customHeight="1" x14ac:dyDescent="0.25">
      <c r="C5" s="169" t="str">
        <f>CONCATENATE("Car # ",BOM!B4)</f>
        <v>Car # 999</v>
      </c>
      <c r="D5" s="169"/>
    </row>
    <row r="6" spans="2:11" x14ac:dyDescent="0.25">
      <c r="B6" s="136" t="s">
        <v>146</v>
      </c>
      <c r="C6" s="136" t="s">
        <v>145</v>
      </c>
      <c r="D6" s="137" t="s">
        <v>56</v>
      </c>
      <c r="E6" s="138" t="s">
        <v>58</v>
      </c>
      <c r="F6" s="138" t="s">
        <v>57</v>
      </c>
      <c r="G6" s="138" t="s">
        <v>6</v>
      </c>
      <c r="H6" s="138" t="s">
        <v>9</v>
      </c>
    </row>
    <row r="7" spans="2:11" ht="14.4" x14ac:dyDescent="0.3">
      <c r="B7" s="125">
        <v>1</v>
      </c>
      <c r="C7" s="69" t="s">
        <v>11</v>
      </c>
      <c r="D7" s="70">
        <f>BOM!J22</f>
        <v>2.48</v>
      </c>
      <c r="E7" s="70">
        <f>BOM!K22</f>
        <v>636.26</v>
      </c>
      <c r="F7" s="70">
        <f>BOM!L22</f>
        <v>0</v>
      </c>
      <c r="G7" s="70">
        <f>BOM!M22</f>
        <v>0</v>
      </c>
      <c r="H7" s="70">
        <f>BOM!N22</f>
        <v>638.74</v>
      </c>
    </row>
    <row r="8" spans="2:11" ht="14.4" x14ac:dyDescent="0.3">
      <c r="B8" s="139">
        <v>2</v>
      </c>
      <c r="C8" s="140" t="s">
        <v>16</v>
      </c>
      <c r="D8" s="141">
        <f>BOM!J67</f>
        <v>12.23</v>
      </c>
      <c r="E8" s="141">
        <f>BOM!K67</f>
        <v>193.48</v>
      </c>
      <c r="F8" s="141">
        <f>BOM!L67</f>
        <v>0</v>
      </c>
      <c r="G8" s="141">
        <f>BOM!M67</f>
        <v>24.66</v>
      </c>
      <c r="H8" s="141">
        <f>BOM!N67</f>
        <v>230.36999999999998</v>
      </c>
    </row>
    <row r="9" spans="2:11" ht="14.4" x14ac:dyDescent="0.3">
      <c r="B9" s="142">
        <v>3</v>
      </c>
      <c r="C9" s="143" t="s">
        <v>23</v>
      </c>
      <c r="D9" s="144">
        <f>BOM!J83</f>
        <v>92.4</v>
      </c>
      <c r="E9" s="144">
        <f>BOM!K83</f>
        <v>75.14</v>
      </c>
      <c r="F9" s="144">
        <f>BOM!L83</f>
        <v>0</v>
      </c>
      <c r="G9" s="144">
        <f>BOM!M83</f>
        <v>4.45</v>
      </c>
      <c r="H9" s="144">
        <f>BOM!N83</f>
        <v>171.99</v>
      </c>
    </row>
    <row r="10" spans="2:11" ht="14.4" x14ac:dyDescent="0.3">
      <c r="B10" s="145">
        <v>4</v>
      </c>
      <c r="C10" s="146" t="s">
        <v>43</v>
      </c>
      <c r="D10" s="147">
        <f>BOM!J97</f>
        <v>7</v>
      </c>
      <c r="E10" s="147">
        <f>BOM!K97</f>
        <v>0</v>
      </c>
      <c r="F10" s="147">
        <f>BOM!L97</f>
        <v>0</v>
      </c>
      <c r="G10" s="147">
        <f>BOM!M97</f>
        <v>0</v>
      </c>
      <c r="H10" s="147">
        <f>BOM!N97</f>
        <v>7</v>
      </c>
    </row>
    <row r="11" spans="2:11" ht="14.4" x14ac:dyDescent="0.3">
      <c r="B11" s="148">
        <v>5</v>
      </c>
      <c r="C11" s="149" t="s">
        <v>86</v>
      </c>
      <c r="D11" s="150">
        <f>BOM!J107</f>
        <v>45</v>
      </c>
      <c r="E11" s="150">
        <f>BOM!K107</f>
        <v>0</v>
      </c>
      <c r="F11" s="150">
        <f>BOM!L107</f>
        <v>0</v>
      </c>
      <c r="G11" s="150">
        <f>BOM!M107</f>
        <v>0</v>
      </c>
      <c r="H11" s="150">
        <f>BOM!N107</f>
        <v>45</v>
      </c>
    </row>
    <row r="12" spans="2:11" ht="14.4" x14ac:dyDescent="0.3">
      <c r="B12" s="151">
        <v>6</v>
      </c>
      <c r="C12" s="152" t="s">
        <v>30</v>
      </c>
      <c r="D12" s="153">
        <f>BOM!J121</f>
        <v>6.18</v>
      </c>
      <c r="E12" s="153">
        <f>BOM!K121</f>
        <v>41.79</v>
      </c>
      <c r="F12" s="153">
        <f>BOM!L121</f>
        <v>0</v>
      </c>
      <c r="G12" s="153">
        <f>BOM!M121</f>
        <v>0</v>
      </c>
      <c r="H12" s="153">
        <f>BOM!N121</f>
        <v>47.97</v>
      </c>
    </row>
    <row r="13" spans="2:11" ht="14.4" x14ac:dyDescent="0.3">
      <c r="B13" s="154">
        <v>7</v>
      </c>
      <c r="C13" s="155" t="s">
        <v>78</v>
      </c>
      <c r="D13" s="156">
        <f>BOM!J153</f>
        <v>102.19726715119999</v>
      </c>
      <c r="E13" s="156">
        <f>BOM!K153</f>
        <v>21.2514</v>
      </c>
      <c r="F13" s="156">
        <f>BOM!L153</f>
        <v>0</v>
      </c>
      <c r="G13" s="156">
        <f>BOM!M153</f>
        <v>1</v>
      </c>
      <c r="H13" s="156">
        <f>BOM!N153</f>
        <v>124.4486671512</v>
      </c>
    </row>
    <row r="14" spans="2:11" ht="14.4" x14ac:dyDescent="0.3">
      <c r="B14" s="157">
        <v>8</v>
      </c>
      <c r="C14" s="158" t="s">
        <v>77</v>
      </c>
      <c r="D14" s="159">
        <f>BOM!J168</f>
        <v>340</v>
      </c>
      <c r="E14" s="159">
        <f>BOM!K168</f>
        <v>0</v>
      </c>
      <c r="F14" s="159">
        <f>BOM!L168</f>
        <v>0</v>
      </c>
      <c r="G14" s="159">
        <f>BOM!M168</f>
        <v>0</v>
      </c>
      <c r="H14" s="159">
        <f>BOM!N168</f>
        <v>340</v>
      </c>
    </row>
    <row r="15" spans="2:11" x14ac:dyDescent="0.25">
      <c r="B15" s="160"/>
      <c r="C15" s="160"/>
      <c r="D15" s="160"/>
      <c r="E15" s="160"/>
      <c r="F15" s="160"/>
      <c r="G15" s="160"/>
      <c r="H15" s="160"/>
    </row>
    <row r="16" spans="2:11" x14ac:dyDescent="0.25">
      <c r="B16" s="126"/>
      <c r="C16" s="126" t="s">
        <v>49</v>
      </c>
      <c r="D16" s="127">
        <f>SUM(D7:D14)</f>
        <v>607.48726715120006</v>
      </c>
      <c r="E16" s="127">
        <f>SUM(E7:E14)</f>
        <v>967.92139999999995</v>
      </c>
      <c r="F16" s="127">
        <f>SUM(F7:F14)</f>
        <v>0</v>
      </c>
      <c r="G16" s="127">
        <f>SUM(G7:G14)</f>
        <v>30.11</v>
      </c>
      <c r="H16" s="127">
        <f>SUM(H7:H14)</f>
        <v>1605.5186671511999</v>
      </c>
      <c r="K16" s="72"/>
    </row>
    <row r="19" spans="2:2" x14ac:dyDescent="0.25">
      <c r="B19" s="67" t="s">
        <v>50</v>
      </c>
    </row>
  </sheetData>
  <mergeCells count="3">
    <mergeCell ref="B2:H2"/>
    <mergeCell ref="C4:D4"/>
    <mergeCell ref="C5:D5"/>
  </mergeCells>
  <phoneticPr fontId="0" type="noConversion"/>
  <conditionalFormatting sqref="C4:D4">
    <cfRule type="cellIs" dxfId="1" priority="2" stopIfTrue="1" operator="equal">
      <formula>0</formula>
    </cfRule>
  </conditionalFormatting>
  <conditionalFormatting sqref="C5:D5">
    <cfRule type="expression" dxfId="0" priority="1" stopIfTrue="1">
      <formula>$C$4=0</formula>
    </cfRule>
  </conditionalFormatting>
  <pageMargins left="0.51181102362204722" right="0.51181102362204722" top="0.94488188976377963" bottom="0.74803149606299213" header="0.31496062992125984" footer="0.31496062992125984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2"/>
  <sheetViews>
    <sheetView showGridLines="0" zoomScaleNormal="100" workbookViewId="0">
      <pane xSplit="3" ySplit="6" topLeftCell="D160" activePane="bottomRight" state="frozen"/>
      <selection activeCell="H10" sqref="H10"/>
      <selection pane="topRight" activeCell="H10" sqref="H10"/>
      <selection pane="bottomLeft" activeCell="H10" sqref="H10"/>
      <selection pane="bottomRight" activeCell="O13" sqref="O13"/>
    </sheetView>
  </sheetViews>
  <sheetFormatPr defaultColWidth="9.125" defaultRowHeight="13.2" x14ac:dyDescent="0.25"/>
  <cols>
    <col min="1" max="1" width="12.125" style="5" customWidth="1"/>
    <col min="2" max="2" width="16.5" style="1" customWidth="1"/>
    <col min="3" max="3" width="13" style="5" customWidth="1"/>
    <col min="4" max="4" width="10" style="86" bestFit="1" customWidth="1"/>
    <col min="5" max="5" width="30.5" style="5" customWidth="1"/>
    <col min="6" max="6" width="29.875" style="64" bestFit="1" customWidth="1"/>
    <col min="7" max="7" width="24.75" style="5" customWidth="1"/>
    <col min="8" max="8" width="11" style="5" bestFit="1" customWidth="1"/>
    <col min="9" max="9" width="5.75" style="8" customWidth="1"/>
    <col min="10" max="13" width="10.625" style="8" customWidth="1"/>
    <col min="14" max="14" width="10.625" style="5" customWidth="1"/>
    <col min="15" max="15" width="10.625" style="1" customWidth="1"/>
    <col min="16" max="16384" width="9.125" style="1"/>
  </cols>
  <sheetData>
    <row r="1" spans="1:15" ht="14.4" thickBot="1" x14ac:dyDescent="0.3">
      <c r="A1" s="161" t="s">
        <v>5</v>
      </c>
      <c r="B1" s="170" t="s">
        <v>339</v>
      </c>
      <c r="C1" s="171"/>
      <c r="D1" s="74"/>
      <c r="M1" s="163" t="s">
        <v>45</v>
      </c>
      <c r="N1" s="163"/>
      <c r="O1" s="164">
        <f>N169</f>
        <v>1605.5186671511999</v>
      </c>
    </row>
    <row r="2" spans="1:15" s="90" customFormat="1" ht="15" thickTop="1" thickBot="1" x14ac:dyDescent="0.3">
      <c r="A2" s="162" t="s">
        <v>36</v>
      </c>
      <c r="B2" s="170" t="s">
        <v>340</v>
      </c>
      <c r="C2" s="171"/>
      <c r="D2" s="89"/>
    </row>
    <row r="3" spans="1:15" s="90" customFormat="1" ht="15" thickTop="1" thickBot="1" x14ac:dyDescent="0.3">
      <c r="A3" s="161" t="s">
        <v>1</v>
      </c>
      <c r="B3" s="172">
        <v>2021</v>
      </c>
      <c r="C3" s="173"/>
      <c r="D3" s="89"/>
    </row>
    <row r="4" spans="1:15" s="90" customFormat="1" ht="15" thickTop="1" thickBot="1" x14ac:dyDescent="0.3">
      <c r="A4" s="161" t="s">
        <v>7</v>
      </c>
      <c r="B4" s="172">
        <v>999</v>
      </c>
      <c r="C4" s="173"/>
      <c r="D4" s="124" t="s">
        <v>333</v>
      </c>
    </row>
    <row r="5" spans="1:15" s="94" customFormat="1" ht="14.4" thickTop="1" x14ac:dyDescent="0.25">
      <c r="A5" s="91"/>
      <c r="B5" s="92"/>
      <c r="C5" s="92"/>
      <c r="D5" s="93"/>
    </row>
    <row r="6" spans="1:15" s="54" customFormat="1" ht="41.4" x14ac:dyDescent="0.25">
      <c r="A6" s="129" t="s">
        <v>44</v>
      </c>
      <c r="B6" s="166" t="s">
        <v>226</v>
      </c>
      <c r="C6" s="51" t="s">
        <v>39</v>
      </c>
      <c r="D6" s="51" t="s">
        <v>37</v>
      </c>
      <c r="E6" s="51" t="s">
        <v>46</v>
      </c>
      <c r="F6" s="51" t="s">
        <v>10</v>
      </c>
      <c r="G6" s="51" t="s">
        <v>2</v>
      </c>
      <c r="H6" s="52" t="s">
        <v>3</v>
      </c>
      <c r="I6" s="51" t="s">
        <v>4</v>
      </c>
      <c r="J6" s="51" t="s">
        <v>51</v>
      </c>
      <c r="K6" s="51" t="s">
        <v>52</v>
      </c>
      <c r="L6" s="51" t="s">
        <v>53</v>
      </c>
      <c r="M6" s="51" t="s">
        <v>54</v>
      </c>
      <c r="N6" s="53" t="s">
        <v>55</v>
      </c>
      <c r="O6" s="166" t="s">
        <v>332</v>
      </c>
    </row>
    <row r="7" spans="1:15" ht="13.8" x14ac:dyDescent="0.25">
      <c r="A7" s="9">
        <v>10</v>
      </c>
      <c r="B7" s="11" t="s">
        <v>218</v>
      </c>
      <c r="C7" s="66" t="s">
        <v>159</v>
      </c>
      <c r="D7" s="75" t="s">
        <v>38</v>
      </c>
      <c r="E7" s="10"/>
      <c r="F7" s="55" t="s">
        <v>12</v>
      </c>
      <c r="G7" s="10"/>
      <c r="H7" s="73">
        <f>SUM(J7:M7)</f>
        <v>0</v>
      </c>
      <c r="I7" s="97"/>
      <c r="J7" s="109"/>
      <c r="K7" s="109"/>
      <c r="L7" s="109"/>
      <c r="M7" s="109"/>
      <c r="N7" s="116">
        <f>H7*I7</f>
        <v>0</v>
      </c>
      <c r="O7" s="11"/>
    </row>
    <row r="8" spans="1:15" ht="13.8" x14ac:dyDescent="0.25">
      <c r="A8" s="9">
        <v>20</v>
      </c>
      <c r="B8" s="11" t="s">
        <v>218</v>
      </c>
      <c r="C8" s="66" t="s">
        <v>160</v>
      </c>
      <c r="D8" s="75" t="s">
        <v>38</v>
      </c>
      <c r="E8" s="55"/>
      <c r="F8" s="55" t="s">
        <v>14</v>
      </c>
      <c r="G8" s="10"/>
      <c r="H8" s="73">
        <f t="shared" ref="H8:H21" si="0">SUM(J8:M8)</f>
        <v>0</v>
      </c>
      <c r="I8" s="97"/>
      <c r="J8" s="109"/>
      <c r="K8" s="109"/>
      <c r="L8" s="109"/>
      <c r="M8" s="109"/>
      <c r="N8" s="116">
        <f t="shared" ref="N8:N21" si="1">H8*I8</f>
        <v>0</v>
      </c>
      <c r="O8" s="11"/>
    </row>
    <row r="9" spans="1:15" ht="13.8" x14ac:dyDescent="0.25">
      <c r="A9" s="9">
        <v>30</v>
      </c>
      <c r="B9" s="11" t="s">
        <v>218</v>
      </c>
      <c r="C9" s="66" t="s">
        <v>161</v>
      </c>
      <c r="D9" s="75" t="s">
        <v>38</v>
      </c>
      <c r="E9" s="55"/>
      <c r="F9" s="55" t="s">
        <v>149</v>
      </c>
      <c r="G9" s="10"/>
      <c r="H9" s="73">
        <f t="shared" si="0"/>
        <v>0</v>
      </c>
      <c r="I9" s="97"/>
      <c r="J9" s="109"/>
      <c r="K9" s="109"/>
      <c r="L9" s="109"/>
      <c r="M9" s="109"/>
      <c r="N9" s="116">
        <f t="shared" si="1"/>
        <v>0</v>
      </c>
      <c r="O9" s="11"/>
    </row>
    <row r="10" spans="1:15" ht="13.8" x14ac:dyDescent="0.25">
      <c r="A10" s="9">
        <v>40</v>
      </c>
      <c r="B10" s="11" t="s">
        <v>218</v>
      </c>
      <c r="C10" s="66" t="s">
        <v>162</v>
      </c>
      <c r="D10" s="75" t="s">
        <v>38</v>
      </c>
      <c r="E10" s="55"/>
      <c r="F10" s="55" t="s">
        <v>148</v>
      </c>
      <c r="G10" s="10"/>
      <c r="H10" s="73">
        <f t="shared" si="0"/>
        <v>0</v>
      </c>
      <c r="I10" s="97"/>
      <c r="J10" s="109"/>
      <c r="K10" s="109"/>
      <c r="L10" s="109"/>
      <c r="M10" s="109"/>
      <c r="N10" s="116">
        <f t="shared" si="1"/>
        <v>0</v>
      </c>
      <c r="O10" s="11"/>
    </row>
    <row r="11" spans="1:15" ht="13.8" x14ac:dyDescent="0.25">
      <c r="A11" s="9">
        <v>50</v>
      </c>
      <c r="B11" s="11" t="s">
        <v>218</v>
      </c>
      <c r="C11" s="66" t="s">
        <v>163</v>
      </c>
      <c r="D11" s="75" t="s">
        <v>38</v>
      </c>
      <c r="E11" s="55"/>
      <c r="F11" s="55" t="s">
        <v>13</v>
      </c>
      <c r="G11" s="10"/>
      <c r="H11" s="73">
        <f t="shared" si="0"/>
        <v>0</v>
      </c>
      <c r="I11" s="97"/>
      <c r="J11" s="109"/>
      <c r="K11" s="109"/>
      <c r="L11" s="109"/>
      <c r="M11" s="109"/>
      <c r="N11" s="116">
        <f t="shared" si="1"/>
        <v>0</v>
      </c>
      <c r="O11" s="11"/>
    </row>
    <row r="12" spans="1:15" ht="13.8" x14ac:dyDescent="0.25">
      <c r="A12" s="9">
        <v>60</v>
      </c>
      <c r="B12" s="11" t="s">
        <v>219</v>
      </c>
      <c r="C12" s="66" t="s">
        <v>164</v>
      </c>
      <c r="D12" s="75" t="s">
        <v>38</v>
      </c>
      <c r="E12" s="55"/>
      <c r="F12" s="55" t="s">
        <v>151</v>
      </c>
      <c r="G12" s="10"/>
      <c r="H12" s="73">
        <f t="shared" si="0"/>
        <v>174.59</v>
      </c>
      <c r="I12" s="97">
        <v>2</v>
      </c>
      <c r="J12" s="109">
        <v>0.62</v>
      </c>
      <c r="K12" s="109">
        <v>173.97</v>
      </c>
      <c r="L12" s="109"/>
      <c r="M12" s="109"/>
      <c r="N12" s="116">
        <f t="shared" si="1"/>
        <v>349.18</v>
      </c>
      <c r="O12" s="11"/>
    </row>
    <row r="13" spans="1:15" ht="13.8" x14ac:dyDescent="0.25">
      <c r="A13" s="9">
        <v>70</v>
      </c>
      <c r="B13" s="11" t="s">
        <v>219</v>
      </c>
      <c r="C13" s="66" t="s">
        <v>165</v>
      </c>
      <c r="D13" s="75" t="s">
        <v>38</v>
      </c>
      <c r="E13" s="55"/>
      <c r="F13" s="55" t="s">
        <v>152</v>
      </c>
      <c r="G13" s="10"/>
      <c r="H13" s="73">
        <f t="shared" si="0"/>
        <v>144.78</v>
      </c>
      <c r="I13" s="97">
        <v>2</v>
      </c>
      <c r="J13" s="109">
        <v>0.62</v>
      </c>
      <c r="K13" s="109">
        <v>144.16</v>
      </c>
      <c r="L13" s="109"/>
      <c r="M13" s="109"/>
      <c r="N13" s="116">
        <f t="shared" si="1"/>
        <v>289.56</v>
      </c>
      <c r="O13" s="11"/>
    </row>
    <row r="14" spans="1:15" ht="13.8" x14ac:dyDescent="0.25">
      <c r="A14" s="9">
        <v>80</v>
      </c>
      <c r="B14" s="11" t="s">
        <v>219</v>
      </c>
      <c r="C14" s="66" t="s">
        <v>166</v>
      </c>
      <c r="D14" s="75" t="s">
        <v>38</v>
      </c>
      <c r="E14" s="55"/>
      <c r="F14" s="55" t="s">
        <v>150</v>
      </c>
      <c r="G14" s="10"/>
      <c r="H14" s="73">
        <f t="shared" si="0"/>
        <v>0</v>
      </c>
      <c r="I14" s="97"/>
      <c r="J14" s="109"/>
      <c r="K14" s="109"/>
      <c r="L14" s="109"/>
      <c r="M14" s="109"/>
      <c r="N14" s="116">
        <f t="shared" si="1"/>
        <v>0</v>
      </c>
      <c r="O14" s="11"/>
    </row>
    <row r="15" spans="1:15" ht="13.8" x14ac:dyDescent="0.25">
      <c r="A15" s="9">
        <v>90</v>
      </c>
      <c r="B15" s="11" t="s">
        <v>219</v>
      </c>
      <c r="C15" s="66" t="s">
        <v>167</v>
      </c>
      <c r="D15" s="75" t="s">
        <v>38</v>
      </c>
      <c r="E15" s="55"/>
      <c r="F15" s="55" t="s">
        <v>153</v>
      </c>
      <c r="G15" s="10"/>
      <c r="H15" s="73">
        <f t="shared" si="0"/>
        <v>0</v>
      </c>
      <c r="I15" s="97"/>
      <c r="J15" s="109"/>
      <c r="K15" s="109"/>
      <c r="L15" s="109"/>
      <c r="M15" s="109"/>
      <c r="N15" s="116">
        <f t="shared" si="1"/>
        <v>0</v>
      </c>
      <c r="O15" s="11"/>
    </row>
    <row r="16" spans="1:15" ht="13.8" x14ac:dyDescent="0.25">
      <c r="A16" s="9">
        <v>100</v>
      </c>
      <c r="B16" s="11" t="s">
        <v>219</v>
      </c>
      <c r="C16" s="66" t="s">
        <v>168</v>
      </c>
      <c r="D16" s="75" t="s">
        <v>38</v>
      </c>
      <c r="E16" s="55"/>
      <c r="F16" s="55" t="s">
        <v>154</v>
      </c>
      <c r="G16" s="10"/>
      <c r="H16" s="73">
        <f t="shared" si="0"/>
        <v>0</v>
      </c>
      <c r="I16" s="97"/>
      <c r="J16" s="109"/>
      <c r="K16" s="109"/>
      <c r="L16" s="109"/>
      <c r="M16" s="109"/>
      <c r="N16" s="116">
        <f t="shared" si="1"/>
        <v>0</v>
      </c>
      <c r="O16" s="11"/>
    </row>
    <row r="17" spans="1:16" ht="13.8" x14ac:dyDescent="0.25">
      <c r="A17" s="9">
        <v>110</v>
      </c>
      <c r="B17" s="11" t="s">
        <v>219</v>
      </c>
      <c r="C17" s="66" t="s">
        <v>169</v>
      </c>
      <c r="D17" s="75" t="s">
        <v>38</v>
      </c>
      <c r="E17" s="55"/>
      <c r="F17" s="55" t="s">
        <v>155</v>
      </c>
      <c r="G17" s="10"/>
      <c r="H17" s="73">
        <f t="shared" ref="H17:H20" si="2">SUM(J17:M17)</f>
        <v>0</v>
      </c>
      <c r="I17" s="97"/>
      <c r="J17" s="109"/>
      <c r="K17" s="109"/>
      <c r="L17" s="109"/>
      <c r="M17" s="109"/>
      <c r="N17" s="116">
        <f t="shared" ref="N17:N20" si="3">H17*I17</f>
        <v>0</v>
      </c>
      <c r="O17" s="11"/>
    </row>
    <row r="18" spans="1:16" ht="13.8" x14ac:dyDescent="0.25">
      <c r="A18" s="9">
        <v>120</v>
      </c>
      <c r="B18" s="11" t="s">
        <v>219</v>
      </c>
      <c r="C18" s="66" t="s">
        <v>170</v>
      </c>
      <c r="D18" s="75" t="s">
        <v>38</v>
      </c>
      <c r="E18" s="55"/>
      <c r="F18" s="55" t="s">
        <v>156</v>
      </c>
      <c r="G18" s="10"/>
      <c r="H18" s="73">
        <f t="shared" si="2"/>
        <v>0</v>
      </c>
      <c r="I18" s="97"/>
      <c r="J18" s="109"/>
      <c r="K18" s="109"/>
      <c r="L18" s="109"/>
      <c r="M18" s="109"/>
      <c r="N18" s="116">
        <f t="shared" si="3"/>
        <v>0</v>
      </c>
      <c r="O18" s="11"/>
    </row>
    <row r="19" spans="1:16" ht="13.8" x14ac:dyDescent="0.25">
      <c r="A19" s="9">
        <v>130</v>
      </c>
      <c r="B19" s="11" t="s">
        <v>220</v>
      </c>
      <c r="C19" s="66" t="s">
        <v>171</v>
      </c>
      <c r="D19" s="75" t="s">
        <v>38</v>
      </c>
      <c r="E19" s="55"/>
      <c r="F19" s="55" t="s">
        <v>157</v>
      </c>
      <c r="G19" s="10"/>
      <c r="H19" s="73">
        <f t="shared" si="2"/>
        <v>0</v>
      </c>
      <c r="I19" s="97"/>
      <c r="J19" s="109"/>
      <c r="K19" s="109"/>
      <c r="L19" s="109"/>
      <c r="M19" s="109"/>
      <c r="N19" s="116">
        <f t="shared" si="3"/>
        <v>0</v>
      </c>
      <c r="O19" s="11"/>
    </row>
    <row r="20" spans="1:16" ht="13.8" x14ac:dyDescent="0.25">
      <c r="A20" s="9">
        <v>140</v>
      </c>
      <c r="B20" s="11" t="s">
        <v>220</v>
      </c>
      <c r="C20" s="66" t="s">
        <v>172</v>
      </c>
      <c r="D20" s="75" t="s">
        <v>38</v>
      </c>
      <c r="E20" s="55"/>
      <c r="F20" s="55" t="s">
        <v>158</v>
      </c>
      <c r="G20" s="10"/>
      <c r="H20" s="73">
        <f t="shared" si="2"/>
        <v>0</v>
      </c>
      <c r="I20" s="97"/>
      <c r="J20" s="109"/>
      <c r="K20" s="109"/>
      <c r="L20" s="109"/>
      <c r="M20" s="109"/>
      <c r="N20" s="116">
        <f t="shared" si="3"/>
        <v>0</v>
      </c>
      <c r="O20" s="11"/>
    </row>
    <row r="21" spans="1:16" ht="14.4" thickBot="1" x14ac:dyDescent="0.3">
      <c r="A21" s="9">
        <v>150</v>
      </c>
      <c r="B21" s="11" t="s">
        <v>220</v>
      </c>
      <c r="C21" s="66" t="s">
        <v>173</v>
      </c>
      <c r="D21" s="75" t="s">
        <v>38</v>
      </c>
      <c r="E21" s="10"/>
      <c r="F21" s="55" t="s">
        <v>59</v>
      </c>
      <c r="G21" s="10"/>
      <c r="H21" s="73">
        <f t="shared" si="0"/>
        <v>0</v>
      </c>
      <c r="I21" s="97"/>
      <c r="J21" s="109"/>
      <c r="K21" s="109"/>
      <c r="L21" s="109"/>
      <c r="M21" s="109"/>
      <c r="N21" s="116">
        <f t="shared" si="1"/>
        <v>0</v>
      </c>
      <c r="O21" s="11"/>
    </row>
    <row r="22" spans="1:16" s="2" customFormat="1" ht="15" thickTop="1" thickBot="1" x14ac:dyDescent="0.3">
      <c r="A22" s="12"/>
      <c r="B22" s="56" t="s">
        <v>11</v>
      </c>
      <c r="C22" s="13"/>
      <c r="D22" s="76"/>
      <c r="E22" s="13"/>
      <c r="F22" s="56" t="s">
        <v>15</v>
      </c>
      <c r="G22" s="13"/>
      <c r="H22" s="14"/>
      <c r="I22" s="98"/>
      <c r="J22" s="106">
        <f>SUMPRODUCT(I7:I21,J7:J21)</f>
        <v>2.48</v>
      </c>
      <c r="K22" s="106">
        <f>SUMPRODUCT(I7:I21,K7:K21)</f>
        <v>636.26</v>
      </c>
      <c r="L22" s="106">
        <f>SUMPRODUCT(I7:I21,L7:L21)</f>
        <v>0</v>
      </c>
      <c r="M22" s="106">
        <f>SUMPRODUCT(I7:I21,M7:M21)</f>
        <v>0</v>
      </c>
      <c r="N22" s="107">
        <f>SUM(N7:N21)</f>
        <v>638.74</v>
      </c>
      <c r="O22" s="15"/>
      <c r="P22" s="71"/>
    </row>
    <row r="23" spans="1:16" ht="14.4" thickTop="1" x14ac:dyDescent="0.25">
      <c r="A23" s="16">
        <v>10</v>
      </c>
      <c r="B23" s="19" t="s">
        <v>221</v>
      </c>
      <c r="C23" s="17" t="s">
        <v>174</v>
      </c>
      <c r="D23" s="77" t="s">
        <v>38</v>
      </c>
      <c r="E23" s="17"/>
      <c r="F23" s="57" t="s">
        <v>17</v>
      </c>
      <c r="G23" s="17"/>
      <c r="H23" s="18">
        <f>SUM(J23:M23)</f>
        <v>0</v>
      </c>
      <c r="I23" s="99"/>
      <c r="J23" s="110"/>
      <c r="K23" s="110"/>
      <c r="L23" s="110"/>
      <c r="M23" s="110"/>
      <c r="N23" s="117">
        <f t="shared" ref="N23:N66" si="4">H23*I23</f>
        <v>0</v>
      </c>
      <c r="O23" s="19"/>
    </row>
    <row r="24" spans="1:16" ht="13.8" x14ac:dyDescent="0.25">
      <c r="A24" s="16">
        <v>20</v>
      </c>
      <c r="B24" s="19" t="s">
        <v>221</v>
      </c>
      <c r="C24" s="17" t="s">
        <v>175</v>
      </c>
      <c r="D24" s="77" t="s">
        <v>38</v>
      </c>
      <c r="E24" s="17"/>
      <c r="F24" s="57" t="s">
        <v>136</v>
      </c>
      <c r="G24" s="17"/>
      <c r="H24" s="18">
        <f t="shared" ref="H24:H98" si="5">SUM(J24:M24)</f>
        <v>0</v>
      </c>
      <c r="I24" s="99"/>
      <c r="J24" s="110"/>
      <c r="K24" s="110"/>
      <c r="L24" s="110"/>
      <c r="M24" s="110"/>
      <c r="N24" s="117">
        <f t="shared" si="4"/>
        <v>0</v>
      </c>
      <c r="O24" s="19"/>
    </row>
    <row r="25" spans="1:16" ht="13.8" x14ac:dyDescent="0.25">
      <c r="A25" s="16">
        <v>30</v>
      </c>
      <c r="B25" s="19" t="s">
        <v>221</v>
      </c>
      <c r="C25" s="17" t="s">
        <v>176</v>
      </c>
      <c r="D25" s="77" t="s">
        <v>38</v>
      </c>
      <c r="E25" s="17"/>
      <c r="F25" s="57" t="s">
        <v>60</v>
      </c>
      <c r="G25" s="17"/>
      <c r="H25" s="18">
        <f t="shared" si="5"/>
        <v>0</v>
      </c>
      <c r="I25" s="99"/>
      <c r="J25" s="110"/>
      <c r="K25" s="110"/>
      <c r="L25" s="110"/>
      <c r="M25" s="110"/>
      <c r="N25" s="117">
        <f t="shared" si="4"/>
        <v>0</v>
      </c>
      <c r="O25" s="19"/>
    </row>
    <row r="26" spans="1:16" ht="13.8" x14ac:dyDescent="0.25">
      <c r="A26" s="16">
        <v>40</v>
      </c>
      <c r="B26" s="19" t="s">
        <v>222</v>
      </c>
      <c r="C26" s="17" t="s">
        <v>177</v>
      </c>
      <c r="D26" s="77" t="s">
        <v>38</v>
      </c>
      <c r="E26" s="17"/>
      <c r="F26" s="57" t="s">
        <v>201</v>
      </c>
      <c r="G26" s="17"/>
      <c r="H26" s="18">
        <f t="shared" si="5"/>
        <v>0</v>
      </c>
      <c r="I26" s="99"/>
      <c r="J26" s="110"/>
      <c r="K26" s="110"/>
      <c r="L26" s="110"/>
      <c r="M26" s="110"/>
      <c r="N26" s="117">
        <f t="shared" si="4"/>
        <v>0</v>
      </c>
      <c r="O26" s="19"/>
    </row>
    <row r="27" spans="1:16" ht="13.8" x14ac:dyDescent="0.25">
      <c r="A27" s="16">
        <v>50</v>
      </c>
      <c r="B27" s="19" t="s">
        <v>222</v>
      </c>
      <c r="C27" s="17" t="s">
        <v>178</v>
      </c>
      <c r="D27" s="77" t="s">
        <v>38</v>
      </c>
      <c r="E27" s="17"/>
      <c r="F27" s="57" t="s">
        <v>18</v>
      </c>
      <c r="G27" s="17"/>
      <c r="H27" s="18">
        <f t="shared" si="5"/>
        <v>0</v>
      </c>
      <c r="I27" s="99"/>
      <c r="J27" s="110"/>
      <c r="K27" s="110"/>
      <c r="L27" s="110"/>
      <c r="M27" s="110"/>
      <c r="N27" s="117">
        <f t="shared" si="4"/>
        <v>0</v>
      </c>
      <c r="O27" s="19"/>
    </row>
    <row r="28" spans="1:16" ht="13.8" x14ac:dyDescent="0.25">
      <c r="A28" s="16">
        <v>60</v>
      </c>
      <c r="B28" s="19" t="s">
        <v>222</v>
      </c>
      <c r="C28" s="17" t="s">
        <v>179</v>
      </c>
      <c r="D28" s="77" t="s">
        <v>38</v>
      </c>
      <c r="E28" s="17"/>
      <c r="F28" s="57" t="s">
        <v>19</v>
      </c>
      <c r="G28" s="17"/>
      <c r="H28" s="18">
        <f t="shared" si="5"/>
        <v>0</v>
      </c>
      <c r="I28" s="99"/>
      <c r="J28" s="110"/>
      <c r="K28" s="110"/>
      <c r="L28" s="110"/>
      <c r="M28" s="110"/>
      <c r="N28" s="117">
        <f t="shared" si="4"/>
        <v>0</v>
      </c>
      <c r="O28" s="19"/>
    </row>
    <row r="29" spans="1:16" ht="13.8" x14ac:dyDescent="0.25">
      <c r="A29" s="16">
        <v>70</v>
      </c>
      <c r="B29" s="19" t="s">
        <v>222</v>
      </c>
      <c r="C29" s="17" t="s">
        <v>180</v>
      </c>
      <c r="D29" s="77" t="s">
        <v>38</v>
      </c>
      <c r="E29" s="17"/>
      <c r="F29" s="57" t="s">
        <v>144</v>
      </c>
      <c r="G29" s="17"/>
      <c r="H29" s="18">
        <f t="shared" si="5"/>
        <v>0</v>
      </c>
      <c r="I29" s="99"/>
      <c r="J29" s="110"/>
      <c r="K29" s="110"/>
      <c r="L29" s="110"/>
      <c r="M29" s="110"/>
      <c r="N29" s="117">
        <f t="shared" si="4"/>
        <v>0</v>
      </c>
      <c r="O29" s="19"/>
    </row>
    <row r="30" spans="1:16" ht="13.8" x14ac:dyDescent="0.25">
      <c r="A30" s="16">
        <v>80</v>
      </c>
      <c r="B30" s="19" t="s">
        <v>222</v>
      </c>
      <c r="C30" s="17" t="s">
        <v>181</v>
      </c>
      <c r="D30" s="77" t="s">
        <v>38</v>
      </c>
      <c r="E30" s="17"/>
      <c r="F30" s="57" t="s">
        <v>143</v>
      </c>
      <c r="G30" s="17"/>
      <c r="H30" s="18">
        <f t="shared" si="5"/>
        <v>0</v>
      </c>
      <c r="I30" s="99"/>
      <c r="J30" s="110"/>
      <c r="K30" s="110"/>
      <c r="L30" s="110"/>
      <c r="M30" s="110"/>
      <c r="N30" s="117">
        <f t="shared" si="4"/>
        <v>0</v>
      </c>
      <c r="O30" s="19"/>
    </row>
    <row r="31" spans="1:16" ht="13.8" x14ac:dyDescent="0.25">
      <c r="A31" s="16">
        <v>90</v>
      </c>
      <c r="B31" s="19" t="s">
        <v>222</v>
      </c>
      <c r="C31" s="17" t="s">
        <v>182</v>
      </c>
      <c r="D31" s="77" t="s">
        <v>38</v>
      </c>
      <c r="E31" s="17"/>
      <c r="F31" s="57" t="s">
        <v>202</v>
      </c>
      <c r="G31" s="17"/>
      <c r="H31" s="18">
        <f t="shared" si="5"/>
        <v>0</v>
      </c>
      <c r="I31" s="99"/>
      <c r="J31" s="110"/>
      <c r="K31" s="110"/>
      <c r="L31" s="110"/>
      <c r="M31" s="110"/>
      <c r="N31" s="117">
        <f t="shared" si="4"/>
        <v>0</v>
      </c>
      <c r="O31" s="19"/>
    </row>
    <row r="32" spans="1:16" ht="13.8" x14ac:dyDescent="0.25">
      <c r="A32" s="16">
        <v>100</v>
      </c>
      <c r="B32" s="19" t="s">
        <v>222</v>
      </c>
      <c r="C32" s="17" t="s">
        <v>183</v>
      </c>
      <c r="D32" s="77" t="s">
        <v>38</v>
      </c>
      <c r="E32" s="17"/>
      <c r="F32" s="57" t="s">
        <v>203</v>
      </c>
      <c r="G32" s="17"/>
      <c r="H32" s="18">
        <f t="shared" si="5"/>
        <v>230.36999999999998</v>
      </c>
      <c r="I32" s="99">
        <v>1</v>
      </c>
      <c r="J32" s="110">
        <v>12.23</v>
      </c>
      <c r="K32" s="110">
        <v>193.48</v>
      </c>
      <c r="L32" s="110"/>
      <c r="M32" s="110">
        <v>24.66</v>
      </c>
      <c r="N32" s="117">
        <f t="shared" si="4"/>
        <v>230.36999999999998</v>
      </c>
      <c r="O32" s="19"/>
    </row>
    <row r="33" spans="1:15" ht="13.8" x14ac:dyDescent="0.25">
      <c r="A33" s="16">
        <v>110</v>
      </c>
      <c r="B33" s="19" t="s">
        <v>223</v>
      </c>
      <c r="C33" s="17" t="s">
        <v>184</v>
      </c>
      <c r="D33" s="77" t="s">
        <v>38</v>
      </c>
      <c r="E33" s="17"/>
      <c r="F33" s="57" t="s">
        <v>204</v>
      </c>
      <c r="G33" s="17"/>
      <c r="H33" s="18">
        <f t="shared" si="5"/>
        <v>0</v>
      </c>
      <c r="I33" s="99"/>
      <c r="J33" s="110"/>
      <c r="K33" s="110"/>
      <c r="L33" s="110"/>
      <c r="M33" s="110"/>
      <c r="N33" s="117">
        <f t="shared" si="4"/>
        <v>0</v>
      </c>
      <c r="O33" s="19"/>
    </row>
    <row r="34" spans="1:15" ht="13.8" x14ac:dyDescent="0.25">
      <c r="A34" s="16">
        <v>120</v>
      </c>
      <c r="B34" s="19" t="s">
        <v>223</v>
      </c>
      <c r="C34" s="17" t="s">
        <v>185</v>
      </c>
      <c r="D34" s="77" t="s">
        <v>38</v>
      </c>
      <c r="E34" s="17"/>
      <c r="F34" s="57" t="s">
        <v>142</v>
      </c>
      <c r="G34" s="17"/>
      <c r="H34" s="18">
        <f t="shared" ref="H34:H38" si="6">SUM(J34:M34)</f>
        <v>0</v>
      </c>
      <c r="I34" s="99"/>
      <c r="J34" s="110"/>
      <c r="K34" s="110"/>
      <c r="L34" s="110"/>
      <c r="M34" s="110"/>
      <c r="N34" s="117">
        <f t="shared" ref="N34:N38" si="7">H34*I34</f>
        <v>0</v>
      </c>
      <c r="O34" s="19"/>
    </row>
    <row r="35" spans="1:15" ht="13.8" x14ac:dyDescent="0.25">
      <c r="A35" s="16">
        <v>130</v>
      </c>
      <c r="B35" s="19" t="s">
        <v>223</v>
      </c>
      <c r="C35" s="17" t="s">
        <v>186</v>
      </c>
      <c r="D35" s="77" t="s">
        <v>38</v>
      </c>
      <c r="E35" s="17"/>
      <c r="F35" s="57" t="s">
        <v>205</v>
      </c>
      <c r="G35" s="17"/>
      <c r="H35" s="18">
        <f t="shared" si="6"/>
        <v>0</v>
      </c>
      <c r="I35" s="99"/>
      <c r="J35" s="110"/>
      <c r="K35" s="110"/>
      <c r="L35" s="110"/>
      <c r="M35" s="110"/>
      <c r="N35" s="117">
        <f t="shared" si="7"/>
        <v>0</v>
      </c>
      <c r="O35" s="19"/>
    </row>
    <row r="36" spans="1:15" ht="13.8" x14ac:dyDescent="0.25">
      <c r="A36" s="16">
        <v>140</v>
      </c>
      <c r="B36" s="19" t="s">
        <v>223</v>
      </c>
      <c r="C36" s="17" t="s">
        <v>187</v>
      </c>
      <c r="D36" s="77" t="s">
        <v>38</v>
      </c>
      <c r="E36" s="17"/>
      <c r="F36" s="57" t="s">
        <v>20</v>
      </c>
      <c r="G36" s="17"/>
      <c r="H36" s="18">
        <f t="shared" si="6"/>
        <v>0</v>
      </c>
      <c r="I36" s="99"/>
      <c r="J36" s="110"/>
      <c r="K36" s="110"/>
      <c r="L36" s="110"/>
      <c r="M36" s="110"/>
      <c r="N36" s="117">
        <f t="shared" si="7"/>
        <v>0</v>
      </c>
      <c r="O36" s="19"/>
    </row>
    <row r="37" spans="1:15" ht="13.8" x14ac:dyDescent="0.25">
      <c r="A37" s="16">
        <v>150</v>
      </c>
      <c r="B37" s="19" t="s">
        <v>223</v>
      </c>
      <c r="C37" s="65">
        <v>21401</v>
      </c>
      <c r="D37" s="77" t="s">
        <v>38</v>
      </c>
      <c r="E37" s="57" t="s">
        <v>20</v>
      </c>
      <c r="F37" s="57" t="s">
        <v>41</v>
      </c>
      <c r="G37" s="17"/>
      <c r="H37" s="18">
        <f t="shared" si="6"/>
        <v>0</v>
      </c>
      <c r="I37" s="99"/>
      <c r="J37" s="110"/>
      <c r="K37" s="110"/>
      <c r="L37" s="110"/>
      <c r="M37" s="110"/>
      <c r="N37" s="117">
        <f t="shared" si="7"/>
        <v>0</v>
      </c>
      <c r="O37" s="19"/>
    </row>
    <row r="38" spans="1:15" ht="13.8" x14ac:dyDescent="0.25">
      <c r="A38" s="16">
        <v>160</v>
      </c>
      <c r="B38" s="19" t="s">
        <v>223</v>
      </c>
      <c r="C38" s="65">
        <v>21402</v>
      </c>
      <c r="D38" s="77" t="s">
        <v>38</v>
      </c>
      <c r="E38" s="57" t="s">
        <v>20</v>
      </c>
      <c r="F38" s="57" t="s">
        <v>42</v>
      </c>
      <c r="G38" s="17"/>
      <c r="H38" s="18">
        <f t="shared" si="6"/>
        <v>0</v>
      </c>
      <c r="I38" s="99"/>
      <c r="J38" s="110"/>
      <c r="K38" s="110"/>
      <c r="L38" s="110"/>
      <c r="M38" s="110"/>
      <c r="N38" s="117">
        <f t="shared" si="7"/>
        <v>0</v>
      </c>
      <c r="O38" s="19"/>
    </row>
    <row r="39" spans="1:15" ht="13.8" x14ac:dyDescent="0.25">
      <c r="A39" s="16">
        <v>170</v>
      </c>
      <c r="B39" s="19" t="s">
        <v>223</v>
      </c>
      <c r="C39" s="65">
        <v>21403</v>
      </c>
      <c r="D39" s="77" t="s">
        <v>38</v>
      </c>
      <c r="E39" s="57" t="s">
        <v>20</v>
      </c>
      <c r="F39" s="57" t="s">
        <v>135</v>
      </c>
      <c r="G39" s="17"/>
      <c r="H39" s="18">
        <f t="shared" si="5"/>
        <v>0</v>
      </c>
      <c r="I39" s="99"/>
      <c r="J39" s="110"/>
      <c r="K39" s="110"/>
      <c r="L39" s="110"/>
      <c r="M39" s="110"/>
      <c r="N39" s="117">
        <f t="shared" si="4"/>
        <v>0</v>
      </c>
      <c r="O39" s="19"/>
    </row>
    <row r="40" spans="1:15" ht="13.8" x14ac:dyDescent="0.25">
      <c r="A40" s="16">
        <v>180</v>
      </c>
      <c r="B40" s="19" t="s">
        <v>223</v>
      </c>
      <c r="C40" s="17" t="s">
        <v>206</v>
      </c>
      <c r="D40" s="77" t="s">
        <v>38</v>
      </c>
      <c r="E40" s="17"/>
      <c r="F40" s="57" t="s">
        <v>207</v>
      </c>
      <c r="G40" s="17"/>
      <c r="H40" s="18">
        <f t="shared" si="5"/>
        <v>0</v>
      </c>
      <c r="I40" s="99"/>
      <c r="J40" s="110"/>
      <c r="K40" s="110"/>
      <c r="L40" s="110"/>
      <c r="M40" s="110"/>
      <c r="N40" s="117">
        <f t="shared" si="4"/>
        <v>0</v>
      </c>
      <c r="O40" s="19"/>
    </row>
    <row r="41" spans="1:15" ht="13.8" x14ac:dyDescent="0.25">
      <c r="A41" s="16">
        <v>190</v>
      </c>
      <c r="B41" s="19" t="s">
        <v>223</v>
      </c>
      <c r="C41" s="17" t="s">
        <v>188</v>
      </c>
      <c r="D41" s="77" t="s">
        <v>38</v>
      </c>
      <c r="E41" s="17"/>
      <c r="F41" s="57" t="s">
        <v>208</v>
      </c>
      <c r="G41" s="17"/>
      <c r="H41" s="18">
        <f t="shared" si="5"/>
        <v>0</v>
      </c>
      <c r="I41" s="99"/>
      <c r="J41" s="110"/>
      <c r="K41" s="110"/>
      <c r="L41" s="110"/>
      <c r="M41" s="110"/>
      <c r="N41" s="117">
        <f t="shared" si="4"/>
        <v>0</v>
      </c>
      <c r="O41" s="19"/>
    </row>
    <row r="42" spans="1:15" ht="13.8" x14ac:dyDescent="0.25">
      <c r="A42" s="16">
        <v>200</v>
      </c>
      <c r="B42" s="19" t="s">
        <v>223</v>
      </c>
      <c r="C42" s="17" t="s">
        <v>189</v>
      </c>
      <c r="D42" s="77" t="s">
        <v>38</v>
      </c>
      <c r="E42" s="57"/>
      <c r="F42" s="57" t="s">
        <v>209</v>
      </c>
      <c r="G42" s="17"/>
      <c r="H42" s="18">
        <f t="shared" si="5"/>
        <v>0</v>
      </c>
      <c r="I42" s="99"/>
      <c r="J42" s="110"/>
      <c r="K42" s="110"/>
      <c r="L42" s="110"/>
      <c r="M42" s="110"/>
      <c r="N42" s="117">
        <f t="shared" si="4"/>
        <v>0</v>
      </c>
      <c r="O42" s="19"/>
    </row>
    <row r="43" spans="1:15" ht="13.8" x14ac:dyDescent="0.25">
      <c r="A43" s="16">
        <v>210</v>
      </c>
      <c r="B43" s="19" t="s">
        <v>224</v>
      </c>
      <c r="C43" s="17" t="s">
        <v>190</v>
      </c>
      <c r="D43" s="77" t="s">
        <v>38</v>
      </c>
      <c r="E43" s="57"/>
      <c r="F43" s="57" t="s">
        <v>21</v>
      </c>
      <c r="G43" s="17"/>
      <c r="H43" s="18">
        <f t="shared" si="5"/>
        <v>0</v>
      </c>
      <c r="I43" s="99"/>
      <c r="J43" s="110"/>
      <c r="K43" s="110"/>
      <c r="L43" s="110"/>
      <c r="M43" s="110"/>
      <c r="N43" s="117">
        <f t="shared" si="4"/>
        <v>0</v>
      </c>
      <c r="O43" s="19"/>
    </row>
    <row r="44" spans="1:15" ht="13.8" x14ac:dyDescent="0.25">
      <c r="A44" s="16">
        <v>220</v>
      </c>
      <c r="B44" s="19" t="s">
        <v>224</v>
      </c>
      <c r="C44" s="17" t="s">
        <v>191</v>
      </c>
      <c r="D44" s="77" t="s">
        <v>38</v>
      </c>
      <c r="E44" s="57"/>
      <c r="F44" s="57" t="s">
        <v>134</v>
      </c>
      <c r="G44" s="17"/>
      <c r="H44" s="18">
        <f t="shared" si="5"/>
        <v>0</v>
      </c>
      <c r="I44" s="99"/>
      <c r="J44" s="110"/>
      <c r="K44" s="110"/>
      <c r="L44" s="110"/>
      <c r="M44" s="110"/>
      <c r="N44" s="117">
        <f t="shared" si="4"/>
        <v>0</v>
      </c>
      <c r="O44" s="19"/>
    </row>
    <row r="45" spans="1:15" ht="13.8" x14ac:dyDescent="0.25">
      <c r="A45" s="16">
        <v>230</v>
      </c>
      <c r="B45" s="19" t="s">
        <v>224</v>
      </c>
      <c r="C45" s="17" t="s">
        <v>192</v>
      </c>
      <c r="D45" s="77" t="s">
        <v>38</v>
      </c>
      <c r="E45" s="17"/>
      <c r="F45" s="57" t="s">
        <v>133</v>
      </c>
      <c r="G45" s="20"/>
      <c r="H45" s="18">
        <f t="shared" si="5"/>
        <v>0</v>
      </c>
      <c r="I45" s="99"/>
      <c r="J45" s="110"/>
      <c r="K45" s="110"/>
      <c r="L45" s="110"/>
      <c r="M45" s="110"/>
      <c r="N45" s="117">
        <f t="shared" si="4"/>
        <v>0</v>
      </c>
      <c r="O45" s="19"/>
    </row>
    <row r="46" spans="1:15" ht="13.8" x14ac:dyDescent="0.25">
      <c r="A46" s="16">
        <v>240</v>
      </c>
      <c r="B46" s="19" t="s">
        <v>224</v>
      </c>
      <c r="C46" s="17" t="s">
        <v>193</v>
      </c>
      <c r="D46" s="77" t="s">
        <v>38</v>
      </c>
      <c r="E46" s="17"/>
      <c r="F46" s="57" t="s">
        <v>132</v>
      </c>
      <c r="G46" s="17"/>
      <c r="H46" s="18">
        <f t="shared" si="5"/>
        <v>0</v>
      </c>
      <c r="I46" s="99"/>
      <c r="J46" s="110"/>
      <c r="K46" s="110"/>
      <c r="L46" s="110"/>
      <c r="M46" s="110"/>
      <c r="N46" s="117">
        <f t="shared" si="4"/>
        <v>0</v>
      </c>
      <c r="O46" s="19"/>
    </row>
    <row r="47" spans="1:15" ht="13.8" x14ac:dyDescent="0.25">
      <c r="A47" s="16">
        <v>250</v>
      </c>
      <c r="B47" s="19" t="s">
        <v>224</v>
      </c>
      <c r="C47" s="17" t="s">
        <v>194</v>
      </c>
      <c r="D47" s="77" t="s">
        <v>38</v>
      </c>
      <c r="E47" s="17"/>
      <c r="F47" s="57" t="s">
        <v>210</v>
      </c>
      <c r="G47" s="17"/>
      <c r="H47" s="18">
        <f t="shared" si="5"/>
        <v>0</v>
      </c>
      <c r="I47" s="99"/>
      <c r="J47" s="110"/>
      <c r="K47" s="110"/>
      <c r="L47" s="110"/>
      <c r="M47" s="110"/>
      <c r="N47" s="117">
        <f t="shared" si="4"/>
        <v>0</v>
      </c>
      <c r="O47" s="19"/>
    </row>
    <row r="48" spans="1:15" ht="13.8" x14ac:dyDescent="0.25">
      <c r="A48" s="16">
        <v>260</v>
      </c>
      <c r="B48" s="19" t="s">
        <v>224</v>
      </c>
      <c r="C48" s="17" t="s">
        <v>195</v>
      </c>
      <c r="D48" s="77" t="s">
        <v>38</v>
      </c>
      <c r="E48" s="17"/>
      <c r="F48" s="57" t="s">
        <v>131</v>
      </c>
      <c r="G48" s="17"/>
      <c r="H48" s="18">
        <f>SUM(J48:M48)</f>
        <v>0</v>
      </c>
      <c r="I48" s="99"/>
      <c r="J48" s="110"/>
      <c r="K48" s="110"/>
      <c r="L48" s="110"/>
      <c r="M48" s="110"/>
      <c r="N48" s="117">
        <f>H48*I48</f>
        <v>0</v>
      </c>
      <c r="O48" s="19"/>
    </row>
    <row r="49" spans="1:15" ht="13.8" x14ac:dyDescent="0.25">
      <c r="A49" s="16">
        <v>270</v>
      </c>
      <c r="B49" s="19" t="s">
        <v>224</v>
      </c>
      <c r="C49" s="17" t="s">
        <v>196</v>
      </c>
      <c r="D49" s="77" t="s">
        <v>38</v>
      </c>
      <c r="E49" s="17"/>
      <c r="F49" s="57" t="s">
        <v>22</v>
      </c>
      <c r="G49" s="17"/>
      <c r="H49" s="18">
        <f t="shared" si="5"/>
        <v>0</v>
      </c>
      <c r="I49" s="99"/>
      <c r="J49" s="110"/>
      <c r="K49" s="110"/>
      <c r="L49" s="110"/>
      <c r="M49" s="110"/>
      <c r="N49" s="117">
        <f t="shared" si="4"/>
        <v>0</v>
      </c>
      <c r="O49" s="19"/>
    </row>
    <row r="50" spans="1:15" ht="13.8" x14ac:dyDescent="0.25">
      <c r="A50" s="16">
        <v>280</v>
      </c>
      <c r="B50" s="19" t="s">
        <v>225</v>
      </c>
      <c r="C50" s="17" t="s">
        <v>197</v>
      </c>
      <c r="D50" s="77" t="s">
        <v>38</v>
      </c>
      <c r="E50" s="17"/>
      <c r="F50" s="57" t="s">
        <v>141</v>
      </c>
      <c r="G50" s="17"/>
      <c r="H50" s="18">
        <f t="shared" si="5"/>
        <v>0</v>
      </c>
      <c r="I50" s="99"/>
      <c r="J50" s="110"/>
      <c r="K50" s="110"/>
      <c r="L50" s="110"/>
      <c r="M50" s="110"/>
      <c r="N50" s="117">
        <f t="shared" si="4"/>
        <v>0</v>
      </c>
      <c r="O50" s="19"/>
    </row>
    <row r="51" spans="1:15" ht="13.8" x14ac:dyDescent="0.25">
      <c r="A51" s="16">
        <v>290</v>
      </c>
      <c r="B51" s="19" t="s">
        <v>225</v>
      </c>
      <c r="C51" s="17" t="s">
        <v>198</v>
      </c>
      <c r="D51" s="77" t="s">
        <v>38</v>
      </c>
      <c r="E51" s="17"/>
      <c r="F51" s="57" t="s">
        <v>211</v>
      </c>
      <c r="G51" s="20"/>
      <c r="H51" s="18">
        <f t="shared" si="5"/>
        <v>0</v>
      </c>
      <c r="I51" s="99"/>
      <c r="J51" s="110"/>
      <c r="K51" s="110"/>
      <c r="L51" s="110"/>
      <c r="M51" s="110"/>
      <c r="N51" s="117">
        <f t="shared" si="4"/>
        <v>0</v>
      </c>
      <c r="O51" s="19"/>
    </row>
    <row r="52" spans="1:15" ht="13.8" x14ac:dyDescent="0.25">
      <c r="A52" s="16">
        <v>300</v>
      </c>
      <c r="B52" s="19" t="s">
        <v>225</v>
      </c>
      <c r="C52" s="17" t="s">
        <v>199</v>
      </c>
      <c r="D52" s="77" t="s">
        <v>38</v>
      </c>
      <c r="E52" s="17"/>
      <c r="F52" s="57" t="s">
        <v>212</v>
      </c>
      <c r="G52" s="17"/>
      <c r="H52" s="18">
        <f t="shared" si="5"/>
        <v>0</v>
      </c>
      <c r="I52" s="99"/>
      <c r="J52" s="110"/>
      <c r="K52" s="110"/>
      <c r="L52" s="110"/>
      <c r="M52" s="110"/>
      <c r="N52" s="117">
        <f t="shared" si="4"/>
        <v>0</v>
      </c>
      <c r="O52" s="19"/>
    </row>
    <row r="53" spans="1:15" ht="13.8" x14ac:dyDescent="0.25">
      <c r="A53" s="16">
        <v>310</v>
      </c>
      <c r="B53" s="19" t="s">
        <v>225</v>
      </c>
      <c r="C53" s="17" t="s">
        <v>200</v>
      </c>
      <c r="D53" s="77" t="s">
        <v>38</v>
      </c>
      <c r="E53" s="17"/>
      <c r="F53" s="57" t="s">
        <v>0</v>
      </c>
      <c r="G53" s="17"/>
      <c r="H53" s="18">
        <f t="shared" si="5"/>
        <v>0</v>
      </c>
      <c r="I53" s="99"/>
      <c r="J53" s="110"/>
      <c r="K53" s="110"/>
      <c r="L53" s="110"/>
      <c r="M53" s="110"/>
      <c r="N53" s="117">
        <f t="shared" si="4"/>
        <v>0</v>
      </c>
      <c r="O53" s="19"/>
    </row>
    <row r="54" spans="1:15" ht="13.8" x14ac:dyDescent="0.25">
      <c r="A54" s="16">
        <v>320</v>
      </c>
      <c r="B54" s="19" t="s">
        <v>225</v>
      </c>
      <c r="C54" s="65">
        <v>22801</v>
      </c>
      <c r="D54" s="77" t="s">
        <v>38</v>
      </c>
      <c r="E54" s="57" t="s">
        <v>0</v>
      </c>
      <c r="F54" s="57" t="s">
        <v>8</v>
      </c>
      <c r="G54" s="17"/>
      <c r="H54" s="18">
        <f t="shared" si="5"/>
        <v>0</v>
      </c>
      <c r="I54" s="99"/>
      <c r="J54" s="110"/>
      <c r="K54" s="110"/>
      <c r="L54" s="110"/>
      <c r="M54" s="110"/>
      <c r="N54" s="117">
        <f t="shared" si="4"/>
        <v>0</v>
      </c>
      <c r="O54" s="19"/>
    </row>
    <row r="55" spans="1:15" ht="13.8" x14ac:dyDescent="0.25">
      <c r="A55" s="16">
        <v>330</v>
      </c>
      <c r="B55" s="19" t="s">
        <v>225</v>
      </c>
      <c r="C55" s="65">
        <v>22802</v>
      </c>
      <c r="D55" s="77" t="s">
        <v>38</v>
      </c>
      <c r="E55" s="57" t="s">
        <v>0</v>
      </c>
      <c r="F55" s="57" t="s">
        <v>130</v>
      </c>
      <c r="G55" s="17"/>
      <c r="H55" s="18">
        <f t="shared" si="5"/>
        <v>0</v>
      </c>
      <c r="I55" s="99"/>
      <c r="J55" s="110"/>
      <c r="K55" s="110"/>
      <c r="L55" s="110"/>
      <c r="M55" s="110"/>
      <c r="N55" s="117">
        <f t="shared" si="4"/>
        <v>0</v>
      </c>
      <c r="O55" s="19"/>
    </row>
    <row r="56" spans="1:15" ht="13.8" x14ac:dyDescent="0.25">
      <c r="A56" s="16">
        <v>340</v>
      </c>
      <c r="B56" s="19" t="s">
        <v>225</v>
      </c>
      <c r="C56" s="65">
        <v>22803</v>
      </c>
      <c r="D56" s="77" t="s">
        <v>38</v>
      </c>
      <c r="E56" s="57" t="s">
        <v>0</v>
      </c>
      <c r="F56" s="57" t="s">
        <v>129</v>
      </c>
      <c r="G56" s="17"/>
      <c r="H56" s="18">
        <f t="shared" si="5"/>
        <v>0</v>
      </c>
      <c r="I56" s="99"/>
      <c r="J56" s="110"/>
      <c r="K56" s="110"/>
      <c r="L56" s="110"/>
      <c r="M56" s="110"/>
      <c r="N56" s="117">
        <f t="shared" si="4"/>
        <v>0</v>
      </c>
      <c r="O56" s="19"/>
    </row>
    <row r="57" spans="1:15" ht="13.8" x14ac:dyDescent="0.25">
      <c r="A57" s="16">
        <v>350</v>
      </c>
      <c r="B57" s="19" t="s">
        <v>225</v>
      </c>
      <c r="C57" s="65">
        <v>22804</v>
      </c>
      <c r="D57" s="77" t="s">
        <v>38</v>
      </c>
      <c r="E57" s="57" t="s">
        <v>0</v>
      </c>
      <c r="F57" s="57" t="s">
        <v>61</v>
      </c>
      <c r="G57" s="17"/>
      <c r="H57" s="18">
        <f>SUM(J57:M57)</f>
        <v>0</v>
      </c>
      <c r="I57" s="99"/>
      <c r="J57" s="110"/>
      <c r="K57" s="110"/>
      <c r="L57" s="110"/>
      <c r="M57" s="110"/>
      <c r="N57" s="117">
        <f t="shared" si="4"/>
        <v>0</v>
      </c>
      <c r="O57" s="19"/>
    </row>
    <row r="58" spans="1:15" ht="13.8" x14ac:dyDescent="0.25">
      <c r="A58" s="16">
        <v>360</v>
      </c>
      <c r="B58" s="19" t="s">
        <v>225</v>
      </c>
      <c r="C58" s="65">
        <v>22805</v>
      </c>
      <c r="D58" s="77" t="s">
        <v>38</v>
      </c>
      <c r="E58" s="57" t="s">
        <v>0</v>
      </c>
      <c r="F58" s="57" t="s">
        <v>40</v>
      </c>
      <c r="G58" s="17"/>
      <c r="H58" s="18">
        <f t="shared" si="5"/>
        <v>0</v>
      </c>
      <c r="I58" s="99"/>
      <c r="J58" s="110"/>
      <c r="K58" s="110"/>
      <c r="L58" s="110"/>
      <c r="M58" s="110"/>
      <c r="N58" s="117">
        <f>H58*I58</f>
        <v>0</v>
      </c>
      <c r="O58" s="19"/>
    </row>
    <row r="59" spans="1:15" ht="13.8" x14ac:dyDescent="0.25">
      <c r="A59" s="16">
        <v>370</v>
      </c>
      <c r="B59" s="19" t="s">
        <v>225</v>
      </c>
      <c r="C59" s="17" t="s">
        <v>215</v>
      </c>
      <c r="D59" s="77" t="s">
        <v>38</v>
      </c>
      <c r="E59" s="57"/>
      <c r="F59" s="57" t="s">
        <v>213</v>
      </c>
      <c r="G59" s="17"/>
      <c r="H59" s="18">
        <f>SUM(J59:M59)</f>
        <v>0</v>
      </c>
      <c r="I59" s="99"/>
      <c r="J59" s="110"/>
      <c r="K59" s="110"/>
      <c r="L59" s="110"/>
      <c r="M59" s="110"/>
      <c r="N59" s="117">
        <f>H59*I59</f>
        <v>0</v>
      </c>
      <c r="O59" s="19"/>
    </row>
    <row r="60" spans="1:15" ht="13.8" x14ac:dyDescent="0.25">
      <c r="A60" s="16">
        <v>380</v>
      </c>
      <c r="B60" s="19" t="s">
        <v>225</v>
      </c>
      <c r="C60" s="17" t="s">
        <v>216</v>
      </c>
      <c r="D60" s="77" t="s">
        <v>38</v>
      </c>
      <c r="E60" s="57"/>
      <c r="F60" s="57" t="s">
        <v>214</v>
      </c>
      <c r="G60" s="17"/>
      <c r="H60" s="18">
        <f>SUM(J60:M60)</f>
        <v>0</v>
      </c>
      <c r="I60" s="99"/>
      <c r="J60" s="110"/>
      <c r="K60" s="110"/>
      <c r="L60" s="110"/>
      <c r="M60" s="110"/>
      <c r="N60" s="117">
        <f>H60*I60</f>
        <v>0</v>
      </c>
      <c r="O60" s="19"/>
    </row>
    <row r="61" spans="1:15" ht="13.8" x14ac:dyDescent="0.25">
      <c r="A61" s="16">
        <v>390</v>
      </c>
      <c r="B61" s="19" t="s">
        <v>225</v>
      </c>
      <c r="C61" s="17" t="s">
        <v>217</v>
      </c>
      <c r="D61" s="77" t="s">
        <v>38</v>
      </c>
      <c r="E61" s="17"/>
      <c r="F61" s="57" t="s">
        <v>128</v>
      </c>
      <c r="G61" s="17"/>
      <c r="H61" s="18">
        <f t="shared" si="5"/>
        <v>0</v>
      </c>
      <c r="I61" s="99"/>
      <c r="J61" s="110"/>
      <c r="K61" s="110"/>
      <c r="L61" s="110"/>
      <c r="M61" s="110"/>
      <c r="N61" s="117">
        <f t="shared" si="4"/>
        <v>0</v>
      </c>
      <c r="O61" s="19"/>
    </row>
    <row r="62" spans="1:15" ht="13.8" x14ac:dyDescent="0.25">
      <c r="A62" s="16">
        <v>400</v>
      </c>
      <c r="B62" s="19" t="s">
        <v>225</v>
      </c>
      <c r="C62" s="65">
        <v>23101</v>
      </c>
      <c r="D62" s="77" t="s">
        <v>38</v>
      </c>
      <c r="E62" s="57" t="s">
        <v>322</v>
      </c>
      <c r="F62" s="57" t="s">
        <v>318</v>
      </c>
      <c r="G62" s="17"/>
      <c r="H62" s="18">
        <f t="shared" si="5"/>
        <v>0</v>
      </c>
      <c r="I62" s="99"/>
      <c r="J62" s="110"/>
      <c r="K62" s="110"/>
      <c r="L62" s="110"/>
      <c r="M62" s="110"/>
      <c r="N62" s="117">
        <f t="shared" si="4"/>
        <v>0</v>
      </c>
      <c r="O62" s="19"/>
    </row>
    <row r="63" spans="1:15" ht="13.8" x14ac:dyDescent="0.25">
      <c r="A63" s="16">
        <v>410</v>
      </c>
      <c r="B63" s="19" t="s">
        <v>225</v>
      </c>
      <c r="C63" s="65">
        <v>23102</v>
      </c>
      <c r="D63" s="77" t="s">
        <v>38</v>
      </c>
      <c r="E63" s="57" t="s">
        <v>322</v>
      </c>
      <c r="F63" s="57" t="s">
        <v>321</v>
      </c>
      <c r="G63" s="17"/>
      <c r="H63" s="18">
        <f t="shared" si="5"/>
        <v>0</v>
      </c>
      <c r="I63" s="99"/>
      <c r="J63" s="110"/>
      <c r="K63" s="110"/>
      <c r="L63" s="110"/>
      <c r="M63" s="110"/>
      <c r="N63" s="117">
        <f t="shared" si="4"/>
        <v>0</v>
      </c>
      <c r="O63" s="19"/>
    </row>
    <row r="64" spans="1:15" ht="13.8" x14ac:dyDescent="0.25">
      <c r="A64" s="16">
        <v>420</v>
      </c>
      <c r="B64" s="19" t="s">
        <v>225</v>
      </c>
      <c r="C64" s="65">
        <v>23103</v>
      </c>
      <c r="D64" s="77" t="s">
        <v>38</v>
      </c>
      <c r="E64" s="57" t="s">
        <v>322</v>
      </c>
      <c r="F64" s="57" t="s">
        <v>319</v>
      </c>
      <c r="G64" s="17"/>
      <c r="H64" s="18">
        <f t="shared" si="5"/>
        <v>0</v>
      </c>
      <c r="I64" s="99"/>
      <c r="J64" s="110"/>
      <c r="K64" s="110"/>
      <c r="L64" s="110"/>
      <c r="M64" s="110"/>
      <c r="N64" s="117">
        <f t="shared" si="4"/>
        <v>0</v>
      </c>
      <c r="O64" s="19"/>
    </row>
    <row r="65" spans="1:15" ht="13.8" x14ac:dyDescent="0.25">
      <c r="A65" s="16">
        <v>430</v>
      </c>
      <c r="B65" s="19" t="s">
        <v>225</v>
      </c>
      <c r="C65" s="65">
        <v>23104</v>
      </c>
      <c r="D65" s="77" t="s">
        <v>38</v>
      </c>
      <c r="E65" s="57" t="s">
        <v>322</v>
      </c>
      <c r="F65" s="57" t="s">
        <v>320</v>
      </c>
      <c r="G65" s="17"/>
      <c r="H65" s="18">
        <f t="shared" si="5"/>
        <v>0</v>
      </c>
      <c r="I65" s="99"/>
      <c r="J65" s="110"/>
      <c r="K65" s="110"/>
      <c r="L65" s="110"/>
      <c r="M65" s="110"/>
      <c r="N65" s="117">
        <f t="shared" si="4"/>
        <v>0</v>
      </c>
      <c r="O65" s="19"/>
    </row>
    <row r="66" spans="1:15" ht="14.4" thickBot="1" x14ac:dyDescent="0.3">
      <c r="A66" s="16">
        <v>440</v>
      </c>
      <c r="B66" s="19" t="s">
        <v>225</v>
      </c>
      <c r="C66" s="65">
        <v>23105</v>
      </c>
      <c r="D66" s="77" t="s">
        <v>38</v>
      </c>
      <c r="E66" s="57" t="s">
        <v>322</v>
      </c>
      <c r="F66" s="57" t="s">
        <v>62</v>
      </c>
      <c r="G66" s="17"/>
      <c r="H66" s="18">
        <f t="shared" si="5"/>
        <v>0</v>
      </c>
      <c r="I66" s="99"/>
      <c r="J66" s="110"/>
      <c r="K66" s="110"/>
      <c r="L66" s="110"/>
      <c r="M66" s="110"/>
      <c r="N66" s="117">
        <f t="shared" si="4"/>
        <v>0</v>
      </c>
      <c r="O66" s="19"/>
    </row>
    <row r="67" spans="1:15" s="2" customFormat="1" ht="15" thickTop="1" thickBot="1" x14ac:dyDescent="0.3">
      <c r="A67" s="12"/>
      <c r="B67" s="56" t="s">
        <v>16</v>
      </c>
      <c r="C67" s="21"/>
      <c r="D67" s="78"/>
      <c r="E67" s="21"/>
      <c r="F67" s="56" t="s">
        <v>15</v>
      </c>
      <c r="G67" s="21"/>
      <c r="H67" s="14"/>
      <c r="I67" s="98"/>
      <c r="J67" s="107">
        <f>SUMPRODUCT($I23:$I66,J23:J66)</f>
        <v>12.23</v>
      </c>
      <c r="K67" s="107">
        <f>SUMPRODUCT($I23:$I66,K23:K66)</f>
        <v>193.48</v>
      </c>
      <c r="L67" s="107">
        <f>SUMPRODUCT($I23:$I66,L23:L66)</f>
        <v>0</v>
      </c>
      <c r="M67" s="107">
        <f>SUMPRODUCT($I23:$I66,M23:M66)</f>
        <v>24.66</v>
      </c>
      <c r="N67" s="107">
        <f>SUM(N23:N66)</f>
        <v>230.36999999999998</v>
      </c>
      <c r="O67" s="15"/>
    </row>
    <row r="68" spans="1:15" ht="14.4" thickTop="1" x14ac:dyDescent="0.25">
      <c r="A68" s="22">
        <v>10</v>
      </c>
      <c r="B68" s="25" t="s">
        <v>227</v>
      </c>
      <c r="C68" s="23" t="s">
        <v>240</v>
      </c>
      <c r="D68" s="79" t="s">
        <v>38</v>
      </c>
      <c r="E68" s="23"/>
      <c r="F68" s="58" t="s">
        <v>79</v>
      </c>
      <c r="G68" s="23"/>
      <c r="H68" s="24">
        <f>SUM(J68:M68)</f>
        <v>0</v>
      </c>
      <c r="I68" s="100"/>
      <c r="J68" s="111"/>
      <c r="K68" s="111"/>
      <c r="L68" s="111"/>
      <c r="M68" s="111"/>
      <c r="N68" s="118">
        <f t="shared" ref="N68:N82" si="8">H68*I68</f>
        <v>0</v>
      </c>
      <c r="O68" s="25"/>
    </row>
    <row r="69" spans="1:15" ht="13.8" x14ac:dyDescent="0.25">
      <c r="A69" s="22">
        <v>20</v>
      </c>
      <c r="B69" s="25" t="s">
        <v>228</v>
      </c>
      <c r="C69" s="23" t="s">
        <v>241</v>
      </c>
      <c r="D69" s="79" t="s">
        <v>38</v>
      </c>
      <c r="E69" s="23"/>
      <c r="F69" s="58" t="s">
        <v>229</v>
      </c>
      <c r="G69" s="23"/>
      <c r="H69" s="24">
        <f>SUM(J69:M69)</f>
        <v>0</v>
      </c>
      <c r="I69" s="100"/>
      <c r="J69" s="111"/>
      <c r="K69" s="111"/>
      <c r="L69" s="111"/>
      <c r="M69" s="111"/>
      <c r="N69" s="118">
        <f t="shared" si="8"/>
        <v>0</v>
      </c>
      <c r="O69" s="25"/>
    </row>
    <row r="70" spans="1:15" ht="13.8" x14ac:dyDescent="0.25">
      <c r="A70" s="22">
        <v>30</v>
      </c>
      <c r="B70" s="25" t="s">
        <v>228</v>
      </c>
      <c r="C70" s="23" t="s">
        <v>242</v>
      </c>
      <c r="D70" s="79" t="s">
        <v>38</v>
      </c>
      <c r="E70" s="23"/>
      <c r="F70" s="58" t="s">
        <v>316</v>
      </c>
      <c r="G70" s="23"/>
      <c r="H70" s="24">
        <f>SUM(J70:M70)</f>
        <v>171.99</v>
      </c>
      <c r="I70" s="100">
        <v>1</v>
      </c>
      <c r="J70" s="111">
        <v>92.4</v>
      </c>
      <c r="K70" s="111">
        <v>75.14</v>
      </c>
      <c r="L70" s="111"/>
      <c r="M70" s="111">
        <v>4.45</v>
      </c>
      <c r="N70" s="118">
        <f t="shared" si="8"/>
        <v>171.99</v>
      </c>
      <c r="O70" s="25"/>
    </row>
    <row r="71" spans="1:15" ht="13.8" x14ac:dyDescent="0.25">
      <c r="A71" s="22">
        <v>40</v>
      </c>
      <c r="B71" s="25" t="s">
        <v>228</v>
      </c>
      <c r="C71" s="23" t="s">
        <v>243</v>
      </c>
      <c r="D71" s="79" t="s">
        <v>38</v>
      </c>
      <c r="E71" s="23"/>
      <c r="F71" s="58" t="s">
        <v>317</v>
      </c>
      <c r="G71" s="23"/>
      <c r="H71" s="24">
        <f>SUM(J71:M71)</f>
        <v>0</v>
      </c>
      <c r="I71" s="100"/>
      <c r="J71" s="111"/>
      <c r="K71" s="111"/>
      <c r="L71" s="111"/>
      <c r="M71" s="111"/>
      <c r="N71" s="118">
        <f t="shared" si="8"/>
        <v>0</v>
      </c>
      <c r="O71" s="25"/>
    </row>
    <row r="72" spans="1:15" ht="13.8" x14ac:dyDescent="0.25">
      <c r="A72" s="22">
        <v>50</v>
      </c>
      <c r="B72" s="25" t="s">
        <v>228</v>
      </c>
      <c r="C72" s="23" t="s">
        <v>244</v>
      </c>
      <c r="D72" s="79" t="s">
        <v>38</v>
      </c>
      <c r="E72" s="23"/>
      <c r="F72" s="58" t="s">
        <v>230</v>
      </c>
      <c r="G72" s="23"/>
      <c r="H72" s="24">
        <f>SUM(J72:M72)</f>
        <v>0</v>
      </c>
      <c r="I72" s="100"/>
      <c r="J72" s="111"/>
      <c r="K72" s="111"/>
      <c r="L72" s="111"/>
      <c r="M72" s="111"/>
      <c r="N72" s="118">
        <f>H72*I72</f>
        <v>0</v>
      </c>
      <c r="O72" s="25"/>
    </row>
    <row r="73" spans="1:15" ht="13.8" x14ac:dyDescent="0.25">
      <c r="A73" s="22">
        <v>60</v>
      </c>
      <c r="B73" s="25" t="s">
        <v>228</v>
      </c>
      <c r="C73" s="23" t="s">
        <v>245</v>
      </c>
      <c r="D73" s="79" t="s">
        <v>38</v>
      </c>
      <c r="E73" s="23"/>
      <c r="F73" s="58" t="s">
        <v>231</v>
      </c>
      <c r="G73" s="23"/>
      <c r="H73" s="24">
        <f t="shared" si="5"/>
        <v>0</v>
      </c>
      <c r="I73" s="100"/>
      <c r="J73" s="111"/>
      <c r="K73" s="111"/>
      <c r="L73" s="111"/>
      <c r="M73" s="111"/>
      <c r="N73" s="118">
        <f t="shared" si="8"/>
        <v>0</v>
      </c>
      <c r="O73" s="25"/>
    </row>
    <row r="74" spans="1:15" ht="13.8" x14ac:dyDescent="0.25">
      <c r="A74" s="22">
        <v>70</v>
      </c>
      <c r="B74" s="25" t="s">
        <v>228</v>
      </c>
      <c r="C74" s="23" t="s">
        <v>246</v>
      </c>
      <c r="D74" s="79" t="s">
        <v>38</v>
      </c>
      <c r="E74" s="23"/>
      <c r="F74" s="58" t="s">
        <v>232</v>
      </c>
      <c r="G74" s="26"/>
      <c r="H74" s="24">
        <f>SUM(J74:M74)</f>
        <v>0</v>
      </c>
      <c r="I74" s="100"/>
      <c r="J74" s="111"/>
      <c r="K74" s="111"/>
      <c r="L74" s="111"/>
      <c r="M74" s="111"/>
      <c r="N74" s="118">
        <f t="shared" si="8"/>
        <v>0</v>
      </c>
      <c r="O74" s="25"/>
    </row>
    <row r="75" spans="1:15" ht="13.8" x14ac:dyDescent="0.25">
      <c r="A75" s="22">
        <v>80</v>
      </c>
      <c r="B75" s="25" t="s">
        <v>233</v>
      </c>
      <c r="C75" s="23" t="s">
        <v>247</v>
      </c>
      <c r="D75" s="79" t="s">
        <v>38</v>
      </c>
      <c r="E75" s="23"/>
      <c r="F75" s="58" t="s">
        <v>24</v>
      </c>
      <c r="G75" s="23"/>
      <c r="H75" s="24">
        <f t="shared" si="5"/>
        <v>0</v>
      </c>
      <c r="I75" s="100"/>
      <c r="J75" s="111"/>
      <c r="K75" s="111"/>
      <c r="L75" s="111"/>
      <c r="M75" s="111"/>
      <c r="N75" s="118">
        <f t="shared" si="8"/>
        <v>0</v>
      </c>
      <c r="O75" s="25"/>
    </row>
    <row r="76" spans="1:15" ht="13.8" x14ac:dyDescent="0.25">
      <c r="A76" s="22">
        <v>90</v>
      </c>
      <c r="B76" s="25" t="s">
        <v>233</v>
      </c>
      <c r="C76" s="23" t="s">
        <v>248</v>
      </c>
      <c r="D76" s="79" t="s">
        <v>38</v>
      </c>
      <c r="E76" s="23"/>
      <c r="F76" s="58" t="s">
        <v>140</v>
      </c>
      <c r="G76" s="23"/>
      <c r="H76" s="24">
        <f>SUM(J76:M76)</f>
        <v>0</v>
      </c>
      <c r="I76" s="100"/>
      <c r="J76" s="111"/>
      <c r="K76" s="111"/>
      <c r="L76" s="111"/>
      <c r="M76" s="111"/>
      <c r="N76" s="118">
        <f>H76*I76</f>
        <v>0</v>
      </c>
      <c r="O76" s="25"/>
    </row>
    <row r="77" spans="1:15" ht="13.8" x14ac:dyDescent="0.25">
      <c r="A77" s="22">
        <v>100</v>
      </c>
      <c r="B77" s="25" t="s">
        <v>233</v>
      </c>
      <c r="C77" s="23" t="s">
        <v>249</v>
      </c>
      <c r="D77" s="79" t="s">
        <v>38</v>
      </c>
      <c r="E77" s="23"/>
      <c r="F77" s="58" t="s">
        <v>234</v>
      </c>
      <c r="G77" s="23"/>
      <c r="H77" s="24">
        <f t="shared" ref="H77:H81" si="9">SUM(J77:M77)</f>
        <v>0</v>
      </c>
      <c r="I77" s="100"/>
      <c r="J77" s="111"/>
      <c r="K77" s="111"/>
      <c r="L77" s="111"/>
      <c r="M77" s="111"/>
      <c r="N77" s="118">
        <f t="shared" ref="N77:N81" si="10">H77*I77</f>
        <v>0</v>
      </c>
      <c r="O77" s="25"/>
    </row>
    <row r="78" spans="1:15" ht="13.8" x14ac:dyDescent="0.25">
      <c r="A78" s="22">
        <v>110</v>
      </c>
      <c r="B78" s="25" t="s">
        <v>233</v>
      </c>
      <c r="C78" s="23" t="s">
        <v>250</v>
      </c>
      <c r="D78" s="79" t="s">
        <v>38</v>
      </c>
      <c r="E78" s="23"/>
      <c r="F78" s="58" t="s">
        <v>235</v>
      </c>
      <c r="G78" s="23"/>
      <c r="H78" s="24">
        <f t="shared" si="9"/>
        <v>0</v>
      </c>
      <c r="I78" s="100"/>
      <c r="J78" s="111"/>
      <c r="K78" s="111"/>
      <c r="L78" s="111"/>
      <c r="M78" s="111"/>
      <c r="N78" s="118">
        <f t="shared" si="10"/>
        <v>0</v>
      </c>
      <c r="O78" s="25"/>
    </row>
    <row r="79" spans="1:15" ht="13.8" x14ac:dyDescent="0.25">
      <c r="A79" s="22">
        <v>120</v>
      </c>
      <c r="B79" s="25" t="s">
        <v>233</v>
      </c>
      <c r="C79" s="23" t="s">
        <v>251</v>
      </c>
      <c r="D79" s="79" t="s">
        <v>38</v>
      </c>
      <c r="E79" s="23"/>
      <c r="F79" s="58" t="s">
        <v>236</v>
      </c>
      <c r="G79" s="23"/>
      <c r="H79" s="24">
        <f t="shared" si="9"/>
        <v>0</v>
      </c>
      <c r="I79" s="100"/>
      <c r="J79" s="111"/>
      <c r="K79" s="111"/>
      <c r="L79" s="111"/>
      <c r="M79" s="111"/>
      <c r="N79" s="118">
        <f t="shared" si="10"/>
        <v>0</v>
      </c>
      <c r="O79" s="25"/>
    </row>
    <row r="80" spans="1:15" ht="13.8" x14ac:dyDescent="0.25">
      <c r="A80" s="22">
        <v>130</v>
      </c>
      <c r="B80" s="25" t="s">
        <v>233</v>
      </c>
      <c r="C80" s="23" t="s">
        <v>252</v>
      </c>
      <c r="D80" s="79" t="s">
        <v>38</v>
      </c>
      <c r="E80" s="23"/>
      <c r="F80" s="58" t="s">
        <v>237</v>
      </c>
      <c r="G80" s="23"/>
      <c r="H80" s="24">
        <f t="shared" si="9"/>
        <v>0</v>
      </c>
      <c r="I80" s="100"/>
      <c r="J80" s="111"/>
      <c r="K80" s="111"/>
      <c r="L80" s="111"/>
      <c r="M80" s="111"/>
      <c r="N80" s="118">
        <f t="shared" si="10"/>
        <v>0</v>
      </c>
      <c r="O80" s="25"/>
    </row>
    <row r="81" spans="1:15" ht="13.8" x14ac:dyDescent="0.25">
      <c r="A81" s="22">
        <v>140</v>
      </c>
      <c r="B81" s="25" t="s">
        <v>233</v>
      </c>
      <c r="C81" s="23" t="s">
        <v>253</v>
      </c>
      <c r="D81" s="79" t="s">
        <v>38</v>
      </c>
      <c r="E81" s="23"/>
      <c r="F81" s="58" t="s">
        <v>238</v>
      </c>
      <c r="G81" s="23"/>
      <c r="H81" s="24">
        <f t="shared" si="9"/>
        <v>0</v>
      </c>
      <c r="I81" s="100"/>
      <c r="J81" s="111"/>
      <c r="K81" s="111"/>
      <c r="L81" s="111"/>
      <c r="M81" s="111"/>
      <c r="N81" s="118">
        <f t="shared" si="10"/>
        <v>0</v>
      </c>
      <c r="O81" s="25"/>
    </row>
    <row r="82" spans="1:15" ht="14.4" thickBot="1" x14ac:dyDescent="0.3">
      <c r="A82" s="22">
        <v>150</v>
      </c>
      <c r="B82" s="25" t="s">
        <v>239</v>
      </c>
      <c r="C82" s="23" t="s">
        <v>254</v>
      </c>
      <c r="D82" s="79" t="s">
        <v>38</v>
      </c>
      <c r="E82" s="23"/>
      <c r="F82" s="58" t="s">
        <v>137</v>
      </c>
      <c r="G82" s="23"/>
      <c r="H82" s="24">
        <f>SUM(J82:M82)</f>
        <v>0</v>
      </c>
      <c r="I82" s="100"/>
      <c r="J82" s="111"/>
      <c r="K82" s="111"/>
      <c r="L82" s="111"/>
      <c r="M82" s="111"/>
      <c r="N82" s="118">
        <f t="shared" si="8"/>
        <v>0</v>
      </c>
      <c r="O82" s="25"/>
    </row>
    <row r="83" spans="1:15" s="2" customFormat="1" ht="15" thickTop="1" thickBot="1" x14ac:dyDescent="0.3">
      <c r="A83" s="12"/>
      <c r="B83" s="56" t="s">
        <v>23</v>
      </c>
      <c r="C83" s="21"/>
      <c r="D83" s="78"/>
      <c r="E83" s="21"/>
      <c r="F83" s="56" t="s">
        <v>15</v>
      </c>
      <c r="G83" s="21"/>
      <c r="H83" s="14"/>
      <c r="I83" s="98"/>
      <c r="J83" s="107">
        <f>SUMPRODUCT($I68:$I82,J68:J82)</f>
        <v>92.4</v>
      </c>
      <c r="K83" s="107">
        <f>SUMPRODUCT($I68:$I82,K68:K82)</f>
        <v>75.14</v>
      </c>
      <c r="L83" s="107">
        <f>SUMPRODUCT($I68:$I82,L68:L82)</f>
        <v>0</v>
      </c>
      <c r="M83" s="107">
        <f>SUMPRODUCT($I68:$I82,M68:M82)</f>
        <v>4.45</v>
      </c>
      <c r="N83" s="107">
        <f>SUM(N68:N82)</f>
        <v>171.99</v>
      </c>
      <c r="O83" s="15"/>
    </row>
    <row r="84" spans="1:15" ht="14.4" thickTop="1" x14ac:dyDescent="0.25">
      <c r="A84" s="27">
        <v>10</v>
      </c>
      <c r="B84" s="30" t="s">
        <v>255</v>
      </c>
      <c r="C84" s="28" t="s">
        <v>265</v>
      </c>
      <c r="D84" s="80" t="s">
        <v>38</v>
      </c>
      <c r="E84" s="28"/>
      <c r="F84" s="59" t="s">
        <v>337</v>
      </c>
      <c r="G84" s="31"/>
      <c r="H84" s="29">
        <f t="shared" ref="H84:H90" si="11">SUM(J84:M84)</f>
        <v>0</v>
      </c>
      <c r="I84" s="101"/>
      <c r="J84" s="112"/>
      <c r="K84" s="112"/>
      <c r="L84" s="112"/>
      <c r="M84" s="112"/>
      <c r="N84" s="119">
        <f t="shared" ref="N84:N96" si="12">H84*I84</f>
        <v>0</v>
      </c>
      <c r="O84" s="30"/>
    </row>
    <row r="85" spans="1:15" ht="13.8" x14ac:dyDescent="0.25">
      <c r="A85" s="27">
        <v>20</v>
      </c>
      <c r="B85" s="30" t="s">
        <v>256</v>
      </c>
      <c r="C85" s="28" t="s">
        <v>266</v>
      </c>
      <c r="D85" s="80" t="s">
        <v>38</v>
      </c>
      <c r="E85" s="28"/>
      <c r="F85" s="59" t="s">
        <v>257</v>
      </c>
      <c r="G85" s="31"/>
      <c r="H85" s="29">
        <f t="shared" si="11"/>
        <v>0</v>
      </c>
      <c r="I85" s="101"/>
      <c r="J85" s="112"/>
      <c r="K85" s="112"/>
      <c r="L85" s="112"/>
      <c r="M85" s="112"/>
      <c r="N85" s="119">
        <f t="shared" si="12"/>
        <v>0</v>
      </c>
      <c r="O85" s="30"/>
    </row>
    <row r="86" spans="1:15" ht="13.8" x14ac:dyDescent="0.25">
      <c r="A86" s="27">
        <v>30</v>
      </c>
      <c r="B86" s="30" t="s">
        <v>256</v>
      </c>
      <c r="C86" s="28" t="s">
        <v>267</v>
      </c>
      <c r="D86" s="80" t="s">
        <v>38</v>
      </c>
      <c r="E86" s="28"/>
      <c r="F86" s="59" t="s">
        <v>258</v>
      </c>
      <c r="G86" s="31"/>
      <c r="H86" s="29">
        <f t="shared" si="11"/>
        <v>0</v>
      </c>
      <c r="I86" s="101"/>
      <c r="J86" s="112"/>
      <c r="K86" s="112"/>
      <c r="L86" s="112"/>
      <c r="M86" s="112"/>
      <c r="N86" s="119">
        <f t="shared" si="12"/>
        <v>0</v>
      </c>
      <c r="O86" s="30"/>
    </row>
    <row r="87" spans="1:15" ht="13.8" x14ac:dyDescent="0.25">
      <c r="A87" s="27">
        <v>40</v>
      </c>
      <c r="B87" s="30" t="s">
        <v>256</v>
      </c>
      <c r="C87" s="28" t="s">
        <v>268</v>
      </c>
      <c r="D87" s="80" t="s">
        <v>38</v>
      </c>
      <c r="E87" s="28"/>
      <c r="F87" s="59" t="s">
        <v>259</v>
      </c>
      <c r="G87" s="31"/>
      <c r="H87" s="29">
        <f t="shared" si="11"/>
        <v>0</v>
      </c>
      <c r="I87" s="101"/>
      <c r="J87" s="112"/>
      <c r="K87" s="112"/>
      <c r="L87" s="112"/>
      <c r="M87" s="112"/>
      <c r="N87" s="119">
        <f t="shared" si="12"/>
        <v>0</v>
      </c>
      <c r="O87" s="30"/>
    </row>
    <row r="88" spans="1:15" ht="13.8" x14ac:dyDescent="0.25">
      <c r="A88" s="27">
        <v>50</v>
      </c>
      <c r="B88" s="30" t="s">
        <v>256</v>
      </c>
      <c r="C88" s="28" t="s">
        <v>269</v>
      </c>
      <c r="D88" s="80" t="s">
        <v>38</v>
      </c>
      <c r="E88" s="28"/>
      <c r="F88" s="59" t="s">
        <v>260</v>
      </c>
      <c r="G88" s="31"/>
      <c r="H88" s="29">
        <f t="shared" si="11"/>
        <v>0</v>
      </c>
      <c r="I88" s="101"/>
      <c r="J88" s="112"/>
      <c r="K88" s="112"/>
      <c r="L88" s="112"/>
      <c r="M88" s="112"/>
      <c r="N88" s="119">
        <f t="shared" si="12"/>
        <v>0</v>
      </c>
      <c r="O88" s="30"/>
    </row>
    <row r="89" spans="1:15" ht="13.8" x14ac:dyDescent="0.25">
      <c r="A89" s="27">
        <v>60</v>
      </c>
      <c r="B89" s="30" t="s">
        <v>256</v>
      </c>
      <c r="C89" s="28" t="s">
        <v>270</v>
      </c>
      <c r="D89" s="80" t="s">
        <v>38</v>
      </c>
      <c r="E89" s="28"/>
      <c r="F89" s="59" t="s">
        <v>261</v>
      </c>
      <c r="G89" s="31"/>
      <c r="H89" s="29">
        <f t="shared" si="11"/>
        <v>0</v>
      </c>
      <c r="I89" s="101"/>
      <c r="J89" s="112"/>
      <c r="K89" s="112"/>
      <c r="L89" s="112"/>
      <c r="M89" s="112"/>
      <c r="N89" s="119">
        <f t="shared" si="12"/>
        <v>0</v>
      </c>
      <c r="O89" s="30"/>
    </row>
    <row r="90" spans="1:15" ht="13.8" x14ac:dyDescent="0.25">
      <c r="A90" s="27">
        <v>70</v>
      </c>
      <c r="B90" s="30" t="s">
        <v>256</v>
      </c>
      <c r="C90" s="28" t="s">
        <v>271</v>
      </c>
      <c r="D90" s="80" t="s">
        <v>38</v>
      </c>
      <c r="E90" s="28"/>
      <c r="F90" s="59" t="s">
        <v>26</v>
      </c>
      <c r="G90" s="31"/>
      <c r="H90" s="29">
        <f t="shared" si="11"/>
        <v>0</v>
      </c>
      <c r="I90" s="101"/>
      <c r="J90" s="112"/>
      <c r="K90" s="112"/>
      <c r="L90" s="112"/>
      <c r="M90" s="112"/>
      <c r="N90" s="119">
        <f t="shared" si="12"/>
        <v>0</v>
      </c>
      <c r="O90" s="30"/>
    </row>
    <row r="91" spans="1:15" ht="13.8" x14ac:dyDescent="0.25">
      <c r="A91" s="27">
        <v>80</v>
      </c>
      <c r="B91" s="30" t="s">
        <v>256</v>
      </c>
      <c r="C91" s="28" t="s">
        <v>272</v>
      </c>
      <c r="D91" s="80" t="s">
        <v>38</v>
      </c>
      <c r="E91" s="28"/>
      <c r="F91" s="59" t="s">
        <v>25</v>
      </c>
      <c r="G91" s="31"/>
      <c r="H91" s="29">
        <f t="shared" si="5"/>
        <v>3</v>
      </c>
      <c r="I91" s="101">
        <v>1</v>
      </c>
      <c r="J91" s="112">
        <v>3</v>
      </c>
      <c r="K91" s="112"/>
      <c r="L91" s="112"/>
      <c r="M91" s="112"/>
      <c r="N91" s="119">
        <f t="shared" si="12"/>
        <v>3</v>
      </c>
      <c r="O91" s="30"/>
    </row>
    <row r="92" spans="1:15" ht="13.8" x14ac:dyDescent="0.25">
      <c r="A92" s="27">
        <v>90</v>
      </c>
      <c r="B92" s="30" t="s">
        <v>262</v>
      </c>
      <c r="C92" s="28" t="s">
        <v>273</v>
      </c>
      <c r="D92" s="80" t="s">
        <v>38</v>
      </c>
      <c r="E92" s="28"/>
      <c r="F92" s="59" t="s">
        <v>263</v>
      </c>
      <c r="G92" s="31"/>
      <c r="H92" s="29">
        <f t="shared" si="5"/>
        <v>0</v>
      </c>
      <c r="I92" s="101"/>
      <c r="J92" s="112"/>
      <c r="K92" s="112"/>
      <c r="L92" s="112"/>
      <c r="M92" s="112"/>
      <c r="N92" s="119">
        <f t="shared" si="12"/>
        <v>0</v>
      </c>
      <c r="O92" s="30"/>
    </row>
    <row r="93" spans="1:15" ht="13.8" x14ac:dyDescent="0.25">
      <c r="A93" s="27">
        <v>100</v>
      </c>
      <c r="B93" s="30" t="s">
        <v>262</v>
      </c>
      <c r="C93" s="28" t="s">
        <v>274</v>
      </c>
      <c r="D93" s="80" t="s">
        <v>38</v>
      </c>
      <c r="E93" s="28"/>
      <c r="F93" s="59" t="s">
        <v>330</v>
      </c>
      <c r="G93" s="28"/>
      <c r="H93" s="29">
        <f t="shared" si="5"/>
        <v>4</v>
      </c>
      <c r="I93" s="101">
        <v>1</v>
      </c>
      <c r="J93" s="112">
        <v>4</v>
      </c>
      <c r="K93" s="112"/>
      <c r="L93" s="112"/>
      <c r="M93" s="112"/>
      <c r="N93" s="119">
        <f t="shared" si="12"/>
        <v>4</v>
      </c>
      <c r="O93" s="30"/>
    </row>
    <row r="94" spans="1:15" ht="13.8" x14ac:dyDescent="0.25">
      <c r="A94" s="27">
        <v>110</v>
      </c>
      <c r="B94" s="30" t="s">
        <v>262</v>
      </c>
      <c r="C94" s="28" t="s">
        <v>275</v>
      </c>
      <c r="D94" s="80" t="s">
        <v>38</v>
      </c>
      <c r="E94" s="28"/>
      <c r="F94" s="59" t="s">
        <v>123</v>
      </c>
      <c r="G94" s="31"/>
      <c r="H94" s="29">
        <f t="shared" si="5"/>
        <v>0</v>
      </c>
      <c r="I94" s="101"/>
      <c r="J94" s="112"/>
      <c r="K94" s="112"/>
      <c r="L94" s="112"/>
      <c r="M94" s="112"/>
      <c r="N94" s="119">
        <f t="shared" si="12"/>
        <v>0</v>
      </c>
      <c r="O94" s="30"/>
    </row>
    <row r="95" spans="1:15" ht="13.8" x14ac:dyDescent="0.25">
      <c r="A95" s="27">
        <v>120</v>
      </c>
      <c r="B95" s="30" t="s">
        <v>262</v>
      </c>
      <c r="C95" s="28" t="s">
        <v>276</v>
      </c>
      <c r="D95" s="80" t="s">
        <v>38</v>
      </c>
      <c r="E95" s="28"/>
      <c r="F95" s="59" t="s">
        <v>124</v>
      </c>
      <c r="G95" s="28"/>
      <c r="H95" s="29">
        <f>SUM(J95:M95)</f>
        <v>0</v>
      </c>
      <c r="I95" s="101"/>
      <c r="J95" s="112"/>
      <c r="K95" s="112"/>
      <c r="L95" s="112"/>
      <c r="M95" s="112"/>
      <c r="N95" s="119">
        <f>H95*I95</f>
        <v>0</v>
      </c>
      <c r="O95" s="30"/>
    </row>
    <row r="96" spans="1:15" ht="14.4" thickBot="1" x14ac:dyDescent="0.3">
      <c r="A96" s="27">
        <v>130</v>
      </c>
      <c r="B96" s="30" t="s">
        <v>262</v>
      </c>
      <c r="C96" s="28" t="s">
        <v>277</v>
      </c>
      <c r="D96" s="80" t="s">
        <v>38</v>
      </c>
      <c r="E96" s="28"/>
      <c r="F96" s="59" t="s">
        <v>63</v>
      </c>
      <c r="G96" s="28"/>
      <c r="H96" s="29">
        <f t="shared" si="5"/>
        <v>0</v>
      </c>
      <c r="I96" s="101"/>
      <c r="J96" s="112"/>
      <c r="K96" s="112"/>
      <c r="L96" s="112"/>
      <c r="M96" s="112"/>
      <c r="N96" s="119">
        <f t="shared" si="12"/>
        <v>0</v>
      </c>
      <c r="O96" s="30"/>
    </row>
    <row r="97" spans="1:15" s="2" customFormat="1" ht="15" thickTop="1" thickBot="1" x14ac:dyDescent="0.3">
      <c r="A97" s="12"/>
      <c r="B97" s="56" t="s">
        <v>43</v>
      </c>
      <c r="C97" s="21"/>
      <c r="D97" s="78"/>
      <c r="E97" s="21"/>
      <c r="F97" s="56" t="s">
        <v>15</v>
      </c>
      <c r="G97" s="21"/>
      <c r="H97" s="14"/>
      <c r="I97" s="98"/>
      <c r="J97" s="107">
        <f>SUMPRODUCT($I84:$I96,J84:J96)</f>
        <v>7</v>
      </c>
      <c r="K97" s="107">
        <f>SUMPRODUCT($I84:$I96,K84:K96)</f>
        <v>0</v>
      </c>
      <c r="L97" s="107">
        <f>SUMPRODUCT($I84:$I96,L84:L96)</f>
        <v>0</v>
      </c>
      <c r="M97" s="107">
        <f>SUMPRODUCT($I84:$I96,M84:M96)</f>
        <v>0</v>
      </c>
      <c r="N97" s="107">
        <f>SUM(N84:N96)</f>
        <v>7</v>
      </c>
      <c r="O97" s="15"/>
    </row>
    <row r="98" spans="1:15" ht="14.4" thickTop="1" x14ac:dyDescent="0.25">
      <c r="A98" s="32">
        <v>10</v>
      </c>
      <c r="B98" s="35" t="s">
        <v>264</v>
      </c>
      <c r="C98" s="33" t="s">
        <v>278</v>
      </c>
      <c r="D98" s="81" t="s">
        <v>38</v>
      </c>
      <c r="E98" s="33"/>
      <c r="F98" s="60" t="s">
        <v>125</v>
      </c>
      <c r="G98" s="33"/>
      <c r="H98" s="34">
        <f t="shared" si="5"/>
        <v>0</v>
      </c>
      <c r="I98" s="102"/>
      <c r="J98" s="113"/>
      <c r="K98" s="113"/>
      <c r="L98" s="113"/>
      <c r="M98" s="113"/>
      <c r="N98" s="120">
        <f t="shared" ref="N98:N106" si="13">H98*I98</f>
        <v>0</v>
      </c>
      <c r="O98" s="35"/>
    </row>
    <row r="99" spans="1:15" ht="13.8" x14ac:dyDescent="0.25">
      <c r="A99" s="32">
        <v>20</v>
      </c>
      <c r="B99" s="35" t="s">
        <v>264</v>
      </c>
      <c r="C99" s="33" t="s">
        <v>279</v>
      </c>
      <c r="D99" s="81" t="s">
        <v>38</v>
      </c>
      <c r="E99" s="33"/>
      <c r="F99" s="60" t="s">
        <v>139</v>
      </c>
      <c r="G99" s="33"/>
      <c r="H99" s="34">
        <f t="shared" ref="H99:H106" si="14">SUM(J99:M99)</f>
        <v>0</v>
      </c>
      <c r="I99" s="102"/>
      <c r="J99" s="113"/>
      <c r="K99" s="113"/>
      <c r="L99" s="113"/>
      <c r="M99" s="113"/>
      <c r="N99" s="120">
        <f t="shared" si="13"/>
        <v>0</v>
      </c>
      <c r="O99" s="35"/>
    </row>
    <row r="100" spans="1:15" ht="13.8" x14ac:dyDescent="0.25">
      <c r="A100" s="32">
        <v>30</v>
      </c>
      <c r="B100" s="35" t="s">
        <v>264</v>
      </c>
      <c r="C100" s="33" t="s">
        <v>280</v>
      </c>
      <c r="D100" s="81" t="s">
        <v>38</v>
      </c>
      <c r="E100" s="33"/>
      <c r="F100" s="60" t="s">
        <v>338</v>
      </c>
      <c r="G100" s="33"/>
      <c r="H100" s="34">
        <f t="shared" si="14"/>
        <v>45</v>
      </c>
      <c r="I100" s="102">
        <v>1</v>
      </c>
      <c r="J100" s="113">
        <v>45</v>
      </c>
      <c r="K100" s="113"/>
      <c r="L100" s="113"/>
      <c r="M100" s="113"/>
      <c r="N100" s="120">
        <f t="shared" si="13"/>
        <v>45</v>
      </c>
      <c r="O100" s="35"/>
    </row>
    <row r="101" spans="1:15" ht="13.8" x14ac:dyDescent="0.25">
      <c r="A101" s="32">
        <v>40</v>
      </c>
      <c r="B101" s="35" t="s">
        <v>264</v>
      </c>
      <c r="C101" s="33" t="s">
        <v>281</v>
      </c>
      <c r="D101" s="81" t="s">
        <v>38</v>
      </c>
      <c r="E101" s="33"/>
      <c r="F101" s="60" t="s">
        <v>64</v>
      </c>
      <c r="G101" s="33"/>
      <c r="H101" s="34">
        <f t="shared" si="14"/>
        <v>0</v>
      </c>
      <c r="I101" s="102"/>
      <c r="J101" s="113"/>
      <c r="K101" s="113"/>
      <c r="L101" s="113"/>
      <c r="M101" s="113"/>
      <c r="N101" s="120">
        <f t="shared" si="13"/>
        <v>0</v>
      </c>
      <c r="O101" s="35"/>
    </row>
    <row r="102" spans="1:15" ht="13.8" x14ac:dyDescent="0.25">
      <c r="A102" s="32">
        <v>50</v>
      </c>
      <c r="B102" s="35" t="s">
        <v>264</v>
      </c>
      <c r="C102" s="33" t="s">
        <v>282</v>
      </c>
      <c r="D102" s="81" t="s">
        <v>38</v>
      </c>
      <c r="E102" s="33"/>
      <c r="F102" s="60" t="s">
        <v>29</v>
      </c>
      <c r="G102" s="33"/>
      <c r="H102" s="34">
        <f t="shared" si="14"/>
        <v>0</v>
      </c>
      <c r="I102" s="102"/>
      <c r="J102" s="113"/>
      <c r="K102" s="113"/>
      <c r="L102" s="113"/>
      <c r="M102" s="113"/>
      <c r="N102" s="120">
        <f t="shared" si="13"/>
        <v>0</v>
      </c>
      <c r="O102" s="35"/>
    </row>
    <row r="103" spans="1:15" ht="13.8" x14ac:dyDescent="0.25">
      <c r="A103" s="32">
        <v>60</v>
      </c>
      <c r="B103" s="35" t="s">
        <v>264</v>
      </c>
      <c r="C103" s="33" t="s">
        <v>283</v>
      </c>
      <c r="D103" s="81" t="s">
        <v>38</v>
      </c>
      <c r="E103" s="33"/>
      <c r="F103" s="60" t="s">
        <v>126</v>
      </c>
      <c r="G103" s="33"/>
      <c r="H103" s="34">
        <f t="shared" si="14"/>
        <v>0</v>
      </c>
      <c r="I103" s="102"/>
      <c r="J103" s="113"/>
      <c r="K103" s="113"/>
      <c r="L103" s="113"/>
      <c r="M103" s="113"/>
      <c r="N103" s="120">
        <f t="shared" si="13"/>
        <v>0</v>
      </c>
      <c r="O103" s="35"/>
    </row>
    <row r="104" spans="1:15" ht="13.8" x14ac:dyDescent="0.25">
      <c r="A104" s="32">
        <v>70</v>
      </c>
      <c r="B104" s="35" t="s">
        <v>264</v>
      </c>
      <c r="C104" s="33" t="s">
        <v>284</v>
      </c>
      <c r="D104" s="81" t="s">
        <v>38</v>
      </c>
      <c r="E104" s="33"/>
      <c r="F104" s="60" t="s">
        <v>127</v>
      </c>
      <c r="G104" s="33"/>
      <c r="H104" s="34">
        <f t="shared" si="14"/>
        <v>0</v>
      </c>
      <c r="I104" s="102"/>
      <c r="J104" s="113"/>
      <c r="K104" s="113"/>
      <c r="L104" s="113"/>
      <c r="M104" s="113"/>
      <c r="N104" s="120">
        <f t="shared" si="13"/>
        <v>0</v>
      </c>
      <c r="O104" s="35"/>
    </row>
    <row r="105" spans="1:15" ht="13.8" x14ac:dyDescent="0.25">
      <c r="A105" s="32">
        <v>80</v>
      </c>
      <c r="B105" s="35" t="s">
        <v>264</v>
      </c>
      <c r="C105" s="33" t="s">
        <v>285</v>
      </c>
      <c r="D105" s="81" t="s">
        <v>38</v>
      </c>
      <c r="E105" s="33"/>
      <c r="F105" s="60" t="s">
        <v>27</v>
      </c>
      <c r="G105" s="33"/>
      <c r="H105" s="34">
        <f t="shared" si="14"/>
        <v>0</v>
      </c>
      <c r="I105" s="102"/>
      <c r="J105" s="113"/>
      <c r="K105" s="113"/>
      <c r="L105" s="113"/>
      <c r="M105" s="113"/>
      <c r="N105" s="120">
        <f t="shared" si="13"/>
        <v>0</v>
      </c>
      <c r="O105" s="35"/>
    </row>
    <row r="106" spans="1:15" ht="14.4" thickBot="1" x14ac:dyDescent="0.3">
      <c r="A106" s="32">
        <v>90</v>
      </c>
      <c r="B106" s="35" t="s">
        <v>264</v>
      </c>
      <c r="C106" s="33" t="s">
        <v>286</v>
      </c>
      <c r="D106" s="81" t="s">
        <v>38</v>
      </c>
      <c r="E106" s="33"/>
      <c r="F106" s="60" t="s">
        <v>28</v>
      </c>
      <c r="G106" s="33"/>
      <c r="H106" s="34">
        <f t="shared" si="14"/>
        <v>0</v>
      </c>
      <c r="I106" s="102"/>
      <c r="J106" s="113"/>
      <c r="K106" s="113"/>
      <c r="L106" s="113"/>
      <c r="M106" s="113"/>
      <c r="N106" s="120">
        <f t="shared" si="13"/>
        <v>0</v>
      </c>
      <c r="O106" s="35"/>
    </row>
    <row r="107" spans="1:15" s="2" customFormat="1" ht="15" thickTop="1" thickBot="1" x14ac:dyDescent="0.3">
      <c r="A107" s="12"/>
      <c r="B107" s="56" t="s">
        <v>85</v>
      </c>
      <c r="C107" s="21"/>
      <c r="D107" s="78"/>
      <c r="E107" s="21"/>
      <c r="F107" s="56" t="s">
        <v>15</v>
      </c>
      <c r="G107" s="21"/>
      <c r="H107" s="14"/>
      <c r="I107" s="98"/>
      <c r="J107" s="107">
        <f>SUMPRODUCT($I98:$I106,J98:J106)</f>
        <v>45</v>
      </c>
      <c r="K107" s="107">
        <f>SUMPRODUCT($I98:$I106,K98:K106)</f>
        <v>0</v>
      </c>
      <c r="L107" s="107">
        <f>SUMPRODUCT($I98:$I106,L98:L106)</f>
        <v>0</v>
      </c>
      <c r="M107" s="107">
        <f>SUMPRODUCT($I98:$I106,M98:M106)</f>
        <v>0</v>
      </c>
      <c r="N107" s="107">
        <f>SUM(N98:N106)</f>
        <v>45</v>
      </c>
      <c r="O107" s="15"/>
    </row>
    <row r="108" spans="1:15" ht="14.4" thickTop="1" x14ac:dyDescent="0.25">
      <c r="A108" s="36">
        <v>10</v>
      </c>
      <c r="B108" s="39" t="s">
        <v>287</v>
      </c>
      <c r="C108" s="37" t="s">
        <v>289</v>
      </c>
      <c r="D108" s="82" t="s">
        <v>38</v>
      </c>
      <c r="E108" s="37"/>
      <c r="F108" s="61" t="s">
        <v>71</v>
      </c>
      <c r="G108" s="37"/>
      <c r="H108" s="38">
        <f>SUM(J108:M108)</f>
        <v>0</v>
      </c>
      <c r="I108" s="103"/>
      <c r="J108" s="114"/>
      <c r="K108" s="114"/>
      <c r="L108" s="114"/>
      <c r="M108" s="114"/>
      <c r="N108" s="121">
        <f>H108*I108</f>
        <v>0</v>
      </c>
      <c r="O108" s="39"/>
    </row>
    <row r="109" spans="1:15" ht="13.8" x14ac:dyDescent="0.25">
      <c r="A109" s="36">
        <v>20</v>
      </c>
      <c r="B109" s="39" t="s">
        <v>287</v>
      </c>
      <c r="C109" s="87">
        <v>60101</v>
      </c>
      <c r="D109" s="82" t="s">
        <v>38</v>
      </c>
      <c r="E109" s="61" t="s">
        <v>334</v>
      </c>
      <c r="F109" s="61" t="s">
        <v>70</v>
      </c>
      <c r="G109" s="37"/>
      <c r="H109" s="38">
        <f t="shared" ref="H109:H119" si="15">SUM(J109:M109)</f>
        <v>0</v>
      </c>
      <c r="I109" s="103"/>
      <c r="J109" s="114"/>
      <c r="K109" s="114"/>
      <c r="L109" s="114"/>
      <c r="M109" s="114"/>
      <c r="N109" s="121">
        <f t="shared" ref="N109:N119" si="16">H109*I109</f>
        <v>0</v>
      </c>
      <c r="O109" s="39"/>
    </row>
    <row r="110" spans="1:15" ht="13.8" x14ac:dyDescent="0.25">
      <c r="A110" s="36">
        <v>30</v>
      </c>
      <c r="B110" s="39" t="s">
        <v>287</v>
      </c>
      <c r="C110" s="87">
        <v>60102</v>
      </c>
      <c r="D110" s="82" t="s">
        <v>38</v>
      </c>
      <c r="E110" s="61" t="s">
        <v>334</v>
      </c>
      <c r="F110" s="61" t="s">
        <v>68</v>
      </c>
      <c r="G110" s="37"/>
      <c r="H110" s="38">
        <f t="shared" si="15"/>
        <v>0</v>
      </c>
      <c r="I110" s="103"/>
      <c r="J110" s="114"/>
      <c r="K110" s="114"/>
      <c r="L110" s="114"/>
      <c r="M110" s="114"/>
      <c r="N110" s="121">
        <f t="shared" si="16"/>
        <v>0</v>
      </c>
      <c r="O110" s="39"/>
    </row>
    <row r="111" spans="1:15" ht="13.8" x14ac:dyDescent="0.25">
      <c r="A111" s="36">
        <v>40</v>
      </c>
      <c r="B111" s="39" t="s">
        <v>287</v>
      </c>
      <c r="C111" s="87">
        <v>60103</v>
      </c>
      <c r="D111" s="82" t="s">
        <v>38</v>
      </c>
      <c r="E111" s="61" t="s">
        <v>334</v>
      </c>
      <c r="F111" s="61" t="s">
        <v>65</v>
      </c>
      <c r="G111" s="37"/>
      <c r="H111" s="38">
        <f t="shared" si="15"/>
        <v>0</v>
      </c>
      <c r="I111" s="103"/>
      <c r="J111" s="114"/>
      <c r="K111" s="114"/>
      <c r="L111" s="114"/>
      <c r="M111" s="114"/>
      <c r="N111" s="121">
        <f t="shared" si="16"/>
        <v>0</v>
      </c>
      <c r="O111" s="39"/>
    </row>
    <row r="112" spans="1:15" ht="13.8" x14ac:dyDescent="0.25">
      <c r="A112" s="36">
        <v>50</v>
      </c>
      <c r="B112" s="39" t="s">
        <v>287</v>
      </c>
      <c r="C112" s="37" t="s">
        <v>290</v>
      </c>
      <c r="D112" s="82" t="s">
        <v>38</v>
      </c>
      <c r="E112" s="37"/>
      <c r="F112" s="61" t="s">
        <v>116</v>
      </c>
      <c r="G112" s="37"/>
      <c r="H112" s="38">
        <f t="shared" si="15"/>
        <v>0</v>
      </c>
      <c r="I112" s="103"/>
      <c r="J112" s="114"/>
      <c r="K112" s="114"/>
      <c r="L112" s="114"/>
      <c r="M112" s="114"/>
      <c r="N112" s="121">
        <f t="shared" si="16"/>
        <v>0</v>
      </c>
      <c r="O112" s="39"/>
    </row>
    <row r="113" spans="1:15" ht="13.8" x14ac:dyDescent="0.25">
      <c r="A113" s="36">
        <v>60</v>
      </c>
      <c r="B113" s="39" t="s">
        <v>287</v>
      </c>
      <c r="C113" s="87">
        <v>60201</v>
      </c>
      <c r="D113" s="82" t="s">
        <v>38</v>
      </c>
      <c r="E113" s="61" t="s">
        <v>31</v>
      </c>
      <c r="F113" s="61" t="s">
        <v>67</v>
      </c>
      <c r="G113" s="37"/>
      <c r="H113" s="38">
        <f t="shared" si="15"/>
        <v>0</v>
      </c>
      <c r="I113" s="103"/>
      <c r="J113" s="114"/>
      <c r="K113" s="114"/>
      <c r="L113" s="114"/>
      <c r="M113" s="114"/>
      <c r="N113" s="121">
        <f t="shared" si="16"/>
        <v>0</v>
      </c>
      <c r="O113" s="39"/>
    </row>
    <row r="114" spans="1:15" ht="13.8" x14ac:dyDescent="0.25">
      <c r="A114" s="36">
        <v>70</v>
      </c>
      <c r="B114" s="39" t="s">
        <v>287</v>
      </c>
      <c r="C114" s="87">
        <v>60202</v>
      </c>
      <c r="D114" s="82" t="s">
        <v>38</v>
      </c>
      <c r="E114" s="61" t="s">
        <v>31</v>
      </c>
      <c r="F114" s="61" t="s">
        <v>117</v>
      </c>
      <c r="G114" s="37"/>
      <c r="H114" s="38">
        <f t="shared" si="15"/>
        <v>0</v>
      </c>
      <c r="I114" s="103"/>
      <c r="J114" s="114"/>
      <c r="K114" s="114"/>
      <c r="L114" s="114"/>
      <c r="M114" s="114"/>
      <c r="N114" s="121">
        <f t="shared" si="16"/>
        <v>0</v>
      </c>
      <c r="O114" s="39"/>
    </row>
    <row r="115" spans="1:15" ht="13.8" x14ac:dyDescent="0.25">
      <c r="A115" s="36">
        <v>80</v>
      </c>
      <c r="B115" s="39" t="s">
        <v>288</v>
      </c>
      <c r="C115" s="37" t="s">
        <v>291</v>
      </c>
      <c r="D115" s="82" t="s">
        <v>38</v>
      </c>
      <c r="E115" s="37"/>
      <c r="F115" s="61" t="s">
        <v>72</v>
      </c>
      <c r="G115" s="37"/>
      <c r="H115" s="38">
        <f t="shared" si="15"/>
        <v>0</v>
      </c>
      <c r="I115" s="103"/>
      <c r="J115" s="114"/>
      <c r="K115" s="114"/>
      <c r="L115" s="114"/>
      <c r="M115" s="114"/>
      <c r="N115" s="121">
        <f t="shared" si="16"/>
        <v>0</v>
      </c>
      <c r="O115" s="39"/>
    </row>
    <row r="116" spans="1:15" ht="13.8" x14ac:dyDescent="0.25">
      <c r="A116" s="36">
        <v>90</v>
      </c>
      <c r="B116" s="39" t="s">
        <v>288</v>
      </c>
      <c r="C116" s="87">
        <v>60301</v>
      </c>
      <c r="D116" s="82" t="s">
        <v>38</v>
      </c>
      <c r="E116" s="61" t="s">
        <v>72</v>
      </c>
      <c r="F116" s="61" t="s">
        <v>66</v>
      </c>
      <c r="G116" s="37"/>
      <c r="H116" s="38">
        <f t="shared" si="15"/>
        <v>0</v>
      </c>
      <c r="I116" s="103"/>
      <c r="J116" s="114"/>
      <c r="K116" s="114"/>
      <c r="L116" s="114"/>
      <c r="M116" s="114"/>
      <c r="N116" s="121">
        <f t="shared" si="16"/>
        <v>0</v>
      </c>
      <c r="O116" s="39"/>
    </row>
    <row r="117" spans="1:15" ht="13.8" x14ac:dyDescent="0.25">
      <c r="A117" s="36">
        <v>100</v>
      </c>
      <c r="B117" s="39" t="s">
        <v>288</v>
      </c>
      <c r="C117" s="87">
        <v>60302</v>
      </c>
      <c r="D117" s="82" t="s">
        <v>38</v>
      </c>
      <c r="E117" s="61" t="s">
        <v>72</v>
      </c>
      <c r="F117" s="61" t="s">
        <v>73</v>
      </c>
      <c r="G117" s="37"/>
      <c r="H117" s="38">
        <f t="shared" si="15"/>
        <v>0</v>
      </c>
      <c r="I117" s="103"/>
      <c r="J117" s="114"/>
      <c r="K117" s="114"/>
      <c r="L117" s="114"/>
      <c r="M117" s="114"/>
      <c r="N117" s="121">
        <f t="shared" si="16"/>
        <v>0</v>
      </c>
      <c r="O117" s="39"/>
    </row>
    <row r="118" spans="1:15" ht="13.8" x14ac:dyDescent="0.25">
      <c r="A118" s="36">
        <v>110</v>
      </c>
      <c r="B118" s="39" t="s">
        <v>288</v>
      </c>
      <c r="C118" s="87">
        <v>60303</v>
      </c>
      <c r="D118" s="82" t="s">
        <v>38</v>
      </c>
      <c r="E118" s="61" t="s">
        <v>72</v>
      </c>
      <c r="F118" s="61" t="s">
        <v>69</v>
      </c>
      <c r="G118" s="37"/>
      <c r="H118" s="38">
        <f>SUM(J118:M118)</f>
        <v>0</v>
      </c>
      <c r="I118" s="103"/>
      <c r="J118" s="114"/>
      <c r="K118" s="114"/>
      <c r="L118" s="114"/>
      <c r="M118" s="114"/>
      <c r="N118" s="121">
        <f>H118*I118</f>
        <v>0</v>
      </c>
      <c r="O118" s="39"/>
    </row>
    <row r="119" spans="1:15" ht="13.8" x14ac:dyDescent="0.25">
      <c r="A119" s="36">
        <v>120</v>
      </c>
      <c r="B119" s="39" t="s">
        <v>288</v>
      </c>
      <c r="C119" s="37" t="s">
        <v>292</v>
      </c>
      <c r="D119" s="82" t="s">
        <v>38</v>
      </c>
      <c r="E119" s="37"/>
      <c r="F119" s="61" t="s">
        <v>32</v>
      </c>
      <c r="G119" s="37"/>
      <c r="H119" s="38">
        <f t="shared" si="15"/>
        <v>47.97</v>
      </c>
      <c r="I119" s="103">
        <v>1</v>
      </c>
      <c r="J119" s="114">
        <v>6.18</v>
      </c>
      <c r="K119" s="114">
        <v>41.79</v>
      </c>
      <c r="L119" s="114"/>
      <c r="M119" s="114"/>
      <c r="N119" s="121">
        <f t="shared" si="16"/>
        <v>47.97</v>
      </c>
      <c r="O119" s="39"/>
    </row>
    <row r="120" spans="1:15" ht="14.4" thickBot="1" x14ac:dyDescent="0.3">
      <c r="A120" s="36">
        <v>130</v>
      </c>
      <c r="B120" s="39" t="s">
        <v>288</v>
      </c>
      <c r="C120" s="37" t="s">
        <v>293</v>
      </c>
      <c r="D120" s="82" t="s">
        <v>38</v>
      </c>
      <c r="E120" s="37"/>
      <c r="F120" s="61" t="s">
        <v>33</v>
      </c>
      <c r="G120" s="40"/>
      <c r="H120" s="38">
        <f>SUM(J120:M120)</f>
        <v>0</v>
      </c>
      <c r="I120" s="103"/>
      <c r="J120" s="114"/>
      <c r="K120" s="114"/>
      <c r="L120" s="114"/>
      <c r="M120" s="114"/>
      <c r="N120" s="121">
        <f>H120*I120</f>
        <v>0</v>
      </c>
      <c r="O120" s="39"/>
    </row>
    <row r="121" spans="1:15" s="2" customFormat="1" ht="15" thickTop="1" thickBot="1" x14ac:dyDescent="0.3">
      <c r="A121" s="12"/>
      <c r="B121" s="56" t="s">
        <v>30</v>
      </c>
      <c r="C121" s="21"/>
      <c r="D121" s="78"/>
      <c r="E121" s="21"/>
      <c r="F121" s="56" t="s">
        <v>15</v>
      </c>
      <c r="G121" s="21"/>
      <c r="H121" s="14"/>
      <c r="I121" s="98"/>
      <c r="J121" s="107">
        <f>SUMPRODUCT($I108:$I120,J108:J120)</f>
        <v>6.18</v>
      </c>
      <c r="K121" s="107">
        <f>SUMPRODUCT($I108:$I120,K108:K120)</f>
        <v>41.79</v>
      </c>
      <c r="L121" s="107">
        <f>SUMPRODUCT($I108:$I120,L108:L120)</f>
        <v>0</v>
      </c>
      <c r="M121" s="107">
        <f>SUMPRODUCT($I108:$I120,M108:M120)</f>
        <v>0</v>
      </c>
      <c r="N121" s="107">
        <f>SUM(N108:N120)</f>
        <v>47.97</v>
      </c>
      <c r="O121" s="15"/>
    </row>
    <row r="122" spans="1:15" ht="14.4" thickTop="1" x14ac:dyDescent="0.25">
      <c r="A122" s="41">
        <v>10</v>
      </c>
      <c r="B122" s="44" t="s">
        <v>294</v>
      </c>
      <c r="C122" s="42" t="s">
        <v>299</v>
      </c>
      <c r="D122" s="83" t="s">
        <v>38</v>
      </c>
      <c r="E122" s="42"/>
      <c r="F122" s="62" t="s">
        <v>115</v>
      </c>
      <c r="G122" s="42"/>
      <c r="H122" s="43">
        <f t="shared" ref="H122:H149" si="17">SUM(J122:M122)</f>
        <v>0</v>
      </c>
      <c r="I122" s="104"/>
      <c r="J122" s="108"/>
      <c r="K122" s="108"/>
      <c r="L122" s="108"/>
      <c r="M122" s="108"/>
      <c r="N122" s="122">
        <f t="shared" ref="N122:N149" si="18">H122*I122</f>
        <v>0</v>
      </c>
      <c r="O122" s="44"/>
    </row>
    <row r="123" spans="1:15" ht="13.8" x14ac:dyDescent="0.25">
      <c r="A123" s="41">
        <v>20</v>
      </c>
      <c r="B123" s="44" t="s">
        <v>294</v>
      </c>
      <c r="C123" s="42" t="s">
        <v>300</v>
      </c>
      <c r="D123" s="83" t="s">
        <v>38</v>
      </c>
      <c r="E123" s="42"/>
      <c r="F123" s="62" t="s">
        <v>114</v>
      </c>
      <c r="G123" s="42"/>
      <c r="H123" s="43">
        <f t="shared" si="17"/>
        <v>0</v>
      </c>
      <c r="I123" s="104"/>
      <c r="J123" s="108"/>
      <c r="K123" s="108"/>
      <c r="L123" s="108"/>
      <c r="M123" s="108"/>
      <c r="N123" s="122">
        <f t="shared" si="18"/>
        <v>0</v>
      </c>
      <c r="O123" s="44"/>
    </row>
    <row r="124" spans="1:15" ht="13.8" x14ac:dyDescent="0.25">
      <c r="A124" s="41">
        <v>30</v>
      </c>
      <c r="B124" s="44" t="s">
        <v>294</v>
      </c>
      <c r="C124" s="42" t="s">
        <v>301</v>
      </c>
      <c r="D124" s="83" t="s">
        <v>38</v>
      </c>
      <c r="E124" s="42"/>
      <c r="F124" s="62" t="s">
        <v>113</v>
      </c>
      <c r="G124" s="42"/>
      <c r="H124" s="43">
        <f t="shared" si="17"/>
        <v>0</v>
      </c>
      <c r="I124" s="104"/>
      <c r="J124" s="108"/>
      <c r="K124" s="108"/>
      <c r="L124" s="108"/>
      <c r="M124" s="108"/>
      <c r="N124" s="122">
        <f t="shared" si="18"/>
        <v>0</v>
      </c>
      <c r="O124" s="44"/>
    </row>
    <row r="125" spans="1:15" ht="13.8" x14ac:dyDescent="0.25">
      <c r="A125" s="41">
        <v>40</v>
      </c>
      <c r="B125" s="44" t="s">
        <v>294</v>
      </c>
      <c r="C125" s="42" t="s">
        <v>302</v>
      </c>
      <c r="D125" s="83" t="s">
        <v>38</v>
      </c>
      <c r="E125" s="42"/>
      <c r="F125" s="62" t="s">
        <v>112</v>
      </c>
      <c r="G125" s="42"/>
      <c r="H125" s="43">
        <f t="shared" si="17"/>
        <v>0</v>
      </c>
      <c r="I125" s="104"/>
      <c r="J125" s="108"/>
      <c r="K125" s="108"/>
      <c r="L125" s="108"/>
      <c r="M125" s="108"/>
      <c r="N125" s="122">
        <f t="shared" si="18"/>
        <v>0</v>
      </c>
      <c r="O125" s="44"/>
    </row>
    <row r="126" spans="1:15" ht="13.8" x14ac:dyDescent="0.25">
      <c r="A126" s="41">
        <v>50</v>
      </c>
      <c r="B126" s="44" t="s">
        <v>294</v>
      </c>
      <c r="C126" s="42" t="s">
        <v>303</v>
      </c>
      <c r="D126" s="83" t="s">
        <v>38</v>
      </c>
      <c r="E126" s="42"/>
      <c r="F126" s="62" t="s">
        <v>100</v>
      </c>
      <c r="G126" s="42"/>
      <c r="H126" s="43">
        <f t="shared" si="17"/>
        <v>0</v>
      </c>
      <c r="I126" s="104"/>
      <c r="J126" s="108"/>
      <c r="K126" s="108"/>
      <c r="L126" s="108"/>
      <c r="M126" s="108"/>
      <c r="N126" s="122">
        <f t="shared" si="18"/>
        <v>0</v>
      </c>
      <c r="O126" s="44"/>
    </row>
    <row r="127" spans="1:15" ht="13.8" x14ac:dyDescent="0.25">
      <c r="A127" s="41">
        <v>60</v>
      </c>
      <c r="B127" s="44" t="s">
        <v>294</v>
      </c>
      <c r="C127" s="42" t="s">
        <v>304</v>
      </c>
      <c r="D127" s="83" t="s">
        <v>38</v>
      </c>
      <c r="E127" s="42"/>
      <c r="F127" s="62" t="s">
        <v>99</v>
      </c>
      <c r="G127" s="42"/>
      <c r="H127" s="43">
        <f t="shared" si="17"/>
        <v>0</v>
      </c>
      <c r="I127" s="104"/>
      <c r="J127" s="108"/>
      <c r="K127" s="108"/>
      <c r="L127" s="108"/>
      <c r="M127" s="108"/>
      <c r="N127" s="122">
        <f t="shared" si="18"/>
        <v>0</v>
      </c>
      <c r="O127" s="44"/>
    </row>
    <row r="128" spans="1:15" ht="13.8" x14ac:dyDescent="0.25">
      <c r="A128" s="41">
        <v>70</v>
      </c>
      <c r="B128" s="44" t="s">
        <v>294</v>
      </c>
      <c r="C128" s="42" t="s">
        <v>305</v>
      </c>
      <c r="D128" s="83" t="s">
        <v>38</v>
      </c>
      <c r="E128" s="42"/>
      <c r="F128" s="62" t="s">
        <v>138</v>
      </c>
      <c r="G128" s="42"/>
      <c r="H128" s="43">
        <f t="shared" si="17"/>
        <v>0</v>
      </c>
      <c r="I128" s="104"/>
      <c r="J128" s="108"/>
      <c r="K128" s="108"/>
      <c r="L128" s="108"/>
      <c r="M128" s="108"/>
      <c r="N128" s="122">
        <f t="shared" si="18"/>
        <v>0</v>
      </c>
      <c r="O128" s="44"/>
    </row>
    <row r="129" spans="1:15" ht="13.8" x14ac:dyDescent="0.25">
      <c r="A129" s="41">
        <v>80</v>
      </c>
      <c r="B129" s="44" t="s">
        <v>294</v>
      </c>
      <c r="C129" s="96">
        <v>70701</v>
      </c>
      <c r="D129" s="83" t="s">
        <v>38</v>
      </c>
      <c r="E129" s="62" t="s">
        <v>335</v>
      </c>
      <c r="F129" s="62" t="s">
        <v>87</v>
      </c>
      <c r="G129" s="42"/>
      <c r="H129" s="43">
        <f t="shared" si="17"/>
        <v>0</v>
      </c>
      <c r="I129" s="104"/>
      <c r="J129" s="108"/>
      <c r="K129" s="108"/>
      <c r="L129" s="108"/>
      <c r="M129" s="108"/>
      <c r="N129" s="122">
        <f t="shared" si="18"/>
        <v>0</v>
      </c>
      <c r="O129" s="44"/>
    </row>
    <row r="130" spans="1:15" ht="13.8" x14ac:dyDescent="0.25">
      <c r="A130" s="41">
        <v>90</v>
      </c>
      <c r="B130" s="44" t="s">
        <v>294</v>
      </c>
      <c r="C130" s="96">
        <v>70702</v>
      </c>
      <c r="D130" s="83" t="s">
        <v>38</v>
      </c>
      <c r="E130" s="62" t="s">
        <v>335</v>
      </c>
      <c r="F130" s="62" t="s">
        <v>118</v>
      </c>
      <c r="G130" s="42"/>
      <c r="H130" s="43">
        <f t="shared" si="17"/>
        <v>0</v>
      </c>
      <c r="I130" s="104"/>
      <c r="J130" s="108"/>
      <c r="K130" s="108"/>
      <c r="L130" s="108"/>
      <c r="M130" s="108"/>
      <c r="N130" s="122">
        <f t="shared" si="18"/>
        <v>0</v>
      </c>
      <c r="O130" s="44"/>
    </row>
    <row r="131" spans="1:15" ht="13.8" x14ac:dyDescent="0.25">
      <c r="A131" s="41">
        <v>100</v>
      </c>
      <c r="B131" s="44" t="s">
        <v>294</v>
      </c>
      <c r="C131" s="42" t="s">
        <v>306</v>
      </c>
      <c r="D131" s="83" t="s">
        <v>38</v>
      </c>
      <c r="E131" s="42"/>
      <c r="F131" s="62" t="s">
        <v>147</v>
      </c>
      <c r="G131" s="42"/>
      <c r="H131" s="43">
        <f t="shared" si="17"/>
        <v>0</v>
      </c>
      <c r="I131" s="104"/>
      <c r="J131" s="108"/>
      <c r="K131" s="108"/>
      <c r="L131" s="108"/>
      <c r="M131" s="108"/>
      <c r="N131" s="122">
        <f t="shared" si="18"/>
        <v>0</v>
      </c>
      <c r="O131" s="44"/>
    </row>
    <row r="132" spans="1:15" ht="13.8" x14ac:dyDescent="0.25">
      <c r="A132" s="41">
        <v>110</v>
      </c>
      <c r="B132" s="44" t="s">
        <v>294</v>
      </c>
      <c r="C132" s="96">
        <v>70801</v>
      </c>
      <c r="D132" s="83" t="s">
        <v>38</v>
      </c>
      <c r="E132" s="62" t="s">
        <v>336</v>
      </c>
      <c r="F132" s="62" t="s">
        <v>111</v>
      </c>
      <c r="G132" s="42"/>
      <c r="H132" s="43">
        <f t="shared" si="17"/>
        <v>0</v>
      </c>
      <c r="I132" s="104"/>
      <c r="J132" s="108"/>
      <c r="K132" s="108"/>
      <c r="L132" s="108"/>
      <c r="M132" s="108"/>
      <c r="N132" s="122">
        <f t="shared" si="18"/>
        <v>0</v>
      </c>
      <c r="O132" s="44"/>
    </row>
    <row r="133" spans="1:15" ht="13.8" x14ac:dyDescent="0.25">
      <c r="A133" s="41">
        <v>120</v>
      </c>
      <c r="B133" s="44" t="s">
        <v>294</v>
      </c>
      <c r="C133" s="96">
        <v>70702</v>
      </c>
      <c r="D133" s="83" t="s">
        <v>38</v>
      </c>
      <c r="E133" s="62" t="s">
        <v>336</v>
      </c>
      <c r="F133" s="62" t="s">
        <v>118</v>
      </c>
      <c r="G133" s="42"/>
      <c r="H133" s="43">
        <f t="shared" si="17"/>
        <v>0</v>
      </c>
      <c r="I133" s="104"/>
      <c r="J133" s="108"/>
      <c r="K133" s="108"/>
      <c r="L133" s="108"/>
      <c r="M133" s="108"/>
      <c r="N133" s="122">
        <f t="shared" si="18"/>
        <v>0</v>
      </c>
      <c r="O133" s="44"/>
    </row>
    <row r="134" spans="1:15" ht="15" x14ac:dyDescent="0.3">
      <c r="A134" s="41">
        <v>130</v>
      </c>
      <c r="B134" s="44" t="s">
        <v>295</v>
      </c>
      <c r="C134" s="42" t="s">
        <v>307</v>
      </c>
      <c r="D134" s="83" t="s">
        <v>38</v>
      </c>
      <c r="E134" s="42"/>
      <c r="F134" s="62" t="s">
        <v>110</v>
      </c>
      <c r="G134" s="45"/>
      <c r="H134" s="43">
        <f t="shared" si="17"/>
        <v>0.5625</v>
      </c>
      <c r="I134" s="104">
        <v>2</v>
      </c>
      <c r="J134" s="108"/>
      <c r="K134" s="108">
        <v>0.5625</v>
      </c>
      <c r="L134" s="108"/>
      <c r="M134" s="108"/>
      <c r="N134" s="122">
        <f t="shared" si="18"/>
        <v>1.125</v>
      </c>
      <c r="O134" s="165" t="s">
        <v>331</v>
      </c>
    </row>
    <row r="135" spans="1:15" ht="15" x14ac:dyDescent="0.3">
      <c r="A135" s="41">
        <v>140</v>
      </c>
      <c r="B135" s="44" t="s">
        <v>295</v>
      </c>
      <c r="C135" s="96">
        <v>70901</v>
      </c>
      <c r="D135" s="83" t="s">
        <v>38</v>
      </c>
      <c r="E135" s="62" t="s">
        <v>80</v>
      </c>
      <c r="F135" s="62" t="s">
        <v>109</v>
      </c>
      <c r="G135" s="45"/>
      <c r="H135" s="43">
        <f t="shared" si="17"/>
        <v>12.911833575599999</v>
      </c>
      <c r="I135" s="104">
        <v>2</v>
      </c>
      <c r="J135" s="108">
        <v>2.3486335756000001</v>
      </c>
      <c r="K135" s="108">
        <v>10.0632</v>
      </c>
      <c r="L135" s="108"/>
      <c r="M135" s="108">
        <v>0.5</v>
      </c>
      <c r="N135" s="122">
        <f t="shared" si="18"/>
        <v>25.823667151199999</v>
      </c>
      <c r="O135" s="165">
        <v>70901</v>
      </c>
    </row>
    <row r="136" spans="1:15" ht="15" x14ac:dyDescent="0.3">
      <c r="A136" s="41">
        <v>150</v>
      </c>
      <c r="B136" s="44" t="s">
        <v>295</v>
      </c>
      <c r="C136" s="96">
        <v>70902</v>
      </c>
      <c r="D136" s="83" t="s">
        <v>38</v>
      </c>
      <c r="E136" s="62" t="s">
        <v>80</v>
      </c>
      <c r="F136" s="62" t="s">
        <v>119</v>
      </c>
      <c r="G136" s="45"/>
      <c r="H136" s="43">
        <f t="shared" si="17"/>
        <v>16.25</v>
      </c>
      <c r="I136" s="104">
        <v>6</v>
      </c>
      <c r="J136" s="108">
        <v>16.25</v>
      </c>
      <c r="K136" s="108"/>
      <c r="L136" s="108"/>
      <c r="M136" s="108"/>
      <c r="N136" s="122">
        <f t="shared" si="18"/>
        <v>97.5</v>
      </c>
      <c r="O136" s="165">
        <v>70902</v>
      </c>
    </row>
    <row r="137" spans="1:15" ht="13.8" x14ac:dyDescent="0.25">
      <c r="A137" s="41">
        <v>160</v>
      </c>
      <c r="B137" s="44" t="s">
        <v>295</v>
      </c>
      <c r="C137" s="42" t="s">
        <v>308</v>
      </c>
      <c r="D137" s="83" t="s">
        <v>38</v>
      </c>
      <c r="E137" s="42"/>
      <c r="F137" s="62" t="s">
        <v>108</v>
      </c>
      <c r="G137" s="45"/>
      <c r="H137" s="43">
        <f t="shared" si="17"/>
        <v>0</v>
      </c>
      <c r="I137" s="104"/>
      <c r="J137" s="108"/>
      <c r="K137" s="108"/>
      <c r="L137" s="108"/>
      <c r="M137" s="108"/>
      <c r="N137" s="122">
        <f t="shared" si="18"/>
        <v>0</v>
      </c>
      <c r="O137" s="44"/>
    </row>
    <row r="138" spans="1:15" ht="13.8" x14ac:dyDescent="0.25">
      <c r="A138" s="41">
        <v>170</v>
      </c>
      <c r="B138" s="44" t="s">
        <v>295</v>
      </c>
      <c r="C138" s="96">
        <v>71001</v>
      </c>
      <c r="D138" s="83" t="s">
        <v>38</v>
      </c>
      <c r="E138" s="62" t="s">
        <v>81</v>
      </c>
      <c r="F138" s="62" t="s">
        <v>107</v>
      </c>
      <c r="G138" s="45"/>
      <c r="H138" s="43">
        <f t="shared" si="17"/>
        <v>0</v>
      </c>
      <c r="I138" s="104"/>
      <c r="J138" s="108"/>
      <c r="K138" s="108"/>
      <c r="L138" s="108"/>
      <c r="M138" s="108"/>
      <c r="N138" s="122">
        <f t="shared" si="18"/>
        <v>0</v>
      </c>
      <c r="O138" s="44"/>
    </row>
    <row r="139" spans="1:15" ht="13.8" x14ac:dyDescent="0.25">
      <c r="A139" s="41">
        <v>180</v>
      </c>
      <c r="B139" s="44" t="s">
        <v>295</v>
      </c>
      <c r="C139" s="96">
        <v>70902</v>
      </c>
      <c r="D139" s="83" t="s">
        <v>38</v>
      </c>
      <c r="E139" s="62" t="s">
        <v>81</v>
      </c>
      <c r="F139" s="62" t="s">
        <v>120</v>
      </c>
      <c r="G139" s="45"/>
      <c r="H139" s="43">
        <f t="shared" si="17"/>
        <v>0</v>
      </c>
      <c r="I139" s="104"/>
      <c r="J139" s="108"/>
      <c r="K139" s="108"/>
      <c r="L139" s="108"/>
      <c r="M139" s="108"/>
      <c r="N139" s="122">
        <f t="shared" si="18"/>
        <v>0</v>
      </c>
      <c r="O139" s="44"/>
    </row>
    <row r="140" spans="1:15" ht="13.8" x14ac:dyDescent="0.25">
      <c r="A140" s="41">
        <v>190</v>
      </c>
      <c r="B140" s="44" t="s">
        <v>295</v>
      </c>
      <c r="C140" s="42" t="s">
        <v>309</v>
      </c>
      <c r="D140" s="83" t="s">
        <v>38</v>
      </c>
      <c r="E140" s="42"/>
      <c r="F140" s="62" t="s">
        <v>106</v>
      </c>
      <c r="G140" s="42"/>
      <c r="H140" s="43">
        <f t="shared" si="17"/>
        <v>0</v>
      </c>
      <c r="I140" s="104"/>
      <c r="J140" s="108"/>
      <c r="K140" s="108"/>
      <c r="L140" s="108"/>
      <c r="M140" s="108"/>
      <c r="N140" s="122">
        <f t="shared" si="18"/>
        <v>0</v>
      </c>
      <c r="O140" s="44"/>
    </row>
    <row r="141" spans="1:15" ht="13.8" x14ac:dyDescent="0.25">
      <c r="A141" s="41">
        <v>200</v>
      </c>
      <c r="B141" s="44" t="s">
        <v>295</v>
      </c>
      <c r="C141" s="96">
        <v>71101</v>
      </c>
      <c r="D141" s="83" t="s">
        <v>38</v>
      </c>
      <c r="E141" s="62" t="s">
        <v>82</v>
      </c>
      <c r="F141" s="62" t="s">
        <v>105</v>
      </c>
      <c r="G141" s="45"/>
      <c r="H141" s="43">
        <f t="shared" si="17"/>
        <v>0</v>
      </c>
      <c r="I141" s="104"/>
      <c r="J141" s="108"/>
      <c r="K141" s="108"/>
      <c r="L141" s="108"/>
      <c r="M141" s="108"/>
      <c r="N141" s="122">
        <f t="shared" si="18"/>
        <v>0</v>
      </c>
      <c r="O141" s="44"/>
    </row>
    <row r="142" spans="1:15" ht="13.8" x14ac:dyDescent="0.25">
      <c r="A142" s="41">
        <v>210</v>
      </c>
      <c r="B142" s="44" t="s">
        <v>295</v>
      </c>
      <c r="C142" s="96">
        <v>70902</v>
      </c>
      <c r="D142" s="83" t="s">
        <v>38</v>
      </c>
      <c r="E142" s="62" t="s">
        <v>82</v>
      </c>
      <c r="F142" s="62" t="s">
        <v>120</v>
      </c>
      <c r="G142" s="45"/>
      <c r="H142" s="43">
        <f t="shared" si="17"/>
        <v>0</v>
      </c>
      <c r="I142" s="104"/>
      <c r="J142" s="108"/>
      <c r="K142" s="108"/>
      <c r="L142" s="108"/>
      <c r="M142" s="108"/>
      <c r="N142" s="122">
        <f t="shared" si="18"/>
        <v>0</v>
      </c>
      <c r="O142" s="44"/>
    </row>
    <row r="143" spans="1:15" ht="13.8" x14ac:dyDescent="0.25">
      <c r="A143" s="41">
        <v>220</v>
      </c>
      <c r="B143" s="44" t="s">
        <v>295</v>
      </c>
      <c r="C143" s="95" t="s">
        <v>310</v>
      </c>
      <c r="D143" s="83" t="s">
        <v>38</v>
      </c>
      <c r="E143" s="42"/>
      <c r="F143" s="62" t="s">
        <v>104</v>
      </c>
      <c r="G143" s="42"/>
      <c r="H143" s="43">
        <f t="shared" si="17"/>
        <v>0</v>
      </c>
      <c r="I143" s="104"/>
      <c r="J143" s="108"/>
      <c r="K143" s="108"/>
      <c r="L143" s="108"/>
      <c r="M143" s="108"/>
      <c r="N143" s="122">
        <f t="shared" si="18"/>
        <v>0</v>
      </c>
      <c r="O143" s="44"/>
    </row>
    <row r="144" spans="1:15" ht="13.8" x14ac:dyDescent="0.25">
      <c r="A144" s="41">
        <v>230</v>
      </c>
      <c r="B144" s="44" t="s">
        <v>295</v>
      </c>
      <c r="C144" s="96">
        <v>71201</v>
      </c>
      <c r="D144" s="83" t="s">
        <v>38</v>
      </c>
      <c r="E144" s="62" t="s">
        <v>83</v>
      </c>
      <c r="F144" s="62" t="s">
        <v>103</v>
      </c>
      <c r="G144" s="45"/>
      <c r="H144" s="43">
        <f t="shared" si="17"/>
        <v>0</v>
      </c>
      <c r="I144" s="104"/>
      <c r="J144" s="108"/>
      <c r="K144" s="108"/>
      <c r="L144" s="108"/>
      <c r="M144" s="108"/>
      <c r="N144" s="122">
        <f t="shared" si="18"/>
        <v>0</v>
      </c>
      <c r="O144" s="44"/>
    </row>
    <row r="145" spans="1:15" ht="13.8" x14ac:dyDescent="0.25">
      <c r="A145" s="41">
        <v>240</v>
      </c>
      <c r="B145" s="44" t="s">
        <v>295</v>
      </c>
      <c r="C145" s="96">
        <v>70902</v>
      </c>
      <c r="D145" s="83" t="s">
        <v>38</v>
      </c>
      <c r="E145" s="62" t="s">
        <v>83</v>
      </c>
      <c r="F145" s="62" t="s">
        <v>121</v>
      </c>
      <c r="G145" s="45"/>
      <c r="H145" s="43">
        <f t="shared" si="17"/>
        <v>0</v>
      </c>
      <c r="I145" s="104"/>
      <c r="J145" s="108"/>
      <c r="K145" s="108"/>
      <c r="L145" s="108"/>
      <c r="M145" s="108"/>
      <c r="N145" s="122">
        <f t="shared" si="18"/>
        <v>0</v>
      </c>
      <c r="O145" s="44"/>
    </row>
    <row r="146" spans="1:15" ht="13.8" x14ac:dyDescent="0.25">
      <c r="A146" s="41">
        <v>250</v>
      </c>
      <c r="B146" s="44" t="s">
        <v>295</v>
      </c>
      <c r="C146" s="42" t="s">
        <v>311</v>
      </c>
      <c r="D146" s="83" t="s">
        <v>38</v>
      </c>
      <c r="E146" s="42"/>
      <c r="F146" s="62" t="s">
        <v>102</v>
      </c>
      <c r="G146" s="42"/>
      <c r="H146" s="43">
        <f t="shared" si="17"/>
        <v>0</v>
      </c>
      <c r="I146" s="104"/>
      <c r="J146" s="108"/>
      <c r="K146" s="108"/>
      <c r="L146" s="108"/>
      <c r="M146" s="108"/>
      <c r="N146" s="122">
        <f t="shared" si="18"/>
        <v>0</v>
      </c>
      <c r="O146" s="44"/>
    </row>
    <row r="147" spans="1:15" ht="13.8" x14ac:dyDescent="0.25">
      <c r="A147" s="41">
        <v>260</v>
      </c>
      <c r="B147" s="44" t="s">
        <v>295</v>
      </c>
      <c r="C147" s="96">
        <v>71301</v>
      </c>
      <c r="D147" s="83" t="s">
        <v>38</v>
      </c>
      <c r="E147" s="62" t="s">
        <v>84</v>
      </c>
      <c r="F147" s="62" t="s">
        <v>101</v>
      </c>
      <c r="G147" s="45"/>
      <c r="H147" s="43">
        <f t="shared" si="17"/>
        <v>0</v>
      </c>
      <c r="I147" s="104"/>
      <c r="J147" s="108"/>
      <c r="K147" s="108"/>
      <c r="L147" s="108"/>
      <c r="M147" s="108"/>
      <c r="N147" s="122">
        <f t="shared" si="18"/>
        <v>0</v>
      </c>
      <c r="O147" s="44"/>
    </row>
    <row r="148" spans="1:15" ht="13.8" x14ac:dyDescent="0.25">
      <c r="A148" s="41">
        <v>270</v>
      </c>
      <c r="B148" s="44" t="s">
        <v>295</v>
      </c>
      <c r="C148" s="96">
        <v>71302</v>
      </c>
      <c r="D148" s="83" t="s">
        <v>38</v>
      </c>
      <c r="E148" s="62" t="s">
        <v>84</v>
      </c>
      <c r="F148" s="62" t="s">
        <v>122</v>
      </c>
      <c r="G148" s="45"/>
      <c r="H148" s="43">
        <f t="shared" si="17"/>
        <v>0</v>
      </c>
      <c r="I148" s="104"/>
      <c r="J148" s="108"/>
      <c r="K148" s="108"/>
      <c r="L148" s="108"/>
      <c r="M148" s="108"/>
      <c r="N148" s="122">
        <f t="shared" si="18"/>
        <v>0</v>
      </c>
      <c r="O148" s="44"/>
    </row>
    <row r="149" spans="1:15" ht="13.8" x14ac:dyDescent="0.25">
      <c r="A149" s="41">
        <v>280</v>
      </c>
      <c r="B149" s="44" t="s">
        <v>295</v>
      </c>
      <c r="C149" s="42" t="s">
        <v>312</v>
      </c>
      <c r="D149" s="83" t="s">
        <v>38</v>
      </c>
      <c r="E149" s="42"/>
      <c r="F149" s="62" t="s">
        <v>98</v>
      </c>
      <c r="G149" s="42"/>
      <c r="H149" s="43">
        <f t="shared" si="17"/>
        <v>0</v>
      </c>
      <c r="I149" s="104"/>
      <c r="J149" s="108"/>
      <c r="K149" s="108"/>
      <c r="L149" s="108"/>
      <c r="M149" s="108"/>
      <c r="N149" s="122">
        <f t="shared" si="18"/>
        <v>0</v>
      </c>
      <c r="O149" s="44"/>
    </row>
    <row r="150" spans="1:15" ht="13.8" x14ac:dyDescent="0.25">
      <c r="A150" s="41">
        <v>290</v>
      </c>
      <c r="B150" s="44" t="s">
        <v>295</v>
      </c>
      <c r="C150" s="42" t="s">
        <v>313</v>
      </c>
      <c r="D150" s="83" t="s">
        <v>38</v>
      </c>
      <c r="E150" s="42"/>
      <c r="F150" s="62" t="s">
        <v>97</v>
      </c>
      <c r="G150" s="42"/>
      <c r="H150" s="43">
        <f>SUM(J150:M150)</f>
        <v>0</v>
      </c>
      <c r="I150" s="104"/>
      <c r="J150" s="108"/>
      <c r="K150" s="108"/>
      <c r="L150" s="108"/>
      <c r="M150" s="108"/>
      <c r="N150" s="122">
        <f>H150*I150</f>
        <v>0</v>
      </c>
      <c r="O150" s="44"/>
    </row>
    <row r="151" spans="1:15" ht="13.8" x14ac:dyDescent="0.25">
      <c r="A151" s="41">
        <v>300</v>
      </c>
      <c r="B151" s="44" t="s">
        <v>296</v>
      </c>
      <c r="C151" s="42" t="s">
        <v>314</v>
      </c>
      <c r="D151" s="83" t="s">
        <v>38</v>
      </c>
      <c r="E151" s="42"/>
      <c r="F151" s="62" t="s">
        <v>297</v>
      </c>
      <c r="G151" s="42"/>
      <c r="H151" s="43">
        <f>SUM(J151:M151)</f>
        <v>0</v>
      </c>
      <c r="I151" s="104"/>
      <c r="J151" s="108"/>
      <c r="K151" s="108"/>
      <c r="L151" s="108"/>
      <c r="M151" s="108"/>
      <c r="N151" s="122">
        <f>H151*I151</f>
        <v>0</v>
      </c>
      <c r="O151" s="44"/>
    </row>
    <row r="152" spans="1:15" ht="14.4" thickBot="1" x14ac:dyDescent="0.3">
      <c r="A152" s="41">
        <v>310</v>
      </c>
      <c r="B152" s="44" t="s">
        <v>296</v>
      </c>
      <c r="C152" s="42" t="s">
        <v>315</v>
      </c>
      <c r="D152" s="83" t="s">
        <v>38</v>
      </c>
      <c r="E152" s="42"/>
      <c r="F152" s="62" t="s">
        <v>298</v>
      </c>
      <c r="G152" s="42"/>
      <c r="H152" s="43">
        <f>SUM(J152:M152)</f>
        <v>0</v>
      </c>
      <c r="I152" s="104"/>
      <c r="J152" s="108"/>
      <c r="K152" s="108"/>
      <c r="L152" s="108"/>
      <c r="M152" s="108"/>
      <c r="N152" s="122">
        <f>H152*I152</f>
        <v>0</v>
      </c>
      <c r="O152" s="44"/>
    </row>
    <row r="153" spans="1:15" s="2" customFormat="1" ht="15" thickTop="1" thickBot="1" x14ac:dyDescent="0.3">
      <c r="A153" s="12"/>
      <c r="B153" s="56" t="s">
        <v>78</v>
      </c>
      <c r="C153" s="21"/>
      <c r="D153" s="78"/>
      <c r="E153" s="21"/>
      <c r="F153" s="56" t="s">
        <v>15</v>
      </c>
      <c r="G153" s="21"/>
      <c r="H153" s="14"/>
      <c r="I153" s="98"/>
      <c r="J153" s="107">
        <f>SUMPRODUCT($I122:$I152,J122:J152)</f>
        <v>102.19726715119999</v>
      </c>
      <c r="K153" s="107">
        <f>SUMPRODUCT($I122:$I152,K122:K152)</f>
        <v>21.2514</v>
      </c>
      <c r="L153" s="107">
        <f>SUMPRODUCT($I122:$I152,L122:L152)</f>
        <v>0</v>
      </c>
      <c r="M153" s="107">
        <f>SUMPRODUCT($I122:$I152,M122:M152)</f>
        <v>1</v>
      </c>
      <c r="N153" s="107">
        <f>SUM(N122:N152)</f>
        <v>124.4486671512</v>
      </c>
      <c r="O153" s="15"/>
    </row>
    <row r="154" spans="1:15" ht="14.4" thickTop="1" x14ac:dyDescent="0.25">
      <c r="A154" s="46">
        <v>10</v>
      </c>
      <c r="B154" s="49" t="s">
        <v>323</v>
      </c>
      <c r="C154" s="47" t="s">
        <v>324</v>
      </c>
      <c r="D154" s="84" t="s">
        <v>38</v>
      </c>
      <c r="E154" s="47"/>
      <c r="F154" s="63" t="s">
        <v>74</v>
      </c>
      <c r="G154" s="47"/>
      <c r="H154" s="48">
        <f t="shared" ref="H154:H167" si="19">SUM(J154:M154)</f>
        <v>0</v>
      </c>
      <c r="I154" s="105"/>
      <c r="J154" s="115"/>
      <c r="K154" s="115"/>
      <c r="L154" s="115"/>
      <c r="M154" s="115"/>
      <c r="N154" s="123">
        <f t="shared" ref="N154:N167" si="20">H154*I154</f>
        <v>0</v>
      </c>
      <c r="O154" s="49"/>
    </row>
    <row r="155" spans="1:15" ht="13.8" x14ac:dyDescent="0.25">
      <c r="A155" s="46">
        <v>20</v>
      </c>
      <c r="B155" s="49" t="s">
        <v>323</v>
      </c>
      <c r="C155" s="88">
        <v>80101</v>
      </c>
      <c r="D155" s="84" t="s">
        <v>38</v>
      </c>
      <c r="E155" s="63" t="s">
        <v>74</v>
      </c>
      <c r="F155" s="63" t="s">
        <v>34</v>
      </c>
      <c r="G155" s="47"/>
      <c r="H155" s="48">
        <f t="shared" si="19"/>
        <v>85</v>
      </c>
      <c r="I155" s="105">
        <v>4</v>
      </c>
      <c r="J155" s="115">
        <v>85</v>
      </c>
      <c r="K155" s="115"/>
      <c r="L155" s="115"/>
      <c r="M155" s="115"/>
      <c r="N155" s="123">
        <f t="shared" si="20"/>
        <v>340</v>
      </c>
      <c r="O155" s="49"/>
    </row>
    <row r="156" spans="1:15" ht="13.8" x14ac:dyDescent="0.25">
      <c r="A156" s="46">
        <v>30</v>
      </c>
      <c r="B156" s="49" t="s">
        <v>323</v>
      </c>
      <c r="C156" s="88">
        <v>80102</v>
      </c>
      <c r="D156" s="84" t="s">
        <v>38</v>
      </c>
      <c r="E156" s="63" t="s">
        <v>74</v>
      </c>
      <c r="F156" s="63" t="s">
        <v>89</v>
      </c>
      <c r="G156" s="47"/>
      <c r="H156" s="48">
        <f t="shared" si="19"/>
        <v>0</v>
      </c>
      <c r="I156" s="105"/>
      <c r="J156" s="115"/>
      <c r="K156" s="115"/>
      <c r="L156" s="115"/>
      <c r="M156" s="115"/>
      <c r="N156" s="123">
        <f t="shared" si="20"/>
        <v>0</v>
      </c>
      <c r="O156" s="49"/>
    </row>
    <row r="157" spans="1:15" ht="13.8" x14ac:dyDescent="0.25">
      <c r="A157" s="46">
        <v>40</v>
      </c>
      <c r="B157" s="49" t="s">
        <v>323</v>
      </c>
      <c r="C157" s="88">
        <v>80103</v>
      </c>
      <c r="D157" s="84" t="s">
        <v>38</v>
      </c>
      <c r="E157" s="63" t="s">
        <v>74</v>
      </c>
      <c r="F157" s="63" t="s">
        <v>90</v>
      </c>
      <c r="G157" s="47"/>
      <c r="H157" s="48">
        <f t="shared" si="19"/>
        <v>0</v>
      </c>
      <c r="I157" s="105"/>
      <c r="J157" s="115"/>
      <c r="K157" s="115"/>
      <c r="L157" s="115"/>
      <c r="M157" s="115"/>
      <c r="N157" s="123">
        <f t="shared" si="20"/>
        <v>0</v>
      </c>
      <c r="O157" s="49"/>
    </row>
    <row r="158" spans="1:15" ht="13.8" x14ac:dyDescent="0.25">
      <c r="A158" s="46">
        <v>50</v>
      </c>
      <c r="B158" s="49" t="s">
        <v>323</v>
      </c>
      <c r="C158" s="88">
        <v>80104</v>
      </c>
      <c r="D158" s="84" t="s">
        <v>38</v>
      </c>
      <c r="E158" s="63" t="s">
        <v>74</v>
      </c>
      <c r="F158" s="63" t="s">
        <v>88</v>
      </c>
      <c r="G158" s="50"/>
      <c r="H158" s="48">
        <f t="shared" si="19"/>
        <v>0</v>
      </c>
      <c r="I158" s="105"/>
      <c r="J158" s="115"/>
      <c r="K158" s="115"/>
      <c r="L158" s="115"/>
      <c r="M158" s="115"/>
      <c r="N158" s="123">
        <f t="shared" si="20"/>
        <v>0</v>
      </c>
      <c r="O158" s="49"/>
    </row>
    <row r="159" spans="1:15" ht="13.8" x14ac:dyDescent="0.25">
      <c r="A159" s="46">
        <v>60</v>
      </c>
      <c r="B159" s="49" t="s">
        <v>323</v>
      </c>
      <c r="C159" s="47" t="s">
        <v>325</v>
      </c>
      <c r="D159" s="84" t="s">
        <v>38</v>
      </c>
      <c r="E159" s="47"/>
      <c r="F159" s="63" t="s">
        <v>96</v>
      </c>
      <c r="G159" s="47"/>
      <c r="H159" s="48">
        <f t="shared" si="19"/>
        <v>0</v>
      </c>
      <c r="I159" s="105"/>
      <c r="J159" s="115"/>
      <c r="K159" s="115"/>
      <c r="L159" s="115"/>
      <c r="M159" s="115"/>
      <c r="N159" s="123">
        <f t="shared" si="20"/>
        <v>0</v>
      </c>
      <c r="O159" s="49"/>
    </row>
    <row r="160" spans="1:15" ht="13.8" x14ac:dyDescent="0.25">
      <c r="A160" s="46">
        <v>70</v>
      </c>
      <c r="B160" s="49" t="s">
        <v>323</v>
      </c>
      <c r="C160" s="47" t="s">
        <v>326</v>
      </c>
      <c r="D160" s="84" t="s">
        <v>38</v>
      </c>
      <c r="E160" s="47"/>
      <c r="F160" s="63" t="s">
        <v>75</v>
      </c>
      <c r="G160" s="47"/>
      <c r="H160" s="48">
        <f t="shared" si="19"/>
        <v>0</v>
      </c>
      <c r="I160" s="105"/>
      <c r="J160" s="115"/>
      <c r="K160" s="115"/>
      <c r="L160" s="115"/>
      <c r="M160" s="115"/>
      <c r="N160" s="123">
        <f t="shared" si="20"/>
        <v>0</v>
      </c>
      <c r="O160" s="49"/>
    </row>
    <row r="161" spans="1:15" ht="13.8" x14ac:dyDescent="0.25">
      <c r="A161" s="46">
        <v>80</v>
      </c>
      <c r="B161" s="49" t="s">
        <v>323</v>
      </c>
      <c r="C161" s="88">
        <v>80301</v>
      </c>
      <c r="D161" s="84" t="s">
        <v>38</v>
      </c>
      <c r="E161" s="63" t="s">
        <v>75</v>
      </c>
      <c r="F161" s="63" t="s">
        <v>91</v>
      </c>
      <c r="G161" s="47"/>
      <c r="H161" s="48">
        <f t="shared" si="19"/>
        <v>0</v>
      </c>
      <c r="I161" s="105"/>
      <c r="J161" s="115"/>
      <c r="K161" s="115"/>
      <c r="L161" s="115"/>
      <c r="M161" s="115"/>
      <c r="N161" s="123">
        <f t="shared" si="20"/>
        <v>0</v>
      </c>
      <c r="O161" s="49"/>
    </row>
    <row r="162" spans="1:15" ht="13.8" x14ac:dyDescent="0.25">
      <c r="A162" s="46">
        <v>90</v>
      </c>
      <c r="B162" s="49" t="s">
        <v>323</v>
      </c>
      <c r="C162" s="88">
        <v>80302</v>
      </c>
      <c r="D162" s="84" t="s">
        <v>38</v>
      </c>
      <c r="E162" s="63" t="s">
        <v>75</v>
      </c>
      <c r="F162" s="63" t="s">
        <v>92</v>
      </c>
      <c r="G162" s="47"/>
      <c r="H162" s="48">
        <f t="shared" si="19"/>
        <v>0</v>
      </c>
      <c r="I162" s="105"/>
      <c r="J162" s="115"/>
      <c r="K162" s="115"/>
      <c r="L162" s="115"/>
      <c r="M162" s="115"/>
      <c r="N162" s="123">
        <f t="shared" si="20"/>
        <v>0</v>
      </c>
      <c r="O162" s="49"/>
    </row>
    <row r="163" spans="1:15" ht="13.8" x14ac:dyDescent="0.25">
      <c r="A163" s="46">
        <v>100</v>
      </c>
      <c r="B163" s="49" t="s">
        <v>323</v>
      </c>
      <c r="C163" s="47" t="s">
        <v>327</v>
      </c>
      <c r="D163" s="84" t="s">
        <v>38</v>
      </c>
      <c r="E163" s="47"/>
      <c r="F163" s="63" t="s">
        <v>76</v>
      </c>
      <c r="G163" s="47"/>
      <c r="H163" s="48">
        <f t="shared" si="19"/>
        <v>0</v>
      </c>
      <c r="I163" s="105"/>
      <c r="J163" s="115"/>
      <c r="K163" s="115"/>
      <c r="L163" s="115"/>
      <c r="M163" s="115"/>
      <c r="N163" s="123">
        <f t="shared" si="20"/>
        <v>0</v>
      </c>
      <c r="O163" s="49"/>
    </row>
    <row r="164" spans="1:15" ht="13.8" x14ac:dyDescent="0.25">
      <c r="A164" s="46">
        <v>110</v>
      </c>
      <c r="B164" s="49" t="s">
        <v>323</v>
      </c>
      <c r="C164" s="88">
        <v>80401</v>
      </c>
      <c r="D164" s="84" t="s">
        <v>38</v>
      </c>
      <c r="E164" s="63" t="s">
        <v>76</v>
      </c>
      <c r="F164" s="63" t="s">
        <v>93</v>
      </c>
      <c r="G164" s="47"/>
      <c r="H164" s="48">
        <f t="shared" si="19"/>
        <v>0</v>
      </c>
      <c r="I164" s="105"/>
      <c r="J164" s="115"/>
      <c r="K164" s="115"/>
      <c r="L164" s="115"/>
      <c r="M164" s="115"/>
      <c r="N164" s="123">
        <f t="shared" si="20"/>
        <v>0</v>
      </c>
      <c r="O164" s="49"/>
    </row>
    <row r="165" spans="1:15" ht="13.8" x14ac:dyDescent="0.25">
      <c r="A165" s="46">
        <v>120</v>
      </c>
      <c r="B165" s="49" t="s">
        <v>323</v>
      </c>
      <c r="C165" s="88">
        <v>80402</v>
      </c>
      <c r="D165" s="84" t="s">
        <v>38</v>
      </c>
      <c r="E165" s="63" t="s">
        <v>76</v>
      </c>
      <c r="F165" s="63" t="s">
        <v>92</v>
      </c>
      <c r="G165" s="47"/>
      <c r="H165" s="48">
        <f t="shared" si="19"/>
        <v>0</v>
      </c>
      <c r="I165" s="105"/>
      <c r="J165" s="115"/>
      <c r="K165" s="115"/>
      <c r="L165" s="115"/>
      <c r="M165" s="115"/>
      <c r="N165" s="123">
        <f t="shared" si="20"/>
        <v>0</v>
      </c>
      <c r="O165" s="49"/>
    </row>
    <row r="166" spans="1:15" ht="13.8" x14ac:dyDescent="0.25">
      <c r="A166" s="46">
        <v>130</v>
      </c>
      <c r="B166" s="49" t="s">
        <v>323</v>
      </c>
      <c r="C166" s="47" t="s">
        <v>328</v>
      </c>
      <c r="D166" s="84" t="s">
        <v>38</v>
      </c>
      <c r="E166" s="47"/>
      <c r="F166" s="63" t="s">
        <v>94</v>
      </c>
      <c r="G166" s="47"/>
      <c r="H166" s="48">
        <f t="shared" si="19"/>
        <v>0</v>
      </c>
      <c r="I166" s="105"/>
      <c r="J166" s="115"/>
      <c r="K166" s="115"/>
      <c r="L166" s="115"/>
      <c r="M166" s="115"/>
      <c r="N166" s="123">
        <f t="shared" si="20"/>
        <v>0</v>
      </c>
      <c r="O166" s="49"/>
    </row>
    <row r="167" spans="1:15" ht="14.4" thickBot="1" x14ac:dyDescent="0.3">
      <c r="A167" s="46">
        <v>140</v>
      </c>
      <c r="B167" s="49" t="s">
        <v>323</v>
      </c>
      <c r="C167" s="47" t="s">
        <v>329</v>
      </c>
      <c r="D167" s="84" t="s">
        <v>38</v>
      </c>
      <c r="E167" s="47"/>
      <c r="F167" s="63" t="s">
        <v>95</v>
      </c>
      <c r="G167" s="47"/>
      <c r="H167" s="48">
        <f t="shared" si="19"/>
        <v>0</v>
      </c>
      <c r="I167" s="105"/>
      <c r="J167" s="115"/>
      <c r="K167" s="115"/>
      <c r="L167" s="115"/>
      <c r="M167" s="115"/>
      <c r="N167" s="123">
        <f t="shared" si="20"/>
        <v>0</v>
      </c>
      <c r="O167" s="49"/>
    </row>
    <row r="168" spans="1:15" s="2" customFormat="1" ht="15" thickTop="1" thickBot="1" x14ac:dyDescent="0.3">
      <c r="A168" s="12"/>
      <c r="B168" s="56" t="s">
        <v>77</v>
      </c>
      <c r="C168" s="21"/>
      <c r="D168" s="78"/>
      <c r="E168" s="21"/>
      <c r="F168" s="56" t="s">
        <v>15</v>
      </c>
      <c r="G168" s="21"/>
      <c r="H168" s="14"/>
      <c r="I168" s="98"/>
      <c r="J168" s="107">
        <f>SUMPRODUCT($I154:$I167,J154:J167)</f>
        <v>340</v>
      </c>
      <c r="K168" s="107">
        <f>SUMPRODUCT($I154:$I167,K154:K167)</f>
        <v>0</v>
      </c>
      <c r="L168" s="107">
        <f>SUMPRODUCT($I154:$I167,L154:L167)</f>
        <v>0</v>
      </c>
      <c r="M168" s="107">
        <f>SUMPRODUCT($I154:$I167,M154:M167)</f>
        <v>0</v>
      </c>
      <c r="N168" s="107">
        <f>SUM(N154:N167)</f>
        <v>340</v>
      </c>
      <c r="O168" s="15"/>
    </row>
    <row r="169" spans="1:15" ht="15" thickTop="1" thickBot="1" x14ac:dyDescent="0.3">
      <c r="A169" s="130"/>
      <c r="B169" s="132" t="s">
        <v>35</v>
      </c>
      <c r="C169" s="131"/>
      <c r="D169" s="133"/>
      <c r="E169" s="131"/>
      <c r="F169" s="128" t="s">
        <v>9</v>
      </c>
      <c r="G169" s="131"/>
      <c r="H169" s="134"/>
      <c r="I169" s="131"/>
      <c r="J169" s="135">
        <f>J168+J153+J121+J107+J22+J67+J83+J97</f>
        <v>607.48726715120006</v>
      </c>
      <c r="K169" s="135">
        <f>K168+K153+K121+K107+K22+K67+K83+K97</f>
        <v>967.92139999999995</v>
      </c>
      <c r="L169" s="135">
        <f>L168+L153+L121+L107+L22+L67+L83+L97</f>
        <v>0</v>
      </c>
      <c r="M169" s="135">
        <f>M168+M153+M121+M107+M22+M67+M83+M97</f>
        <v>30.11</v>
      </c>
      <c r="N169" s="135">
        <f>N168+N153+N121+N107+N22+N67+N83+N97</f>
        <v>1605.5186671511999</v>
      </c>
      <c r="O169" s="131"/>
    </row>
    <row r="170" spans="1:15" ht="13.8" thickTop="1" x14ac:dyDescent="0.25">
      <c r="A170" s="3"/>
      <c r="B170" s="64"/>
      <c r="C170" s="1"/>
      <c r="D170" s="85"/>
      <c r="E170" s="1"/>
      <c r="F170" s="1"/>
      <c r="G170" s="1"/>
      <c r="H170" s="6"/>
      <c r="I170" s="1"/>
      <c r="J170" s="1"/>
      <c r="K170" s="1"/>
      <c r="L170" s="1"/>
      <c r="M170" s="1"/>
      <c r="N170" s="1"/>
    </row>
    <row r="171" spans="1:15" x14ac:dyDescent="0.25">
      <c r="A171" s="3"/>
      <c r="B171" s="64"/>
      <c r="C171" s="1"/>
      <c r="D171" s="85"/>
      <c r="E171" s="1"/>
      <c r="F171" s="1"/>
      <c r="G171" s="1"/>
      <c r="H171" s="6"/>
      <c r="I171" s="1"/>
      <c r="J171" s="1"/>
      <c r="K171" s="1"/>
      <c r="L171" s="1"/>
      <c r="M171" s="1"/>
      <c r="N171" s="1"/>
    </row>
    <row r="172" spans="1:15" s="4" customFormat="1" x14ac:dyDescent="0.25">
      <c r="A172" s="7"/>
      <c r="B172" s="3"/>
      <c r="C172" s="5"/>
      <c r="D172" s="86"/>
      <c r="E172" s="5"/>
      <c r="F172" s="64"/>
      <c r="G172" s="5"/>
      <c r="H172" s="5"/>
      <c r="I172" s="8"/>
      <c r="J172" s="8"/>
      <c r="K172" s="8"/>
      <c r="L172" s="8"/>
      <c r="M172" s="8"/>
      <c r="N172" s="5"/>
    </row>
  </sheetData>
  <mergeCells count="4">
    <mergeCell ref="B1:C1"/>
    <mergeCell ref="B2:C2"/>
    <mergeCell ref="B3:C3"/>
    <mergeCell ref="B4:C4"/>
  </mergeCells>
  <phoneticPr fontId="18"/>
  <hyperlinks>
    <hyperlink ref="O134" r:id="rId1" location="Assembly_1!A1"/>
    <hyperlink ref="O135" r:id="rId2" location="Part_1!A1" display="FSAEJ_FCA_Template_2020.xlsx - Part_1!A1"/>
    <hyperlink ref="O136" r:id="rId3" location="Part_2!A1" display="FSAEJ_FCA_Template_2020.xlsx - Part_2!A1"/>
  </hyperlinks>
  <pageMargins left="0.41" right="0.22" top="0.72" bottom="0.57999999999999996" header="0.5" footer="0.26"/>
  <pageSetup scale="62" fitToHeight="99" orientation="landscape" r:id="rId4"/>
  <headerFooter alignWithMargins="0"/>
  <rowBreaks count="8" manualBreakCount="8">
    <brk id="22" max="16383" man="1"/>
    <brk id="72" max="16383" man="1"/>
    <brk id="85" max="16383" man="1"/>
    <brk id="97" max="16383" man="1"/>
    <brk id="107" max="16383" man="1"/>
    <brk id="121" max="16383" man="1"/>
    <brk id="153" max="16383" man="1"/>
    <brk id="168" max="16383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Cost Summary</vt:lpstr>
      <vt:lpstr>BOM</vt:lpstr>
      <vt:lpstr>'Cost Summary'!Print_Area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Gina</cp:lastModifiedBy>
  <cp:lastPrinted>2020-01-30T06:18:42Z</cp:lastPrinted>
  <dcterms:created xsi:type="dcterms:W3CDTF">2008-10-07T18:47:36Z</dcterms:created>
  <dcterms:modified xsi:type="dcterms:W3CDTF">2021-04-27T00:50:36Z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